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635" activeTab="12"/>
  </bookViews>
  <sheets>
    <sheet name="212" sheetId="1" r:id="rId1"/>
    <sheet name="214" sheetId="2" r:id="rId2"/>
    <sheet name="216" sheetId="3" r:id="rId3"/>
    <sheet name="218" sheetId="4" r:id="rId4"/>
    <sheet name="220" sheetId="5" r:id="rId5"/>
    <sheet name="222" sheetId="6" r:id="rId6"/>
    <sheet name="224" sheetId="7" r:id="rId7"/>
    <sheet name="226" sheetId="8" r:id="rId8"/>
    <sheet name="228" sheetId="9" r:id="rId9"/>
    <sheet name="230" sheetId="10" r:id="rId10"/>
    <sheet name="232 " sheetId="11" r:id="rId11"/>
    <sheet name="234" sheetId="12" r:id="rId12"/>
    <sheet name="236" sheetId="13" r:id="rId13"/>
  </sheets>
  <definedNames>
    <definedName name="_xlnm.Print_Area" localSheetId="0">'212'!$A$1:$AO$57</definedName>
    <definedName name="_xlnm.Print_Area" localSheetId="1">'214'!$A$1:$AA$71</definedName>
    <definedName name="_xlnm.Print_Area" localSheetId="2">'216'!$A$1:$AL$73</definedName>
    <definedName name="_xlnm.Print_Area" localSheetId="3">'218'!$A$1:$AP$74</definedName>
    <definedName name="_xlnm.Print_Area" localSheetId="4">'220'!$A$1:$AB$40</definedName>
    <definedName name="_xlnm.Print_Area" localSheetId="5">'222'!$A$1:$AT$55</definedName>
    <definedName name="_xlnm.Print_Area" localSheetId="6">'224'!$A$1:$AE$67</definedName>
    <definedName name="_xlnm.Print_Area" localSheetId="7">'226'!$A$1:$BC$63</definedName>
    <definedName name="_xlnm.Print_Area" localSheetId="8">'228'!$A$1:$BC$58</definedName>
    <definedName name="_xlnm.Print_Area" localSheetId="9">'230'!$A$1:$AB$58</definedName>
    <definedName name="_xlnm.Print_Area" localSheetId="10">'232 '!$A$1:$DK$65</definedName>
    <definedName name="_xlnm.Print_Area" localSheetId="12">'236'!$A$1:$X$71</definedName>
  </definedNames>
  <calcPr fullCalcOnLoad="1"/>
</workbook>
</file>

<file path=xl/sharedStrings.xml><?xml version="1.0" encoding="utf-8"?>
<sst xmlns="http://schemas.openxmlformats.org/spreadsheetml/2006/main" count="4582" uniqueCount="895">
  <si>
    <t>国立</t>
  </si>
  <si>
    <t>-</t>
  </si>
  <si>
    <t>商業</t>
  </si>
  <si>
    <t>看護</t>
  </si>
  <si>
    <t>秘書</t>
  </si>
  <si>
    <t>教員数</t>
  </si>
  <si>
    <t>職員数</t>
  </si>
  <si>
    <t>総　　　　　　　　数</t>
  </si>
  <si>
    <t>平成元年</t>
  </si>
  <si>
    <t>2年</t>
  </si>
  <si>
    <t>3年</t>
  </si>
  <si>
    <t>4年</t>
  </si>
  <si>
    <t>平成元年度</t>
  </si>
  <si>
    <t>2年度</t>
  </si>
  <si>
    <t>3年度</t>
  </si>
  <si>
    <t>4年度</t>
  </si>
  <si>
    <t>会 員 数</t>
  </si>
  <si>
    <t>公立・幼稚園</t>
  </si>
  <si>
    <t>小学校・中学校</t>
  </si>
  <si>
    <t>園児・児童・生徒・学生数</t>
  </si>
  <si>
    <t>教　　　　　員　　　　　数</t>
  </si>
  <si>
    <t>学　校　数</t>
  </si>
  <si>
    <t>計</t>
  </si>
  <si>
    <t>男</t>
  </si>
  <si>
    <t>女</t>
  </si>
  <si>
    <t>本　務　者</t>
  </si>
  <si>
    <t>兼　務　者</t>
  </si>
  <si>
    <t>公立</t>
  </si>
  <si>
    <t>私立</t>
  </si>
  <si>
    <t>国立</t>
  </si>
  <si>
    <t>幼 稚 園</t>
  </si>
  <si>
    <t>小 学 校</t>
  </si>
  <si>
    <t>七尾市</t>
  </si>
  <si>
    <t>中 学 校</t>
  </si>
  <si>
    <t>高等学校</t>
  </si>
  <si>
    <t>短期大学</t>
  </si>
  <si>
    <t>大　　学</t>
  </si>
  <si>
    <t>専修学校</t>
  </si>
  <si>
    <t>各種学校</t>
  </si>
  <si>
    <t>小学校</t>
  </si>
  <si>
    <t>中学校</t>
  </si>
  <si>
    <t>ろう学校</t>
  </si>
  <si>
    <t>養護学校</t>
  </si>
  <si>
    <t>学　 校 　種 　別　　　　　　　設　 置　 者　 別</t>
  </si>
  <si>
    <t>総 数</t>
  </si>
  <si>
    <t>学級数</t>
  </si>
  <si>
    <t>計</t>
  </si>
  <si>
    <t>男</t>
  </si>
  <si>
    <t>女</t>
  </si>
  <si>
    <t>本　務　者</t>
  </si>
  <si>
    <t>国立計</t>
  </si>
  <si>
    <t>公立計</t>
  </si>
  <si>
    <t>加賀市</t>
  </si>
  <si>
    <t>松任市</t>
  </si>
  <si>
    <t>私立計</t>
  </si>
  <si>
    <t>金沢市</t>
  </si>
  <si>
    <t>七尾市</t>
  </si>
  <si>
    <t>小松市</t>
  </si>
  <si>
    <t>輪島市</t>
  </si>
  <si>
    <t>珠洲市</t>
  </si>
  <si>
    <t>羽咋市</t>
  </si>
  <si>
    <t>園　　　数</t>
  </si>
  <si>
    <t>国立</t>
  </si>
  <si>
    <t>盲学校</t>
  </si>
  <si>
    <t>公立</t>
  </si>
  <si>
    <t>工業高等　　　　専門学校</t>
  </si>
  <si>
    <t>学級数</t>
  </si>
  <si>
    <t>本　校</t>
  </si>
  <si>
    <t>分　校</t>
  </si>
  <si>
    <t>国立計</t>
  </si>
  <si>
    <t>私立計</t>
  </si>
  <si>
    <t>金沢市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</si>
  <si>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</si>
  <si>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</si>
  <si>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</si>
  <si>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</si>
  <si>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</si>
  <si>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</si>
  <si>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</si>
  <si>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</si>
  <si>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</si>
  <si>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</si>
  <si>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</si>
  <si>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</si>
  <si>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</si>
  <si>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</si>
  <si>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</si>
  <si>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</si>
  <si>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</si>
  <si>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</si>
  <si>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</si>
  <si>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</si>
  <si>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</si>
  <si>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</si>
  <si>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</si>
  <si>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</si>
  <si>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</si>
  <si>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</si>
  <si>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</si>
  <si>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</si>
  <si>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</si>
  <si>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</si>
  <si>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</si>
  <si>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</si>
  <si>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</si>
  <si>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</si>
  <si>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</si>
  <si>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</si>
  <si>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</si>
  <si>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</si>
  <si>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</si>
  <si>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</si>
  <si>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</si>
  <si>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</si>
  <si>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</si>
  <si>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</si>
  <si>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</si>
  <si>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</si>
  <si>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</si>
  <si>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（単位：人）</t>
  </si>
  <si>
    <t>（単位：校、学級、人）</t>
  </si>
  <si>
    <t>講　　　師</t>
  </si>
  <si>
    <t>教　　　　　　　　　　　　　員　　　　　　　　　　　　　数</t>
  </si>
  <si>
    <t>学 校 数</t>
  </si>
  <si>
    <t>本　　　　　　　務　　　　　　　者</t>
  </si>
  <si>
    <t>養護教諭</t>
  </si>
  <si>
    <t>（本　務　者）</t>
  </si>
  <si>
    <t>助　教　諭</t>
  </si>
  <si>
    <t>助教諭</t>
  </si>
  <si>
    <t>合　　　　　　計</t>
  </si>
  <si>
    <t>年　　度</t>
  </si>
  <si>
    <t>教　員　数</t>
  </si>
  <si>
    <t>職　員　数</t>
  </si>
  <si>
    <t>学　級　数</t>
  </si>
  <si>
    <t>年     　　度</t>
  </si>
  <si>
    <t>学　  　級　  　数</t>
  </si>
  <si>
    <t>小学部</t>
  </si>
  <si>
    <t>中学部</t>
  </si>
  <si>
    <t>高等部</t>
  </si>
  <si>
    <t>注　　教員数には兼務者を含む。</t>
  </si>
  <si>
    <t>本　科</t>
  </si>
  <si>
    <t>専攻科</t>
  </si>
  <si>
    <t>別　科</t>
  </si>
  <si>
    <t>職　　員　　数</t>
  </si>
  <si>
    <t>幼稚部</t>
  </si>
  <si>
    <t>その他</t>
  </si>
  <si>
    <t>総　　　　数</t>
  </si>
  <si>
    <t>幼　稚　部</t>
  </si>
  <si>
    <t>小　学　部</t>
  </si>
  <si>
    <t>中　学　部</t>
  </si>
  <si>
    <t>高　等　部</t>
  </si>
  <si>
    <t>生　　　　　徒　　　　　数</t>
  </si>
  <si>
    <t>合計</t>
  </si>
  <si>
    <t>准看護</t>
  </si>
  <si>
    <t>公立計</t>
  </si>
  <si>
    <t>工業その他</t>
  </si>
  <si>
    <t>医療その他</t>
  </si>
  <si>
    <t>栄養</t>
  </si>
  <si>
    <t>調理</t>
  </si>
  <si>
    <t>理容</t>
  </si>
  <si>
    <t>美容</t>
  </si>
  <si>
    <t>土木・建築</t>
  </si>
  <si>
    <t>和洋裁</t>
  </si>
  <si>
    <t>電気・電子</t>
  </si>
  <si>
    <t>外国語</t>
  </si>
  <si>
    <t>自動車整備</t>
  </si>
  <si>
    <t>機械</t>
  </si>
  <si>
    <t>電子計算機</t>
  </si>
  <si>
    <t>情報処理</t>
  </si>
  <si>
    <t>農業その他</t>
  </si>
  <si>
    <t>看護</t>
  </si>
  <si>
    <t>歯科衛生</t>
  </si>
  <si>
    <t>歯科技工</t>
  </si>
  <si>
    <t>合計</t>
  </si>
  <si>
    <t>柔道整復</t>
  </si>
  <si>
    <t>調理</t>
  </si>
  <si>
    <t>理容</t>
  </si>
  <si>
    <t>私立計</t>
  </si>
  <si>
    <t>秘書</t>
  </si>
  <si>
    <t>区　　　分</t>
  </si>
  <si>
    <t>公　　　　　　立</t>
  </si>
  <si>
    <t>経営</t>
  </si>
  <si>
    <t>職員数</t>
  </si>
  <si>
    <t>高 等</t>
  </si>
  <si>
    <t>専 門</t>
  </si>
  <si>
    <t>和洋裁</t>
  </si>
  <si>
    <t>デザイン</t>
  </si>
  <si>
    <t>外国語</t>
  </si>
  <si>
    <t>兼務者</t>
  </si>
  <si>
    <t>212 教育及び文化</t>
  </si>
  <si>
    <t>教育及び文化 213</t>
  </si>
  <si>
    <t>学 校 数</t>
  </si>
  <si>
    <t>課 程 数</t>
  </si>
  <si>
    <t>大　　　　　　　　　　学</t>
  </si>
  <si>
    <t>短　　　期　　　大　　　学</t>
  </si>
  <si>
    <t>総数</t>
  </si>
  <si>
    <t>公立</t>
  </si>
  <si>
    <t>私立</t>
  </si>
  <si>
    <t>本務者</t>
  </si>
  <si>
    <t>副学長</t>
  </si>
  <si>
    <t>助教授</t>
  </si>
  <si>
    <t>大　　　　　　　　　　　　　学</t>
  </si>
  <si>
    <t>公　  立</t>
  </si>
  <si>
    <t>私　  立</t>
  </si>
  <si>
    <t>編物・手芸</t>
  </si>
  <si>
    <t>事　務　系</t>
  </si>
  <si>
    <t>技術技能系</t>
  </si>
  <si>
    <t>医　療　系</t>
  </si>
  <si>
    <t>教　務　系</t>
  </si>
  <si>
    <t>そ　の　他</t>
  </si>
  <si>
    <t>教　　　　員　　　　数</t>
  </si>
  <si>
    <t>職　員　数</t>
  </si>
  <si>
    <t>学 科 別 在 学 者 数</t>
  </si>
  <si>
    <t>入　　　　学　　　　状　　　　況</t>
  </si>
  <si>
    <t>総　　　　　数</t>
  </si>
  <si>
    <t>本　　　務　　　者</t>
  </si>
  <si>
    <t>兼　　　務　　　者</t>
  </si>
  <si>
    <t>校長</t>
  </si>
  <si>
    <t>教授</t>
  </si>
  <si>
    <t>助教授</t>
  </si>
  <si>
    <t>講師</t>
  </si>
  <si>
    <t>助手</t>
  </si>
  <si>
    <t>事務系</t>
  </si>
  <si>
    <t>その他</t>
  </si>
  <si>
    <t>機械工学科</t>
  </si>
  <si>
    <t>電気工学科</t>
  </si>
  <si>
    <t>電子情報工学科</t>
  </si>
  <si>
    <t>建築学科</t>
  </si>
  <si>
    <t>総数</t>
  </si>
  <si>
    <t>総　　　　数</t>
  </si>
  <si>
    <t>大　　　　　　　　　　　　　　　　　学</t>
  </si>
  <si>
    <t>短 期 大 学</t>
  </si>
  <si>
    <t>大　学　院</t>
  </si>
  <si>
    <t>学　　部</t>
  </si>
  <si>
    <t>専　攻　科</t>
  </si>
  <si>
    <t>総　　　数</t>
  </si>
  <si>
    <t>国　　　立</t>
  </si>
  <si>
    <t>公　　　立</t>
  </si>
  <si>
    <t>私　　　立</t>
  </si>
  <si>
    <t>（単位:人）</t>
  </si>
  <si>
    <t>総　　　　数</t>
  </si>
  <si>
    <t>入学志願者</t>
  </si>
  <si>
    <t>入　学　者</t>
  </si>
  <si>
    <t>卒　業　者</t>
  </si>
  <si>
    <t>区　分</t>
  </si>
  <si>
    <t>総　　数</t>
  </si>
  <si>
    <t>産　　　　業　　　　別</t>
  </si>
  <si>
    <t>農　 　　　　　業</t>
  </si>
  <si>
    <t>鉱             業</t>
  </si>
  <si>
    <t>建     設     業</t>
  </si>
  <si>
    <t>製　   造　 　業</t>
  </si>
  <si>
    <t>電気･ｶﾞｽ･水道業、運輸・通信業</t>
  </si>
  <si>
    <t>卸売・小売業、飲食店</t>
  </si>
  <si>
    <t>金融・保険業、不動産業</t>
  </si>
  <si>
    <t>サ  ー  ビ  ス  業</t>
  </si>
  <si>
    <t>公              務</t>
  </si>
  <si>
    <t>そ　　　の　　　他</t>
  </si>
  <si>
    <t>総　数</t>
  </si>
  <si>
    <t>開館日数</t>
  </si>
  <si>
    <t>青少年対象学級</t>
  </si>
  <si>
    <t>女性対象学級</t>
  </si>
  <si>
    <t>家庭教育学級</t>
  </si>
  <si>
    <t>成人対象学級</t>
  </si>
  <si>
    <t>高齢者対象学級</t>
  </si>
  <si>
    <t>学級生数</t>
  </si>
  <si>
    <t>陸　上　競　技　場</t>
  </si>
  <si>
    <t>体　　　育　　　館</t>
  </si>
  <si>
    <t>プ　　　ー　　　ル</t>
  </si>
  <si>
    <t>球　　　技　　　場</t>
  </si>
  <si>
    <t>バレー・テニスコート</t>
  </si>
  <si>
    <t>野　　　球　　　場</t>
  </si>
  <si>
    <t>武道場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</si>
  <si>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</si>
  <si>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</si>
  <si>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</si>
  <si>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</si>
  <si>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</si>
  <si>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</si>
  <si>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</si>
  <si>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ス　　キ　　ー　　場</t>
  </si>
  <si>
    <t>テレビ受信契約数</t>
  </si>
  <si>
    <t>公　　　　　　　　　民　　　　　　　　　館</t>
  </si>
  <si>
    <t>各　　　　　　種　　　　　　団　　　　　　体</t>
  </si>
  <si>
    <t>単　位　団体数</t>
  </si>
  <si>
    <t>スポーツ少年団</t>
  </si>
  <si>
    <t>ボーイスカウト</t>
  </si>
  <si>
    <t>中央館数</t>
  </si>
  <si>
    <t>地区館数　　　（含分館）</t>
  </si>
  <si>
    <t>総　数</t>
  </si>
  <si>
    <t>館　長</t>
  </si>
  <si>
    <t>主事等</t>
  </si>
  <si>
    <t>男</t>
  </si>
  <si>
    <t>女</t>
  </si>
  <si>
    <t>地 域 青 年 団</t>
  </si>
  <si>
    <t>地 域 婦 人 会</t>
  </si>
  <si>
    <t>職　　　　員　　　　数（常　勤）</t>
  </si>
  <si>
    <t>団 員 数</t>
  </si>
  <si>
    <t>子 ど も 会</t>
  </si>
  <si>
    <t>海 洋 少 年 団</t>
  </si>
  <si>
    <t>公民館数</t>
  </si>
  <si>
    <t>公立</t>
  </si>
  <si>
    <t>私立</t>
  </si>
  <si>
    <t>国立</t>
  </si>
  <si>
    <t>委員数</t>
  </si>
  <si>
    <t>総数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</si>
  <si>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</si>
  <si>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</si>
  <si>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</si>
  <si>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</si>
  <si>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</si>
  <si>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</si>
  <si>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</si>
  <si>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江沼郡</t>
  </si>
  <si>
    <t>注　教員数のうちには、兼務者を含んでいる。</t>
  </si>
  <si>
    <t>資料　石川県統計情報課「学校基本調査」</t>
  </si>
  <si>
    <t>本校</t>
  </si>
  <si>
    <t>分校</t>
  </si>
  <si>
    <t>計</t>
  </si>
  <si>
    <t>全日制</t>
  </si>
  <si>
    <t>定時制</t>
  </si>
  <si>
    <t>併置</t>
  </si>
  <si>
    <t>普通</t>
  </si>
  <si>
    <t>農業</t>
  </si>
  <si>
    <t>水産</t>
  </si>
  <si>
    <t>工業</t>
  </si>
  <si>
    <t>商業</t>
  </si>
  <si>
    <t>家庭</t>
  </si>
  <si>
    <t>看護</t>
  </si>
  <si>
    <t>その他</t>
  </si>
  <si>
    <t>学科数</t>
  </si>
  <si>
    <t>公立</t>
  </si>
  <si>
    <t>私立</t>
  </si>
  <si>
    <t>年度及び　 　設置者別</t>
  </si>
  <si>
    <t>校長</t>
  </si>
  <si>
    <t>教頭</t>
  </si>
  <si>
    <t>教諭・助教授</t>
  </si>
  <si>
    <t>講師</t>
  </si>
  <si>
    <t>教員数</t>
  </si>
  <si>
    <t>事務職員</t>
  </si>
  <si>
    <t>職員数</t>
  </si>
  <si>
    <t>本務者</t>
  </si>
  <si>
    <t>兼務者</t>
  </si>
  <si>
    <t>ア　学科別生徒数</t>
  </si>
  <si>
    <t>学科別</t>
  </si>
  <si>
    <t>合計</t>
  </si>
  <si>
    <t>専攻課</t>
  </si>
  <si>
    <t>８歳</t>
  </si>
  <si>
    <t>９歳</t>
  </si>
  <si>
    <t>１０歳</t>
  </si>
  <si>
    <t>１１歳</t>
  </si>
  <si>
    <t>１２歳</t>
  </si>
  <si>
    <t>１３歳</t>
  </si>
  <si>
    <t>１４歳</t>
  </si>
  <si>
    <t>就学免除者</t>
  </si>
  <si>
    <t>肢体不自由</t>
  </si>
  <si>
    <t>虚弱（病弱）</t>
  </si>
  <si>
    <t>精神薄弱</t>
  </si>
  <si>
    <t>教護院又は少年院にいるため</t>
  </si>
  <si>
    <t>盲</t>
  </si>
  <si>
    <t>弱視</t>
  </si>
  <si>
    <t>難聴</t>
  </si>
  <si>
    <t>就学猶予者</t>
  </si>
  <si>
    <t>区分</t>
  </si>
  <si>
    <t>専門課程</t>
  </si>
  <si>
    <t>高等課程</t>
  </si>
  <si>
    <t>一般課程</t>
  </si>
  <si>
    <t>学校数</t>
  </si>
  <si>
    <t>準学校法人</t>
  </si>
  <si>
    <t>学校法人</t>
  </si>
  <si>
    <t>社団法人</t>
  </si>
  <si>
    <t>財団法人</t>
  </si>
  <si>
    <t>その他の法人</t>
  </si>
  <si>
    <t>個人</t>
  </si>
  <si>
    <t>教育その他</t>
  </si>
  <si>
    <t>商業その他</t>
  </si>
  <si>
    <t>美術</t>
  </si>
  <si>
    <t>美容</t>
  </si>
  <si>
    <t>教育その他</t>
  </si>
  <si>
    <t>秘書</t>
  </si>
  <si>
    <t>家政</t>
  </si>
  <si>
    <t>和洋裁</t>
  </si>
  <si>
    <t>一般</t>
  </si>
  <si>
    <t>情報処理</t>
  </si>
  <si>
    <t>経営</t>
  </si>
  <si>
    <t>経理・簿記</t>
  </si>
  <si>
    <t>性　　　別</t>
  </si>
  <si>
    <t>土木工学科</t>
  </si>
  <si>
    <t>資料　当該学校調</t>
  </si>
  <si>
    <t>資料　当該学校調</t>
  </si>
  <si>
    <t>職員のうち（再掲）</t>
  </si>
  <si>
    <t>看　　護　　婦</t>
  </si>
  <si>
    <t>教育学部</t>
  </si>
  <si>
    <t>経済学部</t>
  </si>
  <si>
    <t>文学部</t>
  </si>
  <si>
    <t>教養科</t>
  </si>
  <si>
    <t>農学科</t>
  </si>
  <si>
    <t>英語科</t>
  </si>
  <si>
    <t>保育科</t>
  </si>
  <si>
    <t>美術科</t>
  </si>
  <si>
    <t>秘書科</t>
  </si>
  <si>
    <t>注　情報処理学科には経営情報処理学科を含む。</t>
  </si>
  <si>
    <t>学校種別</t>
  </si>
  <si>
    <t>幼稚園</t>
  </si>
  <si>
    <t>中学校</t>
  </si>
  <si>
    <t>高等学校</t>
  </si>
  <si>
    <t>専修学校</t>
  </si>
  <si>
    <t>各種学校</t>
  </si>
  <si>
    <t>総　　計</t>
  </si>
  <si>
    <t>公　　立</t>
  </si>
  <si>
    <t>私　　立</t>
  </si>
  <si>
    <t>国　　立</t>
  </si>
  <si>
    <t>市都別</t>
  </si>
  <si>
    <t>江沼郡</t>
  </si>
  <si>
    <t>ウ　　高等学校学科別卒業者数</t>
  </si>
  <si>
    <t>学科別</t>
  </si>
  <si>
    <t>-</t>
  </si>
  <si>
    <t>年　　次　　</t>
  </si>
  <si>
    <t>小学部</t>
  </si>
  <si>
    <t>中学部</t>
  </si>
  <si>
    <t>本科</t>
  </si>
  <si>
    <t>専攻科</t>
  </si>
  <si>
    <t>高等学部</t>
  </si>
  <si>
    <t>幼稚部</t>
  </si>
  <si>
    <t>ア　中学校卒業者の卒業後の状況</t>
  </si>
  <si>
    <t>う就職進学者</t>
  </si>
  <si>
    <t>うち就職している者</t>
  </si>
  <si>
    <t>イ　高等学校卒業者の卒業後の状況</t>
  </si>
  <si>
    <t>ウ　高等学校卒業者の産業別就職状況</t>
  </si>
  <si>
    <t>注　　国立の高等学校を除く。</t>
  </si>
  <si>
    <t>一日平均購読部数</t>
  </si>
  <si>
    <t>資料　石川県教育委員会生涯学習課「市町村社会教育行政実態調査」</t>
  </si>
  <si>
    <t>214 教育及び文化</t>
  </si>
  <si>
    <t>教育及び文化 215</t>
  </si>
  <si>
    <t>226 教育及び文化</t>
  </si>
  <si>
    <t>230 教育及び文化</t>
  </si>
  <si>
    <t>本表には、移動図書館は含まない。</t>
  </si>
  <si>
    <t>資料　石川県総務課調</t>
  </si>
  <si>
    <t>-</t>
  </si>
  <si>
    <t>…</t>
  </si>
  <si>
    <t>（単位　校、学級、人）</t>
  </si>
  <si>
    <t>学　　　校　　　数</t>
  </si>
  <si>
    <t>合　　　　計</t>
  </si>
  <si>
    <t>校　　　長</t>
  </si>
  <si>
    <t>教　　　頭</t>
  </si>
  <si>
    <t>教　諭　・</t>
  </si>
  <si>
    <t>年度及び　 　　　　　　設置者別</t>
  </si>
  <si>
    <t>（1）　設置者別学校数及び学科数</t>
  </si>
  <si>
    <t>全　　　　　　　　　　　　　　　　日　　　　　　　　　　　　　　　　制</t>
  </si>
  <si>
    <t>定　　　　　　　　　　　　　　　　　時　　　　　　　　　　　　　　　　　制</t>
  </si>
  <si>
    <t>イ　　高　　等　　課　　程</t>
  </si>
  <si>
    <t>学　　　　　　科</t>
  </si>
  <si>
    <t>生　　　　徒　　　　数</t>
  </si>
  <si>
    <t>入　学　者　数（春　期）</t>
  </si>
  <si>
    <t>准看護</t>
  </si>
  <si>
    <t>（単位　人）</t>
  </si>
  <si>
    <t>学　　　　　　　科</t>
  </si>
  <si>
    <t>看護</t>
  </si>
  <si>
    <t>ウ　　　一　　般　　課　　程</t>
  </si>
  <si>
    <t>本務者</t>
  </si>
  <si>
    <t>ア　　専　　門　　課　　程</t>
  </si>
  <si>
    <t>職 名 別</t>
  </si>
  <si>
    <t>国　　立</t>
  </si>
  <si>
    <t>公　　立</t>
  </si>
  <si>
    <t>私　　立</t>
  </si>
  <si>
    <t>学長</t>
  </si>
  <si>
    <t>設　　置　　　　　　　　　者　　別　　　</t>
  </si>
  <si>
    <t>（3）　学部(科)別入学志願者、入学者及び卒業者数</t>
  </si>
  <si>
    <t>入学者</t>
  </si>
  <si>
    <t>卒業者</t>
  </si>
  <si>
    <t>法学部</t>
  </si>
  <si>
    <t>理学部</t>
  </si>
  <si>
    <t>工学部</t>
  </si>
  <si>
    <t>医学部</t>
  </si>
  <si>
    <t>薬学部</t>
  </si>
  <si>
    <t>平成元年度</t>
  </si>
  <si>
    <t>年   　度</t>
  </si>
  <si>
    <t>-</t>
  </si>
  <si>
    <t>…</t>
  </si>
  <si>
    <t>昭和63年</t>
  </si>
  <si>
    <t>資料　石川県情報統計課「学校基本調査」による。</t>
  </si>
  <si>
    <t>資料　石川県統計情報課「学校基本調査」による。</t>
  </si>
  <si>
    <t>教育及び文化 217</t>
  </si>
  <si>
    <t>216 教育及び文化</t>
  </si>
  <si>
    <t>市町村</t>
  </si>
  <si>
    <t>合計</t>
  </si>
  <si>
    <t>校長</t>
  </si>
  <si>
    <t>教頭</t>
  </si>
  <si>
    <t>養護教諭助教諭</t>
  </si>
  <si>
    <t>講師</t>
  </si>
  <si>
    <t>職員数　　　　　　　　（本務者）</t>
  </si>
  <si>
    <t>学校数</t>
  </si>
  <si>
    <t>2学年</t>
  </si>
  <si>
    <t>3学年</t>
  </si>
  <si>
    <t>218 教育及び文化</t>
  </si>
  <si>
    <t>教育及び文化 219</t>
  </si>
  <si>
    <t>220  教育及び文化</t>
  </si>
  <si>
    <t>教育及び文化　221</t>
  </si>
  <si>
    <t>222 教育及び文化</t>
  </si>
  <si>
    <t>117　　盲　　学　　校　（昭和63～平成4年）（各年5.1現在）</t>
  </si>
  <si>
    <t>教育及び文化 223</t>
  </si>
  <si>
    <t>（1）教員数、職員数及び学級数</t>
  </si>
  <si>
    <t>224 教育及び文化</t>
  </si>
  <si>
    <t>教育及び文化 225</t>
  </si>
  <si>
    <t>228 教育及び文化</t>
  </si>
  <si>
    <t>情報処　　　理学科</t>
  </si>
  <si>
    <t>文学科</t>
  </si>
  <si>
    <t>経 　営　　実務科</t>
  </si>
  <si>
    <t>産 　業　　　情報科</t>
  </si>
  <si>
    <t>食　 物　　　栄養科</t>
  </si>
  <si>
    <t>教育及び文化　231</t>
  </si>
  <si>
    <t>-</t>
  </si>
  <si>
    <t>エ　盲学校卒業者（昭和63～平成4年）</t>
  </si>
  <si>
    <t>オ　ろう学校卒業者数（昭和63～平成4年）</t>
  </si>
  <si>
    <r>
      <t>（2）　卒業後の状況（昭和</t>
    </r>
    <r>
      <rPr>
        <sz val="12"/>
        <rFont val="ＭＳ 明朝"/>
        <family val="1"/>
      </rPr>
      <t>63</t>
    </r>
    <r>
      <rPr>
        <sz val="12"/>
        <rFont val="ＭＳ 明朝"/>
        <family val="1"/>
      </rPr>
      <t>～平成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年）</t>
    </r>
  </si>
  <si>
    <t>昭和63年度</t>
  </si>
  <si>
    <t>昭和63年度</t>
  </si>
  <si>
    <t>平成4年4月</t>
  </si>
  <si>
    <r>
      <t>平成4年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</si>
  <si>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</si>
  <si>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</si>
  <si>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</si>
  <si>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</si>
  <si>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</si>
  <si>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</si>
  <si>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t>平成4年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</si>
  <si>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r>
      <t>平成</t>
    </r>
    <r>
      <rPr>
        <sz val="12"/>
        <rFont val="ＭＳ 明朝"/>
        <family val="1"/>
      </rPr>
      <t>5年1月</t>
    </r>
  </si>
  <si>
    <r>
      <t>平成5年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</si>
  <si>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t>平成5年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</si>
  <si>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t>元年度調査…</t>
  </si>
  <si>
    <t>資料　石川県教育委員会生涯学習課「市町村社会教育行政実態調査」による。</t>
  </si>
  <si>
    <t>資料　石川県教育委員会体育課調　ただしゴルフ場、ボウリング場通商産業省特定サービス産業実態調査、スキー場は観光課</t>
  </si>
  <si>
    <t>資料　（社）日本新聞協会調</t>
  </si>
  <si>
    <t>資料　日本放送協会調</t>
  </si>
  <si>
    <t>教育及び文化 235</t>
  </si>
  <si>
    <t>132　　市町村別公民館、青年団、婦人会及び各種団体（昭和63～平成4年）</t>
  </si>
  <si>
    <t>236 教育及び文化</t>
  </si>
  <si>
    <t>本表において、入学志願者数は、平成4年度の募集によるもの、卒業者数は平成4年3月のものである。</t>
  </si>
  <si>
    <t>資料　石川県統計情報課「学校基本調査」による。</t>
  </si>
  <si>
    <t>年　　次</t>
  </si>
  <si>
    <t>年次及び月別</t>
  </si>
  <si>
    <t>232 教育及び文化</t>
  </si>
  <si>
    <t>教育及び文化 233</t>
  </si>
  <si>
    <t>総　記</t>
  </si>
  <si>
    <t>哲　学</t>
  </si>
  <si>
    <t>歴　史</t>
  </si>
  <si>
    <t>社会科学</t>
  </si>
  <si>
    <t>自然科学</t>
  </si>
  <si>
    <t>工　学</t>
  </si>
  <si>
    <t>産　業</t>
  </si>
  <si>
    <t>芸　術</t>
  </si>
  <si>
    <t>語　学</t>
  </si>
  <si>
    <t>文　学</t>
  </si>
  <si>
    <t>児　童</t>
  </si>
  <si>
    <t>資料　石川県立図書館「業務実績調査」による。</t>
  </si>
  <si>
    <t>利　　　用　　　者　　　数</t>
  </si>
  <si>
    <t>館外貸出</t>
  </si>
  <si>
    <t>合　　　　　計</t>
  </si>
  <si>
    <t>閲　　　覧　　　室</t>
  </si>
  <si>
    <t>よみもの室</t>
  </si>
  <si>
    <t>子どもの室</t>
  </si>
  <si>
    <t>計</t>
  </si>
  <si>
    <t>閲 覧 室</t>
  </si>
  <si>
    <t>子ども室</t>
  </si>
  <si>
    <t>自習室</t>
  </si>
  <si>
    <t>貸出人員</t>
  </si>
  <si>
    <t>貸出冊数</t>
  </si>
  <si>
    <t>登録者数</t>
  </si>
  <si>
    <t>郷　土</t>
  </si>
  <si>
    <t>234 教育及び文化</t>
  </si>
  <si>
    <t>121　　専　　修　　学　　校　　　(平成4年5.1現在）</t>
  </si>
  <si>
    <t>123　　高等専門学校（国立及び私立）（平成4年5.1現在）</t>
  </si>
  <si>
    <t>教育及び文化 227</t>
  </si>
  <si>
    <t xml:space="preserve"> 教育及び文化　229</t>
  </si>
  <si>
    <t>ウ　　　部門別貸出利用冊数　（昭和63～平成4年度）</t>
  </si>
  <si>
    <t>131　　市町村別各種学級（昭和63年～平成4年）</t>
  </si>
  <si>
    <t>資料　石川県統計情報課「学校基本調査」、並びに当該学校調による。</t>
  </si>
  <si>
    <t>総数</t>
  </si>
  <si>
    <t>（2）市町村別職員数</t>
  </si>
  <si>
    <t>１年以上居所不明者数</t>
  </si>
  <si>
    <t>学齢児童生徒死亡者数（平成３年度間）</t>
  </si>
  <si>
    <t>イ　　学科別生徒数</t>
  </si>
  <si>
    <t>学科別志願者数</t>
  </si>
  <si>
    <t>学科別入学者数</t>
  </si>
  <si>
    <t>注　その他には、別科、聴講生、専科生、研究生等を含む。</t>
  </si>
  <si>
    <t>林 業・狩猟業</t>
  </si>
  <si>
    <t>漁業・水産養殖業</t>
  </si>
  <si>
    <t>資料　石川県教育委員会生涯学習課「市町村社会教育行政実態調査」</t>
  </si>
  <si>
    <t>-</t>
  </si>
  <si>
    <r>
      <t>園　 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数</t>
    </r>
  </si>
  <si>
    <t>-</t>
  </si>
  <si>
    <t>総 数</t>
  </si>
  <si>
    <r>
      <t>100　～　</t>
    </r>
    <r>
      <rPr>
        <sz val="12"/>
        <rFont val="ＭＳ 明朝"/>
        <family val="1"/>
      </rPr>
      <t>149</t>
    </r>
  </si>
  <si>
    <r>
      <t>150　～　</t>
    </r>
    <r>
      <rPr>
        <sz val="12"/>
        <rFont val="ＭＳ 明朝"/>
        <family val="1"/>
      </rPr>
      <t>199</t>
    </r>
  </si>
  <si>
    <r>
      <t>200　～　</t>
    </r>
    <r>
      <rPr>
        <sz val="12"/>
        <rFont val="ＭＳ 明朝"/>
        <family val="1"/>
      </rPr>
      <t>249</t>
    </r>
  </si>
  <si>
    <r>
      <t>250　～　</t>
    </r>
    <r>
      <rPr>
        <sz val="12"/>
        <rFont val="ＭＳ 明朝"/>
        <family val="1"/>
      </rPr>
      <t>299</t>
    </r>
  </si>
  <si>
    <r>
      <t>300　～　</t>
    </r>
    <r>
      <rPr>
        <sz val="12"/>
        <rFont val="ＭＳ 明朝"/>
        <family val="1"/>
      </rPr>
      <t>399</t>
    </r>
  </si>
  <si>
    <r>
      <t>400　～　</t>
    </r>
    <r>
      <rPr>
        <sz val="12"/>
        <rFont val="ＭＳ 明朝"/>
        <family val="1"/>
      </rPr>
      <t>499</t>
    </r>
  </si>
  <si>
    <r>
      <t>500　～　</t>
    </r>
    <r>
      <rPr>
        <sz val="12"/>
        <rFont val="ＭＳ 明朝"/>
        <family val="1"/>
      </rPr>
      <t>599</t>
    </r>
  </si>
  <si>
    <r>
      <t>600　～　</t>
    </r>
    <r>
      <rPr>
        <sz val="12"/>
        <rFont val="ＭＳ 明朝"/>
        <family val="1"/>
      </rPr>
      <t>699</t>
    </r>
  </si>
  <si>
    <r>
      <t>700　～　</t>
    </r>
    <r>
      <rPr>
        <sz val="12"/>
        <rFont val="ＭＳ 明朝"/>
        <family val="1"/>
      </rPr>
      <t>799</t>
    </r>
  </si>
  <si>
    <r>
      <t>800　～　</t>
    </r>
    <r>
      <rPr>
        <sz val="12"/>
        <rFont val="ＭＳ 明朝"/>
        <family val="1"/>
      </rPr>
      <t>899</t>
    </r>
  </si>
  <si>
    <r>
      <t>900　～　</t>
    </r>
    <r>
      <rPr>
        <sz val="12"/>
        <rFont val="ＭＳ 明朝"/>
        <family val="1"/>
      </rPr>
      <t>999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</si>
  <si>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000～</t>
    </r>
    <r>
      <rPr>
        <sz val="12"/>
        <rFont val="ＭＳ 明朝"/>
        <family val="1"/>
      </rPr>
      <t>1,099</t>
    </r>
  </si>
  <si>
    <r>
      <t>1</t>
    </r>
    <r>
      <rPr>
        <sz val="12"/>
        <rFont val="ＭＳ 明朝"/>
        <family val="1"/>
      </rPr>
      <t>,1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1,199</t>
    </r>
  </si>
  <si>
    <r>
      <t>1</t>
    </r>
    <r>
      <rPr>
        <sz val="12"/>
        <rFont val="ＭＳ 明朝"/>
        <family val="1"/>
      </rPr>
      <t>,2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1,299</t>
    </r>
  </si>
  <si>
    <r>
      <t>1</t>
    </r>
    <r>
      <rPr>
        <sz val="12"/>
        <rFont val="ＭＳ 明朝"/>
        <family val="1"/>
      </rPr>
      <t>,3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1,399</t>
    </r>
  </si>
  <si>
    <r>
      <t>1</t>
    </r>
    <r>
      <rPr>
        <sz val="12"/>
        <rFont val="ＭＳ 明朝"/>
        <family val="1"/>
      </rPr>
      <t>,4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1,499</t>
    </r>
  </si>
  <si>
    <r>
      <t>1</t>
    </r>
    <r>
      <rPr>
        <sz val="12"/>
        <rFont val="ＭＳ 明朝"/>
        <family val="1"/>
      </rPr>
      <t>,5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1,999</t>
    </r>
  </si>
  <si>
    <t>111　　学校種別、設置者別学校一覧表（平成4.5.1.現在）</t>
  </si>
  <si>
    <t>注　　学級数0の学校は休校中の学校である。</t>
  </si>
  <si>
    <t>注　　児童、生徒数0の学校は休校中の学校である。</t>
  </si>
  <si>
    <t>学　　校
種　　別</t>
  </si>
  <si>
    <t>（2）　児 童 、 生 徒 数 別 小 中 学 校 数</t>
  </si>
  <si>
    <t>（1）　学　級　数　別　小　中　学　校　数</t>
  </si>
  <si>
    <t>学 校　　　　種 別</t>
  </si>
  <si>
    <t>年    次　　　　　及　  び　　　　　市 町 別</t>
  </si>
  <si>
    <t>国　立</t>
  </si>
  <si>
    <t>113　　規　模　別　小　中　学　校　数　（平成4年5.1現在）</t>
  </si>
  <si>
    <t>19　～　　24</t>
  </si>
  <si>
    <t>25　～　 30</t>
  </si>
  <si>
    <t>31　～　 36</t>
  </si>
  <si>
    <t>37　～　 42</t>
  </si>
  <si>
    <r>
      <t xml:space="preserve">43 
</t>
    </r>
    <r>
      <rPr>
        <sz val="12"/>
        <rFont val="ＭＳ 明朝"/>
        <family val="1"/>
      </rPr>
      <t xml:space="preserve"> 以上</t>
    </r>
  </si>
  <si>
    <t>1 人　～    49</t>
  </si>
  <si>
    <t>50 　～　 99</t>
  </si>
  <si>
    <t>2,000
～
以上</t>
  </si>
  <si>
    <t>学 級 数</t>
  </si>
  <si>
    <t>合　　　　　　　　　計</t>
  </si>
  <si>
    <t>（1） 学　校　数、　学　級　数　及　び　学　年　別　児　童　数</t>
  </si>
  <si>
    <t>114　　小　　　　学　　　　校　（市町村別）（昭和63年～平成4年）</t>
  </si>
  <si>
    <t>1　　　　学　　　　年</t>
  </si>
  <si>
    <t>2　　　　学　　　　年</t>
  </si>
  <si>
    <t>3　　　　学　　　　年</t>
  </si>
  <si>
    <t>4　　　　学　　　　年</t>
  </si>
  <si>
    <t>5　　　　学　　　　年</t>
  </si>
  <si>
    <t>6　　　　学　　　　年</t>
  </si>
  <si>
    <r>
      <t>（2）</t>
    </r>
    <r>
      <rPr>
        <sz val="12"/>
        <rFont val="ＭＳ 明朝"/>
        <family val="1"/>
      </rPr>
      <t>教員数及び職員数</t>
    </r>
  </si>
  <si>
    <r>
      <t>（</t>
    </r>
    <r>
      <rPr>
        <sz val="12"/>
        <rFont val="ＭＳ 明朝"/>
        <family val="1"/>
      </rPr>
      <t>1）学校数、学級数及び生徒数</t>
    </r>
  </si>
  <si>
    <r>
      <t>兼</t>
    </r>
    <r>
      <rPr>
        <sz val="12"/>
        <rFont val="ＭＳ 明朝"/>
        <family val="1"/>
      </rPr>
      <t>務者</t>
    </r>
  </si>
  <si>
    <r>
      <t>養護教諭</t>
    </r>
    <r>
      <rPr>
        <sz val="12"/>
        <rFont val="ＭＳ 明朝"/>
        <family val="1"/>
      </rPr>
      <t xml:space="preserve"> ・　助教諭</t>
    </r>
  </si>
  <si>
    <t>合計</t>
  </si>
  <si>
    <t>本校</t>
  </si>
  <si>
    <t>分校</t>
  </si>
  <si>
    <t>平 成 元 年 度</t>
  </si>
  <si>
    <t>-</t>
  </si>
  <si>
    <t>-</t>
  </si>
  <si>
    <t>-</t>
  </si>
  <si>
    <t>-</t>
  </si>
  <si>
    <t>115　　中　　学　　校 　（市町村別）  (昭和63～平成4年）</t>
  </si>
  <si>
    <t>1学年</t>
  </si>
  <si>
    <t>資料　石川県統計情報課「学校基本調査」による。</t>
  </si>
  <si>
    <t>資料　石川県統計情報課「学校基本調査」による。</t>
  </si>
  <si>
    <t>(3)　　生　　　　　　　　　　徒　　　　　　　　　　数</t>
  </si>
  <si>
    <t>(2)　　職名別教員数及び職員数</t>
  </si>
  <si>
    <t>市　町　村</t>
  </si>
  <si>
    <t>昭 和 63 年</t>
  </si>
  <si>
    <t>平 成 元 年</t>
  </si>
  <si>
    <t>養  護
教諭・
助教授</t>
  </si>
  <si>
    <t>私立</t>
  </si>
  <si>
    <t>1  学  年</t>
  </si>
  <si>
    <t>2  学  年</t>
  </si>
  <si>
    <t>3  学  年</t>
  </si>
  <si>
    <t>4  学  年</t>
  </si>
  <si>
    <t>―</t>
  </si>
  <si>
    <t>国立</t>
  </si>
  <si>
    <t>公立</t>
  </si>
  <si>
    <t>専  攻  科</t>
  </si>
  <si>
    <t>市　郡　別</t>
  </si>
  <si>
    <t>注　　教員数には兼務者を含む。</t>
  </si>
  <si>
    <t>（2）　幼児・児童・生徒数</t>
  </si>
  <si>
    <t>総　数</t>
  </si>
  <si>
    <t>小 学 部</t>
  </si>
  <si>
    <t>中 学 部</t>
  </si>
  <si>
    <t>高 等 部</t>
  </si>
  <si>
    <t>総　　　　　　数</t>
  </si>
  <si>
    <t>小  学  部</t>
  </si>
  <si>
    <t>中  学  部</t>
  </si>
  <si>
    <t>高　    　等　    　部</t>
  </si>
  <si>
    <t>－</t>
  </si>
  <si>
    <t>－</t>
  </si>
  <si>
    <t>-</t>
  </si>
  <si>
    <t>（1）　教員数、職員数及び学級数</t>
  </si>
  <si>
    <t>教　　員 　数</t>
  </si>
  <si>
    <t>職　　員　　数</t>
  </si>
  <si>
    <t>学　　　級　　　数</t>
  </si>
  <si>
    <t>-</t>
  </si>
  <si>
    <t>ろう</t>
  </si>
  <si>
    <t>(2)　児   童 ・ 生   徒   数</t>
  </si>
  <si>
    <t>（2）　幼　児　・　児　童　・　生　徒　数</t>
  </si>
  <si>
    <t>－</t>
  </si>
  <si>
    <t>6  歳</t>
  </si>
  <si>
    <t>７   歳</t>
  </si>
  <si>
    <t>120　　不就学学齢児童生徒数（昭和63～平成4年）（各年5.1現在）</t>
  </si>
  <si>
    <t>年   次</t>
  </si>
  <si>
    <t>年　　次</t>
  </si>
  <si>
    <t>-</t>
  </si>
  <si>
    <t>（3）　教員数及び職員数</t>
  </si>
  <si>
    <t>国　　　　　　立</t>
  </si>
  <si>
    <t>私　　　　　　　立</t>
  </si>
  <si>
    <t>教　　　員　　　数</t>
  </si>
  <si>
    <t>教　　　員　　　数</t>
  </si>
  <si>
    <t>高 等</t>
  </si>
  <si>
    <t>専 門</t>
  </si>
  <si>
    <t>商業</t>
  </si>
  <si>
    <t>タイピスト</t>
  </si>
  <si>
    <t>本務者</t>
  </si>
  <si>
    <t>-</t>
  </si>
  <si>
    <t>家政</t>
  </si>
  <si>
    <t>…</t>
  </si>
  <si>
    <t>-</t>
  </si>
  <si>
    <t>…</t>
  </si>
  <si>
    <t>文化その他</t>
  </si>
  <si>
    <t>生徒数</t>
  </si>
  <si>
    <t>入　　学　　者　　数　（春 期）</t>
  </si>
  <si>
    <t>（1）　学　校　数　及　び　学　科　数</t>
  </si>
  <si>
    <t>昼　間</t>
  </si>
  <si>
    <t>(2)　生徒数及び結う入学者数</t>
  </si>
  <si>
    <t>入　　学　　者　　数　（春　期）</t>
  </si>
  <si>
    <t>年 度 及 び　　設 置 者 別</t>
  </si>
  <si>
    <t>-</t>
  </si>
  <si>
    <t>教授</t>
  </si>
  <si>
    <t>ア　　　設置者別生徒数</t>
  </si>
  <si>
    <t>-</t>
  </si>
  <si>
    <t>年    度</t>
  </si>
  <si>
    <t>総    　　数</t>
  </si>
  <si>
    <t>国   　　立</t>
  </si>
  <si>
    <t>公   　　立</t>
  </si>
  <si>
    <t>私   　　立</t>
  </si>
  <si>
    <t>講師</t>
  </si>
  <si>
    <t>助手</t>
  </si>
  <si>
    <t>兼　 務　 者</t>
  </si>
  <si>
    <t>性　　　別</t>
  </si>
  <si>
    <t>総　　　数</t>
  </si>
  <si>
    <t>和洋裁</t>
  </si>
  <si>
    <t>料理</t>
  </si>
  <si>
    <t>タイピスト</t>
  </si>
  <si>
    <t>准看護</t>
  </si>
  <si>
    <t>自動車操縦</t>
  </si>
  <si>
    <t>演劇・映画</t>
  </si>
  <si>
    <t>茶華道</t>
  </si>
  <si>
    <t>予備校</t>
  </si>
  <si>
    <t>イ　　　職　  　　  員　    　　数　　</t>
  </si>
  <si>
    <t>職　　名　　別</t>
  </si>
  <si>
    <t>総　　数</t>
  </si>
  <si>
    <t>国立</t>
  </si>
  <si>
    <t>設　 置 　者 　名</t>
  </si>
  <si>
    <t>122　　各　種　学　級　（昭和63～平成4年）（各年5.1現在）</t>
  </si>
  <si>
    <t>（1）　学校数、課程数及び男女別教職員数</t>
  </si>
  <si>
    <t>（2）　生　　　　　徒　　　　　数</t>
  </si>
  <si>
    <t>総  　数</t>
  </si>
  <si>
    <t>総　　　数</t>
  </si>
  <si>
    <t>124　　大　学、　短　期　大　学　（平成4年5.1現在）</t>
  </si>
  <si>
    <r>
      <t>（1）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職名別教員数、職員数</t>
    </r>
  </si>
  <si>
    <r>
      <t xml:space="preserve">ア　　教　　 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員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数</t>
    </r>
  </si>
  <si>
    <t>病院
附属</t>
  </si>
  <si>
    <t>健康管理
学 生 の</t>
  </si>
  <si>
    <r>
      <t xml:space="preserve">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</si>
  <si>
    <r>
      <t xml:space="preserve">外国語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学　部</t>
    </r>
  </si>
  <si>
    <t>国立</t>
  </si>
  <si>
    <t>-</t>
  </si>
  <si>
    <t>公立</t>
  </si>
  <si>
    <t>私立</t>
  </si>
  <si>
    <t>高等学校</t>
  </si>
  <si>
    <t>専修学校</t>
  </si>
  <si>
    <t>各種学校</t>
  </si>
  <si>
    <r>
      <t>医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療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技術科</t>
    </r>
  </si>
  <si>
    <r>
      <t>幼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児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教育科</t>
    </r>
  </si>
  <si>
    <t>（2） 　　学　　　　　　　生　　　　　　　数</t>
  </si>
  <si>
    <t>美術工芸       学　部</t>
  </si>
  <si>
    <t>ア　　　大　　　　　　　　　　　　　　　学</t>
  </si>
  <si>
    <t>イ　　　短　　　　期　　　　大　　　　学</t>
  </si>
  <si>
    <t>家政科</t>
  </si>
  <si>
    <t>イ　　市　都　別　卒　業　者　数</t>
  </si>
  <si>
    <t>ア　　学 校 種 別 卒 業 者 数</t>
  </si>
  <si>
    <t>（1）卒 　業　 者　 数  （平成4年5.1現在）</t>
  </si>
  <si>
    <t>125　　　卒        　業        　者</t>
  </si>
  <si>
    <t>総数</t>
  </si>
  <si>
    <t>普通</t>
  </si>
  <si>
    <t>農業</t>
  </si>
  <si>
    <t>工業</t>
  </si>
  <si>
    <t>水産</t>
  </si>
  <si>
    <t>家庭</t>
  </si>
  <si>
    <r>
      <t>幼 稚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</si>
  <si>
    <r>
      <t>小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</si>
  <si>
    <r>
      <t>中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</si>
  <si>
    <r>
      <t>高 等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部</t>
    </r>
  </si>
  <si>
    <t>カ　養護学校卒業者数（昭和63～平成4年）</t>
  </si>
  <si>
    <t>本　　　科</t>
  </si>
  <si>
    <r>
      <t>専 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</si>
  <si>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別　　科</t>
  </si>
  <si>
    <t>男</t>
  </si>
  <si>
    <t>女</t>
  </si>
  <si>
    <r>
      <t>年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  
</t>
    </r>
    <r>
      <rPr>
        <sz val="12"/>
        <rFont val="ＭＳ 明朝"/>
        <family val="1"/>
      </rPr>
      <t>及び男女別</t>
    </r>
  </si>
  <si>
    <t>専修学校
等入学者</t>
  </si>
  <si>
    <r>
      <t>就 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</si>
  <si>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>無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</si>
  <si>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 xml:space="preserve">その他
</t>
    </r>
    <r>
      <rPr>
        <sz val="9"/>
        <rFont val="ＭＳ 明朝"/>
        <family val="1"/>
      </rPr>
      <t>（死亡・不詳）</t>
    </r>
  </si>
  <si>
    <r>
      <t xml:space="preserve">総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</si>
  <si>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t>進 学 者</t>
  </si>
  <si>
    <r>
      <t xml:space="preserve">総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</si>
  <si>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>進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</si>
  <si>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年次</t>
  </si>
  <si>
    <t>及び男女別</t>
  </si>
  <si>
    <t>第　1　次　産　業</t>
  </si>
  <si>
    <t>第　2　次　産　業</t>
  </si>
  <si>
    <t>第　3　次　産　業</t>
  </si>
  <si>
    <t>2　 年</t>
  </si>
  <si>
    <t>3　 年</t>
  </si>
  <si>
    <t>4　 年</t>
  </si>
  <si>
    <t>（1）　　　　県　　　　立　　　　図　　　　書　　　　館</t>
  </si>
  <si>
    <t>ア　　　部　　　　門　　　　別　　　　蔵　　　　書　　　　数　（昭和63～平成4年度）</t>
  </si>
  <si>
    <t>イ　　各　　　　室　　　　別　　　　利　　　　用　　　　状　　　　況　（昭和63～平成4年度）</t>
  </si>
  <si>
    <t>年　　 次
及　　 び
月　　 別</t>
  </si>
  <si>
    <t>人</t>
  </si>
  <si>
    <t>冊</t>
  </si>
  <si>
    <t>件</t>
  </si>
  <si>
    <r>
      <t xml:space="preserve">複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写　　　申込件数</t>
    </r>
  </si>
  <si>
    <r>
      <t>（</t>
    </r>
    <r>
      <rPr>
        <sz val="12"/>
        <rFont val="ＭＳ 明朝"/>
        <family val="1"/>
      </rPr>
      <t>2）　市町村立図書館（各年度</t>
    </r>
    <r>
      <rPr>
        <sz val="12"/>
        <rFont val="ＭＳ 明朝"/>
        <family val="1"/>
      </rPr>
      <t>3.31</t>
    </r>
    <r>
      <rPr>
        <sz val="12"/>
        <rFont val="ＭＳ 明朝"/>
        <family val="1"/>
      </rPr>
      <t>現在）</t>
    </r>
  </si>
  <si>
    <t>-</t>
  </si>
  <si>
    <t>-</t>
  </si>
  <si>
    <t>…</t>
  </si>
  <si>
    <t>ボウリング場</t>
  </si>
  <si>
    <r>
      <t>6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年度調査…</t>
    </r>
  </si>
  <si>
    <t>-</t>
  </si>
  <si>
    <t>-</t>
  </si>
  <si>
    <t>総数</t>
  </si>
  <si>
    <t>神社及び神道系</t>
  </si>
  <si>
    <t>仏教系</t>
  </si>
  <si>
    <t>キリスト教系</t>
  </si>
  <si>
    <t>諸教</t>
  </si>
  <si>
    <t>項目</t>
  </si>
  <si>
    <t>項目</t>
  </si>
  <si>
    <t>年度</t>
  </si>
  <si>
    <t>施設名</t>
  </si>
  <si>
    <t>図　  書 　 館  　数　（館）</t>
  </si>
  <si>
    <t>蔵  　書　  冊　  数　（冊）</t>
  </si>
  <si>
    <t>職      　員  　  数　（人）</t>
  </si>
  <si>
    <t>128　　新　聞　購　読　数　（各年平均）</t>
  </si>
  <si>
    <t>年度及び市町村別</t>
  </si>
  <si>
    <t>平成4年</t>
  </si>
  <si>
    <t>団 体 数</t>
  </si>
  <si>
    <t>会 員 数</t>
  </si>
  <si>
    <t>団 体 数</t>
  </si>
  <si>
    <t>会 員 数</t>
  </si>
  <si>
    <t>年次及び
市町村別</t>
  </si>
  <si>
    <t>平成4年度</t>
  </si>
  <si>
    <t xml:space="preserve"> ＰＴＡ</t>
  </si>
  <si>
    <t>市町村</t>
  </si>
  <si>
    <t>-</t>
  </si>
  <si>
    <t>-</t>
  </si>
  <si>
    <t>116　　高　　等　　学　　校　　(昭和63～平成4年）(各年5.1現在）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</si>
  <si>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</si>
  <si>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</si>
  <si>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</si>
  <si>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</si>
  <si>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</si>
  <si>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</si>
  <si>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</si>
  <si>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</si>
  <si>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</si>
  <si>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</si>
  <si>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</si>
  <si>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</si>
  <si>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</si>
  <si>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</si>
  <si>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</si>
  <si>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</si>
  <si>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</si>
  <si>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…</t>
  </si>
  <si>
    <t>…</t>
  </si>
  <si>
    <t>…</t>
  </si>
  <si>
    <t>…</t>
  </si>
  <si>
    <t>118　　ろ　　う　　学　　校　（昭和63～平成4年）（各年5.1現在）</t>
  </si>
  <si>
    <t>119　　養護学校（昭和63～平成4年）（各年5.1現在）</t>
  </si>
  <si>
    <t xml:space="preserve">    2</t>
  </si>
  <si>
    <t xml:space="preserve">    3</t>
  </si>
  <si>
    <t xml:space="preserve">   4</t>
  </si>
  <si>
    <t>-</t>
  </si>
  <si>
    <t>-</t>
  </si>
  <si>
    <t>-</t>
  </si>
  <si>
    <t>-</t>
  </si>
  <si>
    <t>-</t>
  </si>
  <si>
    <t>-</t>
  </si>
  <si>
    <t>-</t>
  </si>
  <si>
    <t>-</t>
  </si>
  <si>
    <t>-</t>
  </si>
  <si>
    <t>-</t>
  </si>
  <si>
    <t>126　　図　　　書　　　　館</t>
  </si>
  <si>
    <t>127　　公共社会体育施設等（各年度3.31現在）</t>
  </si>
  <si>
    <t>129　　テレビ受信契約数（各年度3.31現在）</t>
  </si>
  <si>
    <t>130　　社寺・教会数（宗教法人）（各年度3.31現在）</t>
  </si>
  <si>
    <t>19　　教　　　育　　　及　　　び　　　文　　　化</t>
  </si>
  <si>
    <t>112　　幼　　　稚　　　園（市都別）(昭和63年～平成4年）（各年5.1現在）</t>
  </si>
  <si>
    <t>イ　　市　　　郡　　　別　　　学　　　年　　　別　　　生　　　徒　　　数</t>
  </si>
  <si>
    <t>年次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</si>
</sst>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  <numFmt numFmtId="204" formatCode="0.0_ "/>
    <numFmt numFmtId="205" formatCode="#,##0_);[Red]\(#,##0\)"/>
    <numFmt numFmtId="206" formatCode="#,##0_ "/>
    <numFmt numFmtId="207" formatCode="#,##0_ ;[Red]\-#,##0\ "/>
    <numFmt numFmtId="208" formatCode="#,##0;[Red]#,##0"/>
    <numFmt numFmtId="209" formatCode="#,##0;&quot;△ &quot;#,##0"/>
  </numFmts>
  <fonts count="58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b/>
      <sz val="12"/>
      <color indexed="12"/>
      <name val="ＭＳ ゴシック"/>
      <family val="3"/>
    </font>
    <font>
      <b/>
      <sz val="12"/>
      <color indexed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明朝"/>
      <family val="1"/>
    </font>
    <font>
      <sz val="12"/>
      <color indexed="9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6" fillId="31" borderId="4" applyNumberFormat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  <xf numFmtId="0" fontId="57" fillId="32" borderId="0" applyNumberFormat="0" applyBorder="0" applyAlignment="0" applyProtection="0"/>
  </cellStyleXfs>
  <cellXfs count="150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37" fontId="9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Alignment="1" applyProtection="1">
      <alignment horizontal="righ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0" fontId="11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37" fontId="9" fillId="0" borderId="0" xfId="0" applyNumberFormat="1" applyFont="1" applyFill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38" fontId="6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>
      <alignment vertical="center"/>
    </xf>
    <xf numFmtId="38" fontId="0" fillId="0" borderId="0" xfId="49" applyFont="1" applyFill="1" applyAlignment="1">
      <alignment horizontal="right" vertical="center"/>
    </xf>
    <xf numFmtId="38" fontId="12" fillId="0" borderId="0" xfId="49" applyFont="1" applyFill="1" applyBorder="1" applyAlignment="1" applyProtection="1">
      <alignment horizontal="center" vertical="center"/>
      <protection/>
    </xf>
    <xf numFmtId="38" fontId="9" fillId="0" borderId="0" xfId="49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11" fillId="0" borderId="0" xfId="0" applyFont="1" applyFill="1" applyBorder="1" applyAlignment="1" applyProtection="1">
      <alignment horizontal="distributed" vertical="center"/>
      <protection/>
    </xf>
    <xf numFmtId="0" fontId="11" fillId="0" borderId="12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>
      <alignment horizontal="centerContinuous"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7" fontId="13" fillId="0" borderId="0" xfId="0" applyNumberFormat="1" applyFont="1" applyFill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vertical="center"/>
      <protection/>
    </xf>
    <xf numFmtId="37" fontId="17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38" fontId="17" fillId="0" borderId="0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right" vertical="center"/>
    </xf>
    <xf numFmtId="0" fontId="0" fillId="0" borderId="15" xfId="0" applyFont="1" applyFill="1" applyBorder="1" applyAlignment="1" applyProtection="1">
      <alignment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right" vertical="center"/>
    </xf>
    <xf numFmtId="38" fontId="13" fillId="0" borderId="0" xfId="49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distributed" vertical="center"/>
    </xf>
    <xf numFmtId="37" fontId="13" fillId="0" borderId="0" xfId="0" applyNumberFormat="1" applyFont="1" applyFill="1" applyAlignment="1" applyProtection="1">
      <alignment horizontal="right" vertical="center"/>
      <protection/>
    </xf>
    <xf numFmtId="0" fontId="13" fillId="0" borderId="13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2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top"/>
    </xf>
    <xf numFmtId="37" fontId="9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Border="1" applyAlignment="1" applyProtection="1">
      <alignment vertical="center"/>
      <protection/>
    </xf>
    <xf numFmtId="37" fontId="18" fillId="0" borderId="0" xfId="0" applyNumberFormat="1" applyFont="1" applyFill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>
      <alignment horizontal="right" vertical="center"/>
    </xf>
    <xf numFmtId="38" fontId="9" fillId="0" borderId="17" xfId="49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38" fontId="13" fillId="0" borderId="0" xfId="49" applyFont="1" applyFill="1" applyBorder="1" applyAlignment="1">
      <alignment vertical="center"/>
    </xf>
    <xf numFmtId="38" fontId="15" fillId="0" borderId="0" xfId="49" applyFont="1" applyFill="1" applyBorder="1" applyAlignment="1">
      <alignment vertical="center"/>
    </xf>
    <xf numFmtId="38" fontId="15" fillId="0" borderId="0" xfId="49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vertical="center"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18" fillId="0" borderId="0" xfId="49" applyFont="1" applyFill="1" applyBorder="1" applyAlignment="1" applyProtection="1">
      <alignment horizontal="right" vertical="center"/>
      <protection/>
    </xf>
    <xf numFmtId="38" fontId="0" fillId="0" borderId="19" xfId="49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13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0" xfId="0" applyFont="1" applyFill="1" applyBorder="1" applyAlignment="1">
      <alignment horizontal="distributed" vertical="center"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17" xfId="0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 applyProtection="1">
      <alignment horizontal="right" vertical="center"/>
      <protection/>
    </xf>
    <xf numFmtId="38" fontId="1" fillId="0" borderId="0" xfId="49" applyFont="1" applyFill="1" applyBorder="1" applyAlignment="1" applyProtection="1">
      <alignment horizontal="center" vertical="center"/>
      <protection/>
    </xf>
    <xf numFmtId="37" fontId="1" fillId="0" borderId="17" xfId="0" applyNumberFormat="1" applyFont="1" applyFill="1" applyBorder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 horizontal="center" vertical="center"/>
    </xf>
    <xf numFmtId="38" fontId="1" fillId="0" borderId="0" xfId="49" applyFont="1" applyBorder="1" applyAlignment="1">
      <alignment horizontal="right" vertical="center"/>
    </xf>
    <xf numFmtId="38" fontId="15" fillId="0" borderId="0" xfId="49" applyFont="1" applyBorder="1" applyAlignment="1">
      <alignment horizontal="right" vertical="center"/>
    </xf>
    <xf numFmtId="203" fontId="1" fillId="0" borderId="0" xfId="49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" fillId="0" borderId="12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 applyProtection="1">
      <alignment horizontal="right" vertical="center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38" fontId="4" fillId="0" borderId="0" xfId="49" applyFont="1" applyFill="1" applyBorder="1" applyAlignment="1" applyProtection="1">
      <alignment horizontal="center" vertical="center"/>
      <protection/>
    </xf>
    <xf numFmtId="38" fontId="1" fillId="0" borderId="0" xfId="49" applyFont="1" applyFill="1" applyBorder="1" applyAlignment="1">
      <alignment vertical="center"/>
    </xf>
    <xf numFmtId="38" fontId="18" fillId="0" borderId="0" xfId="49" applyFont="1" applyFill="1" applyBorder="1" applyAlignment="1" applyProtection="1">
      <alignment vertical="center"/>
      <protection/>
    </xf>
    <xf numFmtId="38" fontId="4" fillId="0" borderId="0" xfId="49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 quotePrefix="1">
      <alignment horizontal="right" vertical="center"/>
      <protection/>
    </xf>
    <xf numFmtId="0" fontId="21" fillId="0" borderId="0" xfId="0" applyFont="1" applyFill="1" applyAlignment="1">
      <alignment vertical="center" shrinkToFit="1"/>
    </xf>
    <xf numFmtId="0" fontId="11" fillId="0" borderId="0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vertical="center" shrinkToFit="1"/>
    </xf>
    <xf numFmtId="38" fontId="0" fillId="0" borderId="18" xfId="49" applyFont="1" applyFill="1" applyBorder="1" applyAlignment="1">
      <alignment vertical="center"/>
    </xf>
    <xf numFmtId="38" fontId="0" fillId="0" borderId="18" xfId="49" applyFont="1" applyFill="1" applyBorder="1" applyAlignment="1" applyProtection="1">
      <alignment horizontal="center" vertical="center"/>
      <protection/>
    </xf>
    <xf numFmtId="37" fontId="18" fillId="0" borderId="21" xfId="0" applyNumberFormat="1" applyFont="1" applyFill="1" applyBorder="1" applyAlignment="1" applyProtection="1">
      <alignment horizontal="right" vertical="center"/>
      <protection/>
    </xf>
    <xf numFmtId="38" fontId="13" fillId="0" borderId="21" xfId="49" applyFont="1" applyFill="1" applyBorder="1" applyAlignment="1" applyProtection="1">
      <alignment horizontal="right" vertical="center"/>
      <protection/>
    </xf>
    <xf numFmtId="38" fontId="0" fillId="0" borderId="22" xfId="49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38" fontId="13" fillId="0" borderId="17" xfId="49" applyFont="1" applyBorder="1" applyAlignment="1">
      <alignment horizontal="right" vertical="center"/>
    </xf>
    <xf numFmtId="38" fontId="9" fillId="0" borderId="23" xfId="49" applyFont="1" applyFill="1" applyBorder="1" applyAlignment="1" applyProtection="1">
      <alignment horizontal="right" vertical="center"/>
      <protection/>
    </xf>
    <xf numFmtId="38" fontId="9" fillId="0" borderId="15" xfId="49" applyFont="1" applyFill="1" applyBorder="1" applyAlignment="1" applyProtection="1">
      <alignment horizontal="right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right" vertical="top" shrinkToFit="1"/>
    </xf>
    <xf numFmtId="38" fontId="9" fillId="0" borderId="17" xfId="0" applyNumberFormat="1" applyFont="1" applyFill="1" applyBorder="1" applyAlignment="1">
      <alignment horizontal="right" vertical="top" shrinkToFit="1"/>
    </xf>
    <xf numFmtId="38" fontId="9" fillId="0" borderId="17" xfId="49" applyFont="1" applyFill="1" applyBorder="1" applyAlignment="1">
      <alignment horizontal="right" vertical="top" shrinkToFit="1"/>
    </xf>
    <xf numFmtId="49" fontId="0" fillId="0" borderId="12" xfId="49" applyNumberFormat="1" applyFont="1" applyFill="1" applyBorder="1" applyAlignment="1" applyProtection="1">
      <alignment horizontal="center" vertical="center"/>
      <protection/>
    </xf>
    <xf numFmtId="49" fontId="22" fillId="0" borderId="12" xfId="49" applyNumberFormat="1" applyFont="1" applyFill="1" applyBorder="1" applyAlignment="1" applyProtection="1">
      <alignment horizontal="center" vertical="center"/>
      <protection/>
    </xf>
    <xf numFmtId="49" fontId="22" fillId="0" borderId="25" xfId="49" applyNumberFormat="1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>
      <alignment vertical="center"/>
    </xf>
    <xf numFmtId="38" fontId="0" fillId="0" borderId="0" xfId="49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center" vertical="center"/>
    </xf>
    <xf numFmtId="209" fontId="0" fillId="0" borderId="0" xfId="49" applyNumberFormat="1" applyFont="1" applyFill="1" applyBorder="1" applyAlignment="1">
      <alignment horizontal="right" vertical="center"/>
    </xf>
    <xf numFmtId="38" fontId="0" fillId="0" borderId="18" xfId="49" applyFont="1" applyFill="1" applyBorder="1" applyAlignment="1" applyProtection="1">
      <alignment horizontal="centerContinuous" vertical="center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209" fontId="0" fillId="0" borderId="0" xfId="49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>
      <alignment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top"/>
    </xf>
    <xf numFmtId="37" fontId="0" fillId="0" borderId="21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7" xfId="0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horizontal="right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38" fontId="0" fillId="0" borderId="0" xfId="49" applyFont="1" applyBorder="1" applyAlignment="1">
      <alignment horizontal="right" vertical="center"/>
    </xf>
    <xf numFmtId="37" fontId="0" fillId="0" borderId="0" xfId="0" applyNumberFormat="1" applyFont="1" applyFill="1" applyAlignment="1" applyProtection="1">
      <alignment horizontal="right" vertical="center" shrinkToFit="1"/>
      <protection/>
    </xf>
    <xf numFmtId="38" fontId="0" fillId="0" borderId="0" xfId="0" applyNumberFormat="1" applyFont="1" applyFill="1" applyAlignment="1" applyProtection="1">
      <alignment horizontal="right" vertical="center" shrinkToFit="1"/>
      <protection/>
    </xf>
    <xf numFmtId="0" fontId="0" fillId="0" borderId="0" xfId="0" applyFont="1" applyFill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right" vertical="center" shrinkToFit="1"/>
      <protection/>
    </xf>
    <xf numFmtId="38" fontId="0" fillId="0" borderId="0" xfId="0" applyNumberFormat="1" applyFont="1" applyFill="1" applyAlignment="1">
      <alignment horizontal="right" vertical="center" shrinkToFit="1"/>
    </xf>
    <xf numFmtId="37" fontId="0" fillId="0" borderId="13" xfId="0" applyNumberFormat="1" applyFont="1" applyFill="1" applyBorder="1" applyAlignment="1" applyProtection="1">
      <alignment horizontal="right" vertical="center" shrinkToFit="1"/>
      <protection/>
    </xf>
    <xf numFmtId="38" fontId="0" fillId="0" borderId="13" xfId="0" applyNumberFormat="1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top" shrinkToFit="1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7" fontId="0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17" xfId="49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top" shrinkToFit="1"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0" fontId="18" fillId="0" borderId="0" xfId="0" applyFont="1" applyFill="1" applyBorder="1" applyAlignment="1">
      <alignment horizontal="right" vertical="center"/>
    </xf>
    <xf numFmtId="200" fontId="1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top"/>
    </xf>
    <xf numFmtId="38" fontId="0" fillId="0" borderId="17" xfId="49" applyFont="1" applyFill="1" applyBorder="1" applyAlignment="1">
      <alignment horizontal="right" vertical="center"/>
    </xf>
    <xf numFmtId="38" fontId="0" fillId="0" borderId="17" xfId="49" applyFont="1" applyFill="1" applyBorder="1" applyAlignment="1" applyProtection="1">
      <alignment horizontal="right"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200" fontId="0" fillId="0" borderId="0" xfId="0" applyNumberFormat="1" applyFont="1" applyFill="1" applyBorder="1" applyAlignment="1">
      <alignment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2" xfId="0" applyFont="1" applyFill="1" applyBorder="1" applyAlignment="1" applyProtection="1">
      <alignment horizontal="left" vertical="center"/>
      <protection/>
    </xf>
    <xf numFmtId="0" fontId="0" fillId="0" borderId="15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0" fillId="0" borderId="35" xfId="0" applyFont="1" applyFill="1" applyBorder="1" applyAlignment="1">
      <alignment horizontal="distributed" vertical="center"/>
    </xf>
    <xf numFmtId="0" fontId="0" fillId="0" borderId="36" xfId="0" applyFont="1" applyFill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Fill="1" applyBorder="1" applyAlignment="1">
      <alignment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 quotePrefix="1">
      <alignment horizontal="center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top"/>
    </xf>
    <xf numFmtId="37" fontId="0" fillId="0" borderId="15" xfId="0" applyNumberFormat="1" applyFont="1" applyFill="1" applyBorder="1" applyAlignment="1" applyProtection="1">
      <alignment vertical="center"/>
      <protection/>
    </xf>
    <xf numFmtId="0" fontId="14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wrapText="1"/>
    </xf>
    <xf numFmtId="38" fontId="0" fillId="0" borderId="21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textRotation="255" wrapText="1"/>
    </xf>
    <xf numFmtId="38" fontId="0" fillId="0" borderId="17" xfId="49" applyFont="1" applyFill="1" applyBorder="1" applyAlignment="1">
      <alignment horizontal="distributed" vertical="center"/>
    </xf>
    <xf numFmtId="38" fontId="0" fillId="0" borderId="40" xfId="49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38" fontId="0" fillId="0" borderId="0" xfId="49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38" fontId="0" fillId="0" borderId="0" xfId="49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 indent="1"/>
    </xf>
    <xf numFmtId="37" fontId="14" fillId="0" borderId="0" xfId="0" applyNumberFormat="1" applyFont="1" applyFill="1" applyAlignment="1" applyProtection="1">
      <alignment horizontal="right" vertical="center"/>
      <protection/>
    </xf>
    <xf numFmtId="37" fontId="16" fillId="0" borderId="0" xfId="0" applyNumberFormat="1" applyFont="1" applyFill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 quotePrefix="1">
      <alignment horizontal="right" vertical="center"/>
      <protection/>
    </xf>
    <xf numFmtId="0" fontId="0" fillId="0" borderId="18" xfId="0" applyFont="1" applyFill="1" applyBorder="1" applyAlignment="1" applyProtection="1">
      <alignment horizontal="centerContinuous" vertical="center"/>
      <protection/>
    </xf>
    <xf numFmtId="0" fontId="0" fillId="0" borderId="18" xfId="0" applyFont="1" applyFill="1" applyBorder="1" applyAlignment="1" applyProtection="1">
      <alignment horizontal="right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Continuous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quotePrefix="1">
      <alignment horizontal="right" vertical="center"/>
    </xf>
    <xf numFmtId="38" fontId="0" fillId="0" borderId="29" xfId="49" applyFont="1" applyFill="1" applyBorder="1" applyAlignment="1" applyProtection="1">
      <alignment horizontal="right" vertical="center"/>
      <protection/>
    </xf>
    <xf numFmtId="0" fontId="14" fillId="0" borderId="40" xfId="0" applyFont="1" applyFill="1" applyBorder="1" applyAlignment="1" applyProtection="1" quotePrefix="1">
      <alignment horizontal="center" vertical="center"/>
      <protection/>
    </xf>
    <xf numFmtId="0" fontId="14" fillId="0" borderId="17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25" xfId="0" applyFont="1" applyFill="1" applyBorder="1" applyAlignment="1" applyProtection="1">
      <alignment horizontal="centerContinuous" vertical="center"/>
      <protection/>
    </xf>
    <xf numFmtId="37" fontId="17" fillId="0" borderId="4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16" xfId="0" applyFill="1" applyBorder="1" applyAlignment="1">
      <alignment horizontal="center" vertical="center"/>
    </xf>
    <xf numFmtId="38" fontId="0" fillId="0" borderId="0" xfId="49" applyFont="1" applyFill="1" applyAlignment="1">
      <alignment vertical="top"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18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 quotePrefix="1">
      <alignment horizontal="right" vertical="center"/>
      <protection/>
    </xf>
    <xf numFmtId="38" fontId="0" fillId="0" borderId="18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0" fillId="0" borderId="45" xfId="49" applyFont="1" applyFill="1" applyBorder="1" applyAlignment="1" applyProtection="1">
      <alignment vertical="center"/>
      <protection/>
    </xf>
    <xf numFmtId="38" fontId="0" fillId="0" borderId="18" xfId="49" applyFont="1" applyFill="1" applyBorder="1" applyAlignment="1" applyProtection="1">
      <alignment horizontal="center" vertical="center" textRotation="255"/>
      <protection/>
    </xf>
    <xf numFmtId="0" fontId="0" fillId="0" borderId="18" xfId="0" applyFont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0" xfId="49" applyFont="1" applyFill="1" applyAlignment="1" applyProtection="1">
      <alignment horizontal="distributed" vertical="center"/>
      <protection/>
    </xf>
    <xf numFmtId="38" fontId="0" fillId="0" borderId="19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19" xfId="49" applyFont="1" applyFill="1" applyBorder="1" applyAlignment="1" applyProtection="1">
      <alignment vertical="center"/>
      <protection/>
    </xf>
    <xf numFmtId="189" fontId="0" fillId="0" borderId="0" xfId="58" applyFont="1" applyFill="1" applyBorder="1" applyAlignment="1" applyProtection="1">
      <alignment horizontal="distributed" vertical="center"/>
      <protection/>
    </xf>
    <xf numFmtId="38" fontId="0" fillId="0" borderId="40" xfId="49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distributed" textRotation="255"/>
    </xf>
    <xf numFmtId="38" fontId="0" fillId="0" borderId="0" xfId="49" applyFont="1" applyFill="1" applyBorder="1" applyAlignment="1">
      <alignment horizontal="center" vertical="distributed" textRotation="255"/>
    </xf>
    <xf numFmtId="0" fontId="0" fillId="0" borderId="0" xfId="0" applyFont="1" applyBorder="1" applyAlignment="1">
      <alignment vertical="center"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0" fontId="0" fillId="0" borderId="0" xfId="0" applyFont="1" applyBorder="1" applyAlignment="1">
      <alignment horizontal="distributed" vertical="distributed" wrapText="1"/>
    </xf>
    <xf numFmtId="38" fontId="0" fillId="0" borderId="0" xfId="49" applyFont="1" applyFill="1" applyBorder="1" applyAlignment="1" applyProtection="1">
      <alignment horizontal="distributed" vertical="distributed" wrapText="1"/>
      <protection/>
    </xf>
    <xf numFmtId="38" fontId="0" fillId="0" borderId="0" xfId="49" applyFont="1" applyFill="1" applyBorder="1" applyAlignment="1" applyProtection="1">
      <alignment horizontal="distributed" vertical="distributed" textRotation="255" wrapText="1"/>
      <protection/>
    </xf>
    <xf numFmtId="38" fontId="0" fillId="0" borderId="0" xfId="49" applyFont="1" applyFill="1" applyBorder="1" applyAlignment="1">
      <alignment horizontal="distributed" vertical="distributed" wrapText="1"/>
    </xf>
    <xf numFmtId="38" fontId="0" fillId="0" borderId="0" xfId="49" applyFont="1" applyFill="1" applyBorder="1" applyAlignment="1">
      <alignment horizontal="center" vertical="distributed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 textRotation="255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14" fillId="0" borderId="19" xfId="49" applyFont="1" applyFill="1" applyBorder="1" applyAlignment="1" applyProtection="1">
      <alignment horizontal="center" vertical="center"/>
      <protection/>
    </xf>
    <xf numFmtId="38" fontId="14" fillId="0" borderId="46" xfId="49" applyFont="1" applyFill="1" applyBorder="1" applyAlignment="1" applyProtection="1">
      <alignment horizontal="center" vertical="center"/>
      <protection/>
    </xf>
    <xf numFmtId="38" fontId="14" fillId="0" borderId="12" xfId="49" applyFont="1" applyFill="1" applyBorder="1" applyAlignment="1" applyProtection="1">
      <alignment horizontal="center" vertical="center"/>
      <protection/>
    </xf>
    <xf numFmtId="38" fontId="0" fillId="0" borderId="47" xfId="49" applyFont="1" applyFill="1" applyBorder="1" applyAlignment="1" applyProtection="1">
      <alignment vertical="center" wrapText="1"/>
      <protection/>
    </xf>
    <xf numFmtId="38" fontId="0" fillId="0" borderId="17" xfId="49" applyFont="1" applyFill="1" applyBorder="1" applyAlignment="1" applyProtection="1">
      <alignment vertical="center" wrapText="1"/>
      <protection/>
    </xf>
    <xf numFmtId="38" fontId="0" fillId="0" borderId="40" xfId="49" applyFont="1" applyFill="1" applyBorder="1" applyAlignment="1" applyProtection="1">
      <alignment vertical="center" wrapText="1"/>
      <protection/>
    </xf>
    <xf numFmtId="0" fontId="0" fillId="0" borderId="48" xfId="0" applyFont="1" applyBorder="1" applyAlignment="1">
      <alignment vertical="center" wrapText="1"/>
    </xf>
    <xf numFmtId="38" fontId="0" fillId="0" borderId="49" xfId="49" applyFont="1" applyFill="1" applyBorder="1" applyAlignment="1">
      <alignment vertical="center"/>
    </xf>
    <xf numFmtId="38" fontId="0" fillId="0" borderId="50" xfId="49" applyFont="1" applyFill="1" applyBorder="1" applyAlignment="1">
      <alignment vertical="center"/>
    </xf>
    <xf numFmtId="38" fontId="14" fillId="0" borderId="0" xfId="49" applyFont="1" applyFill="1" applyAlignment="1">
      <alignment vertical="center"/>
    </xf>
    <xf numFmtId="38" fontId="14" fillId="0" borderId="0" xfId="49" applyFont="1" applyFill="1" applyBorder="1" applyAlignment="1" applyProtection="1">
      <alignment horizontal="distributed" vertical="center"/>
      <protection/>
    </xf>
    <xf numFmtId="38" fontId="14" fillId="0" borderId="15" xfId="49" applyFont="1" applyFill="1" applyBorder="1" applyAlignment="1" applyProtection="1">
      <alignment horizontal="distributed" vertical="center"/>
      <protection/>
    </xf>
    <xf numFmtId="38" fontId="14" fillId="0" borderId="28" xfId="49" applyFont="1" applyFill="1" applyBorder="1" applyAlignment="1" applyProtection="1">
      <alignment horizontal="center" vertical="center"/>
      <protection/>
    </xf>
    <xf numFmtId="38" fontId="14" fillId="0" borderId="0" xfId="49" applyFont="1" applyFill="1" applyBorder="1" applyAlignment="1">
      <alignment vertical="center"/>
    </xf>
    <xf numFmtId="38" fontId="14" fillId="0" borderId="0" xfId="49" applyFont="1" applyFill="1" applyBorder="1" applyAlignment="1" applyProtection="1">
      <alignment vertical="center"/>
      <protection/>
    </xf>
    <xf numFmtId="38" fontId="14" fillId="0" borderId="19" xfId="49" applyFont="1" applyFill="1" applyBorder="1" applyAlignment="1">
      <alignment horizontal="center" vertical="center"/>
    </xf>
    <xf numFmtId="38" fontId="4" fillId="0" borderId="0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38" fontId="0" fillId="0" borderId="18" xfId="49" applyFont="1" applyFill="1" applyBorder="1" applyAlignment="1">
      <alignment horizontal="right" vertical="center"/>
    </xf>
    <xf numFmtId="0" fontId="0" fillId="0" borderId="18" xfId="0" applyFont="1" applyFill="1" applyBorder="1" applyAlignment="1">
      <alignment vertical="top"/>
    </xf>
    <xf numFmtId="38" fontId="0" fillId="0" borderId="18" xfId="49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17" xfId="49" applyFont="1" applyFill="1" applyBorder="1" applyAlignment="1">
      <alignment horizontal="right" vertical="top" shrinkToFit="1"/>
    </xf>
    <xf numFmtId="0" fontId="0" fillId="0" borderId="51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right" vertical="center" shrinkToFit="1"/>
      <protection/>
    </xf>
    <xf numFmtId="37" fontId="23" fillId="0" borderId="0" xfId="0" applyNumberFormat="1" applyFont="1" applyFill="1" applyBorder="1" applyAlignment="1" applyProtection="1">
      <alignment horizontal="right" vertical="center" shrinkToFit="1"/>
      <protection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41" xfId="0" applyFont="1" applyFill="1" applyBorder="1" applyAlignment="1">
      <alignment horizontal="center" vertical="center"/>
    </xf>
    <xf numFmtId="38" fontId="0" fillId="0" borderId="0" xfId="49" applyFont="1" applyFill="1" applyAlignment="1">
      <alignment vertical="center" shrinkToFit="1"/>
    </xf>
    <xf numFmtId="38" fontId="0" fillId="0" borderId="27" xfId="49" applyFont="1" applyFill="1" applyBorder="1" applyAlignment="1" applyProtection="1">
      <alignment horizontal="right" vertical="center" shrinkToFit="1"/>
      <protection/>
    </xf>
    <xf numFmtId="38" fontId="0" fillId="0" borderId="0" xfId="49" applyFont="1" applyFill="1" applyAlignment="1">
      <alignment horizontal="right" vertical="center" shrinkToFit="1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>
      <alignment vertical="center" shrinkToFit="1"/>
    </xf>
    <xf numFmtId="38" fontId="0" fillId="0" borderId="27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horizontal="right" vertical="center" shrinkToFit="1"/>
    </xf>
    <xf numFmtId="38" fontId="0" fillId="0" borderId="0" xfId="49" applyFont="1" applyFill="1" applyBorder="1" applyAlignment="1">
      <alignment vertical="center" shrinkToFit="1"/>
    </xf>
    <xf numFmtId="37" fontId="0" fillId="0" borderId="17" xfId="0" applyNumberFormat="1" applyFont="1" applyFill="1" applyBorder="1" applyAlignment="1" applyProtection="1">
      <alignment horizontal="right" vertical="center" shrinkToFit="1"/>
      <protection/>
    </xf>
    <xf numFmtId="0" fontId="0" fillId="0" borderId="17" xfId="0" applyFont="1" applyFill="1" applyBorder="1" applyAlignment="1" applyProtection="1">
      <alignment vertical="center" shrinkToFit="1"/>
      <protection/>
    </xf>
    <xf numFmtId="37" fontId="18" fillId="0" borderId="17" xfId="0" applyNumberFormat="1" applyFont="1" applyFill="1" applyBorder="1" applyAlignment="1" applyProtection="1">
      <alignment vertical="center"/>
      <protection/>
    </xf>
    <xf numFmtId="37" fontId="18" fillId="0" borderId="40" xfId="0" applyNumberFormat="1" applyFont="1" applyFill="1" applyBorder="1" applyAlignment="1" applyProtection="1">
      <alignment vertical="center"/>
      <protection/>
    </xf>
    <xf numFmtId="37" fontId="1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 textRotation="255"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1" fillId="0" borderId="0" xfId="0" applyFont="1" applyFill="1" applyBorder="1" applyAlignment="1" applyProtection="1" quotePrefix="1">
      <alignment vertical="center"/>
      <protection/>
    </xf>
    <xf numFmtId="0" fontId="0" fillId="0" borderId="27" xfId="0" applyFont="1" applyFill="1" applyBorder="1" applyAlignment="1" applyProtection="1" quotePrefix="1">
      <alignment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>
      <alignment vertical="center"/>
    </xf>
    <xf numFmtId="0" fontId="14" fillId="0" borderId="29" xfId="0" applyFont="1" applyFill="1" applyBorder="1" applyAlignment="1" applyProtection="1" quotePrefix="1">
      <alignment vertical="center"/>
      <protection/>
    </xf>
    <xf numFmtId="0" fontId="8" fillId="0" borderId="17" xfId="0" applyFont="1" applyFill="1" applyBorder="1" applyAlignment="1">
      <alignment vertical="center"/>
    </xf>
    <xf numFmtId="37" fontId="14" fillId="0" borderId="17" xfId="0" applyNumberFormat="1" applyFont="1" applyFill="1" applyBorder="1" applyAlignment="1" applyProtection="1">
      <alignment vertical="center"/>
      <protection/>
    </xf>
    <xf numFmtId="37" fontId="1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 quotePrefix="1">
      <alignment horizontal="center" vertical="center"/>
      <protection/>
    </xf>
    <xf numFmtId="38" fontId="16" fillId="0" borderId="0" xfId="49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0" fillId="0" borderId="52" xfId="0" applyFont="1" applyFill="1" applyBorder="1" applyAlignment="1" applyProtection="1">
      <alignment horizontal="distributed" vertical="center"/>
      <protection/>
    </xf>
    <xf numFmtId="38" fontId="11" fillId="0" borderId="32" xfId="49" applyFont="1" applyFill="1" applyBorder="1" applyAlignment="1" applyProtection="1">
      <alignment vertical="top"/>
      <protection/>
    </xf>
    <xf numFmtId="38" fontId="11" fillId="0" borderId="0" xfId="49" applyFont="1" applyFill="1" applyBorder="1" applyAlignment="1">
      <alignment horizontal="right" vertical="top"/>
    </xf>
    <xf numFmtId="38" fontId="11" fillId="0" borderId="0" xfId="49" applyFont="1" applyFill="1" applyAlignment="1">
      <alignment vertical="top"/>
    </xf>
    <xf numFmtId="49" fontId="14" fillId="0" borderId="0" xfId="0" applyNumberFormat="1" applyFont="1" applyFill="1" applyBorder="1" applyAlignment="1" applyProtection="1" quotePrefix="1">
      <alignment horizontal="center" vertical="center"/>
      <protection/>
    </xf>
    <xf numFmtId="209" fontId="14" fillId="0" borderId="0" xfId="49" applyNumberFormat="1" applyFont="1" applyFill="1" applyBorder="1" applyAlignment="1">
      <alignment horizontal="right" vertical="center"/>
    </xf>
    <xf numFmtId="209" fontId="14" fillId="0" borderId="0" xfId="49" applyNumberFormat="1" applyFont="1" applyFill="1" applyBorder="1" applyAlignment="1">
      <alignment vertical="center"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vertical="center"/>
      <protection/>
    </xf>
    <xf numFmtId="206" fontId="0" fillId="0" borderId="53" xfId="0" applyNumberFormat="1" applyFont="1" applyFill="1" applyBorder="1" applyAlignment="1" applyProtection="1">
      <alignment vertical="center"/>
      <protection/>
    </xf>
    <xf numFmtId="206" fontId="0" fillId="0" borderId="32" xfId="0" applyNumberFormat="1" applyFont="1" applyFill="1" applyBorder="1" applyAlignment="1" applyProtection="1">
      <alignment vertical="center"/>
      <protection/>
    </xf>
    <xf numFmtId="37" fontId="0" fillId="0" borderId="53" xfId="0" applyNumberFormat="1" applyFont="1" applyFill="1" applyBorder="1" applyAlignment="1" applyProtection="1">
      <alignment horizontal="right" vertical="center"/>
      <protection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206" fontId="0" fillId="0" borderId="21" xfId="0" applyNumberFormat="1" applyFont="1" applyFill="1" applyBorder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horizontal="centerContinuous" vertical="center"/>
      <protection/>
    </xf>
    <xf numFmtId="0" fontId="0" fillId="0" borderId="53" xfId="0" applyFont="1" applyFill="1" applyBorder="1" applyAlignment="1" applyProtection="1">
      <alignment vertical="center"/>
      <protection/>
    </xf>
    <xf numFmtId="0" fontId="0" fillId="0" borderId="21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17" xfId="49" applyFont="1" applyFill="1" applyBorder="1" applyAlignment="1" applyProtection="1">
      <alignment vertical="center"/>
      <protection/>
    </xf>
    <xf numFmtId="37" fontId="0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>
      <alignment vertical="center"/>
    </xf>
    <xf numFmtId="0" fontId="0" fillId="0" borderId="0" xfId="0" applyNumberFormat="1" applyFont="1" applyFill="1" applyBorder="1" applyAlignment="1" applyProtection="1">
      <alignment horizontal="distributed" vertical="center" indent="1"/>
      <protection/>
    </xf>
    <xf numFmtId="0" fontId="0" fillId="0" borderId="50" xfId="0" applyFill="1" applyBorder="1" applyAlignment="1" applyProtection="1">
      <alignment horizontal="right" vertical="center" indent="1"/>
      <protection/>
    </xf>
    <xf numFmtId="0" fontId="0" fillId="0" borderId="13" xfId="0" applyFill="1" applyBorder="1" applyAlignment="1" applyProtection="1">
      <alignment horizontal="left" vertical="center" indent="1"/>
      <protection/>
    </xf>
    <xf numFmtId="0" fontId="0" fillId="0" borderId="24" xfId="0" applyFont="1" applyFill="1" applyBorder="1" applyAlignment="1" applyProtection="1">
      <alignment horizontal="right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 applyProtection="1">
      <alignment horizontal="centerContinuous" vertical="center"/>
      <protection/>
    </xf>
    <xf numFmtId="0" fontId="0" fillId="0" borderId="51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13" xfId="0" applyFont="1" applyFill="1" applyBorder="1" applyAlignment="1" applyProtection="1">
      <alignment horizontal="centerContinuous" vertical="center"/>
      <protection/>
    </xf>
    <xf numFmtId="38" fontId="0" fillId="0" borderId="32" xfId="49" applyFont="1" applyFill="1" applyBorder="1" applyAlignment="1" applyProtection="1">
      <alignment horizontal="right" vertical="center"/>
      <protection/>
    </xf>
    <xf numFmtId="0" fontId="0" fillId="0" borderId="19" xfId="0" applyFont="1" applyFill="1" applyBorder="1" applyAlignment="1" applyProtection="1">
      <alignment horizontal="left" vertical="center"/>
      <protection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 quotePrefix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38" fontId="14" fillId="0" borderId="17" xfId="49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8" fontId="14" fillId="0" borderId="0" xfId="49" applyFont="1" applyFill="1" applyAlignment="1">
      <alignment horizontal="right" vertical="center"/>
    </xf>
    <xf numFmtId="38" fontId="1" fillId="0" borderId="0" xfId="49" applyFont="1" applyFill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0" fontId="0" fillId="0" borderId="37" xfId="0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27" xfId="0" applyNumberFormat="1" applyFont="1" applyFill="1" applyBorder="1" applyAlignment="1" applyProtection="1">
      <alignment horizontal="right" vertical="center"/>
      <protection/>
    </xf>
    <xf numFmtId="37" fontId="14" fillId="0" borderId="21" xfId="0" applyNumberFormat="1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>
      <alignment horizontal="right" vertical="center"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horizontal="right" vertical="center"/>
      <protection/>
    </xf>
    <xf numFmtId="0" fontId="14" fillId="0" borderId="0" xfId="0" applyFont="1" applyFill="1" applyAlignment="1">
      <alignment vertical="center"/>
    </xf>
    <xf numFmtId="0" fontId="14" fillId="0" borderId="17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right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37" fontId="14" fillId="0" borderId="3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>
      <alignment horizontal="right" vertical="center"/>
    </xf>
    <xf numFmtId="38" fontId="14" fillId="0" borderId="21" xfId="49" applyFont="1" applyFill="1" applyBorder="1" applyAlignment="1" applyProtection="1">
      <alignment horizontal="right" vertical="center"/>
      <protection/>
    </xf>
    <xf numFmtId="38" fontId="14" fillId="0" borderId="32" xfId="49" applyFont="1" applyFill="1" applyBorder="1" applyAlignment="1" applyProtection="1">
      <alignment horizontal="right" vertical="center"/>
      <protection/>
    </xf>
    <xf numFmtId="0" fontId="14" fillId="0" borderId="0" xfId="0" applyFont="1" applyFill="1" applyAlignment="1">
      <alignment/>
    </xf>
    <xf numFmtId="38" fontId="14" fillId="0" borderId="0" xfId="0" applyNumberFormat="1" applyFont="1" applyFill="1" applyAlignment="1">
      <alignment vertical="center"/>
    </xf>
    <xf numFmtId="37" fontId="0" fillId="0" borderId="32" xfId="0" applyNumberFormat="1" applyFont="1" applyFill="1" applyBorder="1" applyAlignment="1" applyProtection="1">
      <alignment horizontal="right" vertical="center" shrinkToFit="1"/>
      <protection/>
    </xf>
    <xf numFmtId="37" fontId="0" fillId="0" borderId="0" xfId="0" applyNumberFormat="1" applyFont="1" applyFill="1" applyAlignment="1" applyProtection="1">
      <alignment vertical="center" shrinkToFit="1"/>
      <protection/>
    </xf>
    <xf numFmtId="37" fontId="0" fillId="0" borderId="17" xfId="0" applyNumberFormat="1" applyFont="1" applyFill="1" applyBorder="1" applyAlignment="1" applyProtection="1">
      <alignment vertical="center" shrinkToFit="1"/>
      <protection/>
    </xf>
    <xf numFmtId="38" fontId="14" fillId="0" borderId="0" xfId="49" applyFont="1" applyFill="1" applyBorder="1" applyAlignment="1">
      <alignment horizontal="right" vertical="top" shrinkToFit="1"/>
    </xf>
    <xf numFmtId="38" fontId="0" fillId="0" borderId="0" xfId="49" applyFont="1" applyFill="1" applyAlignment="1">
      <alignment vertical="center" shrinkToFit="1"/>
    </xf>
    <xf numFmtId="38" fontId="14" fillId="0" borderId="0" xfId="49" applyFont="1" applyFill="1" applyAlignment="1">
      <alignment vertical="center" shrinkToFit="1"/>
    </xf>
    <xf numFmtId="38" fontId="14" fillId="0" borderId="0" xfId="0" applyNumberFormat="1" applyFont="1" applyFill="1" applyBorder="1" applyAlignment="1">
      <alignment horizontal="right" vertical="center"/>
    </xf>
    <xf numFmtId="37" fontId="14" fillId="0" borderId="24" xfId="0" applyNumberFormat="1" applyFont="1" applyFill="1" applyBorder="1" applyAlignment="1" applyProtection="1">
      <alignment horizontal="right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8" fontId="14" fillId="0" borderId="15" xfId="49" applyFont="1" applyFill="1" applyBorder="1" applyAlignment="1" applyProtection="1">
      <alignment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49" xfId="0" applyFill="1" applyBorder="1" applyAlignment="1" applyProtection="1">
      <alignment horizontal="center" vertical="center" wrapText="1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54" xfId="0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>
      <alignment horizontal="right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/>
      <protection/>
    </xf>
    <xf numFmtId="37" fontId="0" fillId="0" borderId="62" xfId="0" applyNumberFormat="1" applyFill="1" applyBorder="1" applyAlignment="1" applyProtection="1">
      <alignment horizontal="center" vertical="center" wrapText="1"/>
      <protection/>
    </xf>
    <xf numFmtId="37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 quotePrefix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2" xfId="0" applyFont="1" applyFill="1" applyBorder="1" applyAlignment="1" applyProtection="1">
      <alignment horizontal="distributed" vertical="center"/>
      <protection/>
    </xf>
    <xf numFmtId="0" fontId="6" fillId="0" borderId="5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 horizontal="distributed" vertical="center" wrapText="1"/>
    </xf>
    <xf numFmtId="38" fontId="0" fillId="0" borderId="0" xfId="49" applyFont="1" applyFill="1" applyBorder="1" applyAlignment="1">
      <alignment horizontal="right" vertical="center"/>
    </xf>
    <xf numFmtId="38" fontId="0" fillId="0" borderId="24" xfId="49" applyFont="1" applyBorder="1" applyAlignment="1">
      <alignment horizontal="right" vertical="center"/>
    </xf>
    <xf numFmtId="38" fontId="0" fillId="0" borderId="17" xfId="49" applyFont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38" fontId="0" fillId="0" borderId="21" xfId="49" applyFont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0" fontId="0" fillId="0" borderId="54" xfId="0" applyFont="1" applyFill="1" applyBorder="1" applyAlignment="1" quotePrefix="1">
      <alignment horizontal="center" vertical="center"/>
    </xf>
    <xf numFmtId="0" fontId="0" fillId="0" borderId="31" xfId="0" applyFont="1" applyFill="1" applyBorder="1" applyAlignment="1" quotePrefix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46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54" xfId="0" applyFont="1" applyFill="1" applyBorder="1" applyAlignment="1">
      <alignment horizontal="center" vertical="center" wrapText="1"/>
    </xf>
    <xf numFmtId="37" fontId="0" fillId="0" borderId="54" xfId="0" applyNumberFormat="1" applyFont="1" applyFill="1" applyBorder="1" applyAlignment="1" applyProtection="1">
      <alignment horizontal="center" vertical="center" wrapText="1"/>
      <protection/>
    </xf>
    <xf numFmtId="37" fontId="0" fillId="0" borderId="31" xfId="0" applyNumberFormat="1" applyFont="1" applyFill="1" applyBorder="1" applyAlignment="1" applyProtection="1">
      <alignment horizontal="center" vertical="center" wrapText="1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Alignment="1">
      <alignment horizontal="right" vertical="center"/>
    </xf>
    <xf numFmtId="38" fontId="14" fillId="0" borderId="0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right" vertical="center"/>
    </xf>
    <xf numFmtId="38" fontId="14" fillId="0" borderId="27" xfId="49" applyFont="1" applyFill="1" applyBorder="1" applyAlignment="1">
      <alignment horizontal="right" vertical="center"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7" fontId="18" fillId="0" borderId="0" xfId="0" applyNumberFormat="1" applyFont="1" applyFill="1" applyBorder="1" applyAlignment="1" applyProtection="1">
      <alignment horizontal="right" vertical="center"/>
      <protection/>
    </xf>
    <xf numFmtId="38" fontId="13" fillId="0" borderId="0" xfId="49" applyFont="1" applyFill="1" applyBorder="1" applyAlignment="1" applyProtection="1">
      <alignment horizontal="right" vertical="center"/>
      <protection/>
    </xf>
    <xf numFmtId="0" fontId="18" fillId="0" borderId="0" xfId="0" applyFont="1" applyFill="1" applyBorder="1" applyAlignment="1">
      <alignment horizontal="right" vertical="center"/>
    </xf>
    <xf numFmtId="38" fontId="14" fillId="0" borderId="0" xfId="49" applyFont="1" applyFill="1" applyAlignment="1">
      <alignment horizontal="right" vertical="center"/>
    </xf>
    <xf numFmtId="0" fontId="0" fillId="0" borderId="16" xfId="0" applyFont="1" applyFill="1" applyBorder="1" applyAlignment="1">
      <alignment horizontal="distributed" vertical="center" indent="2"/>
    </xf>
    <xf numFmtId="0" fontId="0" fillId="0" borderId="64" xfId="0" applyFont="1" applyFill="1" applyBorder="1" applyAlignment="1" applyProtection="1">
      <alignment horizontal="distributed" vertical="center" indent="3"/>
      <protection/>
    </xf>
    <xf numFmtId="0" fontId="0" fillId="0" borderId="56" xfId="0" applyFont="1" applyFill="1" applyBorder="1" applyAlignment="1" applyProtection="1">
      <alignment horizontal="distributed" vertical="center" indent="3"/>
      <protection/>
    </xf>
    <xf numFmtId="0" fontId="0" fillId="0" borderId="57" xfId="0" applyFont="1" applyFill="1" applyBorder="1" applyAlignment="1" applyProtection="1">
      <alignment horizontal="distributed" vertical="center" indent="3"/>
      <protection/>
    </xf>
    <xf numFmtId="0" fontId="0" fillId="0" borderId="29" xfId="0" applyFont="1" applyFill="1" applyBorder="1" applyAlignment="1" applyProtection="1">
      <alignment horizontal="distributed" vertical="center" indent="3"/>
      <protection/>
    </xf>
    <xf numFmtId="0" fontId="0" fillId="0" borderId="17" xfId="0" applyFont="1" applyFill="1" applyBorder="1" applyAlignment="1" applyProtection="1">
      <alignment horizontal="distributed" vertical="center" indent="3"/>
      <protection/>
    </xf>
    <xf numFmtId="0" fontId="0" fillId="0" borderId="40" xfId="0" applyFont="1" applyFill="1" applyBorder="1" applyAlignment="1" applyProtection="1">
      <alignment horizontal="distributed" vertical="center" indent="3"/>
      <protection/>
    </xf>
    <xf numFmtId="0" fontId="0" fillId="0" borderId="39" xfId="0" applyFont="1" applyFill="1" applyBorder="1" applyAlignment="1">
      <alignment horizontal="distributed" vertical="center" indent="6"/>
    </xf>
    <xf numFmtId="0" fontId="0" fillId="0" borderId="29" xfId="0" applyFont="1" applyFill="1" applyBorder="1" applyAlignment="1">
      <alignment horizontal="distributed" vertical="center" indent="6"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 wrapText="1"/>
      <protection/>
    </xf>
    <xf numFmtId="0" fontId="0" fillId="0" borderId="25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53" xfId="0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0" fillId="0" borderId="37" xfId="0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49" xfId="0" applyFill="1" applyBorder="1" applyAlignment="1" applyProtection="1">
      <alignment horizontal="distributed" vertical="center" wrapText="1"/>
      <protection/>
    </xf>
    <xf numFmtId="0" fontId="0" fillId="0" borderId="50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 wrapText="1"/>
      <protection/>
    </xf>
    <xf numFmtId="0" fontId="0" fillId="0" borderId="14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vertical="center"/>
    </xf>
    <xf numFmtId="0" fontId="0" fillId="0" borderId="58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52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19" xfId="0" applyFont="1" applyBorder="1" applyAlignment="1">
      <alignment horizontal="left" vertical="center" indent="3"/>
    </xf>
    <xf numFmtId="0" fontId="14" fillId="0" borderId="0" xfId="0" applyFont="1" applyFill="1" applyBorder="1" applyAlignment="1" applyProtection="1" quotePrefix="1">
      <alignment horizontal="left" vertical="center" indent="3"/>
      <protection/>
    </xf>
    <xf numFmtId="0" fontId="8" fillId="0" borderId="19" xfId="0" applyFont="1" applyBorder="1" applyAlignment="1">
      <alignment horizontal="left" vertical="center" indent="3"/>
    </xf>
    <xf numFmtId="0" fontId="14" fillId="0" borderId="0" xfId="0" applyFont="1" applyFill="1" applyBorder="1" applyAlignment="1" applyProtection="1">
      <alignment horizontal="distributed" vertical="center"/>
      <protection/>
    </xf>
    <xf numFmtId="0" fontId="14" fillId="0" borderId="12" xfId="0" applyFont="1" applyFill="1" applyBorder="1" applyAlignment="1" applyProtection="1">
      <alignment horizontal="distributed" vertical="center"/>
      <protection/>
    </xf>
    <xf numFmtId="0" fontId="0" fillId="0" borderId="66" xfId="0" applyFont="1" applyFill="1" applyBorder="1" applyAlignment="1">
      <alignment horizontal="distributed" vertical="center" wrapText="1"/>
    </xf>
    <xf numFmtId="0" fontId="0" fillId="0" borderId="49" xfId="0" applyFont="1" applyFill="1" applyBorder="1" applyAlignment="1">
      <alignment horizontal="distributed" vertical="center" wrapText="1"/>
    </xf>
    <xf numFmtId="0" fontId="0" fillId="0" borderId="67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68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7" xfId="0" applyFont="1" applyFill="1" applyBorder="1" applyAlignment="1">
      <alignment horizontal="distributed" vertical="center" wrapText="1"/>
    </xf>
    <xf numFmtId="0" fontId="0" fillId="0" borderId="40" xfId="0" applyFont="1" applyFill="1" applyBorder="1" applyAlignment="1">
      <alignment horizontal="distributed" vertical="center" wrapText="1"/>
    </xf>
    <xf numFmtId="0" fontId="0" fillId="0" borderId="54" xfId="0" applyFont="1" applyFill="1" applyBorder="1" applyAlignment="1">
      <alignment horizontal="distributed" vertical="center"/>
    </xf>
    <xf numFmtId="0" fontId="0" fillId="0" borderId="31" xfId="0" applyFont="1" applyFill="1" applyBorder="1" applyAlignment="1">
      <alignment horizontal="distributed" vertical="center"/>
    </xf>
    <xf numFmtId="0" fontId="0" fillId="0" borderId="5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distributed" vertical="center"/>
    </xf>
    <xf numFmtId="0" fontId="0" fillId="0" borderId="50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58" xfId="0" applyFill="1" applyBorder="1" applyAlignment="1">
      <alignment horizontal="distributed" vertical="center"/>
    </xf>
    <xf numFmtId="0" fontId="0" fillId="0" borderId="69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distributed" vertical="center"/>
    </xf>
    <xf numFmtId="0" fontId="0" fillId="0" borderId="60" xfId="0" applyFont="1" applyFill="1" applyBorder="1" applyAlignment="1">
      <alignment horizontal="distributed" vertical="center"/>
    </xf>
    <xf numFmtId="0" fontId="0" fillId="0" borderId="30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37" xfId="0" applyFont="1" applyFill="1" applyBorder="1" applyAlignment="1">
      <alignment horizontal="distributed" vertical="center"/>
    </xf>
    <xf numFmtId="0" fontId="0" fillId="0" borderId="53" xfId="0" applyFont="1" applyFill="1" applyBorder="1" applyAlignment="1">
      <alignment horizontal="distributed" vertical="center" wrapText="1"/>
    </xf>
    <xf numFmtId="0" fontId="0" fillId="0" borderId="46" xfId="0" applyFont="1" applyFill="1" applyBorder="1" applyAlignment="1">
      <alignment horizontal="distributed" vertical="center" wrapText="1"/>
    </xf>
    <xf numFmtId="0" fontId="0" fillId="0" borderId="37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0" fontId="6" fillId="0" borderId="61" xfId="0" applyFont="1" applyFill="1" applyBorder="1" applyAlignment="1">
      <alignment horizontal="distributed" vertical="center" wrapText="1"/>
    </xf>
    <xf numFmtId="0" fontId="6" fillId="0" borderId="31" xfId="0" applyFont="1" applyFill="1" applyBorder="1" applyAlignment="1">
      <alignment horizontal="distributed" vertical="center" wrapText="1"/>
    </xf>
    <xf numFmtId="0" fontId="0" fillId="0" borderId="7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71" xfId="0" applyFont="1" applyFill="1" applyBorder="1" applyAlignment="1">
      <alignment horizontal="distributed" vertical="center"/>
    </xf>
    <xf numFmtId="0" fontId="0" fillId="0" borderId="34" xfId="0" applyFont="1" applyFill="1" applyBorder="1" applyAlignment="1">
      <alignment horizontal="distributed" vertical="center"/>
    </xf>
    <xf numFmtId="0" fontId="14" fillId="0" borderId="1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32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38" fontId="0" fillId="0" borderId="0" xfId="49" applyFont="1" applyFill="1" applyAlignment="1" applyProtection="1">
      <alignment horizontal="right" vertical="center"/>
      <protection/>
    </xf>
    <xf numFmtId="37" fontId="9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Border="1" applyAlignment="1">
      <alignment horizontal="distributed" vertical="center"/>
    </xf>
    <xf numFmtId="0" fontId="0" fillId="0" borderId="63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0" fontId="0" fillId="0" borderId="16" xfId="0" applyFont="1" applyBorder="1" applyAlignment="1">
      <alignment horizontal="center" vertical="center"/>
    </xf>
    <xf numFmtId="38" fontId="0" fillId="0" borderId="0" xfId="49" applyFont="1" applyFill="1" applyBorder="1" applyAlignment="1">
      <alignment horizontal="distributed" vertical="center" indent="1"/>
    </xf>
    <xf numFmtId="38" fontId="0" fillId="0" borderId="12" xfId="49" applyFont="1" applyFill="1" applyBorder="1" applyAlignment="1">
      <alignment horizontal="distributed" vertical="center" indent="1"/>
    </xf>
    <xf numFmtId="38" fontId="0" fillId="0" borderId="17" xfId="49" applyFont="1" applyFill="1" applyBorder="1" applyAlignment="1">
      <alignment horizontal="distributed" vertical="center" indent="1"/>
    </xf>
    <xf numFmtId="38" fontId="0" fillId="0" borderId="25" xfId="49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left" vertical="center" textRotation="255" wrapText="1"/>
    </xf>
    <xf numFmtId="0" fontId="0" fillId="0" borderId="0" xfId="0" applyFont="1" applyFill="1" applyBorder="1" applyAlignment="1">
      <alignment horizontal="left" vertical="center" textRotation="255" wrapText="1"/>
    </xf>
    <xf numFmtId="0" fontId="0" fillId="0" borderId="7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distributed" vertical="center" indent="1"/>
      <protection/>
    </xf>
    <xf numFmtId="0" fontId="0" fillId="0" borderId="12" xfId="0" applyFont="1" applyFill="1" applyBorder="1" applyAlignment="1" applyProtection="1" quotePrefix="1">
      <alignment horizontal="distributed" vertical="center" indent="1"/>
      <protection/>
    </xf>
    <xf numFmtId="0" fontId="0" fillId="0" borderId="0" xfId="0" applyFont="1" applyFill="1" applyBorder="1" applyAlignment="1" applyProtection="1" quotePrefix="1">
      <alignment horizontal="left" vertical="center" indent="4"/>
      <protection/>
    </xf>
    <xf numFmtId="0" fontId="0" fillId="0" borderId="12" xfId="0" applyFont="1" applyFill="1" applyBorder="1" applyAlignment="1" applyProtection="1" quotePrefix="1">
      <alignment horizontal="left" vertical="center" indent="4"/>
      <protection/>
    </xf>
    <xf numFmtId="0" fontId="0" fillId="0" borderId="69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distributed" vertical="center" wrapText="1" indent="1"/>
    </xf>
    <xf numFmtId="0" fontId="0" fillId="0" borderId="0" xfId="0" applyFont="1" applyBorder="1" applyAlignment="1">
      <alignment horizontal="distributed" vertical="center" wrapText="1" indent="1"/>
    </xf>
    <xf numFmtId="0" fontId="0" fillId="0" borderId="17" xfId="0" applyFont="1" applyBorder="1" applyAlignment="1">
      <alignment horizontal="distributed" vertical="center" wrapText="1" indent="1"/>
    </xf>
    <xf numFmtId="0" fontId="0" fillId="0" borderId="73" xfId="0" applyFont="1" applyBorder="1" applyAlignment="1">
      <alignment horizontal="distributed" vertical="center"/>
    </xf>
    <xf numFmtId="0" fontId="0" fillId="0" borderId="74" xfId="0" applyFont="1" applyBorder="1" applyAlignment="1">
      <alignment horizontal="distributed" vertical="center"/>
    </xf>
    <xf numFmtId="0" fontId="0" fillId="0" borderId="19" xfId="0" applyFont="1" applyBorder="1" applyAlignment="1">
      <alignment horizontal="center" vertical="center"/>
    </xf>
    <xf numFmtId="0" fontId="14" fillId="0" borderId="0" xfId="0" applyFont="1" applyFill="1" applyBorder="1" applyAlignment="1" applyProtection="1" quotePrefix="1">
      <alignment horizontal="left" vertical="center" indent="4"/>
      <protection/>
    </xf>
    <xf numFmtId="0" fontId="14" fillId="0" borderId="12" xfId="0" applyFont="1" applyFill="1" applyBorder="1" applyAlignment="1" applyProtection="1" quotePrefix="1">
      <alignment horizontal="left" vertical="center" indent="4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0" fillId="0" borderId="49" xfId="0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76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indent="16"/>
    </xf>
    <xf numFmtId="0" fontId="8" fillId="0" borderId="19" xfId="0" applyFont="1" applyBorder="1" applyAlignment="1">
      <alignment horizontal="center" vertical="center"/>
    </xf>
    <xf numFmtId="37" fontId="9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56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17" xfId="0" applyFont="1" applyBorder="1" applyAlignment="1">
      <alignment horizontal="distributed" vertical="center" wrapText="1"/>
    </xf>
    <xf numFmtId="0" fontId="0" fillId="0" borderId="25" xfId="0" applyFont="1" applyBorder="1" applyAlignment="1">
      <alignment horizontal="distributed" vertical="center" wrapText="1"/>
    </xf>
    <xf numFmtId="38" fontId="0" fillId="0" borderId="0" xfId="49" applyFont="1" applyFill="1" applyBorder="1" applyAlignment="1">
      <alignment horizontal="distributed" vertical="center"/>
    </xf>
    <xf numFmtId="38" fontId="0" fillId="0" borderId="12" xfId="49" applyFont="1" applyFill="1" applyBorder="1" applyAlignment="1">
      <alignment horizontal="distributed" vertical="center"/>
    </xf>
    <xf numFmtId="0" fontId="0" fillId="0" borderId="19" xfId="0" applyFont="1" applyFill="1" applyBorder="1" applyAlignment="1" applyProtection="1">
      <alignment horizontal="distributed" vertical="center"/>
      <protection/>
    </xf>
    <xf numFmtId="0" fontId="11" fillId="0" borderId="42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9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19" xfId="0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14" fillId="0" borderId="0" xfId="0" applyFont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38" fontId="1" fillId="0" borderId="0" xfId="49" applyFont="1" applyFill="1" applyBorder="1" applyAlignment="1">
      <alignment horizontal="distributed" vertical="center"/>
    </xf>
    <xf numFmtId="38" fontId="1" fillId="0" borderId="12" xfId="49" applyFont="1" applyFill="1" applyBorder="1" applyAlignment="1">
      <alignment horizontal="distributed" vertical="center"/>
    </xf>
    <xf numFmtId="3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distributed" vertical="center"/>
      <protection/>
    </xf>
    <xf numFmtId="0" fontId="0" fillId="0" borderId="64" xfId="0" applyFont="1" applyBorder="1" applyAlignment="1">
      <alignment horizontal="distributed" vertical="center"/>
    </xf>
    <xf numFmtId="0" fontId="0" fillId="0" borderId="56" xfId="0" applyFont="1" applyBorder="1" applyAlignment="1">
      <alignment horizontal="distributed" vertical="center"/>
    </xf>
    <xf numFmtId="0" fontId="0" fillId="0" borderId="57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/>
      <protection/>
    </xf>
    <xf numFmtId="0" fontId="8" fillId="0" borderId="0" xfId="0" applyFont="1" applyFill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1" fillId="0" borderId="19" xfId="0" applyFont="1" applyFill="1" applyBorder="1" applyAlignment="1" applyProtection="1">
      <alignment horizontal="distributed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38" fontId="14" fillId="0" borderId="17" xfId="49" applyFont="1" applyFill="1" applyBorder="1" applyAlignment="1" applyProtection="1">
      <alignment horizontal="right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right" vertical="center"/>
      <protection/>
    </xf>
    <xf numFmtId="0" fontId="0" fillId="0" borderId="57" xfId="0" applyFont="1" applyFill="1" applyBorder="1" applyAlignment="1" applyProtection="1">
      <alignment horizontal="distributed" vertical="center" indent="1"/>
      <protection/>
    </xf>
    <xf numFmtId="0" fontId="0" fillId="0" borderId="40" xfId="0" applyFont="1" applyFill="1" applyBorder="1" applyAlignment="1" applyProtection="1">
      <alignment horizontal="distributed" vertical="center" indent="1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>
      <alignment horizontal="center" vertical="center"/>
    </xf>
    <xf numFmtId="0" fontId="1" fillId="0" borderId="40" xfId="0" applyFont="1" applyFill="1" applyBorder="1" applyAlignment="1" applyProtection="1" quotePrefix="1">
      <alignment horizontal="center" vertical="center"/>
      <protection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right" vertical="center"/>
      <protection/>
    </xf>
    <xf numFmtId="0" fontId="14" fillId="0" borderId="17" xfId="0" applyFont="1" applyFill="1" applyBorder="1" applyAlignment="1">
      <alignment horizontal="right" vertical="center"/>
    </xf>
    <xf numFmtId="0" fontId="14" fillId="0" borderId="40" xfId="0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 quotePrefix="1">
      <alignment horizontal="distributed" vertical="center" indent="1"/>
      <protection/>
    </xf>
    <xf numFmtId="0" fontId="14" fillId="0" borderId="17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14" fillId="0" borderId="40" xfId="0" applyFont="1" applyFill="1" applyBorder="1" applyAlignment="1" applyProtection="1" quotePrefix="1">
      <alignment horizontal="distributed" vertical="center" indent="1"/>
      <protection/>
    </xf>
    <xf numFmtId="0" fontId="0" fillId="0" borderId="56" xfId="0" applyFill="1" applyBorder="1" applyAlignment="1" applyProtection="1">
      <alignment horizontal="distributed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1"/>
      <protection/>
    </xf>
    <xf numFmtId="0" fontId="14" fillId="0" borderId="29" xfId="0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3" xfId="0" applyFont="1" applyFill="1" applyBorder="1" applyAlignment="1">
      <alignment horizontal="right" vertical="center"/>
    </xf>
    <xf numFmtId="0" fontId="1" fillId="0" borderId="0" xfId="0" applyFont="1" applyFill="1" applyBorder="1" applyAlignment="1" applyProtection="1" quotePrefix="1">
      <alignment horizontal="center" vertical="center"/>
      <protection/>
    </xf>
    <xf numFmtId="0" fontId="1" fillId="0" borderId="19" xfId="0" applyFont="1" applyFill="1" applyBorder="1" applyAlignment="1" applyProtection="1" quotePrefix="1">
      <alignment horizontal="center" vertical="center"/>
      <protection/>
    </xf>
    <xf numFmtId="0" fontId="14" fillId="0" borderId="17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4" fillId="0" borderId="29" xfId="0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right" vertical="center"/>
      <protection/>
    </xf>
    <xf numFmtId="0" fontId="0" fillId="0" borderId="27" xfId="0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 applyProtection="1">
      <alignment horizontal="distributed" vertical="center"/>
      <protection/>
    </xf>
    <xf numFmtId="0" fontId="0" fillId="0" borderId="28" xfId="0" applyFont="1" applyFill="1" applyBorder="1" applyAlignment="1" applyProtection="1">
      <alignment horizontal="distributed" vertical="center"/>
      <protection/>
    </xf>
    <xf numFmtId="0" fontId="21" fillId="0" borderId="17" xfId="0" applyFont="1" applyFill="1" applyBorder="1" applyAlignment="1" applyProtection="1">
      <alignment horizontal="distributed" vertical="center"/>
      <protection/>
    </xf>
    <xf numFmtId="0" fontId="21" fillId="0" borderId="40" xfId="0" applyFont="1" applyFill="1" applyBorder="1" applyAlignment="1" applyProtection="1">
      <alignment horizontal="distributed" vertical="center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38" fontId="0" fillId="0" borderId="23" xfId="0" applyNumberFormat="1" applyFont="1" applyFill="1" applyBorder="1" applyAlignment="1" applyProtection="1">
      <alignment horizontal="right" vertical="center"/>
      <protection/>
    </xf>
    <xf numFmtId="38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27" xfId="0" applyNumberFormat="1" applyFont="1" applyFill="1" applyBorder="1" applyAlignment="1" applyProtection="1">
      <alignment horizontal="right" vertical="center"/>
      <protection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38" fontId="14" fillId="0" borderId="29" xfId="0" applyNumberFormat="1" applyFont="1" applyFill="1" applyBorder="1" applyAlignment="1" applyProtection="1">
      <alignment horizontal="right" vertical="center"/>
      <protection/>
    </xf>
    <xf numFmtId="38" fontId="14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4" xfId="0" applyFont="1" applyFill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7" fontId="0" fillId="0" borderId="27" xfId="0" applyNumberFormat="1" applyFont="1" applyFill="1" applyBorder="1" applyAlignment="1" applyProtection="1">
      <alignment horizontal="right" vertical="center"/>
      <protection/>
    </xf>
    <xf numFmtId="37" fontId="0" fillId="0" borderId="29" xfId="0" applyNumberFormat="1" applyFont="1" applyFill="1" applyBorder="1" applyAlignment="1" applyProtection="1">
      <alignment horizontal="right" vertical="center"/>
      <protection/>
    </xf>
    <xf numFmtId="37" fontId="14" fillId="0" borderId="32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>
      <alignment horizontal="right" vertical="center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1" fillId="0" borderId="0" xfId="0" applyFont="1" applyFill="1" applyBorder="1" applyAlignment="1" applyProtection="1">
      <alignment horizontal="distributed" vertical="center" indent="1"/>
      <protection/>
    </xf>
    <xf numFmtId="0" fontId="1" fillId="0" borderId="19" xfId="0" applyFont="1" applyFill="1" applyBorder="1" applyAlignment="1" applyProtection="1">
      <alignment horizontal="distributed" vertical="center" indent="1"/>
      <protection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14" fillId="0" borderId="15" xfId="0" applyFont="1" applyFill="1" applyBorder="1" applyAlignment="1" applyProtection="1">
      <alignment horizontal="distributed" vertical="center" indent="1"/>
      <protection/>
    </xf>
    <xf numFmtId="0" fontId="14" fillId="0" borderId="28" xfId="0" applyFont="1" applyFill="1" applyBorder="1" applyAlignment="1" applyProtection="1">
      <alignment horizontal="distributed" vertical="center" indent="1"/>
      <protection/>
    </xf>
    <xf numFmtId="37" fontId="0" fillId="0" borderId="27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right" vertical="center"/>
    </xf>
    <xf numFmtId="0" fontId="0" fillId="0" borderId="77" xfId="0" applyFill="1" applyBorder="1" applyAlignment="1" applyProtection="1">
      <alignment horizontal="distributed" vertical="center" indent="2"/>
      <protection/>
    </xf>
    <xf numFmtId="0" fontId="0" fillId="0" borderId="78" xfId="0" applyFont="1" applyFill="1" applyBorder="1" applyAlignment="1" applyProtection="1">
      <alignment horizontal="distributed" vertical="center" indent="2"/>
      <protection/>
    </xf>
    <xf numFmtId="0" fontId="0" fillId="0" borderId="79" xfId="0" applyFont="1" applyFill="1" applyBorder="1" applyAlignment="1" applyProtection="1">
      <alignment horizontal="distributed" vertical="center" indent="2"/>
      <protection/>
    </xf>
    <xf numFmtId="0" fontId="0" fillId="0" borderId="77" xfId="0" applyFill="1" applyBorder="1" applyAlignment="1" applyProtection="1">
      <alignment horizontal="center" vertical="center"/>
      <protection/>
    </xf>
    <xf numFmtId="0" fontId="0" fillId="0" borderId="78" xfId="0" applyFont="1" applyFill="1" applyBorder="1" applyAlignment="1" applyProtection="1">
      <alignment horizontal="center" vertical="center"/>
      <protection/>
    </xf>
    <xf numFmtId="0" fontId="0" fillId="0" borderId="80" xfId="0" applyFont="1" applyFill="1" applyBorder="1" applyAlignment="1" applyProtection="1">
      <alignment horizontal="center" vertical="center"/>
      <protection/>
    </xf>
    <xf numFmtId="0" fontId="0" fillId="0" borderId="81" xfId="0" applyFont="1" applyFill="1" applyBorder="1" applyAlignment="1" applyProtection="1">
      <alignment horizontal="center" vertical="center"/>
      <protection/>
    </xf>
    <xf numFmtId="0" fontId="0" fillId="0" borderId="82" xfId="0" applyFont="1" applyFill="1" applyBorder="1" applyAlignment="1" applyProtection="1">
      <alignment horizontal="center" vertical="center"/>
      <protection/>
    </xf>
    <xf numFmtId="0" fontId="0" fillId="0" borderId="83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 indent="1"/>
    </xf>
    <xf numFmtId="0" fontId="0" fillId="0" borderId="64" xfId="0" applyFont="1" applyFill="1" applyBorder="1" applyAlignment="1">
      <alignment horizontal="distributed" vertical="center"/>
    </xf>
    <xf numFmtId="0" fontId="0" fillId="0" borderId="5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40" xfId="0" applyFont="1" applyFill="1" applyBorder="1" applyAlignment="1">
      <alignment horizontal="distributed" vertical="center"/>
    </xf>
    <xf numFmtId="0" fontId="0" fillId="0" borderId="84" xfId="0" applyFont="1" applyFill="1" applyBorder="1" applyAlignment="1">
      <alignment horizontal="distributed" vertical="center"/>
    </xf>
    <xf numFmtId="0" fontId="0" fillId="0" borderId="85" xfId="0" applyFont="1" applyFill="1" applyBorder="1" applyAlignment="1">
      <alignment horizontal="distributed" vertical="center"/>
    </xf>
    <xf numFmtId="0" fontId="0" fillId="0" borderId="39" xfId="0" applyFont="1" applyFill="1" applyBorder="1" applyAlignment="1">
      <alignment horizontal="distributed" vertical="center"/>
    </xf>
    <xf numFmtId="0" fontId="0" fillId="0" borderId="8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applyProtection="1">
      <alignment horizontal="distributed" vertical="center" indent="1"/>
      <protection/>
    </xf>
    <xf numFmtId="0" fontId="0" fillId="0" borderId="87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14" fillId="0" borderId="32" xfId="0" applyFont="1" applyFill="1" applyBorder="1" applyAlignment="1" applyProtection="1">
      <alignment horizontal="distributed" vertical="center"/>
      <protection/>
    </xf>
    <xf numFmtId="0" fontId="14" fillId="0" borderId="46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right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28" xfId="0" applyFont="1" applyFill="1" applyBorder="1" applyAlignment="1">
      <alignment horizontal="distributed" vertical="center"/>
    </xf>
    <xf numFmtId="38" fontId="0" fillId="0" borderId="21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24" xfId="49" applyFont="1" applyFill="1" applyBorder="1" applyAlignment="1" applyProtection="1">
      <alignment horizontal="right" vertical="center"/>
      <protection/>
    </xf>
    <xf numFmtId="38" fontId="0" fillId="0" borderId="17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38" fontId="12" fillId="0" borderId="0" xfId="49" applyFont="1" applyFill="1" applyBorder="1" applyAlignment="1" applyProtection="1">
      <alignment horizontal="center" vertical="center"/>
      <protection/>
    </xf>
    <xf numFmtId="38" fontId="0" fillId="0" borderId="59" xfId="49" applyFont="1" applyFill="1" applyBorder="1" applyAlignment="1" applyProtection="1">
      <alignment horizontal="center" vertical="center"/>
      <protection/>
    </xf>
    <xf numFmtId="38" fontId="0" fillId="0" borderId="30" xfId="49" applyFont="1" applyFill="1" applyBorder="1" applyAlignment="1" applyProtection="1">
      <alignment horizontal="center" vertical="center"/>
      <protection/>
    </xf>
    <xf numFmtId="38" fontId="14" fillId="0" borderId="32" xfId="49" applyFont="1" applyFill="1" applyBorder="1" applyAlignment="1" applyProtection="1">
      <alignment horizontal="right" vertical="center"/>
      <protection/>
    </xf>
    <xf numFmtId="38" fontId="0" fillId="0" borderId="88" xfId="49" applyFont="1" applyFill="1" applyBorder="1" applyAlignment="1" applyProtection="1">
      <alignment horizontal="distributed" vertical="center"/>
      <protection/>
    </xf>
    <xf numFmtId="38" fontId="0" fillId="0" borderId="49" xfId="49" applyFont="1" applyFill="1" applyBorder="1" applyAlignment="1" applyProtection="1">
      <alignment horizontal="distributed" vertical="center"/>
      <protection/>
    </xf>
    <xf numFmtId="38" fontId="0" fillId="0" borderId="50" xfId="49" applyFont="1" applyFill="1" applyBorder="1" applyAlignment="1" applyProtection="1">
      <alignment horizontal="distributed" vertical="center"/>
      <protection/>
    </xf>
    <xf numFmtId="38" fontId="0" fillId="0" borderId="86" xfId="49" applyFont="1" applyFill="1" applyBorder="1" applyAlignment="1" applyProtection="1">
      <alignment horizontal="distributed" vertical="center"/>
      <protection/>
    </xf>
    <xf numFmtId="38" fontId="0" fillId="0" borderId="13" xfId="49" applyFont="1" applyFill="1" applyBorder="1" applyAlignment="1" applyProtection="1">
      <alignment horizontal="distributed" vertical="center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38" fontId="0" fillId="0" borderId="56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7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49" xfId="49" applyFont="1" applyFill="1" applyBorder="1" applyAlignment="1" applyProtection="1">
      <alignment horizontal="distributed" vertical="center" indent="1"/>
      <protection/>
    </xf>
    <xf numFmtId="38" fontId="0" fillId="0" borderId="13" xfId="49" applyFont="1" applyFill="1" applyBorder="1" applyAlignment="1" applyProtection="1">
      <alignment horizontal="distributed" vertical="center" indent="1"/>
      <protection/>
    </xf>
    <xf numFmtId="38" fontId="0" fillId="0" borderId="49" xfId="49" applyFont="1" applyFill="1" applyBorder="1" applyAlignment="1" applyProtection="1">
      <alignment horizontal="distributed" vertical="center" wrapText="1"/>
      <protection/>
    </xf>
    <xf numFmtId="38" fontId="0" fillId="0" borderId="50" xfId="49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14" xfId="0" applyFont="1" applyFill="1" applyBorder="1" applyAlignment="1">
      <alignment horizontal="distributed" vertical="center" wrapText="1"/>
    </xf>
    <xf numFmtId="38" fontId="0" fillId="0" borderId="89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62" xfId="49" applyFont="1" applyFill="1" applyBorder="1" applyAlignment="1" applyProtection="1">
      <alignment horizontal="distributed" vertical="center" indent="1"/>
      <protection/>
    </xf>
    <xf numFmtId="38" fontId="0" fillId="0" borderId="47" xfId="49" applyFont="1" applyFill="1" applyBorder="1" applyAlignment="1" applyProtection="1">
      <alignment horizontal="distributed" vertical="center" indent="1"/>
      <protection/>
    </xf>
    <xf numFmtId="38" fontId="0" fillId="0" borderId="37" xfId="49" applyFont="1" applyFill="1" applyBorder="1" applyAlignment="1" applyProtection="1">
      <alignment horizontal="distributed" vertical="center" indent="1"/>
      <protection/>
    </xf>
    <xf numFmtId="38" fontId="0" fillId="0" borderId="75" xfId="49" applyFont="1" applyFill="1" applyBorder="1" applyAlignment="1" applyProtection="1">
      <alignment horizontal="distributed" vertical="center" indent="1"/>
      <protection/>
    </xf>
    <xf numFmtId="38" fontId="0" fillId="0" borderId="53" xfId="49" applyFont="1" applyFill="1" applyBorder="1" applyAlignment="1" applyProtection="1">
      <alignment horizontal="right" vertical="center"/>
      <protection/>
    </xf>
    <xf numFmtId="38" fontId="0" fillId="0" borderId="32" xfId="49" applyFont="1" applyFill="1" applyBorder="1" applyAlignment="1" applyProtection="1">
      <alignment horizontal="right" vertical="center"/>
      <protection/>
    </xf>
    <xf numFmtId="38" fontId="0" fillId="0" borderId="39" xfId="49" applyFont="1" applyFill="1" applyBorder="1" applyAlignment="1">
      <alignment horizontal="distributed" vertical="center"/>
    </xf>
    <xf numFmtId="38" fontId="0" fillId="0" borderId="29" xfId="49" applyFont="1" applyFill="1" applyBorder="1" applyAlignment="1">
      <alignment horizontal="distributed" vertical="center"/>
    </xf>
    <xf numFmtId="0" fontId="8" fillId="0" borderId="0" xfId="0" applyFont="1" applyAlignment="1">
      <alignment horizontal="left" vertical="center" indent="3"/>
    </xf>
    <xf numFmtId="0" fontId="8" fillId="0" borderId="12" xfId="0" applyFont="1" applyBorder="1" applyAlignment="1">
      <alignment horizontal="left" vertical="center" indent="3"/>
    </xf>
    <xf numFmtId="38" fontId="0" fillId="0" borderId="13" xfId="49" applyFont="1" applyFill="1" applyBorder="1" applyAlignment="1" applyProtection="1">
      <alignment horizontal="distributed" vertical="center"/>
      <protection/>
    </xf>
    <xf numFmtId="38" fontId="0" fillId="0" borderId="14" xfId="49" applyFont="1" applyFill="1" applyBorder="1" applyAlignment="1" applyProtection="1">
      <alignment horizontal="distributed" vertical="center"/>
      <protection/>
    </xf>
    <xf numFmtId="0" fontId="0" fillId="0" borderId="0" xfId="0" applyFont="1" applyBorder="1" applyAlignment="1">
      <alignment horizontal="right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17" xfId="49" applyFont="1" applyFill="1" applyBorder="1" applyAlignment="1">
      <alignment horizontal="right" vertical="center"/>
    </xf>
    <xf numFmtId="38" fontId="0" fillId="0" borderId="90" xfId="49" applyFont="1" applyFill="1" applyBorder="1" applyAlignment="1">
      <alignment horizontal="center" vertical="distributed" textRotation="255" wrapText="1"/>
    </xf>
    <xf numFmtId="38" fontId="0" fillId="0" borderId="55" xfId="49" applyFont="1" applyFill="1" applyBorder="1" applyAlignment="1">
      <alignment horizontal="center" vertical="distributed" textRotation="255" wrapText="1"/>
    </xf>
    <xf numFmtId="38" fontId="0" fillId="0" borderId="31" xfId="49" applyFont="1" applyFill="1" applyBorder="1" applyAlignment="1">
      <alignment horizontal="center" vertical="distributed" textRotation="255" wrapText="1"/>
    </xf>
    <xf numFmtId="38" fontId="0" fillId="0" borderId="80" xfId="49" applyFont="1" applyFill="1" applyBorder="1" applyAlignment="1" applyProtection="1">
      <alignment horizontal="center" vertical="center"/>
      <protection/>
    </xf>
    <xf numFmtId="38" fontId="0" fillId="0" borderId="81" xfId="49" applyFont="1" applyFill="1" applyBorder="1" applyAlignment="1" applyProtection="1">
      <alignment horizontal="center" vertical="center"/>
      <protection/>
    </xf>
    <xf numFmtId="38" fontId="0" fillId="0" borderId="91" xfId="49" applyFont="1" applyFill="1" applyBorder="1" applyAlignment="1" applyProtection="1">
      <alignment horizontal="center" vertical="distributed" textRotation="255" wrapText="1"/>
      <protection/>
    </xf>
    <xf numFmtId="38" fontId="0" fillId="0" borderId="65" xfId="49" applyFont="1" applyFill="1" applyBorder="1" applyAlignment="1" applyProtection="1">
      <alignment horizontal="center" vertical="distributed" textRotation="255" wrapText="1"/>
      <protection/>
    </xf>
    <xf numFmtId="38" fontId="0" fillId="0" borderId="21" xfId="49" applyFont="1" applyFill="1" applyBorder="1" applyAlignment="1" applyProtection="1">
      <alignment horizontal="center" vertical="distributed" textRotation="255" wrapText="1"/>
      <protection/>
    </xf>
    <xf numFmtId="38" fontId="0" fillId="0" borderId="12" xfId="49" applyFont="1" applyFill="1" applyBorder="1" applyAlignment="1" applyProtection="1">
      <alignment horizontal="center" vertical="distributed" textRotation="255" wrapText="1"/>
      <protection/>
    </xf>
    <xf numFmtId="38" fontId="0" fillId="0" borderId="37" xfId="49" applyFont="1" applyFill="1" applyBorder="1" applyAlignment="1" applyProtection="1">
      <alignment horizontal="center" vertical="distributed" textRotation="255" wrapText="1"/>
      <protection/>
    </xf>
    <xf numFmtId="38" fontId="0" fillId="0" borderId="14" xfId="49" applyFont="1" applyFill="1" applyBorder="1" applyAlignment="1" applyProtection="1">
      <alignment horizontal="center" vertical="distributed" textRotation="255" wrapText="1"/>
      <protection/>
    </xf>
    <xf numFmtId="38" fontId="0" fillId="0" borderId="90" xfId="49" applyFont="1" applyFill="1" applyBorder="1" applyAlignment="1" applyProtection="1">
      <alignment horizontal="center" vertical="distributed" textRotation="255" wrapText="1"/>
      <protection/>
    </xf>
    <xf numFmtId="38" fontId="0" fillId="0" borderId="55" xfId="49" applyFont="1" applyFill="1" applyBorder="1" applyAlignment="1" applyProtection="1">
      <alignment horizontal="center" vertical="distributed" textRotation="255" wrapText="1"/>
      <protection/>
    </xf>
    <xf numFmtId="38" fontId="0" fillId="0" borderId="31" xfId="49" applyFont="1" applyFill="1" applyBorder="1" applyAlignment="1" applyProtection="1">
      <alignment horizontal="center" vertical="distributed" textRotation="255" wrapText="1"/>
      <protection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64" xfId="49" applyFont="1" applyFill="1" applyBorder="1" applyAlignment="1">
      <alignment horizontal="center" vertical="distributed" textRotation="255" wrapText="1"/>
    </xf>
    <xf numFmtId="38" fontId="0" fillId="0" borderId="56" xfId="49" applyFont="1" applyFill="1" applyBorder="1" applyAlignment="1">
      <alignment horizontal="center" vertical="distributed" textRotation="255" wrapText="1"/>
    </xf>
    <xf numFmtId="38" fontId="0" fillId="0" borderId="27" xfId="49" applyFont="1" applyFill="1" applyBorder="1" applyAlignment="1">
      <alignment horizontal="center" vertical="distributed" textRotation="255" wrapText="1"/>
    </xf>
    <xf numFmtId="38" fontId="0" fillId="0" borderId="0" xfId="49" applyFont="1" applyFill="1" applyBorder="1" applyAlignment="1">
      <alignment horizontal="center" vertical="distributed" textRotation="255" wrapText="1"/>
    </xf>
    <xf numFmtId="38" fontId="0" fillId="0" borderId="29" xfId="49" applyFont="1" applyFill="1" applyBorder="1" applyAlignment="1">
      <alignment horizontal="center" vertical="distributed" textRotation="255" wrapText="1"/>
    </xf>
    <xf numFmtId="38" fontId="0" fillId="0" borderId="17" xfId="49" applyFont="1" applyFill="1" applyBorder="1" applyAlignment="1">
      <alignment horizontal="center" vertical="distributed" textRotation="255" wrapText="1"/>
    </xf>
    <xf numFmtId="38" fontId="0" fillId="0" borderId="91" xfId="49" applyFont="1" applyFill="1" applyBorder="1" applyAlignment="1" applyProtection="1">
      <alignment horizontal="center" vertical="distributed" textRotation="255"/>
      <protection/>
    </xf>
    <xf numFmtId="38" fontId="0" fillId="0" borderId="65" xfId="49" applyFont="1" applyFill="1" applyBorder="1" applyAlignment="1" applyProtection="1">
      <alignment horizontal="center" vertical="distributed" textRotation="255"/>
      <protection/>
    </xf>
    <xf numFmtId="38" fontId="0" fillId="0" borderId="21" xfId="49" applyFont="1" applyFill="1" applyBorder="1" applyAlignment="1" applyProtection="1">
      <alignment horizontal="center" vertical="distributed" textRotation="255"/>
      <protection/>
    </xf>
    <xf numFmtId="38" fontId="0" fillId="0" borderId="12" xfId="49" applyFont="1" applyFill="1" applyBorder="1" applyAlignment="1" applyProtection="1">
      <alignment horizontal="center" vertical="distributed" textRotation="255"/>
      <protection/>
    </xf>
    <xf numFmtId="38" fontId="0" fillId="0" borderId="37" xfId="49" applyFont="1" applyFill="1" applyBorder="1" applyAlignment="1" applyProtection="1">
      <alignment horizontal="center" vertical="distributed" textRotation="255"/>
      <protection/>
    </xf>
    <xf numFmtId="38" fontId="0" fillId="0" borderId="14" xfId="49" applyFont="1" applyFill="1" applyBorder="1" applyAlignment="1" applyProtection="1">
      <alignment horizontal="center" vertical="distributed" textRotation="255"/>
      <protection/>
    </xf>
    <xf numFmtId="0" fontId="0" fillId="0" borderId="56" xfId="0" applyFont="1" applyBorder="1" applyAlignment="1">
      <alignment horizontal="center" vertical="distributed" textRotation="255" wrapText="1"/>
    </xf>
    <xf numFmtId="0" fontId="0" fillId="0" borderId="57" xfId="0" applyFont="1" applyBorder="1" applyAlignment="1">
      <alignment horizontal="center" vertical="distributed" textRotation="255" wrapText="1"/>
    </xf>
    <xf numFmtId="0" fontId="0" fillId="0" borderId="0" xfId="0" applyFont="1" applyBorder="1" applyAlignment="1">
      <alignment horizontal="center" vertical="distributed" textRotation="255" wrapText="1"/>
    </xf>
    <xf numFmtId="0" fontId="0" fillId="0" borderId="19" xfId="0" applyFont="1" applyBorder="1" applyAlignment="1">
      <alignment horizontal="center" vertical="distributed" textRotation="255" wrapText="1"/>
    </xf>
    <xf numFmtId="0" fontId="0" fillId="0" borderId="13" xfId="0" applyFont="1" applyBorder="1" applyAlignment="1">
      <alignment horizontal="center" vertical="distributed" textRotation="255" wrapText="1"/>
    </xf>
    <xf numFmtId="0" fontId="0" fillId="0" borderId="75" xfId="0" applyFont="1" applyBorder="1" applyAlignment="1">
      <alignment horizontal="center" vertical="distributed" textRotation="255" wrapText="1"/>
    </xf>
    <xf numFmtId="38" fontId="14" fillId="0" borderId="32" xfId="49" applyFont="1" applyFill="1" applyBorder="1" applyAlignment="1" applyProtection="1">
      <alignment horizontal="center" vertical="center"/>
      <protection/>
    </xf>
    <xf numFmtId="38" fontId="14" fillId="0" borderId="52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61" xfId="0" applyFont="1" applyBorder="1" applyAlignment="1">
      <alignment horizontal="center" vertical="distributed" textRotation="255"/>
    </xf>
    <xf numFmtId="0" fontId="0" fillId="0" borderId="55" xfId="0" applyFont="1" applyBorder="1" applyAlignment="1">
      <alignment horizontal="center" vertical="distributed" textRotation="255"/>
    </xf>
    <xf numFmtId="0" fontId="0" fillId="0" borderId="31" xfId="0" applyFont="1" applyBorder="1" applyAlignment="1">
      <alignment horizontal="center" vertical="distributed" textRotation="255"/>
    </xf>
    <xf numFmtId="38" fontId="0" fillId="0" borderId="56" xfId="49" applyFont="1" applyFill="1" applyBorder="1" applyAlignment="1" applyProtection="1">
      <alignment horizontal="center" vertical="distributed" textRotation="255" wrapText="1"/>
      <protection/>
    </xf>
    <xf numFmtId="38" fontId="0" fillId="0" borderId="0" xfId="49" applyFont="1" applyFill="1" applyBorder="1" applyAlignment="1" applyProtection="1">
      <alignment horizontal="center" vertical="distributed" textRotation="255" wrapText="1"/>
      <protection/>
    </xf>
    <xf numFmtId="38" fontId="0" fillId="0" borderId="13" xfId="49" applyFont="1" applyFill="1" applyBorder="1" applyAlignment="1" applyProtection="1">
      <alignment horizontal="center" vertical="distributed" textRotation="255" wrapText="1"/>
      <protection/>
    </xf>
    <xf numFmtId="38" fontId="14" fillId="0" borderId="0" xfId="49" applyFont="1" applyFill="1" applyBorder="1" applyAlignment="1" applyProtection="1">
      <alignment horizontal="center" vertical="center"/>
      <protection/>
    </xf>
    <xf numFmtId="38" fontId="14" fillId="0" borderId="19" xfId="49" applyFont="1" applyFill="1" applyBorder="1" applyAlignment="1" applyProtection="1">
      <alignment horizontal="center" vertical="center"/>
      <protection/>
    </xf>
    <xf numFmtId="38" fontId="14" fillId="0" borderId="21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 applyProtection="1">
      <alignment horizontal="center" vertical="center"/>
      <protection/>
    </xf>
    <xf numFmtId="38" fontId="0" fillId="0" borderId="75" xfId="49" applyFont="1" applyFill="1" applyBorder="1" applyAlignment="1" applyProtection="1">
      <alignment horizontal="center" vertical="center"/>
      <protection/>
    </xf>
    <xf numFmtId="0" fontId="0" fillId="0" borderId="5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38" fontId="9" fillId="0" borderId="21" xfId="49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 applyProtection="1">
      <alignment horizontal="right" vertical="center"/>
      <protection/>
    </xf>
    <xf numFmtId="38" fontId="0" fillId="0" borderId="37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 applyProtection="1">
      <alignment horizontal="center" vertical="distributed" wrapText="1"/>
      <protection/>
    </xf>
    <xf numFmtId="38" fontId="0" fillId="0" borderId="19" xfId="49" applyFont="1" applyFill="1" applyBorder="1" applyAlignment="1" applyProtection="1">
      <alignment horizontal="center" vertical="distributed" wrapText="1"/>
      <protection/>
    </xf>
    <xf numFmtId="0" fontId="0" fillId="0" borderId="92" xfId="0" applyFont="1" applyBorder="1" applyAlignment="1">
      <alignment horizontal="center" vertical="distributed" wrapText="1"/>
    </xf>
    <xf numFmtId="38" fontId="14" fillId="0" borderId="93" xfId="49" applyFont="1" applyFill="1" applyBorder="1" applyAlignment="1" applyProtection="1">
      <alignment horizontal="right" vertical="center"/>
      <protection/>
    </xf>
    <xf numFmtId="38" fontId="14" fillId="0" borderId="15" xfId="49" applyFont="1" applyFill="1" applyBorder="1" applyAlignment="1" applyProtection="1">
      <alignment horizontal="right" vertical="center"/>
      <protection/>
    </xf>
    <xf numFmtId="0" fontId="0" fillId="0" borderId="61" xfId="0" applyFont="1" applyBorder="1" applyAlignment="1">
      <alignment horizontal="center" vertical="center" textRotation="255"/>
    </xf>
    <xf numFmtId="0" fontId="0" fillId="0" borderId="55" xfId="0" applyFont="1" applyBorder="1" applyAlignment="1">
      <alignment horizontal="center" vertical="center" textRotation="255"/>
    </xf>
    <xf numFmtId="0" fontId="0" fillId="0" borderId="31" xfId="0" applyFont="1" applyBorder="1" applyAlignment="1">
      <alignment horizontal="center" vertical="center" textRotation="255"/>
    </xf>
    <xf numFmtId="0" fontId="0" fillId="0" borderId="53" xfId="0" applyFont="1" applyBorder="1" applyAlignment="1">
      <alignment horizontal="center" vertical="distributed" textRotation="255"/>
    </xf>
    <xf numFmtId="0" fontId="0" fillId="0" borderId="21" xfId="0" applyFont="1" applyBorder="1" applyAlignment="1">
      <alignment horizontal="center" vertical="distributed" textRotation="255"/>
    </xf>
    <xf numFmtId="0" fontId="0" fillId="0" borderId="37" xfId="0" applyFont="1" applyBorder="1" applyAlignment="1">
      <alignment horizontal="center" vertical="distributed" textRotation="255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38" fontId="0" fillId="0" borderId="77" xfId="49" applyFont="1" applyFill="1" applyBorder="1" applyAlignment="1" applyProtection="1">
      <alignment horizontal="distributed" vertical="center"/>
      <protection/>
    </xf>
    <xf numFmtId="0" fontId="0" fillId="0" borderId="78" xfId="0" applyFont="1" applyBorder="1" applyAlignment="1">
      <alignment horizontal="distributed" vertical="center"/>
    </xf>
    <xf numFmtId="0" fontId="0" fillId="0" borderId="79" xfId="0" applyFont="1" applyBorder="1" applyAlignment="1">
      <alignment horizontal="distributed" vertical="center"/>
    </xf>
    <xf numFmtId="38" fontId="0" fillId="0" borderId="78" xfId="49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 horizontal="distributed" vertical="center" wrapText="1"/>
    </xf>
    <xf numFmtId="0" fontId="0" fillId="0" borderId="12" xfId="0" applyFont="1" applyBorder="1" applyAlignment="1">
      <alignment horizontal="distributed" vertical="center" wrapText="1"/>
    </xf>
    <xf numFmtId="0" fontId="0" fillId="0" borderId="5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38" fontId="0" fillId="0" borderId="29" xfId="49" applyFont="1" applyFill="1" applyBorder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15" xfId="49" applyFont="1" applyFill="1" applyBorder="1" applyAlignment="1">
      <alignment horizontal="right" vertical="center"/>
    </xf>
    <xf numFmtId="38" fontId="0" fillId="0" borderId="21" xfId="49" applyFont="1" applyFill="1" applyBorder="1" applyAlignment="1">
      <alignment horizontal="center" vertical="distributed" textRotation="255" wrapText="1"/>
    </xf>
    <xf numFmtId="38" fontId="0" fillId="0" borderId="37" xfId="49" applyFont="1" applyFill="1" applyBorder="1" applyAlignment="1">
      <alignment horizontal="center" vertical="distributed" textRotation="255" wrapText="1"/>
    </xf>
    <xf numFmtId="38" fontId="0" fillId="0" borderId="13" xfId="49" applyFont="1" applyFill="1" applyBorder="1" applyAlignment="1">
      <alignment horizontal="center" vertical="distributed" textRotation="255" wrapText="1"/>
    </xf>
    <xf numFmtId="38" fontId="0" fillId="0" borderId="0" xfId="49" applyFont="1" applyFill="1" applyAlignment="1" applyProtection="1">
      <alignment horizontal="right" vertical="center"/>
      <protection/>
    </xf>
    <xf numFmtId="38" fontId="14" fillId="0" borderId="13" xfId="49" applyFont="1" applyFill="1" applyBorder="1" applyAlignment="1" applyProtection="1">
      <alignment horizontal="right" vertical="center"/>
      <protection/>
    </xf>
    <xf numFmtId="0" fontId="14" fillId="0" borderId="13" xfId="0" applyFont="1" applyBorder="1" applyAlignment="1">
      <alignment horizontal="right" vertical="center"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91" xfId="49" applyFont="1" applyFill="1" applyBorder="1" applyAlignment="1">
      <alignment horizontal="center" vertical="distributed" textRotation="255" wrapText="1"/>
    </xf>
    <xf numFmtId="38" fontId="0" fillId="0" borderId="65" xfId="49" applyFont="1" applyFill="1" applyBorder="1" applyAlignment="1">
      <alignment horizontal="center" vertical="distributed" textRotation="255" wrapText="1"/>
    </xf>
    <xf numFmtId="38" fontId="0" fillId="0" borderId="12" xfId="49" applyFont="1" applyFill="1" applyBorder="1" applyAlignment="1">
      <alignment horizontal="center" vertical="distributed" textRotation="255" wrapText="1"/>
    </xf>
    <xf numFmtId="38" fontId="0" fillId="0" borderId="14" xfId="49" applyFont="1" applyFill="1" applyBorder="1" applyAlignment="1">
      <alignment horizontal="center" vertical="distributed" textRotation="255" wrapText="1"/>
    </xf>
    <xf numFmtId="38" fontId="0" fillId="0" borderId="40" xfId="49" applyFont="1" applyFill="1" applyBorder="1" applyAlignment="1" applyProtection="1">
      <alignment horizontal="center" vertical="center"/>
      <protection/>
    </xf>
    <xf numFmtId="38" fontId="0" fillId="0" borderId="39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64" xfId="49" applyFont="1" applyFill="1" applyBorder="1" applyAlignment="1" applyProtection="1">
      <alignment horizontal="center" vertical="center"/>
      <protection/>
    </xf>
    <xf numFmtId="0" fontId="0" fillId="0" borderId="5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40" xfId="0" applyFont="1" applyBorder="1" applyAlignment="1">
      <alignment/>
    </xf>
    <xf numFmtId="38" fontId="0" fillId="0" borderId="16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horizontal="center" vertical="center"/>
    </xf>
    <xf numFmtId="189" fontId="0" fillId="0" borderId="0" xfId="58" applyFont="1" applyFill="1" applyBorder="1" applyAlignment="1" applyProtection="1">
      <alignment horizontal="center" vertical="center"/>
      <protection/>
    </xf>
    <xf numFmtId="189" fontId="0" fillId="0" borderId="17" xfId="58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0" fillId="0" borderId="0" xfId="0" applyFont="1" applyFill="1" applyBorder="1" applyAlignment="1" applyProtection="1" quotePrefix="1">
      <alignment horizontal="left" vertical="center" indent="3"/>
      <protection/>
    </xf>
    <xf numFmtId="0" fontId="0" fillId="0" borderId="0" xfId="0" applyFont="1" applyAlignment="1">
      <alignment horizontal="left" vertical="center" indent="3"/>
    </xf>
    <xf numFmtId="0" fontId="0" fillId="0" borderId="12" xfId="0" applyFont="1" applyBorder="1" applyAlignment="1">
      <alignment horizontal="left" vertical="center" indent="3"/>
    </xf>
    <xf numFmtId="38" fontId="0" fillId="0" borderId="59" xfId="49" applyFont="1" applyFill="1" applyBorder="1" applyAlignment="1" applyProtection="1">
      <alignment horizontal="distributed" vertical="center"/>
      <protection/>
    </xf>
    <xf numFmtId="38" fontId="0" fillId="0" borderId="30" xfId="49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 wrapText="1"/>
      <protection/>
    </xf>
    <xf numFmtId="0" fontId="0" fillId="0" borderId="32" xfId="0" applyFont="1" applyBorder="1" applyAlignment="1">
      <alignment horizontal="distributed" vertical="center" wrapText="1"/>
    </xf>
    <xf numFmtId="0" fontId="0" fillId="0" borderId="46" xfId="0" applyFont="1" applyBorder="1" applyAlignment="1">
      <alignment horizontal="distributed" vertical="center" wrapText="1"/>
    </xf>
    <xf numFmtId="38" fontId="4" fillId="0" borderId="0" xfId="49" applyFont="1" applyFill="1" applyBorder="1" applyAlignment="1">
      <alignment horizontal="right" vertical="center"/>
    </xf>
    <xf numFmtId="38" fontId="4" fillId="0" borderId="17" xfId="49" applyFont="1" applyFill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left" vertical="distributed" textRotation="255"/>
      <protection/>
    </xf>
    <xf numFmtId="38" fontId="0" fillId="0" borderId="17" xfId="49" applyFont="1" applyFill="1" applyBorder="1" applyAlignment="1" applyProtection="1">
      <alignment horizontal="distributed" vertical="center"/>
      <protection/>
    </xf>
    <xf numFmtId="38" fontId="0" fillId="0" borderId="25" xfId="49" applyFont="1" applyFill="1" applyBorder="1" applyAlignment="1" applyProtection="1">
      <alignment horizontal="distributed" vertical="center"/>
      <protection/>
    </xf>
    <xf numFmtId="38" fontId="0" fillId="0" borderId="39" xfId="49" applyFont="1" applyFill="1" applyBorder="1" applyAlignment="1">
      <alignment horizontal="center" vertical="center"/>
    </xf>
    <xf numFmtId="38" fontId="0" fillId="0" borderId="29" xfId="49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 textRotation="255" wrapText="1"/>
      <protection/>
    </xf>
    <xf numFmtId="38" fontId="0" fillId="0" borderId="19" xfId="49" applyFont="1" applyFill="1" applyBorder="1" applyAlignment="1" applyProtection="1">
      <alignment horizontal="center" vertical="center" textRotation="255"/>
      <protection/>
    </xf>
    <xf numFmtId="38" fontId="0" fillId="0" borderId="17" xfId="49" applyFont="1" applyFill="1" applyBorder="1" applyAlignment="1" applyProtection="1">
      <alignment horizontal="center" vertical="center" textRotation="255"/>
      <protection/>
    </xf>
    <xf numFmtId="38" fontId="0" fillId="0" borderId="40" xfId="49" applyFont="1" applyFill="1" applyBorder="1" applyAlignment="1" applyProtection="1">
      <alignment horizontal="center" vertical="center" textRotation="255"/>
      <protection/>
    </xf>
    <xf numFmtId="38" fontId="0" fillId="0" borderId="60" xfId="49" applyFont="1" applyFill="1" applyBorder="1" applyAlignment="1" applyProtection="1">
      <alignment horizontal="distributed" vertical="center"/>
      <protection/>
    </xf>
    <xf numFmtId="38" fontId="4" fillId="0" borderId="27" xfId="49" applyFont="1" applyFill="1" applyBorder="1" applyAlignment="1">
      <alignment horizontal="right" vertical="center"/>
    </xf>
    <xf numFmtId="38" fontId="4" fillId="0" borderId="29" xfId="49" applyFont="1" applyFill="1" applyBorder="1" applyAlignment="1">
      <alignment horizontal="right" vertical="center"/>
    </xf>
    <xf numFmtId="38" fontId="0" fillId="0" borderId="58" xfId="49" applyFont="1" applyFill="1" applyBorder="1" applyAlignment="1" applyProtection="1">
      <alignment horizontal="distributed" vertical="center"/>
      <protection/>
    </xf>
    <xf numFmtId="38" fontId="0" fillId="0" borderId="22" xfId="49" applyFont="1" applyFill="1" applyBorder="1" applyAlignment="1" applyProtection="1">
      <alignment horizontal="distributed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0" fontId="0" fillId="0" borderId="53" xfId="0" applyFont="1" applyBorder="1" applyAlignment="1">
      <alignment horizontal="center" vertical="center" textRotation="255"/>
    </xf>
    <xf numFmtId="0" fontId="0" fillId="0" borderId="46" xfId="0" applyFont="1" applyBorder="1" applyAlignment="1">
      <alignment horizontal="center" vertical="center" textRotation="255"/>
    </xf>
    <xf numFmtId="0" fontId="0" fillId="0" borderId="21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24" xfId="0" applyFont="1" applyBorder="1" applyAlignment="1">
      <alignment horizontal="center" vertical="center" textRotation="255"/>
    </xf>
    <xf numFmtId="0" fontId="0" fillId="0" borderId="25" xfId="0" applyFont="1" applyBorder="1" applyAlignment="1">
      <alignment horizontal="center" vertical="center" textRotation="255"/>
    </xf>
    <xf numFmtId="0" fontId="0" fillId="0" borderId="28" xfId="0" applyFont="1" applyFill="1" applyBorder="1" applyAlignment="1">
      <alignment horizontal="center" vertical="distributed"/>
    </xf>
    <xf numFmtId="0" fontId="0" fillId="0" borderId="19" xfId="0" applyFont="1" applyFill="1" applyBorder="1" applyAlignment="1">
      <alignment horizontal="center" vertical="distributed"/>
    </xf>
    <xf numFmtId="0" fontId="0" fillId="0" borderId="40" xfId="0" applyFont="1" applyFill="1" applyBorder="1" applyAlignment="1">
      <alignment horizontal="center" vertical="distributed"/>
    </xf>
    <xf numFmtId="0" fontId="0" fillId="0" borderId="94" xfId="0" applyFont="1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8" fontId="0" fillId="0" borderId="15" xfId="49" applyFont="1" applyFill="1" applyBorder="1" applyAlignment="1" applyProtection="1">
      <alignment horizontal="center" vertical="center" textRotation="255"/>
      <protection/>
    </xf>
    <xf numFmtId="38" fontId="0" fillId="0" borderId="28" xfId="49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38" fontId="0" fillId="0" borderId="27" xfId="49" applyFont="1" applyFill="1" applyBorder="1" applyAlignment="1" applyProtection="1">
      <alignment horizontal="center" vertical="distributed" textRotation="255" wrapText="1"/>
      <protection/>
    </xf>
    <xf numFmtId="38" fontId="0" fillId="0" borderId="19" xfId="49" applyFont="1" applyFill="1" applyBorder="1" applyAlignment="1" applyProtection="1">
      <alignment horizontal="center" vertical="distributed" textRotation="255" wrapText="1"/>
      <protection/>
    </xf>
    <xf numFmtId="38" fontId="0" fillId="0" borderId="27" xfId="49" applyFont="1" applyFill="1" applyBorder="1" applyAlignment="1" applyProtection="1">
      <alignment horizontal="center" vertical="distributed" textRotation="255" wrapText="1"/>
      <protection/>
    </xf>
    <xf numFmtId="38" fontId="0" fillId="0" borderId="29" xfId="49" applyFont="1" applyFill="1" applyBorder="1" applyAlignment="1" applyProtection="1">
      <alignment horizontal="center" vertical="distributed" textRotation="255" wrapText="1"/>
      <protection/>
    </xf>
    <xf numFmtId="38" fontId="0" fillId="0" borderId="40" xfId="49" applyFont="1" applyFill="1" applyBorder="1" applyAlignment="1" applyProtection="1">
      <alignment horizontal="center" vertical="distributed" textRotation="255" wrapText="1"/>
      <protection/>
    </xf>
    <xf numFmtId="0" fontId="0" fillId="0" borderId="5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2" xfId="0" applyFont="1" applyFill="1" applyBorder="1" applyAlignment="1" applyProtection="1">
      <alignment horizontal="distributed" vertical="center"/>
      <protection/>
    </xf>
    <xf numFmtId="0" fontId="0" fillId="0" borderId="50" xfId="0" applyFont="1" applyBorder="1" applyAlignment="1">
      <alignment horizontal="distributed" vertical="center"/>
    </xf>
    <xf numFmtId="0" fontId="0" fillId="0" borderId="37" xfId="0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62" xfId="0" applyFill="1" applyBorder="1" applyAlignment="1" applyProtection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62" xfId="0" applyFont="1" applyFill="1" applyBorder="1" applyAlignment="1" applyProtection="1">
      <alignment horizontal="distributed" vertical="center" wrapText="1"/>
      <protection/>
    </xf>
    <xf numFmtId="0" fontId="0" fillId="0" borderId="50" xfId="0" applyFont="1" applyBorder="1" applyAlignment="1">
      <alignment horizontal="distributed" vertical="center" wrapText="1"/>
    </xf>
    <xf numFmtId="0" fontId="0" fillId="0" borderId="37" xfId="0" applyFont="1" applyBorder="1" applyAlignment="1">
      <alignment horizontal="distributed" vertical="center" wrapText="1"/>
    </xf>
    <xf numFmtId="0" fontId="0" fillId="0" borderId="14" xfId="0" applyFont="1" applyBorder="1" applyAlignment="1">
      <alignment horizontal="distributed" vertical="center" wrapText="1"/>
    </xf>
    <xf numFmtId="0" fontId="0" fillId="0" borderId="49" xfId="0" applyFont="1" applyFill="1" applyBorder="1" applyAlignment="1" applyProtection="1">
      <alignment horizontal="distributed" vertical="center"/>
      <protection/>
    </xf>
    <xf numFmtId="0" fontId="0" fillId="0" borderId="50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62" xfId="0" applyFont="1" applyFill="1" applyBorder="1" applyAlignment="1" applyProtection="1">
      <alignment horizontal="center" vertical="center"/>
      <protection/>
    </xf>
    <xf numFmtId="0" fontId="0" fillId="0" borderId="62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ont="1" applyFill="1" applyBorder="1" applyAlignment="1" applyProtection="1">
      <alignment horizontal="center" vertical="center" wrapText="1"/>
      <protection/>
    </xf>
    <xf numFmtId="0" fontId="0" fillId="0" borderId="5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49" xfId="0" applyFont="1" applyBorder="1" applyAlignment="1">
      <alignment horizontal="distributed" vertical="center"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13" xfId="0" applyFont="1" applyFill="1" applyBorder="1" applyAlignment="1" applyProtection="1">
      <alignment horizontal="center" vertical="center" textRotation="255" shrinkToFit="1"/>
      <protection/>
    </xf>
    <xf numFmtId="0" fontId="0" fillId="0" borderId="32" xfId="0" applyFont="1" applyFill="1" applyBorder="1" applyAlignment="1" applyProtection="1">
      <alignment horizontal="center" vertical="center" textRotation="255" shrinkToFi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distributed" vertical="center" indent="2"/>
    </xf>
    <xf numFmtId="0" fontId="0" fillId="0" borderId="17" xfId="0" applyFont="1" applyFill="1" applyBorder="1" applyAlignment="1">
      <alignment horizontal="distributed" vertical="center" indent="2"/>
    </xf>
    <xf numFmtId="0" fontId="0" fillId="0" borderId="62" xfId="0" applyFill="1" applyBorder="1" applyAlignment="1" applyProtection="1">
      <alignment horizontal="distributed" vertical="center" wrapText="1"/>
      <protection/>
    </xf>
    <xf numFmtId="0" fontId="14" fillId="0" borderId="0" xfId="0" applyFont="1" applyFill="1" applyBorder="1" applyAlignment="1">
      <alignment horizontal="distributed" vertical="center" indent="1"/>
    </xf>
    <xf numFmtId="0" fontId="14" fillId="0" borderId="19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left" vertical="center" wrapText="1"/>
    </xf>
    <xf numFmtId="0" fontId="0" fillId="0" borderId="56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39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38" fontId="0" fillId="0" borderId="0" xfId="49" applyFont="1" applyFill="1" applyBorder="1" applyAlignment="1">
      <alignment horizontal="right" vertical="top" shrinkToFit="1"/>
    </xf>
    <xf numFmtId="38" fontId="0" fillId="0" borderId="0" xfId="0" applyNumberFormat="1" applyFont="1" applyFill="1" applyBorder="1" applyAlignment="1">
      <alignment horizontal="right" vertical="top" shrinkToFit="1"/>
    </xf>
    <xf numFmtId="0" fontId="0" fillId="0" borderId="0" xfId="0" applyFont="1" applyFill="1" applyBorder="1" applyAlignment="1">
      <alignment horizontal="right" vertical="top" shrinkToFit="1"/>
    </xf>
    <xf numFmtId="0" fontId="0" fillId="0" borderId="15" xfId="0" applyFont="1" applyFill="1" applyBorder="1" applyAlignment="1">
      <alignment vertical="center"/>
    </xf>
    <xf numFmtId="38" fontId="14" fillId="0" borderId="0" xfId="49" applyFont="1" applyFill="1" applyBorder="1" applyAlignment="1">
      <alignment horizontal="right" vertical="top" shrinkToFit="1"/>
    </xf>
    <xf numFmtId="38" fontId="0" fillId="0" borderId="27" xfId="0" applyNumberFormat="1" applyFont="1" applyFill="1" applyBorder="1" applyAlignment="1">
      <alignment horizontal="right" vertical="top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52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right" vertical="top" shrinkToFit="1"/>
    </xf>
    <xf numFmtId="0" fontId="0" fillId="0" borderId="65" xfId="0" applyFont="1" applyFill="1" applyBorder="1" applyAlignment="1" applyProtection="1">
      <alignment horizontal="distributed" vertical="center" indent="1"/>
      <protection/>
    </xf>
    <xf numFmtId="0" fontId="0" fillId="0" borderId="13" xfId="0" applyFont="1" applyFill="1" applyBorder="1" applyAlignment="1" applyProtection="1">
      <alignment horizontal="distributed" vertical="center" indent="1"/>
      <protection/>
    </xf>
    <xf numFmtId="0" fontId="0" fillId="0" borderId="14" xfId="0" applyFont="1" applyFill="1" applyBorder="1" applyAlignment="1" applyProtection="1">
      <alignment horizontal="distributed" vertical="center" indent="1"/>
      <protection/>
    </xf>
    <xf numFmtId="0" fontId="0" fillId="0" borderId="91" xfId="0" applyFont="1" applyFill="1" applyBorder="1" applyAlignment="1" applyProtection="1">
      <alignment horizontal="distributed" vertical="center" indent="4"/>
      <protection/>
    </xf>
    <xf numFmtId="0" fontId="0" fillId="0" borderId="56" xfId="0" applyFont="1" applyFill="1" applyBorder="1" applyAlignment="1" applyProtection="1">
      <alignment horizontal="distributed" vertical="center" indent="4"/>
      <protection/>
    </xf>
    <xf numFmtId="0" fontId="0" fillId="0" borderId="65" xfId="0" applyFont="1" applyFill="1" applyBorder="1" applyAlignment="1" applyProtection="1">
      <alignment horizontal="distributed" vertical="center" indent="4"/>
      <protection/>
    </xf>
    <xf numFmtId="0" fontId="0" fillId="0" borderId="24" xfId="0" applyFont="1" applyFill="1" applyBorder="1" applyAlignment="1" applyProtection="1">
      <alignment horizontal="distributed" vertical="center" indent="4"/>
      <protection/>
    </xf>
    <xf numFmtId="0" fontId="0" fillId="0" borderId="17" xfId="0" applyFont="1" applyFill="1" applyBorder="1" applyAlignment="1" applyProtection="1">
      <alignment horizontal="distributed" vertical="center" indent="4"/>
      <protection/>
    </xf>
    <xf numFmtId="0" fontId="0" fillId="0" borderId="25" xfId="0" applyFont="1" applyFill="1" applyBorder="1" applyAlignment="1" applyProtection="1">
      <alignment horizontal="distributed" vertical="center" indent="4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13" xfId="0" applyFont="1" applyFill="1" applyBorder="1" applyAlignment="1" applyProtection="1">
      <alignment horizontal="center" vertical="center" textRotation="255"/>
      <protection/>
    </xf>
    <xf numFmtId="0" fontId="1" fillId="0" borderId="12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39" xfId="49" applyFont="1" applyFill="1" applyBorder="1" applyAlignment="1" applyProtection="1">
      <alignment horizontal="distributed" vertical="center" wrapText="1" indent="1"/>
      <protection/>
    </xf>
    <xf numFmtId="38" fontId="0" fillId="0" borderId="16" xfId="49" applyFont="1" applyFill="1" applyBorder="1" applyAlignment="1" applyProtection="1">
      <alignment horizontal="distributed" vertical="center" wrapText="1" indent="1"/>
      <protection/>
    </xf>
    <xf numFmtId="38" fontId="14" fillId="0" borderId="0" xfId="49" applyFont="1" applyFill="1" applyBorder="1" applyAlignment="1" applyProtection="1">
      <alignment horizontal="distributed" vertical="center" indent="1"/>
      <protection/>
    </xf>
    <xf numFmtId="38" fontId="0" fillId="0" borderId="17" xfId="49" applyFont="1" applyFill="1" applyBorder="1" applyAlignment="1" applyProtection="1">
      <alignment horizontal="distributed" vertical="center" indent="1"/>
      <protection/>
    </xf>
    <xf numFmtId="38" fontId="0" fillId="0" borderId="0" xfId="49" applyFont="1" applyFill="1" applyAlignment="1" applyProtection="1">
      <alignment horizontal="distributed" vertical="center" indent="1"/>
      <protection/>
    </xf>
    <xf numFmtId="38" fontId="0" fillId="0" borderId="39" xfId="49" applyFont="1" applyFill="1" applyBorder="1" applyAlignment="1" applyProtection="1">
      <alignment horizontal="distributed" vertical="center" indent="4"/>
      <protection/>
    </xf>
    <xf numFmtId="38" fontId="0" fillId="0" borderId="16" xfId="49" applyFont="1" applyFill="1" applyBorder="1" applyAlignment="1" applyProtection="1">
      <alignment horizontal="distributed" vertical="center" indent="4"/>
      <protection/>
    </xf>
    <xf numFmtId="38" fontId="0" fillId="0" borderId="16" xfId="49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Alignment="1">
      <alignment horizontal="distributed" vertical="top" indent="1"/>
    </xf>
    <xf numFmtId="38" fontId="0" fillId="0" borderId="20" xfId="49" applyFont="1" applyFill="1" applyBorder="1" applyAlignment="1" applyProtection="1">
      <alignment horizontal="center" vertical="center"/>
      <protection/>
    </xf>
    <xf numFmtId="0" fontId="0" fillId="0" borderId="97" xfId="0" applyFont="1" applyFill="1" applyBorder="1" applyAlignment="1" applyProtection="1">
      <alignment horizontal="right" vertical="center"/>
      <protection/>
    </xf>
    <xf numFmtId="38" fontId="0" fillId="0" borderId="39" xfId="49" applyFont="1" applyFill="1" applyBorder="1" applyAlignment="1" applyProtection="1">
      <alignment horizontal="distributed" vertical="center" indent="1"/>
      <protection/>
    </xf>
    <xf numFmtId="38" fontId="0" fillId="0" borderId="29" xfId="49" applyFont="1" applyFill="1" applyBorder="1" applyAlignment="1" applyProtection="1">
      <alignment horizontal="distributed" vertical="center" indent="1"/>
      <protection/>
    </xf>
    <xf numFmtId="38" fontId="0" fillId="0" borderId="20" xfId="49" applyFont="1" applyFill="1" applyBorder="1" applyAlignment="1" applyProtection="1">
      <alignment horizontal="distributed" vertical="center" indent="1"/>
      <protection/>
    </xf>
    <xf numFmtId="38" fontId="0" fillId="0" borderId="0" xfId="49" applyFont="1" applyFill="1" applyAlignment="1">
      <alignment horizontal="center" vertical="center"/>
    </xf>
    <xf numFmtId="38" fontId="0" fillId="0" borderId="39" xfId="49" applyFont="1" applyFill="1" applyBorder="1" applyAlignment="1">
      <alignment horizontal="distributed" vertical="center" indent="7"/>
    </xf>
    <xf numFmtId="37" fontId="0" fillId="0" borderId="0" xfId="0" applyNumberFormat="1" applyFont="1" applyFill="1" applyBorder="1" applyAlignment="1" applyProtection="1">
      <alignment horizontal="right" vertical="center" indent="1"/>
      <protection/>
    </xf>
    <xf numFmtId="37" fontId="14" fillId="0" borderId="15" xfId="0" applyNumberFormat="1" applyFont="1" applyFill="1" applyBorder="1" applyAlignment="1" applyProtection="1">
      <alignment horizontal="right" vertical="center" indent="1"/>
      <protection/>
    </xf>
    <xf numFmtId="0" fontId="0" fillId="0" borderId="17" xfId="0" applyFont="1" applyFill="1" applyBorder="1" applyAlignment="1" applyProtection="1">
      <alignment horizontal="distributed" vertical="center" indent="2"/>
      <protection/>
    </xf>
    <xf numFmtId="0" fontId="0" fillId="0" borderId="25" xfId="0" applyFont="1" applyFill="1" applyBorder="1" applyAlignment="1" applyProtection="1">
      <alignment horizontal="distributed" vertical="center" indent="2"/>
      <protection/>
    </xf>
    <xf numFmtId="0" fontId="0" fillId="0" borderId="56" xfId="0" applyFill="1" applyBorder="1" applyAlignment="1" applyProtection="1">
      <alignment horizontal="distributed" vertical="center" indent="2"/>
      <protection/>
    </xf>
    <xf numFmtId="0" fontId="0" fillId="0" borderId="65" xfId="0" applyFill="1" applyBorder="1" applyAlignment="1" applyProtection="1">
      <alignment horizontal="distributed" vertical="center" indent="2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 applyProtection="1">
      <alignment horizontal="right" vertical="center" indent="1"/>
      <protection/>
    </xf>
    <xf numFmtId="0" fontId="0" fillId="0" borderId="64" xfId="0" applyFont="1" applyFill="1" applyBorder="1" applyAlignment="1" applyProtection="1">
      <alignment horizontal="distributed" vertical="center" indent="3"/>
      <protection/>
    </xf>
    <xf numFmtId="0" fontId="0" fillId="0" borderId="56" xfId="0" applyFont="1" applyFill="1" applyBorder="1" applyAlignment="1" applyProtection="1">
      <alignment horizontal="distributed" vertical="center" indent="3"/>
      <protection/>
    </xf>
    <xf numFmtId="0" fontId="0" fillId="0" borderId="57" xfId="0" applyFont="1" applyFill="1" applyBorder="1" applyAlignment="1" applyProtection="1">
      <alignment horizontal="distributed" vertical="center" indent="3"/>
      <protection/>
    </xf>
    <xf numFmtId="0" fontId="0" fillId="0" borderId="29" xfId="0" applyFont="1" applyFill="1" applyBorder="1" applyAlignment="1" applyProtection="1">
      <alignment horizontal="distributed" vertical="center" indent="3"/>
      <protection/>
    </xf>
    <xf numFmtId="0" fontId="0" fillId="0" borderId="17" xfId="0" applyFont="1" applyFill="1" applyBorder="1" applyAlignment="1" applyProtection="1">
      <alignment horizontal="distributed" vertical="center" indent="3"/>
      <protection/>
    </xf>
    <xf numFmtId="0" fontId="0" fillId="0" borderId="40" xfId="0" applyFont="1" applyFill="1" applyBorder="1" applyAlignment="1" applyProtection="1">
      <alignment horizontal="distributed" vertical="center" indent="3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distributed" vertical="center" indent="1"/>
    </xf>
    <xf numFmtId="0" fontId="0" fillId="0" borderId="19" xfId="0" applyFont="1" applyFill="1" applyBorder="1" applyAlignment="1">
      <alignment horizontal="distributed" vertical="center" indent="1"/>
    </xf>
    <xf numFmtId="0" fontId="0" fillId="0" borderId="0" xfId="0" applyFill="1" applyBorder="1" applyAlignment="1" applyProtection="1">
      <alignment horizontal="distributed" vertical="center" indent="1"/>
      <protection/>
    </xf>
    <xf numFmtId="0" fontId="0" fillId="0" borderId="19" xfId="0" applyFont="1" applyFill="1" applyBorder="1" applyAlignment="1" applyProtection="1">
      <alignment horizontal="distributed" vertical="center" indent="1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>
      <alignment horizontal="distributed" vertical="center" indent="1"/>
    </xf>
    <xf numFmtId="0" fontId="0" fillId="0" borderId="40" xfId="0" applyFont="1" applyFill="1" applyBorder="1" applyAlignment="1">
      <alignment horizontal="distributed" vertical="center" indent="1"/>
    </xf>
    <xf numFmtId="0" fontId="0" fillId="0" borderId="12" xfId="0" applyBorder="1" applyAlignment="1">
      <alignment/>
    </xf>
    <xf numFmtId="0" fontId="0" fillId="0" borderId="46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Border="1" applyAlignment="1">
      <alignment horizontal="distributed" vertical="center"/>
    </xf>
    <xf numFmtId="0" fontId="0" fillId="0" borderId="39" xfId="0" applyFont="1" applyFill="1" applyBorder="1" applyAlignment="1">
      <alignment horizontal="center" vertical="center"/>
    </xf>
    <xf numFmtId="37" fontId="14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39" xfId="0" applyFont="1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4" fillId="0" borderId="12" xfId="0" applyFont="1" applyFill="1" applyBorder="1" applyAlignment="1" applyProtection="1" quotePrefix="1">
      <alignment horizontal="center" vertical="center"/>
      <protection/>
    </xf>
    <xf numFmtId="0" fontId="14" fillId="0" borderId="19" xfId="0" applyFont="1" applyFill="1" applyBorder="1" applyAlignment="1" applyProtection="1" quotePrefix="1">
      <alignment horizontal="center" vertical="center"/>
      <protection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16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 quotePrefix="1">
      <alignment horizontal="center" vertical="center"/>
      <protection/>
    </xf>
    <xf numFmtId="0" fontId="0" fillId="0" borderId="19" xfId="0" applyFont="1" applyFill="1" applyBorder="1" applyAlignment="1" applyProtection="1" quotePrefix="1">
      <alignment horizontal="center" vertical="center"/>
      <protection/>
    </xf>
    <xf numFmtId="0" fontId="0" fillId="0" borderId="15" xfId="0" applyFont="1" applyFill="1" applyBorder="1" applyAlignment="1" applyProtection="1">
      <alignment horizontal="distributed" vertical="center" indent="2"/>
      <protection/>
    </xf>
    <xf numFmtId="0" fontId="0" fillId="0" borderId="28" xfId="0" applyFont="1" applyFill="1" applyBorder="1" applyAlignment="1" applyProtection="1">
      <alignment horizontal="distributed" vertical="center" indent="2"/>
      <protection/>
    </xf>
    <xf numFmtId="0" fontId="0" fillId="0" borderId="12" xfId="0" applyFont="1" applyFill="1" applyBorder="1" applyAlignment="1" applyProtection="1">
      <alignment horizontal="distributed" vertical="center" indent="2"/>
      <protection/>
    </xf>
    <xf numFmtId="0" fontId="0" fillId="0" borderId="19" xfId="0" applyFont="1" applyFill="1" applyBorder="1" applyAlignment="1" applyProtection="1" quotePrefix="1">
      <alignment horizontal="distributed" vertical="center" indent="2"/>
      <protection/>
    </xf>
    <xf numFmtId="0" fontId="0" fillId="0" borderId="16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14" fillId="0" borderId="12" xfId="0" applyFont="1" applyFill="1" applyBorder="1" applyAlignment="1" applyProtection="1" quotePrefix="1">
      <alignment horizontal="distributed" vertical="center" indent="1"/>
      <protection/>
    </xf>
    <xf numFmtId="0" fontId="14" fillId="0" borderId="19" xfId="0" applyFont="1" applyFill="1" applyBorder="1" applyAlignment="1" applyProtection="1" quotePrefix="1">
      <alignment horizontal="distributed" vertical="center" indent="1"/>
      <protection/>
    </xf>
    <xf numFmtId="0" fontId="0" fillId="0" borderId="17" xfId="0" applyFill="1" applyBorder="1" applyAlignment="1" applyProtection="1">
      <alignment horizontal="distributed" vertical="center" indent="1"/>
      <protection/>
    </xf>
    <xf numFmtId="0" fontId="0" fillId="0" borderId="40" xfId="0" applyFill="1" applyBorder="1" applyAlignment="1" applyProtection="1">
      <alignment horizontal="distributed" vertical="center" indent="1"/>
      <protection/>
    </xf>
    <xf numFmtId="0" fontId="1" fillId="0" borderId="0" xfId="0" applyFont="1" applyFill="1" applyBorder="1" applyAlignment="1" applyProtection="1" quotePrefix="1">
      <alignment horizontal="distributed" vertical="center" indent="1"/>
      <protection/>
    </xf>
    <xf numFmtId="0" fontId="1" fillId="0" borderId="19" xfId="0" applyFont="1" applyFill="1" applyBorder="1" applyAlignment="1" applyProtection="1" quotePrefix="1">
      <alignment horizontal="distributed" vertical="center" indent="1"/>
      <protection/>
    </xf>
    <xf numFmtId="0" fontId="0" fillId="0" borderId="0" xfId="0" applyFont="1" applyFill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9" xfId="0" applyFill="1" applyBorder="1" applyAlignment="1" applyProtection="1">
      <alignment horizontal="distributed" vertical="center" wrapText="1" indent="2"/>
      <protection/>
    </xf>
    <xf numFmtId="0" fontId="0" fillId="0" borderId="50" xfId="0" applyFont="1" applyFill="1" applyBorder="1" applyAlignment="1" applyProtection="1">
      <alignment horizontal="distributed" vertical="center" wrapText="1" indent="2"/>
      <protection/>
    </xf>
    <xf numFmtId="0" fontId="0" fillId="0" borderId="17" xfId="0" applyFont="1" applyFill="1" applyBorder="1" applyAlignment="1" applyProtection="1">
      <alignment horizontal="distributed" vertical="center" wrapText="1" indent="2"/>
      <protection/>
    </xf>
    <xf numFmtId="0" fontId="0" fillId="0" borderId="25" xfId="0" applyFont="1" applyFill="1" applyBorder="1" applyAlignment="1" applyProtection="1">
      <alignment horizontal="distributed" vertical="center" wrapText="1" indent="2"/>
      <protection/>
    </xf>
    <xf numFmtId="0" fontId="0" fillId="0" borderId="12" xfId="0" applyFont="1" applyFill="1" applyBorder="1" applyAlignment="1" applyProtection="1" quotePrefix="1">
      <alignment horizontal="distributed" vertical="center" indent="1"/>
      <protection/>
    </xf>
    <xf numFmtId="0" fontId="0" fillId="0" borderId="19" xfId="0" applyFont="1" applyFill="1" applyBorder="1" applyAlignment="1" applyProtection="1" quotePrefix="1">
      <alignment horizontal="distributed" vertical="center" indent="1"/>
      <protection/>
    </xf>
    <xf numFmtId="0" fontId="0" fillId="0" borderId="98" xfId="0" applyFill="1" applyBorder="1" applyAlignment="1" applyProtection="1">
      <alignment horizontal="center" vertical="center"/>
      <protection/>
    </xf>
    <xf numFmtId="0" fontId="0" fillId="0" borderId="99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49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0" fontId="0" fillId="0" borderId="75" xfId="0" applyBorder="1" applyAlignment="1">
      <alignment/>
    </xf>
    <xf numFmtId="0" fontId="0" fillId="0" borderId="73" xfId="0" applyFont="1" applyFill="1" applyBorder="1" applyAlignment="1" applyProtection="1">
      <alignment horizontal="distributed" vertical="center" indent="3"/>
      <protection/>
    </xf>
    <xf numFmtId="0" fontId="0" fillId="0" borderId="74" xfId="0" applyFont="1" applyFill="1" applyBorder="1" applyAlignment="1" applyProtection="1">
      <alignment horizontal="distributed" vertical="center" indent="3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>
      <alignment horizontal="distributed" vertical="center" indent="1"/>
    </xf>
    <xf numFmtId="0" fontId="0" fillId="0" borderId="5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8" fillId="0" borderId="25" xfId="0" applyFont="1" applyBorder="1" applyAlignment="1">
      <alignment horizontal="center" vertical="center"/>
    </xf>
    <xf numFmtId="0" fontId="0" fillId="0" borderId="12" xfId="0" applyBorder="1" applyAlignment="1">
      <alignment horizontal="distributed" vertical="center"/>
    </xf>
    <xf numFmtId="0" fontId="0" fillId="0" borderId="64" xfId="0" applyFill="1" applyBorder="1" applyAlignment="1" applyProtection="1">
      <alignment horizontal="center" vertical="center" wrapText="1"/>
      <protection/>
    </xf>
    <xf numFmtId="0" fontId="0" fillId="0" borderId="57" xfId="0" applyFont="1" applyFill="1" applyBorder="1" applyAlignment="1" applyProtection="1">
      <alignment horizontal="center" vertical="center" wrapText="1"/>
      <protection/>
    </xf>
    <xf numFmtId="0" fontId="0" fillId="0" borderId="40" xfId="0" applyFont="1" applyFill="1" applyBorder="1" applyAlignment="1" applyProtection="1">
      <alignment horizontal="center" vertical="center" wrapText="1"/>
      <protection/>
    </xf>
    <xf numFmtId="0" fontId="0" fillId="0" borderId="64" xfId="0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57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 wrapText="1"/>
      <protection/>
    </xf>
    <xf numFmtId="0" fontId="0" fillId="0" borderId="8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0" xfId="0" applyFill="1" applyAlignment="1">
      <alignment horizontal="distributed" vertical="center"/>
    </xf>
    <xf numFmtId="0" fontId="14" fillId="0" borderId="32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 applyProtection="1">
      <alignment horizontal="distributed" vertical="center" indent="1"/>
      <protection/>
    </xf>
    <xf numFmtId="0" fontId="0" fillId="0" borderId="16" xfId="0" applyFont="1" applyFill="1" applyBorder="1" applyAlignment="1" applyProtection="1">
      <alignment horizontal="distributed" vertical="center" indent="1"/>
      <protection/>
    </xf>
    <xf numFmtId="0" fontId="0" fillId="0" borderId="64" xfId="0" applyFont="1" applyFill="1" applyBorder="1" applyAlignment="1">
      <alignment horizontal="distributed" vertical="center" indent="1"/>
    </xf>
    <xf numFmtId="0" fontId="0" fillId="0" borderId="29" xfId="0" applyFont="1" applyFill="1" applyBorder="1" applyAlignment="1">
      <alignment horizontal="distributed" vertical="center" indent="1"/>
    </xf>
    <xf numFmtId="0" fontId="0" fillId="0" borderId="64" xfId="0" applyFont="1" applyFill="1" applyBorder="1" applyAlignment="1" applyProtection="1">
      <alignment horizontal="distributed" vertical="center" indent="1"/>
      <protection/>
    </xf>
    <xf numFmtId="0" fontId="0" fillId="0" borderId="57" xfId="0" applyFont="1" applyFill="1" applyBorder="1" applyAlignment="1" applyProtection="1">
      <alignment horizontal="distributed" vertical="center" indent="1"/>
      <protection/>
    </xf>
    <xf numFmtId="0" fontId="0" fillId="0" borderId="29" xfId="0" applyFont="1" applyFill="1" applyBorder="1" applyAlignment="1" applyProtection="1">
      <alignment horizontal="distributed" vertical="center" indent="1"/>
      <protection/>
    </xf>
    <xf numFmtId="0" fontId="0" fillId="0" borderId="40" xfId="0" applyFont="1" applyFill="1" applyBorder="1" applyAlignment="1" applyProtection="1">
      <alignment horizontal="distributed" vertical="center" indent="1"/>
      <protection/>
    </xf>
    <xf numFmtId="0" fontId="0" fillId="0" borderId="73" xfId="0" applyFont="1" applyFill="1" applyBorder="1" applyAlignment="1" applyProtection="1">
      <alignment horizontal="distributed" vertical="center" indent="1"/>
      <protection/>
    </xf>
    <xf numFmtId="0" fontId="0" fillId="0" borderId="74" xfId="0" applyFont="1" applyFill="1" applyBorder="1" applyAlignment="1" applyProtection="1">
      <alignment horizontal="distributed" vertical="center" indent="1"/>
      <protection/>
    </xf>
    <xf numFmtId="0" fontId="0" fillId="0" borderId="64" xfId="0" applyFont="1" applyFill="1" applyBorder="1" applyAlignment="1" applyProtection="1">
      <alignment horizontal="distributed" vertical="center" wrapText="1" indent="1"/>
      <protection/>
    </xf>
    <xf numFmtId="0" fontId="0" fillId="0" borderId="57" xfId="0" applyFont="1" applyFill="1" applyBorder="1" applyAlignment="1" applyProtection="1">
      <alignment horizontal="distributed" vertical="center" wrapText="1" indent="1"/>
      <protection/>
    </xf>
    <xf numFmtId="0" fontId="0" fillId="0" borderId="29" xfId="0" applyFont="1" applyFill="1" applyBorder="1" applyAlignment="1" applyProtection="1">
      <alignment horizontal="distributed" vertical="center" wrapText="1" indent="1"/>
      <protection/>
    </xf>
    <xf numFmtId="0" fontId="0" fillId="0" borderId="40" xfId="0" applyFont="1" applyFill="1" applyBorder="1" applyAlignment="1" applyProtection="1">
      <alignment horizontal="distributed" vertical="center" wrapText="1" indent="1"/>
      <protection/>
    </xf>
    <xf numFmtId="0" fontId="0" fillId="0" borderId="20" xfId="0" applyFont="1" applyFill="1" applyBorder="1" applyAlignment="1">
      <alignment horizontal="distributed" vertical="center" indent="1"/>
    </xf>
    <xf numFmtId="0" fontId="0" fillId="0" borderId="41" xfId="0" applyFont="1" applyFill="1" applyBorder="1" applyAlignment="1">
      <alignment horizontal="distributed" vertical="center" indent="1"/>
    </xf>
    <xf numFmtId="38" fontId="0" fillId="0" borderId="21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38" fontId="14" fillId="0" borderId="17" xfId="49" applyFont="1" applyFill="1" applyBorder="1" applyAlignment="1">
      <alignment horizontal="right" vertical="center"/>
    </xf>
    <xf numFmtId="38" fontId="12" fillId="0" borderId="0" xfId="49" applyFont="1" applyFill="1" applyBorder="1" applyAlignment="1" applyProtection="1">
      <alignment horizontal="distributed" vertical="center" wrapText="1" indent="23"/>
      <protection/>
    </xf>
    <xf numFmtId="38" fontId="11" fillId="0" borderId="15" xfId="49" applyFont="1" applyFill="1" applyBorder="1" applyAlignment="1">
      <alignment horizontal="right" vertical="top"/>
    </xf>
    <xf numFmtId="209" fontId="14" fillId="0" borderId="0" xfId="49" applyNumberFormat="1" applyFont="1" applyFill="1" applyBorder="1" applyAlignment="1">
      <alignment horizontal="right" vertical="center"/>
    </xf>
    <xf numFmtId="209" fontId="0" fillId="0" borderId="0" xfId="49" applyNumberFormat="1" applyFont="1" applyFill="1" applyBorder="1" applyAlignment="1">
      <alignment horizontal="right"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14" fillId="0" borderId="0" xfId="49" applyFont="1" applyFill="1" applyBorder="1" applyAlignment="1">
      <alignment vertical="center"/>
    </xf>
    <xf numFmtId="38" fontId="0" fillId="0" borderId="100" xfId="49" applyFont="1" applyFill="1" applyBorder="1" applyAlignment="1">
      <alignment horizontal="distributed" vertical="center"/>
    </xf>
    <xf numFmtId="38" fontId="0" fillId="0" borderId="74" xfId="49" applyFont="1" applyFill="1" applyBorder="1" applyAlignment="1">
      <alignment horizontal="distributed" vertical="center"/>
    </xf>
    <xf numFmtId="38" fontId="0" fillId="0" borderId="100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63" xfId="0" applyFont="1" applyFill="1" applyBorder="1" applyAlignment="1">
      <alignment horizontal="distributed" vertical="center"/>
    </xf>
    <xf numFmtId="0" fontId="0" fillId="0" borderId="41" xfId="0" applyFont="1" applyFill="1" applyBorder="1" applyAlignment="1">
      <alignment horizontal="distributed" vertical="center"/>
    </xf>
    <xf numFmtId="0" fontId="0" fillId="0" borderId="72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14" fillId="0" borderId="27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right" vertical="center"/>
    </xf>
    <xf numFmtId="209" fontId="0" fillId="0" borderId="27" xfId="49" applyNumberFormat="1" applyFont="1" applyFill="1" applyBorder="1" applyAlignment="1">
      <alignment horizontal="right" vertical="center"/>
    </xf>
    <xf numFmtId="209" fontId="14" fillId="0" borderId="27" xfId="49" applyNumberFormat="1" applyFont="1" applyFill="1" applyBorder="1" applyAlignment="1">
      <alignment horizontal="right" vertical="center"/>
    </xf>
    <xf numFmtId="38" fontId="11" fillId="0" borderId="23" xfId="49" applyFont="1" applyFill="1" applyBorder="1" applyAlignment="1">
      <alignment horizontal="center" vertical="top"/>
    </xf>
    <xf numFmtId="38" fontId="11" fillId="0" borderId="15" xfId="49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8" fontId="0" fillId="0" borderId="50" xfId="49" applyFont="1" applyFill="1" applyBorder="1" applyAlignment="1" applyProtection="1">
      <alignment horizontal="center" vertical="center" wrapText="1"/>
      <protection/>
    </xf>
    <xf numFmtId="38" fontId="0" fillId="0" borderId="12" xfId="49" applyFont="1" applyFill="1" applyBorder="1" applyAlignment="1">
      <alignment horizontal="center" vertical="center" wrapText="1"/>
    </xf>
    <xf numFmtId="38" fontId="0" fillId="0" borderId="14" xfId="49" applyFont="1" applyFill="1" applyBorder="1" applyAlignment="1">
      <alignment horizontal="center" vertical="center" wrapText="1"/>
    </xf>
    <xf numFmtId="38" fontId="0" fillId="0" borderId="88" xfId="49" applyFont="1" applyFill="1" applyBorder="1" applyAlignment="1">
      <alignment horizontal="center" vertical="center" wrapText="1"/>
    </xf>
    <xf numFmtId="38" fontId="0" fillId="0" borderId="49" xfId="49" applyFont="1" applyFill="1" applyBorder="1" applyAlignment="1">
      <alignment horizontal="center" vertical="center" wrapText="1"/>
    </xf>
    <xf numFmtId="38" fontId="0" fillId="0" borderId="27" xfId="49" applyFont="1" applyFill="1" applyBorder="1" applyAlignment="1">
      <alignment horizontal="center" vertical="center" wrapText="1"/>
    </xf>
    <xf numFmtId="38" fontId="0" fillId="0" borderId="0" xfId="49" applyFont="1" applyFill="1" applyBorder="1" applyAlignment="1">
      <alignment horizontal="center" vertical="center" wrapText="1"/>
    </xf>
    <xf numFmtId="38" fontId="0" fillId="0" borderId="29" xfId="49" applyFont="1" applyFill="1" applyBorder="1" applyAlignment="1">
      <alignment horizontal="center" vertical="center" wrapText="1"/>
    </xf>
    <xf numFmtId="38" fontId="0" fillId="0" borderId="17" xfId="49" applyFont="1" applyFill="1" applyBorder="1" applyAlignment="1">
      <alignment horizontal="center" vertical="center" wrapText="1"/>
    </xf>
    <xf numFmtId="38" fontId="0" fillId="0" borderId="62" xfId="49" applyFont="1" applyFill="1" applyBorder="1" applyAlignment="1">
      <alignment horizontal="center" vertical="center" textRotation="255" shrinkToFit="1"/>
    </xf>
    <xf numFmtId="38" fontId="0" fillId="0" borderId="49" xfId="49" applyFont="1" applyFill="1" applyBorder="1" applyAlignment="1">
      <alignment horizontal="center" vertical="center" textRotation="255" shrinkToFit="1"/>
    </xf>
    <xf numFmtId="38" fontId="0" fillId="0" borderId="21" xfId="49" applyFont="1" applyFill="1" applyBorder="1" applyAlignment="1">
      <alignment horizontal="center" vertical="center" textRotation="255" shrinkToFit="1"/>
    </xf>
    <xf numFmtId="38" fontId="0" fillId="0" borderId="0" xfId="49" applyFont="1" applyFill="1" applyBorder="1" applyAlignment="1">
      <alignment horizontal="center" vertical="center" textRotation="255" shrinkToFit="1"/>
    </xf>
    <xf numFmtId="38" fontId="0" fillId="0" borderId="24" xfId="49" applyFont="1" applyFill="1" applyBorder="1" applyAlignment="1">
      <alignment horizontal="center" vertical="center" textRotation="255" shrinkToFit="1"/>
    </xf>
    <xf numFmtId="38" fontId="0" fillId="0" borderId="17" xfId="49" applyFont="1" applyFill="1" applyBorder="1" applyAlignment="1">
      <alignment horizontal="center" vertical="center" textRotation="255" shrinkToFit="1"/>
    </xf>
    <xf numFmtId="38" fontId="0" fillId="0" borderId="88" xfId="49" applyFont="1" applyFill="1" applyBorder="1" applyAlignment="1">
      <alignment horizontal="distributed" vertical="center"/>
    </xf>
    <xf numFmtId="38" fontId="0" fillId="0" borderId="49" xfId="49" applyFont="1" applyFill="1" applyBorder="1" applyAlignment="1">
      <alignment horizontal="distributed" vertical="center"/>
    </xf>
    <xf numFmtId="38" fontId="0" fillId="0" borderId="47" xfId="49" applyFont="1" applyFill="1" applyBorder="1" applyAlignment="1">
      <alignment horizontal="distributed" vertical="center"/>
    </xf>
    <xf numFmtId="38" fontId="0" fillId="0" borderId="17" xfId="49" applyFont="1" applyFill="1" applyBorder="1" applyAlignment="1">
      <alignment horizontal="distributed" vertical="center"/>
    </xf>
    <xf numFmtId="38" fontId="0" fillId="0" borderId="40" xfId="49" applyFont="1" applyFill="1" applyBorder="1" applyAlignment="1">
      <alignment horizontal="distributed" vertical="center"/>
    </xf>
    <xf numFmtId="38" fontId="0" fillId="0" borderId="102" xfId="49" applyFont="1" applyFill="1" applyBorder="1" applyAlignment="1">
      <alignment horizontal="distributed" vertical="center"/>
    </xf>
    <xf numFmtId="38" fontId="0" fillId="0" borderId="95" xfId="49" applyFont="1" applyFill="1" applyBorder="1" applyAlignment="1">
      <alignment horizontal="distributed" vertical="center"/>
    </xf>
    <xf numFmtId="38" fontId="0" fillId="0" borderId="103" xfId="49" applyFont="1" applyFill="1" applyBorder="1" applyAlignment="1">
      <alignment horizontal="distributed" vertical="center"/>
    </xf>
    <xf numFmtId="209" fontId="14" fillId="0" borderId="17" xfId="49" applyNumberFormat="1" applyFont="1" applyFill="1" applyBorder="1" applyAlignment="1">
      <alignment horizontal="right" vertical="center"/>
    </xf>
    <xf numFmtId="38" fontId="0" fillId="0" borderId="104" xfId="49" applyFont="1" applyFill="1" applyBorder="1" applyAlignment="1">
      <alignment horizontal="distributed" vertical="center"/>
    </xf>
    <xf numFmtId="38" fontId="0" fillId="0" borderId="73" xfId="49" applyFont="1" applyFill="1" applyBorder="1" applyAlignment="1">
      <alignment horizontal="center" vertical="center"/>
    </xf>
    <xf numFmtId="38" fontId="0" fillId="0" borderId="74" xfId="49" applyFont="1" applyFill="1" applyBorder="1" applyAlignment="1">
      <alignment horizontal="center" vertical="center"/>
    </xf>
    <xf numFmtId="38" fontId="0" fillId="0" borderId="76" xfId="49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0" fillId="0" borderId="101" xfId="0" applyFont="1" applyFill="1" applyBorder="1" applyAlignment="1">
      <alignment horizontal="center" vertical="center" shrinkToFit="1"/>
    </xf>
    <xf numFmtId="0" fontId="0" fillId="0" borderId="0" xfId="0" applyNumberFormat="1" applyFill="1" applyBorder="1" applyAlignment="1" applyProtection="1">
      <alignment horizontal="distributed" vertical="center" indent="1"/>
      <protection/>
    </xf>
    <xf numFmtId="0" fontId="0" fillId="0" borderId="0" xfId="0" applyNumberFormat="1" applyFont="1" applyFill="1" applyBorder="1" applyAlignment="1" applyProtection="1">
      <alignment horizontal="distributed" vertical="center" indent="1"/>
      <protection/>
    </xf>
    <xf numFmtId="0" fontId="0" fillId="0" borderId="13" xfId="0" applyNumberFormat="1" applyFill="1" applyBorder="1" applyAlignment="1" applyProtection="1">
      <alignment horizontal="distributed" vertical="center" indent="1"/>
      <protection/>
    </xf>
    <xf numFmtId="0" fontId="0" fillId="0" borderId="13" xfId="0" applyNumberFormat="1" applyFont="1" applyFill="1" applyBorder="1" applyAlignment="1" applyProtection="1">
      <alignment horizontal="distributed" vertical="center" indent="1"/>
      <protection/>
    </xf>
    <xf numFmtId="0" fontId="14" fillId="0" borderId="32" xfId="0" applyNumberFormat="1" applyFont="1" applyFill="1" applyBorder="1" applyAlignment="1" applyProtection="1">
      <alignment horizontal="distributed" vertical="center" indent="1"/>
      <protection/>
    </xf>
    <xf numFmtId="0" fontId="14" fillId="0" borderId="32" xfId="0" applyNumberFormat="1" applyFont="1" applyBorder="1" applyAlignment="1">
      <alignment horizontal="distributed" vertical="center" indent="1"/>
    </xf>
    <xf numFmtId="0" fontId="0" fillId="0" borderId="0" xfId="0" applyNumberFormat="1" applyFont="1" applyAlignment="1">
      <alignment horizontal="distributed" vertical="center" indent="1"/>
    </xf>
    <xf numFmtId="0" fontId="0" fillId="0" borderId="0" xfId="0" applyNumberFormat="1" applyFont="1" applyBorder="1" applyAlignment="1">
      <alignment horizontal="distributed" vertical="center" indent="1"/>
    </xf>
    <xf numFmtId="0" fontId="0" fillId="0" borderId="54" xfId="0" applyFont="1" applyFill="1" applyBorder="1" applyAlignment="1" applyProtection="1">
      <alignment horizontal="distributed" vertical="center"/>
      <protection/>
    </xf>
    <xf numFmtId="0" fontId="0" fillId="0" borderId="55" xfId="0" applyFont="1" applyFill="1" applyBorder="1" applyAlignment="1">
      <alignment horizontal="distributed" vertical="center"/>
    </xf>
    <xf numFmtId="207" fontId="0" fillId="0" borderId="53" xfId="0" applyNumberFormat="1" applyFont="1" applyFill="1" applyBorder="1" applyAlignment="1" applyProtection="1">
      <alignment horizontal="right" vertical="center"/>
      <protection/>
    </xf>
    <xf numFmtId="207" fontId="0" fillId="0" borderId="24" xfId="0" applyNumberFormat="1" applyFont="1" applyFill="1" applyBorder="1" applyAlignment="1" applyProtection="1">
      <alignment horizontal="right" vertical="center"/>
      <protection/>
    </xf>
    <xf numFmtId="207" fontId="0" fillId="0" borderId="32" xfId="0" applyNumberFormat="1" applyFont="1" applyFill="1" applyBorder="1" applyAlignment="1" applyProtection="1">
      <alignment horizontal="right" vertical="center"/>
      <protection/>
    </xf>
    <xf numFmtId="207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46" xfId="0" applyFont="1" applyFill="1" applyBorder="1" applyAlignment="1" applyProtection="1">
      <alignment horizontal="distributed" vertical="center"/>
      <protection/>
    </xf>
    <xf numFmtId="0" fontId="0" fillId="0" borderId="25" xfId="0" applyFont="1" applyFill="1" applyBorder="1" applyAlignment="1" applyProtection="1">
      <alignment horizontal="distributed" vertical="center" indent="1"/>
      <protection/>
    </xf>
    <xf numFmtId="0" fontId="0" fillId="0" borderId="0" xfId="0" applyFont="1" applyFill="1" applyBorder="1" applyAlignment="1" applyProtection="1">
      <alignment horizontal="left" vertical="center" shrinkToFit="1"/>
      <protection/>
    </xf>
    <xf numFmtId="0" fontId="11" fillId="0" borderId="58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49" xfId="0" applyFont="1" applyFill="1" applyBorder="1" applyAlignment="1" applyProtection="1">
      <alignment horizontal="center" vertical="center" wrapText="1"/>
      <protection/>
    </xf>
    <xf numFmtId="0" fontId="11" fillId="0" borderId="5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indent="3"/>
    </xf>
    <xf numFmtId="0" fontId="8" fillId="0" borderId="12" xfId="0" applyFont="1" applyBorder="1" applyAlignment="1">
      <alignment horizontal="distributed" vertical="center"/>
    </xf>
    <xf numFmtId="0" fontId="0" fillId="0" borderId="46" xfId="0" applyFont="1" applyBorder="1" applyAlignment="1">
      <alignment horizontal="distributed" vertical="center"/>
    </xf>
    <xf numFmtId="0" fontId="0" fillId="0" borderId="32" xfId="0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 indent="1"/>
      <protection/>
    </xf>
    <xf numFmtId="0" fontId="0" fillId="0" borderId="46" xfId="0" applyFont="1" applyFill="1" applyBorder="1" applyAlignment="1" applyProtection="1">
      <alignment horizontal="distributed" vertical="center" indent="1"/>
      <protection/>
    </xf>
    <xf numFmtId="0" fontId="0" fillId="0" borderId="53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>
      <alignment horizontal="distributed" vertical="center"/>
    </xf>
    <xf numFmtId="0" fontId="0" fillId="0" borderId="105" xfId="0" applyFont="1" applyFill="1" applyBorder="1" applyAlignment="1" applyProtection="1">
      <alignment horizontal="center" vertical="center"/>
      <protection/>
    </xf>
    <xf numFmtId="0" fontId="0" fillId="0" borderId="85" xfId="0" applyFont="1" applyFill="1" applyBorder="1" applyAlignment="1" applyProtection="1">
      <alignment horizontal="center" vertical="center"/>
      <protection/>
    </xf>
    <xf numFmtId="0" fontId="0" fillId="0" borderId="106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>
      <alignment horizontal="center" vertical="center"/>
    </xf>
    <xf numFmtId="0" fontId="0" fillId="0" borderId="61" xfId="0" applyFont="1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49" xfId="0" applyFill="1" applyBorder="1" applyAlignment="1" applyProtection="1">
      <alignment horizontal="distributed" vertical="center" wrapText="1"/>
      <protection/>
    </xf>
    <xf numFmtId="0" fontId="0" fillId="0" borderId="47" xfId="0" applyFont="1" applyFill="1" applyBorder="1" applyAlignment="1">
      <alignment horizontal="distributed" vertical="center" wrapText="1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13" xfId="0" applyFont="1" applyFill="1" applyBorder="1" applyAlignment="1">
      <alignment horizontal="distributed" vertical="center" wrapText="1"/>
    </xf>
    <xf numFmtId="0" fontId="0" fillId="0" borderId="75" xfId="0" applyFont="1" applyFill="1" applyBorder="1" applyAlignment="1">
      <alignment horizontal="distributed" vertical="center" wrapText="1"/>
    </xf>
    <xf numFmtId="0" fontId="40" fillId="0" borderId="0" xfId="0" applyFont="1" applyFill="1" applyBorder="1" applyAlignment="1" applyProtection="1">
      <alignment horizontal="center" vertical="center" shrinkToFit="1"/>
      <protection/>
    </xf>
    <xf numFmtId="0" fontId="0" fillId="0" borderId="100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 quotePrefix="1">
      <alignment horizontal="center" vertical="center"/>
      <protection/>
    </xf>
    <xf numFmtId="0" fontId="14" fillId="0" borderId="14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 applyProtection="1">
      <alignment horizontal="distributed" vertical="center" indent="1"/>
      <protection/>
    </xf>
    <xf numFmtId="0" fontId="14" fillId="0" borderId="17" xfId="0" applyFont="1" applyFill="1" applyBorder="1" applyAlignment="1" applyProtection="1" quotePrefix="1">
      <alignment horizontal="distributed" vertical="center" indent="1"/>
      <protection/>
    </xf>
    <xf numFmtId="38" fontId="14" fillId="0" borderId="15" xfId="49" applyFont="1" applyFill="1" applyBorder="1" applyAlignment="1" applyProtection="1">
      <alignment horizontal="distributed" vertical="center"/>
      <protection/>
    </xf>
    <xf numFmtId="38" fontId="14" fillId="0" borderId="28" xfId="49" applyFont="1" applyFill="1" applyBorder="1" applyAlignment="1" applyProtection="1">
      <alignment horizontal="distributed" vertical="center"/>
      <protection/>
    </xf>
    <xf numFmtId="0" fontId="14" fillId="0" borderId="19" xfId="0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161925</xdr:rowOff>
    </xdr:from>
    <xdr:to>
      <xdr:col>2</xdr:col>
      <xdr:colOff>9525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66825" y="2209800"/>
          <a:ext cx="95250" cy="752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161925</xdr:rowOff>
    </xdr:from>
    <xdr:to>
      <xdr:col>2</xdr:col>
      <xdr:colOff>9525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66825" y="3238500"/>
          <a:ext cx="952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171450</xdr:rowOff>
    </xdr:from>
    <xdr:to>
      <xdr:col>2</xdr:col>
      <xdr:colOff>9525</xdr:colOff>
      <xdr:row>19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66825" y="4276725"/>
          <a:ext cx="952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152400</xdr:rowOff>
    </xdr:from>
    <xdr:to>
      <xdr:col>2</xdr:col>
      <xdr:colOff>28575</xdr:colOff>
      <xdr:row>23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285875" y="5286375"/>
          <a:ext cx="952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152400</xdr:rowOff>
    </xdr:from>
    <xdr:to>
      <xdr:col>2</xdr:col>
      <xdr:colOff>28575</xdr:colOff>
      <xdr:row>27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85875" y="6315075"/>
          <a:ext cx="95250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32</xdr:row>
      <xdr:rowOff>161925</xdr:rowOff>
    </xdr:from>
    <xdr:to>
      <xdr:col>2</xdr:col>
      <xdr:colOff>28575</xdr:colOff>
      <xdr:row>35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1285875" y="838200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142875</xdr:rowOff>
    </xdr:from>
    <xdr:to>
      <xdr:col>2</xdr:col>
      <xdr:colOff>28575</xdr:colOff>
      <xdr:row>39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285875" y="9391650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171450</xdr:rowOff>
    </xdr:from>
    <xdr:to>
      <xdr:col>2</xdr:col>
      <xdr:colOff>9525</xdr:colOff>
      <xdr:row>43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266825" y="10448925"/>
          <a:ext cx="95250" cy="77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171450</xdr:rowOff>
    </xdr:from>
    <xdr:to>
      <xdr:col>2</xdr:col>
      <xdr:colOff>28575</xdr:colOff>
      <xdr:row>51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1285875" y="12506325"/>
          <a:ext cx="9525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52</xdr:row>
      <xdr:rowOff>152400</xdr:rowOff>
    </xdr:from>
    <xdr:to>
      <xdr:col>2</xdr:col>
      <xdr:colOff>28575</xdr:colOff>
      <xdr:row>55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285875" y="13630275"/>
          <a:ext cx="952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152400</xdr:rowOff>
    </xdr:from>
    <xdr:to>
      <xdr:col>2</xdr:col>
      <xdr:colOff>0</xdr:colOff>
      <xdr:row>47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1257300" y="11458575"/>
          <a:ext cx="95250" cy="8096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142875</xdr:rowOff>
    </xdr:from>
    <xdr:to>
      <xdr:col>2</xdr:col>
      <xdr:colOff>38100</xdr:colOff>
      <xdr:row>31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285875" y="7334250"/>
          <a:ext cx="104775" cy="790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238125</xdr:colOff>
      <xdr:row>36</xdr:row>
      <xdr:rowOff>85725</xdr:rowOff>
    </xdr:from>
    <xdr:to>
      <xdr:col>20</xdr:col>
      <xdr:colOff>428625</xdr:colOff>
      <xdr:row>38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5182850" y="8372475"/>
          <a:ext cx="1905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238125</xdr:colOff>
      <xdr:row>40</xdr:row>
      <xdr:rowOff>38100</xdr:rowOff>
    </xdr:from>
    <xdr:to>
      <xdr:col>20</xdr:col>
      <xdr:colOff>428625</xdr:colOff>
      <xdr:row>42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15182850" y="9239250"/>
          <a:ext cx="1905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238125</xdr:colOff>
      <xdr:row>44</xdr:row>
      <xdr:rowOff>85725</xdr:rowOff>
    </xdr:from>
    <xdr:to>
      <xdr:col>20</xdr:col>
      <xdr:colOff>428625</xdr:colOff>
      <xdr:row>46</xdr:row>
      <xdr:rowOff>180975</xdr:rowOff>
    </xdr:to>
    <xdr:sp>
      <xdr:nvSpPr>
        <xdr:cNvPr id="3" name="AutoShape 3"/>
        <xdr:cNvSpPr>
          <a:spLocks/>
        </xdr:cNvSpPr>
      </xdr:nvSpPr>
      <xdr:spPr>
        <a:xfrm>
          <a:off x="15182850" y="10201275"/>
          <a:ext cx="190500" cy="552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85725</xdr:colOff>
      <xdr:row>54</xdr:row>
      <xdr:rowOff>142875</xdr:rowOff>
    </xdr:from>
    <xdr:to>
      <xdr:col>14</xdr:col>
      <xdr:colOff>180975</xdr:colOff>
      <xdr:row>58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3258800" y="11610975"/>
          <a:ext cx="95250" cy="8001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95250</xdr:colOff>
      <xdr:row>60</xdr:row>
      <xdr:rowOff>142875</xdr:rowOff>
    </xdr:from>
    <xdr:to>
      <xdr:col>14</xdr:col>
      <xdr:colOff>190500</xdr:colOff>
      <xdr:row>64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3268325" y="12734925"/>
          <a:ext cx="95250" cy="762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9525</xdr:colOff>
      <xdr:row>10</xdr:row>
      <xdr:rowOff>161925</xdr:rowOff>
    </xdr:from>
    <xdr:to>
      <xdr:col>33</xdr:col>
      <xdr:colOff>152400</xdr:colOff>
      <xdr:row>23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411325" y="2619375"/>
          <a:ext cx="142875" cy="3057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38100</xdr:colOff>
      <xdr:row>37</xdr:row>
      <xdr:rowOff>123825</xdr:rowOff>
    </xdr:from>
    <xdr:to>
      <xdr:col>36</xdr:col>
      <xdr:colOff>38100</xdr:colOff>
      <xdr:row>39</xdr:row>
      <xdr:rowOff>180975</xdr:rowOff>
    </xdr:to>
    <xdr:sp>
      <xdr:nvSpPr>
        <xdr:cNvPr id="2" name="AutoShape 6"/>
        <xdr:cNvSpPr>
          <a:spLocks/>
        </xdr:cNvSpPr>
      </xdr:nvSpPr>
      <xdr:spPr>
        <a:xfrm>
          <a:off x="15363825" y="9267825"/>
          <a:ext cx="200025" cy="552450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41</xdr:row>
      <xdr:rowOff>28575</xdr:rowOff>
    </xdr:from>
    <xdr:to>
      <xdr:col>35</xdr:col>
      <xdr:colOff>190500</xdr:colOff>
      <xdr:row>42</xdr:row>
      <xdr:rowOff>228600</xdr:rowOff>
    </xdr:to>
    <xdr:sp>
      <xdr:nvSpPr>
        <xdr:cNvPr id="3" name="AutoShape 7"/>
        <xdr:cNvSpPr>
          <a:spLocks/>
        </xdr:cNvSpPr>
      </xdr:nvSpPr>
      <xdr:spPr>
        <a:xfrm>
          <a:off x="15316200" y="1016317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44</xdr:row>
      <xdr:rowOff>9525</xdr:rowOff>
    </xdr:from>
    <xdr:to>
      <xdr:col>35</xdr:col>
      <xdr:colOff>190500</xdr:colOff>
      <xdr:row>45</xdr:row>
      <xdr:rowOff>209550</xdr:rowOff>
    </xdr:to>
    <xdr:sp>
      <xdr:nvSpPr>
        <xdr:cNvPr id="4" name="AutoShape 9"/>
        <xdr:cNvSpPr>
          <a:spLocks/>
        </xdr:cNvSpPr>
      </xdr:nvSpPr>
      <xdr:spPr>
        <a:xfrm>
          <a:off x="15316200" y="1088707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47</xdr:row>
      <xdr:rowOff>9525</xdr:rowOff>
    </xdr:from>
    <xdr:to>
      <xdr:col>35</xdr:col>
      <xdr:colOff>190500</xdr:colOff>
      <xdr:row>48</xdr:row>
      <xdr:rowOff>209550</xdr:rowOff>
    </xdr:to>
    <xdr:sp>
      <xdr:nvSpPr>
        <xdr:cNvPr id="5" name="AutoShape 10"/>
        <xdr:cNvSpPr>
          <a:spLocks/>
        </xdr:cNvSpPr>
      </xdr:nvSpPr>
      <xdr:spPr>
        <a:xfrm>
          <a:off x="15316200" y="1163002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50</xdr:row>
      <xdr:rowOff>9525</xdr:rowOff>
    </xdr:from>
    <xdr:to>
      <xdr:col>35</xdr:col>
      <xdr:colOff>190500</xdr:colOff>
      <xdr:row>51</xdr:row>
      <xdr:rowOff>209550</xdr:rowOff>
    </xdr:to>
    <xdr:sp>
      <xdr:nvSpPr>
        <xdr:cNvPr id="6" name="AutoShape 11"/>
        <xdr:cNvSpPr>
          <a:spLocks/>
        </xdr:cNvSpPr>
      </xdr:nvSpPr>
      <xdr:spPr>
        <a:xfrm>
          <a:off x="15316200" y="1237297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714375</xdr:colOff>
      <xdr:row>53</xdr:row>
      <xdr:rowOff>9525</xdr:rowOff>
    </xdr:from>
    <xdr:to>
      <xdr:col>35</xdr:col>
      <xdr:colOff>190500</xdr:colOff>
      <xdr:row>54</xdr:row>
      <xdr:rowOff>209550</xdr:rowOff>
    </xdr:to>
    <xdr:sp>
      <xdr:nvSpPr>
        <xdr:cNvPr id="7" name="AutoShape 12"/>
        <xdr:cNvSpPr>
          <a:spLocks/>
        </xdr:cNvSpPr>
      </xdr:nvSpPr>
      <xdr:spPr>
        <a:xfrm>
          <a:off x="15316200" y="13115925"/>
          <a:ext cx="200025" cy="447675"/>
        </a:xfrm>
        <a:prstGeom prst="leftBrace">
          <a:avLst>
            <a:gd name="adj" fmla="val -111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22</xdr:row>
      <xdr:rowOff>76200</xdr:rowOff>
    </xdr:from>
    <xdr:to>
      <xdr:col>1</xdr:col>
      <xdr:colOff>133350</xdr:colOff>
      <xdr:row>25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361950" y="6991350"/>
          <a:ext cx="104775" cy="1038225"/>
        </a:xfrm>
        <a:prstGeom prst="leftBrace">
          <a:avLst>
            <a:gd name="adj" fmla="val -4122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47625</xdr:colOff>
      <xdr:row>27</xdr:row>
      <xdr:rowOff>76200</xdr:rowOff>
    </xdr:from>
    <xdr:to>
      <xdr:col>1</xdr:col>
      <xdr:colOff>142875</xdr:colOff>
      <xdr:row>30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390525" y="8562975"/>
          <a:ext cx="95250" cy="1000125"/>
        </a:xfrm>
        <a:prstGeom prst="leftBrace">
          <a:avLst>
            <a:gd name="adj" fmla="val -41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85725</xdr:rowOff>
    </xdr:from>
    <xdr:to>
      <xdr:col>1</xdr:col>
      <xdr:colOff>95250</xdr:colOff>
      <xdr:row>46</xdr:row>
      <xdr:rowOff>142875</xdr:rowOff>
    </xdr:to>
    <xdr:sp>
      <xdr:nvSpPr>
        <xdr:cNvPr id="3" name="AutoShape 3"/>
        <xdr:cNvSpPr>
          <a:spLocks/>
        </xdr:cNvSpPr>
      </xdr:nvSpPr>
      <xdr:spPr>
        <a:xfrm>
          <a:off x="342900" y="13601700"/>
          <a:ext cx="9525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19050</xdr:colOff>
      <xdr:row>32</xdr:row>
      <xdr:rowOff>57150</xdr:rowOff>
    </xdr:from>
    <xdr:to>
      <xdr:col>1</xdr:col>
      <xdr:colOff>180975</xdr:colOff>
      <xdr:row>35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361950" y="10115550"/>
          <a:ext cx="152400" cy="981075"/>
        </a:xfrm>
        <a:prstGeom prst="leftBrace">
          <a:avLst>
            <a:gd name="adj" fmla="val -41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104775</xdr:rowOff>
    </xdr:from>
    <xdr:to>
      <xdr:col>1</xdr:col>
      <xdr:colOff>95250</xdr:colOff>
      <xdr:row>51</xdr:row>
      <xdr:rowOff>161925</xdr:rowOff>
    </xdr:to>
    <xdr:sp>
      <xdr:nvSpPr>
        <xdr:cNvPr id="5" name="AutoShape 5"/>
        <xdr:cNvSpPr>
          <a:spLocks/>
        </xdr:cNvSpPr>
      </xdr:nvSpPr>
      <xdr:spPr>
        <a:xfrm>
          <a:off x="342900" y="15192375"/>
          <a:ext cx="9525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276225</xdr:colOff>
      <xdr:row>35</xdr:row>
      <xdr:rowOff>28575</xdr:rowOff>
    </xdr:from>
    <xdr:to>
      <xdr:col>36</xdr:col>
      <xdr:colOff>0</xdr:colOff>
      <xdr:row>52</xdr:row>
      <xdr:rowOff>0</xdr:rowOff>
    </xdr:to>
    <xdr:sp>
      <xdr:nvSpPr>
        <xdr:cNvPr id="6" name="AutoShape 7"/>
        <xdr:cNvSpPr>
          <a:spLocks/>
        </xdr:cNvSpPr>
      </xdr:nvSpPr>
      <xdr:spPr>
        <a:xfrm>
          <a:off x="18411825" y="11029950"/>
          <a:ext cx="285750" cy="5314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53</xdr:row>
      <xdr:rowOff>95250</xdr:rowOff>
    </xdr:from>
    <xdr:to>
      <xdr:col>1</xdr:col>
      <xdr:colOff>133350</xdr:colOff>
      <xdr:row>56</xdr:row>
      <xdr:rowOff>152400</xdr:rowOff>
    </xdr:to>
    <xdr:sp>
      <xdr:nvSpPr>
        <xdr:cNvPr id="7" name="AutoShape 5"/>
        <xdr:cNvSpPr>
          <a:spLocks/>
        </xdr:cNvSpPr>
      </xdr:nvSpPr>
      <xdr:spPr>
        <a:xfrm>
          <a:off x="381000" y="16754475"/>
          <a:ext cx="95250" cy="1000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9525</xdr:rowOff>
    </xdr:from>
    <xdr:to>
      <xdr:col>3</xdr:col>
      <xdr:colOff>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981075"/>
          <a:ext cx="29146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9525</xdr:rowOff>
    </xdr:from>
    <xdr:to>
      <xdr:col>2</xdr:col>
      <xdr:colOff>1200150</xdr:colOff>
      <xdr:row>17</xdr:row>
      <xdr:rowOff>171450</xdr:rowOff>
    </xdr:to>
    <xdr:sp>
      <xdr:nvSpPr>
        <xdr:cNvPr id="2" name="Line 2"/>
        <xdr:cNvSpPr>
          <a:spLocks/>
        </xdr:cNvSpPr>
      </xdr:nvSpPr>
      <xdr:spPr>
        <a:xfrm>
          <a:off x="0" y="3267075"/>
          <a:ext cx="293370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51</xdr:row>
      <xdr:rowOff>9525</xdr:rowOff>
    </xdr:from>
    <xdr:to>
      <xdr:col>3</xdr:col>
      <xdr:colOff>0</xdr:colOff>
      <xdr:row>52</xdr:row>
      <xdr:rowOff>171450</xdr:rowOff>
    </xdr:to>
    <xdr:sp>
      <xdr:nvSpPr>
        <xdr:cNvPr id="3" name="Line 3"/>
        <xdr:cNvSpPr>
          <a:spLocks/>
        </xdr:cNvSpPr>
      </xdr:nvSpPr>
      <xdr:spPr>
        <a:xfrm>
          <a:off x="19050" y="993457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2</xdr:col>
      <xdr:colOff>1200150</xdr:colOff>
      <xdr:row>62</xdr:row>
      <xdr:rowOff>171450</xdr:rowOff>
    </xdr:to>
    <xdr:sp>
      <xdr:nvSpPr>
        <xdr:cNvPr id="4" name="Line 4"/>
        <xdr:cNvSpPr>
          <a:spLocks/>
        </xdr:cNvSpPr>
      </xdr:nvSpPr>
      <xdr:spPr>
        <a:xfrm>
          <a:off x="19050" y="11830050"/>
          <a:ext cx="2914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19050</xdr:colOff>
      <xdr:row>41</xdr:row>
      <xdr:rowOff>9525</xdr:rowOff>
    </xdr:from>
    <xdr:to>
      <xdr:col>3</xdr:col>
      <xdr:colOff>0</xdr:colOff>
      <xdr:row>42</xdr:row>
      <xdr:rowOff>171450</xdr:rowOff>
    </xdr:to>
    <xdr:sp>
      <xdr:nvSpPr>
        <xdr:cNvPr id="5" name="Line 5"/>
        <xdr:cNvSpPr>
          <a:spLocks/>
        </xdr:cNvSpPr>
      </xdr:nvSpPr>
      <xdr:spPr>
        <a:xfrm>
          <a:off x="19050" y="8029575"/>
          <a:ext cx="29146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914400</xdr:colOff>
      <xdr:row>4</xdr:row>
      <xdr:rowOff>66675</xdr:rowOff>
    </xdr:from>
    <xdr:to>
      <xdr:col>23</xdr:col>
      <xdr:colOff>38100</xdr:colOff>
      <xdr:row>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19516725" y="971550"/>
          <a:ext cx="1104900" cy="21907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"/>
  <sheetViews>
    <sheetView zoomScalePageLayoutView="0" workbookViewId="0" topLeftCell="A1">
      <selection activeCell="A2" sqref="A2:AO2"/>
    </sheetView>
  </sheetViews>
  <sheetFormatPr defaultColWidth="10.59765625" defaultRowHeight="15"/>
  <cols>
    <col min="1" max="1" width="12.59765625" style="186" customWidth="1"/>
    <col min="2" max="2" width="1.59765625" style="186" customWidth="1"/>
    <col min="3" max="3" width="8.59765625" style="186" customWidth="1"/>
    <col min="4" max="13" width="11" style="186" customWidth="1"/>
    <col min="14" max="14" width="9.19921875" style="186" customWidth="1"/>
    <col min="15" max="15" width="2.59765625" style="186" customWidth="1"/>
    <col min="16" max="16" width="4.59765625" style="186" customWidth="1"/>
    <col min="17" max="17" width="6.3984375" style="186" customWidth="1"/>
    <col min="18" max="25" width="5.69921875" style="186" customWidth="1"/>
    <col min="26" max="27" width="6.69921875" style="186" customWidth="1"/>
    <col min="28" max="41" width="5.69921875" style="186" customWidth="1"/>
    <col min="42" max="16384" width="10.59765625" style="186" customWidth="1"/>
  </cols>
  <sheetData>
    <row r="1" spans="1:41" s="235" customFormat="1" ht="19.5" customHeight="1">
      <c r="A1" s="15" t="s">
        <v>189</v>
      </c>
      <c r="B1" s="15"/>
      <c r="AO1" s="16" t="s">
        <v>190</v>
      </c>
    </row>
    <row r="2" spans="1:41" ht="24.75" customHeight="1">
      <c r="A2" s="1491" t="s">
        <v>891</v>
      </c>
      <c r="B2" s="1491"/>
      <c r="C2" s="1491"/>
      <c r="D2" s="1491"/>
      <c r="E2" s="1491"/>
      <c r="F2" s="1491"/>
      <c r="G2" s="1491"/>
      <c r="H2" s="1491"/>
      <c r="I2" s="1491"/>
      <c r="J2" s="1491"/>
      <c r="K2" s="1491"/>
      <c r="L2" s="1491"/>
      <c r="M2" s="1491"/>
      <c r="N2" s="1491"/>
      <c r="O2" s="1491"/>
      <c r="P2" s="1491"/>
      <c r="Q2" s="1491"/>
      <c r="R2" s="1491"/>
      <c r="S2" s="1491"/>
      <c r="T2" s="1491"/>
      <c r="U2" s="1491"/>
      <c r="V2" s="1491"/>
      <c r="W2" s="1491"/>
      <c r="X2" s="1491"/>
      <c r="Y2" s="1491"/>
      <c r="Z2" s="1491"/>
      <c r="AA2" s="1491"/>
      <c r="AB2" s="1491"/>
      <c r="AC2" s="1491"/>
      <c r="AD2" s="1491"/>
      <c r="AE2" s="1491"/>
      <c r="AF2" s="1491"/>
      <c r="AG2" s="1491"/>
      <c r="AH2" s="1491"/>
      <c r="AI2" s="1491"/>
      <c r="AJ2" s="1491"/>
      <c r="AK2" s="1491"/>
      <c r="AL2" s="1491"/>
      <c r="AM2" s="1491"/>
      <c r="AN2" s="1491"/>
      <c r="AO2" s="1491"/>
    </row>
    <row r="3" spans="1:39" ht="18.75" customHeight="1">
      <c r="A3" s="238"/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6"/>
      <c r="AH3" s="236"/>
      <c r="AI3" s="237"/>
      <c r="AJ3" s="237"/>
      <c r="AK3" s="237"/>
      <c r="AL3" s="237"/>
      <c r="AM3" s="237"/>
    </row>
    <row r="4" spans="1:47" ht="19.5" customHeight="1">
      <c r="A4" s="538" t="s">
        <v>608</v>
      </c>
      <c r="B4" s="538"/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201"/>
      <c r="O4" s="538" t="s">
        <v>892</v>
      </c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8"/>
      <c r="AD4" s="538"/>
      <c r="AE4" s="538"/>
      <c r="AF4" s="538"/>
      <c r="AG4" s="538"/>
      <c r="AH4" s="538"/>
      <c r="AI4" s="538"/>
      <c r="AJ4" s="538"/>
      <c r="AK4" s="538"/>
      <c r="AL4" s="538"/>
      <c r="AM4" s="538"/>
      <c r="AN4" s="538"/>
      <c r="AO4" s="538"/>
      <c r="AP4" s="199"/>
      <c r="AT4" s="240"/>
      <c r="AU4" s="240"/>
    </row>
    <row r="5" spans="14:42" ht="18" customHeight="1" thickBot="1">
      <c r="N5" s="199"/>
      <c r="O5" s="241"/>
      <c r="P5" s="241"/>
      <c r="Q5" s="241"/>
      <c r="R5" s="241"/>
      <c r="S5" s="241"/>
      <c r="T5" s="241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2"/>
      <c r="AL5" s="241"/>
      <c r="AM5" s="241"/>
      <c r="AN5" s="241"/>
      <c r="AO5" s="241"/>
      <c r="AP5" s="199"/>
    </row>
    <row r="6" spans="1:42" ht="20.25" customHeight="1">
      <c r="A6" s="539" t="s">
        <v>43</v>
      </c>
      <c r="B6" s="540"/>
      <c r="C6" s="541"/>
      <c r="D6" s="556" t="s">
        <v>21</v>
      </c>
      <c r="E6" s="546" t="s">
        <v>626</v>
      </c>
      <c r="F6" s="559" t="s">
        <v>19</v>
      </c>
      <c r="G6" s="560"/>
      <c r="H6" s="561"/>
      <c r="I6" s="559" t="s">
        <v>20</v>
      </c>
      <c r="J6" s="560"/>
      <c r="K6" s="560"/>
      <c r="L6" s="560"/>
      <c r="M6" s="560"/>
      <c r="N6" s="200"/>
      <c r="O6" s="549" t="s">
        <v>615</v>
      </c>
      <c r="P6" s="550"/>
      <c r="Q6" s="551"/>
      <c r="R6" s="630" t="s">
        <v>61</v>
      </c>
      <c r="S6" s="631"/>
      <c r="T6" s="631"/>
      <c r="U6" s="631"/>
      <c r="V6" s="631"/>
      <c r="W6" s="631"/>
      <c r="X6" s="631"/>
      <c r="Y6" s="632"/>
      <c r="Z6" s="619" t="s">
        <v>45</v>
      </c>
      <c r="AA6" s="619" t="s">
        <v>303</v>
      </c>
      <c r="AB6" s="636" t="s">
        <v>588</v>
      </c>
      <c r="AC6" s="636"/>
      <c r="AD6" s="636"/>
      <c r="AE6" s="636"/>
      <c r="AF6" s="636"/>
      <c r="AG6" s="636"/>
      <c r="AH6" s="636"/>
      <c r="AI6" s="636"/>
      <c r="AJ6" s="636"/>
      <c r="AK6" s="636"/>
      <c r="AL6" s="636"/>
      <c r="AM6" s="636"/>
      <c r="AN6" s="636"/>
      <c r="AO6" s="637"/>
      <c r="AP6" s="199"/>
    </row>
    <row r="7" spans="1:45" ht="20.25" customHeight="1">
      <c r="A7" s="542"/>
      <c r="B7" s="542"/>
      <c r="C7" s="543"/>
      <c r="D7" s="557"/>
      <c r="E7" s="547"/>
      <c r="F7" s="572" t="s">
        <v>22</v>
      </c>
      <c r="G7" s="572" t="s">
        <v>23</v>
      </c>
      <c r="H7" s="572" t="s">
        <v>24</v>
      </c>
      <c r="I7" s="572" t="s">
        <v>22</v>
      </c>
      <c r="J7" s="562" t="s">
        <v>25</v>
      </c>
      <c r="K7" s="563"/>
      <c r="L7" s="562" t="s">
        <v>26</v>
      </c>
      <c r="M7" s="564"/>
      <c r="N7" s="200"/>
      <c r="O7" s="552"/>
      <c r="P7" s="552"/>
      <c r="Q7" s="553"/>
      <c r="R7" s="633"/>
      <c r="S7" s="634"/>
      <c r="T7" s="634"/>
      <c r="U7" s="634"/>
      <c r="V7" s="634"/>
      <c r="W7" s="634"/>
      <c r="X7" s="634"/>
      <c r="Y7" s="635"/>
      <c r="Z7" s="620"/>
      <c r="AA7" s="620"/>
      <c r="AB7" s="629" t="s">
        <v>304</v>
      </c>
      <c r="AC7" s="629"/>
      <c r="AD7" s="629"/>
      <c r="AE7" s="629"/>
      <c r="AF7" s="629"/>
      <c r="AG7" s="629"/>
      <c r="AH7" s="618" t="s">
        <v>300</v>
      </c>
      <c r="AI7" s="618"/>
      <c r="AJ7" s="629" t="s">
        <v>301</v>
      </c>
      <c r="AK7" s="629"/>
      <c r="AL7" s="629"/>
      <c r="AM7" s="629"/>
      <c r="AN7" s="621" t="s">
        <v>616</v>
      </c>
      <c r="AO7" s="622"/>
      <c r="AP7" s="184"/>
      <c r="AQ7" s="245"/>
      <c r="AR7" s="245"/>
      <c r="AS7" s="245"/>
    </row>
    <row r="8" spans="1:46" ht="20.25" customHeight="1">
      <c r="A8" s="544"/>
      <c r="B8" s="544"/>
      <c r="C8" s="545"/>
      <c r="D8" s="558"/>
      <c r="E8" s="548"/>
      <c r="F8" s="573"/>
      <c r="G8" s="573"/>
      <c r="H8" s="573"/>
      <c r="I8" s="573"/>
      <c r="J8" s="247" t="s">
        <v>23</v>
      </c>
      <c r="K8" s="247" t="s">
        <v>24</v>
      </c>
      <c r="L8" s="247" t="s">
        <v>23</v>
      </c>
      <c r="M8" s="248" t="s">
        <v>24</v>
      </c>
      <c r="N8" s="200"/>
      <c r="O8" s="554"/>
      <c r="P8" s="554"/>
      <c r="Q8" s="555"/>
      <c r="R8" s="623" t="s">
        <v>576</v>
      </c>
      <c r="S8" s="623"/>
      <c r="T8" s="618" t="s">
        <v>300</v>
      </c>
      <c r="U8" s="618"/>
      <c r="V8" s="618" t="s">
        <v>301</v>
      </c>
      <c r="W8" s="618"/>
      <c r="X8" s="618" t="s">
        <v>302</v>
      </c>
      <c r="Y8" s="618"/>
      <c r="Z8" s="620"/>
      <c r="AA8" s="620"/>
      <c r="AB8" s="617" t="s">
        <v>46</v>
      </c>
      <c r="AC8" s="617"/>
      <c r="AD8" s="617" t="s">
        <v>47</v>
      </c>
      <c r="AE8" s="617"/>
      <c r="AF8" s="617" t="s">
        <v>48</v>
      </c>
      <c r="AG8" s="617"/>
      <c r="AH8" s="244" t="s">
        <v>47</v>
      </c>
      <c r="AI8" s="244" t="s">
        <v>48</v>
      </c>
      <c r="AJ8" s="617" t="s">
        <v>47</v>
      </c>
      <c r="AK8" s="617"/>
      <c r="AL8" s="617" t="s">
        <v>48</v>
      </c>
      <c r="AM8" s="617"/>
      <c r="AN8" s="244" t="s">
        <v>47</v>
      </c>
      <c r="AO8" s="249" t="s">
        <v>48</v>
      </c>
      <c r="AP8" s="184"/>
      <c r="AQ8" s="184"/>
      <c r="AR8" s="184"/>
      <c r="AS8" s="184"/>
      <c r="AT8" s="245"/>
    </row>
    <row r="9" spans="1:46" ht="20.25" customHeight="1">
      <c r="A9" s="250"/>
      <c r="B9" s="250"/>
      <c r="C9" s="142" t="s">
        <v>22</v>
      </c>
      <c r="D9" s="183">
        <f aca="true" t="shared" si="0" ref="D9:M9">SUM(D10:D12)</f>
        <v>79</v>
      </c>
      <c r="E9" s="183">
        <f t="shared" si="0"/>
        <v>459</v>
      </c>
      <c r="F9" s="183">
        <f t="shared" si="0"/>
        <v>10694</v>
      </c>
      <c r="G9" s="183">
        <f t="shared" si="0"/>
        <v>5396</v>
      </c>
      <c r="H9" s="183">
        <f t="shared" si="0"/>
        <v>5298</v>
      </c>
      <c r="I9" s="183">
        <f t="shared" si="0"/>
        <v>665</v>
      </c>
      <c r="J9" s="183">
        <f t="shared" si="0"/>
        <v>37</v>
      </c>
      <c r="K9" s="183">
        <f t="shared" si="0"/>
        <v>583</v>
      </c>
      <c r="L9" s="183">
        <f t="shared" si="0"/>
        <v>26</v>
      </c>
      <c r="M9" s="183">
        <f t="shared" si="0"/>
        <v>19</v>
      </c>
      <c r="N9" s="200"/>
      <c r="O9" s="565" t="s">
        <v>478</v>
      </c>
      <c r="P9" s="566"/>
      <c r="Q9" s="567"/>
      <c r="R9" s="615">
        <f>SUM(T9:Y9)</f>
        <v>80</v>
      </c>
      <c r="S9" s="612"/>
      <c r="T9" s="612">
        <v>13</v>
      </c>
      <c r="U9" s="612"/>
      <c r="V9" s="612">
        <v>66</v>
      </c>
      <c r="W9" s="612"/>
      <c r="X9" s="612">
        <v>1</v>
      </c>
      <c r="Y9" s="612"/>
      <c r="Z9" s="51">
        <v>444</v>
      </c>
      <c r="AA9" s="51">
        <v>649</v>
      </c>
      <c r="AB9" s="612">
        <f>SUM(AD9:AG9)</f>
        <v>11240</v>
      </c>
      <c r="AC9" s="612"/>
      <c r="AD9" s="612">
        <f>SUM(AH9,AJ9,AN9)</f>
        <v>5622</v>
      </c>
      <c r="AE9" s="612"/>
      <c r="AF9" s="612">
        <f>SUM(AI9,AL9,AO9)</f>
        <v>5618</v>
      </c>
      <c r="AG9" s="612"/>
      <c r="AH9" s="51">
        <v>427</v>
      </c>
      <c r="AI9" s="51">
        <v>405</v>
      </c>
      <c r="AJ9" s="612">
        <v>5159</v>
      </c>
      <c r="AK9" s="612"/>
      <c r="AL9" s="612">
        <v>5177</v>
      </c>
      <c r="AM9" s="612"/>
      <c r="AN9" s="51">
        <v>36</v>
      </c>
      <c r="AO9" s="51">
        <v>36</v>
      </c>
      <c r="AP9" s="80"/>
      <c r="AQ9" s="80"/>
      <c r="AR9" s="58"/>
      <c r="AS9" s="80"/>
      <c r="AT9" s="199"/>
    </row>
    <row r="10" spans="1:46" ht="20.25" customHeight="1">
      <c r="A10" s="568" t="s">
        <v>30</v>
      </c>
      <c r="B10" s="253"/>
      <c r="C10" s="254" t="s">
        <v>29</v>
      </c>
      <c r="D10" s="190">
        <v>1</v>
      </c>
      <c r="E10" s="190">
        <v>3</v>
      </c>
      <c r="F10" s="190">
        <f>SUM(G10:H10)</f>
        <v>92</v>
      </c>
      <c r="G10" s="190">
        <v>46</v>
      </c>
      <c r="H10" s="190">
        <v>46</v>
      </c>
      <c r="I10" s="190">
        <f>SUM(J10:M10)</f>
        <v>8</v>
      </c>
      <c r="J10" s="190" t="s">
        <v>1</v>
      </c>
      <c r="K10" s="190">
        <v>4</v>
      </c>
      <c r="L10" s="190">
        <v>2</v>
      </c>
      <c r="M10" s="190">
        <v>2</v>
      </c>
      <c r="N10" s="201"/>
      <c r="O10" s="565" t="s">
        <v>8</v>
      </c>
      <c r="P10" s="570"/>
      <c r="Q10" s="567"/>
      <c r="R10" s="615">
        <f>SUM(T10:Y10)</f>
        <v>80</v>
      </c>
      <c r="S10" s="612"/>
      <c r="T10" s="613">
        <v>13</v>
      </c>
      <c r="U10" s="613"/>
      <c r="V10" s="613">
        <v>66</v>
      </c>
      <c r="W10" s="613"/>
      <c r="X10" s="613">
        <v>1</v>
      </c>
      <c r="Y10" s="613"/>
      <c r="Z10" s="51">
        <v>439</v>
      </c>
      <c r="AA10" s="51">
        <v>651</v>
      </c>
      <c r="AB10" s="612">
        <f>SUM(AD10:AG10)</f>
        <v>11176</v>
      </c>
      <c r="AC10" s="612"/>
      <c r="AD10" s="612">
        <f>SUM(AH10,AJ10,AN10)</f>
        <v>5627</v>
      </c>
      <c r="AE10" s="612"/>
      <c r="AF10" s="612">
        <f>SUM(AI10,AL10,AO10)</f>
        <v>5549</v>
      </c>
      <c r="AG10" s="612"/>
      <c r="AH10" s="51">
        <v>412</v>
      </c>
      <c r="AI10" s="51">
        <v>402</v>
      </c>
      <c r="AJ10" s="613">
        <v>5179</v>
      </c>
      <c r="AK10" s="613"/>
      <c r="AL10" s="613">
        <v>5111</v>
      </c>
      <c r="AM10" s="613"/>
      <c r="AN10" s="51">
        <v>36</v>
      </c>
      <c r="AO10" s="51">
        <v>36</v>
      </c>
      <c r="AP10" s="80"/>
      <c r="AQ10" s="80"/>
      <c r="AR10" s="58"/>
      <c r="AS10" s="80"/>
      <c r="AT10" s="70"/>
    </row>
    <row r="11" spans="1:46" ht="20.25" customHeight="1">
      <c r="A11" s="569"/>
      <c r="B11" s="255"/>
      <c r="C11" s="254" t="s">
        <v>27</v>
      </c>
      <c r="D11" s="190">
        <v>13</v>
      </c>
      <c r="E11" s="190">
        <v>47</v>
      </c>
      <c r="F11" s="190">
        <f>SUM(G11:H11)</f>
        <v>689</v>
      </c>
      <c r="G11" s="190">
        <v>341</v>
      </c>
      <c r="H11" s="190">
        <v>348</v>
      </c>
      <c r="I11" s="190">
        <f>SUM(J11:M11)</f>
        <v>57</v>
      </c>
      <c r="J11" s="190">
        <v>2</v>
      </c>
      <c r="K11" s="190">
        <v>51</v>
      </c>
      <c r="L11" s="190">
        <v>3</v>
      </c>
      <c r="M11" s="190">
        <v>1</v>
      </c>
      <c r="N11" s="201"/>
      <c r="O11" s="571">
        <v>2</v>
      </c>
      <c r="P11" s="570"/>
      <c r="Q11" s="567"/>
      <c r="R11" s="615">
        <f>SUM(T11:Y11)</f>
        <v>80</v>
      </c>
      <c r="S11" s="612"/>
      <c r="T11" s="613">
        <v>13</v>
      </c>
      <c r="U11" s="613"/>
      <c r="V11" s="613">
        <v>66</v>
      </c>
      <c r="W11" s="613"/>
      <c r="X11" s="613">
        <v>1</v>
      </c>
      <c r="Y11" s="613"/>
      <c r="Z11" s="51">
        <v>446</v>
      </c>
      <c r="AA11" s="51">
        <v>656</v>
      </c>
      <c r="AB11" s="612">
        <f>SUM(AD11:AG11)</f>
        <v>11024</v>
      </c>
      <c r="AC11" s="612"/>
      <c r="AD11" s="612">
        <f>SUM(AH11,AJ11,AN11)</f>
        <v>5543</v>
      </c>
      <c r="AE11" s="612"/>
      <c r="AF11" s="612">
        <f>SUM(AI11,AL11,AO11)</f>
        <v>5481</v>
      </c>
      <c r="AG11" s="612"/>
      <c r="AH11" s="51">
        <v>353</v>
      </c>
      <c r="AI11" s="51">
        <v>358</v>
      </c>
      <c r="AJ11" s="613">
        <v>5154</v>
      </c>
      <c r="AK11" s="613"/>
      <c r="AL11" s="613">
        <v>5087</v>
      </c>
      <c r="AM11" s="613"/>
      <c r="AN11" s="51">
        <v>36</v>
      </c>
      <c r="AO11" s="51">
        <v>36</v>
      </c>
      <c r="AP11" s="80"/>
      <c r="AQ11" s="80"/>
      <c r="AR11" s="58"/>
      <c r="AS11" s="80"/>
      <c r="AT11" s="70"/>
    </row>
    <row r="12" spans="1:46" ht="20.25" customHeight="1">
      <c r="A12" s="255"/>
      <c r="B12" s="257"/>
      <c r="C12" s="254" t="s">
        <v>28</v>
      </c>
      <c r="D12" s="190">
        <v>65</v>
      </c>
      <c r="E12" s="190">
        <v>409</v>
      </c>
      <c r="F12" s="190">
        <f>SUM(G12:H12)</f>
        <v>9913</v>
      </c>
      <c r="G12" s="190">
        <v>5009</v>
      </c>
      <c r="H12" s="190">
        <v>4904</v>
      </c>
      <c r="I12" s="190">
        <f>SUM(J12:M12)</f>
        <v>600</v>
      </c>
      <c r="J12" s="190">
        <v>35</v>
      </c>
      <c r="K12" s="190">
        <v>528</v>
      </c>
      <c r="L12" s="190">
        <v>21</v>
      </c>
      <c r="M12" s="190">
        <v>16</v>
      </c>
      <c r="N12" s="201"/>
      <c r="O12" s="571">
        <v>3</v>
      </c>
      <c r="P12" s="570"/>
      <c r="Q12" s="567"/>
      <c r="R12" s="615">
        <f>SUM(T12:Y12)</f>
        <v>80</v>
      </c>
      <c r="S12" s="612"/>
      <c r="T12" s="613">
        <v>13</v>
      </c>
      <c r="U12" s="613"/>
      <c r="V12" s="613">
        <v>66</v>
      </c>
      <c r="W12" s="613"/>
      <c r="X12" s="613">
        <v>1</v>
      </c>
      <c r="Y12" s="613"/>
      <c r="Z12" s="51">
        <v>457</v>
      </c>
      <c r="AA12" s="51">
        <v>658</v>
      </c>
      <c r="AB12" s="612">
        <f>SUM(AD12:AG12)</f>
        <v>10791</v>
      </c>
      <c r="AC12" s="612"/>
      <c r="AD12" s="612">
        <f>SUM(AH12,AJ12,AN12)</f>
        <v>5486</v>
      </c>
      <c r="AE12" s="612"/>
      <c r="AF12" s="612">
        <f>SUM(AI12,AL12,AO12)</f>
        <v>5305</v>
      </c>
      <c r="AG12" s="612"/>
      <c r="AH12" s="51">
        <v>351</v>
      </c>
      <c r="AI12" s="51">
        <v>358</v>
      </c>
      <c r="AJ12" s="613">
        <v>5099</v>
      </c>
      <c r="AK12" s="613"/>
      <c r="AL12" s="613">
        <v>4911</v>
      </c>
      <c r="AM12" s="613"/>
      <c r="AN12" s="51">
        <v>36</v>
      </c>
      <c r="AO12" s="51">
        <v>36</v>
      </c>
      <c r="AP12" s="80"/>
      <c r="AQ12" s="80"/>
      <c r="AR12" s="58"/>
      <c r="AS12" s="80"/>
      <c r="AT12" s="70"/>
    </row>
    <row r="13" spans="1:46" ht="20.25" customHeight="1">
      <c r="A13" s="257"/>
      <c r="B13" s="257"/>
      <c r="C13" s="142" t="s">
        <v>22</v>
      </c>
      <c r="D13" s="183">
        <f>SUM(D14:D16)</f>
        <v>296</v>
      </c>
      <c r="E13" s="183">
        <f aca="true" t="shared" si="1" ref="E13:M13">SUM(E14:E16)</f>
        <v>3023</v>
      </c>
      <c r="F13" s="183">
        <f t="shared" si="1"/>
        <v>84576</v>
      </c>
      <c r="G13" s="183">
        <f t="shared" si="1"/>
        <v>43143</v>
      </c>
      <c r="H13" s="183">
        <f t="shared" si="1"/>
        <v>41433</v>
      </c>
      <c r="I13" s="183">
        <f t="shared" si="1"/>
        <v>4494</v>
      </c>
      <c r="J13" s="183">
        <f t="shared" si="1"/>
        <v>1597</v>
      </c>
      <c r="K13" s="183">
        <f t="shared" si="1"/>
        <v>2854</v>
      </c>
      <c r="L13" s="183">
        <f t="shared" si="1"/>
        <v>16</v>
      </c>
      <c r="M13" s="183">
        <f t="shared" si="1"/>
        <v>27</v>
      </c>
      <c r="N13" s="201"/>
      <c r="O13" s="582">
        <v>4</v>
      </c>
      <c r="P13" s="583"/>
      <c r="Q13" s="584"/>
      <c r="R13" s="616">
        <f>SUM(R15:S22,R24:S31)</f>
        <v>79</v>
      </c>
      <c r="S13" s="614"/>
      <c r="T13" s="614">
        <f>SUM(T15:U22,T24:U31)</f>
        <v>13</v>
      </c>
      <c r="U13" s="614"/>
      <c r="V13" s="614">
        <f>SUM(V15:W22,V24:W31)</f>
        <v>65</v>
      </c>
      <c r="W13" s="614"/>
      <c r="X13" s="614">
        <f>SUM(X15:Y22,X24:Y31)</f>
        <v>1</v>
      </c>
      <c r="Y13" s="614"/>
      <c r="Z13" s="505">
        <f>SUM(Z15:Z31)</f>
        <v>459</v>
      </c>
      <c r="AA13" s="505">
        <f>SUM(AA15:AA31)</f>
        <v>665</v>
      </c>
      <c r="AB13" s="614">
        <f>SUM(AB15:AC22,AB24:AC31)</f>
        <v>10694</v>
      </c>
      <c r="AC13" s="614"/>
      <c r="AD13" s="614">
        <f>SUM(AD15:AE22,AD24:AE31)</f>
        <v>5396</v>
      </c>
      <c r="AE13" s="614"/>
      <c r="AF13" s="614">
        <f>SUM(AF15:AG22,AF24:AG31)</f>
        <v>5298</v>
      </c>
      <c r="AG13" s="614"/>
      <c r="AH13" s="505">
        <f>SUM(AH15:AH22,AH24:AH31)</f>
        <v>341</v>
      </c>
      <c r="AI13" s="505">
        <f>SUM(AI15:AI22,AI24:AI31)</f>
        <v>348</v>
      </c>
      <c r="AJ13" s="628">
        <f>SUM(AJ24:AK31,AJ15:AK22)</f>
        <v>5009</v>
      </c>
      <c r="AK13" s="628"/>
      <c r="AL13" s="628">
        <f>SUM(AL24:AM31,AL15:AM22)</f>
        <v>4904</v>
      </c>
      <c r="AM13" s="628"/>
      <c r="AN13" s="505">
        <f>SUM(AN15:AN22,AN24:AN31)</f>
        <v>46</v>
      </c>
      <c r="AO13" s="505">
        <f>SUM(AO15:AO22,AO24:AO31)</f>
        <v>46</v>
      </c>
      <c r="AP13" s="86"/>
      <c r="AQ13" s="86"/>
      <c r="AR13" s="72"/>
      <c r="AS13" s="86"/>
      <c r="AT13" s="74"/>
    </row>
    <row r="14" spans="1:46" ht="20.25" customHeight="1">
      <c r="A14" s="568" t="s">
        <v>31</v>
      </c>
      <c r="B14" s="253"/>
      <c r="C14" s="254" t="s">
        <v>29</v>
      </c>
      <c r="D14" s="190">
        <v>1</v>
      </c>
      <c r="E14" s="190">
        <v>19</v>
      </c>
      <c r="F14" s="190">
        <f>SUM(G14:H14)</f>
        <v>675</v>
      </c>
      <c r="G14" s="190">
        <v>335</v>
      </c>
      <c r="H14" s="190">
        <v>340</v>
      </c>
      <c r="I14" s="190">
        <f>SUM(J14:M14)</f>
        <v>31</v>
      </c>
      <c r="J14" s="190">
        <v>17</v>
      </c>
      <c r="K14" s="190">
        <v>12</v>
      </c>
      <c r="L14" s="190">
        <v>1</v>
      </c>
      <c r="M14" s="190">
        <v>1</v>
      </c>
      <c r="N14" s="201"/>
      <c r="O14" s="585"/>
      <c r="P14" s="585"/>
      <c r="Q14" s="586"/>
      <c r="R14" s="156"/>
      <c r="S14" s="94"/>
      <c r="T14" s="258"/>
      <c r="U14" s="258"/>
      <c r="V14" s="258"/>
      <c r="W14" s="258"/>
      <c r="X14" s="94"/>
      <c r="Y14" s="94"/>
      <c r="Z14" s="94"/>
      <c r="AA14" s="94"/>
      <c r="AB14" s="625"/>
      <c r="AC14" s="625"/>
      <c r="AD14" s="625"/>
      <c r="AE14" s="625"/>
      <c r="AF14" s="627"/>
      <c r="AG14" s="627"/>
      <c r="AH14" s="258"/>
      <c r="AI14" s="259"/>
      <c r="AJ14" s="625"/>
      <c r="AK14" s="625"/>
      <c r="AL14" s="94"/>
      <c r="AM14" s="94"/>
      <c r="AN14" s="94"/>
      <c r="AO14" s="94"/>
      <c r="AP14" s="127"/>
      <c r="AQ14" s="127"/>
      <c r="AR14" s="72"/>
      <c r="AS14" s="127"/>
      <c r="AT14" s="127"/>
    </row>
    <row r="15" spans="1:46" ht="20.25" customHeight="1">
      <c r="A15" s="569"/>
      <c r="B15" s="255"/>
      <c r="C15" s="254" t="s">
        <v>27</v>
      </c>
      <c r="D15" s="190">
        <v>294</v>
      </c>
      <c r="E15" s="190">
        <v>2998</v>
      </c>
      <c r="F15" s="190">
        <f>SUM(G15:H15)</f>
        <v>83737</v>
      </c>
      <c r="G15" s="190">
        <v>42765</v>
      </c>
      <c r="H15" s="190">
        <v>40972</v>
      </c>
      <c r="I15" s="190">
        <f>SUM(J15:M15)</f>
        <v>4449</v>
      </c>
      <c r="J15" s="190">
        <v>1576</v>
      </c>
      <c r="K15" s="190">
        <v>2838</v>
      </c>
      <c r="L15" s="190">
        <v>14</v>
      </c>
      <c r="M15" s="190">
        <v>21</v>
      </c>
      <c r="N15" s="201"/>
      <c r="O15" s="125"/>
      <c r="P15" s="568" t="s">
        <v>55</v>
      </c>
      <c r="Q15" s="576"/>
      <c r="R15" s="597">
        <v>40</v>
      </c>
      <c r="S15" s="598"/>
      <c r="T15" s="598" t="s">
        <v>1</v>
      </c>
      <c r="U15" s="598"/>
      <c r="V15" s="598">
        <v>39</v>
      </c>
      <c r="W15" s="598"/>
      <c r="X15" s="594">
        <v>1</v>
      </c>
      <c r="Y15" s="594"/>
      <c r="Z15" s="206">
        <v>257</v>
      </c>
      <c r="AA15" s="206">
        <v>377</v>
      </c>
      <c r="AB15" s="594">
        <v>6236</v>
      </c>
      <c r="AC15" s="594"/>
      <c r="AD15" s="594">
        <v>3133</v>
      </c>
      <c r="AE15" s="594"/>
      <c r="AF15" s="598">
        <v>3103</v>
      </c>
      <c r="AG15" s="598"/>
      <c r="AH15" s="206" t="s">
        <v>1</v>
      </c>
      <c r="AI15" s="206" t="s">
        <v>1</v>
      </c>
      <c r="AJ15" s="598">
        <v>3087</v>
      </c>
      <c r="AK15" s="598"/>
      <c r="AL15" s="598">
        <v>3057</v>
      </c>
      <c r="AM15" s="598"/>
      <c r="AN15" s="206">
        <v>46</v>
      </c>
      <c r="AO15" s="252">
        <v>46</v>
      </c>
      <c r="AP15" s="136"/>
      <c r="AQ15" s="136"/>
      <c r="AR15" s="136"/>
      <c r="AS15" s="136"/>
      <c r="AT15" s="136"/>
    </row>
    <row r="16" spans="1:46" ht="20.25" customHeight="1">
      <c r="A16" s="255"/>
      <c r="B16" s="257"/>
      <c r="C16" s="254" t="s">
        <v>28</v>
      </c>
      <c r="D16" s="190">
        <v>1</v>
      </c>
      <c r="E16" s="190">
        <v>6</v>
      </c>
      <c r="F16" s="190">
        <f>SUM(G16:H16)</f>
        <v>164</v>
      </c>
      <c r="G16" s="190">
        <v>43</v>
      </c>
      <c r="H16" s="190">
        <v>121</v>
      </c>
      <c r="I16" s="190">
        <f>SUM(J16:M16)</f>
        <v>14</v>
      </c>
      <c r="J16" s="190">
        <v>4</v>
      </c>
      <c r="K16" s="190">
        <v>4</v>
      </c>
      <c r="L16" s="190">
        <v>1</v>
      </c>
      <c r="M16" s="190">
        <v>5</v>
      </c>
      <c r="N16" s="201"/>
      <c r="O16" s="200"/>
      <c r="P16" s="568" t="s">
        <v>56</v>
      </c>
      <c r="Q16" s="576"/>
      <c r="R16" s="597">
        <v>5</v>
      </c>
      <c r="S16" s="598"/>
      <c r="T16" s="591">
        <v>2</v>
      </c>
      <c r="U16" s="591"/>
      <c r="V16" s="591">
        <v>3</v>
      </c>
      <c r="W16" s="591"/>
      <c r="X16" s="594" t="s">
        <v>1</v>
      </c>
      <c r="Y16" s="594"/>
      <c r="Z16" s="215">
        <v>21</v>
      </c>
      <c r="AA16" s="215">
        <v>27</v>
      </c>
      <c r="AB16" s="594">
        <v>365</v>
      </c>
      <c r="AC16" s="594"/>
      <c r="AD16" s="594">
        <v>206</v>
      </c>
      <c r="AE16" s="594"/>
      <c r="AF16" s="591">
        <v>159</v>
      </c>
      <c r="AG16" s="591"/>
      <c r="AH16" s="216">
        <v>32</v>
      </c>
      <c r="AI16" s="215">
        <v>31</v>
      </c>
      <c r="AJ16" s="594">
        <v>174</v>
      </c>
      <c r="AK16" s="594"/>
      <c r="AL16" s="594">
        <v>128</v>
      </c>
      <c r="AM16" s="594"/>
      <c r="AN16" s="215" t="s">
        <v>1</v>
      </c>
      <c r="AO16" s="215" t="s">
        <v>1</v>
      </c>
      <c r="AP16" s="194"/>
      <c r="AQ16" s="194"/>
      <c r="AR16" s="58"/>
      <c r="AS16" s="194"/>
      <c r="AT16" s="194"/>
    </row>
    <row r="17" spans="1:46" ht="20.25" customHeight="1">
      <c r="A17" s="257"/>
      <c r="B17" s="257"/>
      <c r="C17" s="142" t="s">
        <v>22</v>
      </c>
      <c r="D17" s="183">
        <f>SUM(D18:D20)</f>
        <v>114</v>
      </c>
      <c r="E17" s="183">
        <f aca="true" t="shared" si="2" ref="E17:M17">SUM(E18:E20)</f>
        <v>1436</v>
      </c>
      <c r="F17" s="183">
        <f t="shared" si="2"/>
        <v>49129</v>
      </c>
      <c r="G17" s="183">
        <f t="shared" si="2"/>
        <v>25036</v>
      </c>
      <c r="H17" s="183">
        <f t="shared" si="2"/>
        <v>24093</v>
      </c>
      <c r="I17" s="183">
        <f t="shared" si="2"/>
        <v>2831</v>
      </c>
      <c r="J17" s="183">
        <f t="shared" si="2"/>
        <v>1599</v>
      </c>
      <c r="K17" s="183">
        <f t="shared" si="2"/>
        <v>1141</v>
      </c>
      <c r="L17" s="183">
        <f t="shared" si="2"/>
        <v>45</v>
      </c>
      <c r="M17" s="183">
        <f t="shared" si="2"/>
        <v>46</v>
      </c>
      <c r="N17" s="201"/>
      <c r="O17" s="200"/>
      <c r="P17" s="568" t="s">
        <v>57</v>
      </c>
      <c r="Q17" s="576"/>
      <c r="R17" s="597">
        <v>8</v>
      </c>
      <c r="S17" s="598"/>
      <c r="T17" s="591" t="s">
        <v>1</v>
      </c>
      <c r="U17" s="591"/>
      <c r="V17" s="591">
        <v>8</v>
      </c>
      <c r="W17" s="591"/>
      <c r="X17" s="594" t="s">
        <v>1</v>
      </c>
      <c r="Y17" s="594"/>
      <c r="Z17" s="215">
        <v>46</v>
      </c>
      <c r="AA17" s="215">
        <v>66</v>
      </c>
      <c r="AB17" s="594">
        <v>1078</v>
      </c>
      <c r="AC17" s="594"/>
      <c r="AD17" s="594">
        <v>513</v>
      </c>
      <c r="AE17" s="594"/>
      <c r="AF17" s="591">
        <v>565</v>
      </c>
      <c r="AG17" s="591"/>
      <c r="AH17" s="216" t="s">
        <v>1</v>
      </c>
      <c r="AI17" s="215" t="s">
        <v>1</v>
      </c>
      <c r="AJ17" s="594">
        <v>513</v>
      </c>
      <c r="AK17" s="594"/>
      <c r="AL17" s="594">
        <v>565</v>
      </c>
      <c r="AM17" s="594"/>
      <c r="AN17" s="215" t="s">
        <v>1</v>
      </c>
      <c r="AO17" s="215" t="s">
        <v>1</v>
      </c>
      <c r="AP17" s="194"/>
      <c r="AQ17" s="194"/>
      <c r="AR17" s="58"/>
      <c r="AS17" s="194"/>
      <c r="AT17" s="194"/>
    </row>
    <row r="18" spans="1:46" ht="20.25" customHeight="1">
      <c r="A18" s="568" t="s">
        <v>33</v>
      </c>
      <c r="B18" s="253"/>
      <c r="C18" s="254" t="s">
        <v>29</v>
      </c>
      <c r="D18" s="190">
        <v>1</v>
      </c>
      <c r="E18" s="190">
        <v>12</v>
      </c>
      <c r="F18" s="190">
        <f>SUM(G18:H18)</f>
        <v>479</v>
      </c>
      <c r="G18" s="190">
        <v>240</v>
      </c>
      <c r="H18" s="190">
        <v>239</v>
      </c>
      <c r="I18" s="190">
        <f>SUM(J18:M18)</f>
        <v>29</v>
      </c>
      <c r="J18" s="190">
        <v>17</v>
      </c>
      <c r="K18" s="190">
        <v>6</v>
      </c>
      <c r="L18" s="190">
        <v>3</v>
      </c>
      <c r="M18" s="190">
        <v>3</v>
      </c>
      <c r="N18" s="201"/>
      <c r="O18" s="200"/>
      <c r="P18" s="568" t="s">
        <v>58</v>
      </c>
      <c r="Q18" s="576"/>
      <c r="R18" s="597">
        <v>2</v>
      </c>
      <c r="S18" s="598"/>
      <c r="T18" s="591" t="s">
        <v>1</v>
      </c>
      <c r="U18" s="591"/>
      <c r="V18" s="591">
        <v>2</v>
      </c>
      <c r="W18" s="591"/>
      <c r="X18" s="594" t="s">
        <v>1</v>
      </c>
      <c r="Y18" s="594"/>
      <c r="Z18" s="215">
        <v>11</v>
      </c>
      <c r="AA18" s="215">
        <v>17</v>
      </c>
      <c r="AB18" s="594">
        <v>304</v>
      </c>
      <c r="AC18" s="594"/>
      <c r="AD18" s="594">
        <v>156</v>
      </c>
      <c r="AE18" s="594"/>
      <c r="AF18" s="591">
        <v>148</v>
      </c>
      <c r="AG18" s="591"/>
      <c r="AH18" s="216" t="s">
        <v>1</v>
      </c>
      <c r="AI18" s="215" t="s">
        <v>1</v>
      </c>
      <c r="AJ18" s="594">
        <v>156</v>
      </c>
      <c r="AK18" s="594"/>
      <c r="AL18" s="594">
        <v>148</v>
      </c>
      <c r="AM18" s="594"/>
      <c r="AN18" s="215" t="s">
        <v>1</v>
      </c>
      <c r="AO18" s="215" t="s">
        <v>1</v>
      </c>
      <c r="AP18" s="194"/>
      <c r="AQ18" s="194"/>
      <c r="AR18" s="58"/>
      <c r="AS18" s="194"/>
      <c r="AT18" s="194"/>
    </row>
    <row r="19" spans="1:46" ht="20.25" customHeight="1">
      <c r="A19" s="569"/>
      <c r="B19" s="255"/>
      <c r="C19" s="254" t="s">
        <v>27</v>
      </c>
      <c r="D19" s="190">
        <v>110</v>
      </c>
      <c r="E19" s="190">
        <v>1409</v>
      </c>
      <c r="F19" s="190">
        <f>SUM(G19:H19)</f>
        <v>48352</v>
      </c>
      <c r="G19" s="190">
        <v>24687</v>
      </c>
      <c r="H19" s="190">
        <v>23665</v>
      </c>
      <c r="I19" s="190">
        <f>SUM(J19:M19)</f>
        <v>2735</v>
      </c>
      <c r="J19" s="190">
        <v>1561</v>
      </c>
      <c r="K19" s="190">
        <v>1128</v>
      </c>
      <c r="L19" s="190">
        <v>16</v>
      </c>
      <c r="M19" s="190">
        <v>30</v>
      </c>
      <c r="N19" s="201"/>
      <c r="O19" s="200"/>
      <c r="P19" s="568" t="s">
        <v>59</v>
      </c>
      <c r="Q19" s="576"/>
      <c r="R19" s="597">
        <v>1</v>
      </c>
      <c r="S19" s="598"/>
      <c r="T19" s="591" t="s">
        <v>1</v>
      </c>
      <c r="U19" s="591"/>
      <c r="V19" s="591">
        <v>1</v>
      </c>
      <c r="W19" s="591"/>
      <c r="X19" s="594" t="s">
        <v>1</v>
      </c>
      <c r="Y19" s="594"/>
      <c r="Z19" s="215">
        <v>3</v>
      </c>
      <c r="AA19" s="215">
        <v>5</v>
      </c>
      <c r="AB19" s="594">
        <v>48</v>
      </c>
      <c r="AC19" s="594"/>
      <c r="AD19" s="594">
        <v>23</v>
      </c>
      <c r="AE19" s="594"/>
      <c r="AF19" s="591">
        <v>25</v>
      </c>
      <c r="AG19" s="591"/>
      <c r="AH19" s="216" t="s">
        <v>1</v>
      </c>
      <c r="AI19" s="215" t="s">
        <v>1</v>
      </c>
      <c r="AJ19" s="594">
        <v>23</v>
      </c>
      <c r="AK19" s="594"/>
      <c r="AL19" s="594">
        <v>25</v>
      </c>
      <c r="AM19" s="594"/>
      <c r="AN19" s="215" t="s">
        <v>1</v>
      </c>
      <c r="AO19" s="215" t="s">
        <v>1</v>
      </c>
      <c r="AP19" s="194"/>
      <c r="AQ19" s="194"/>
      <c r="AR19" s="58"/>
      <c r="AS19" s="194"/>
      <c r="AT19" s="194"/>
    </row>
    <row r="20" spans="1:46" ht="20.25" customHeight="1">
      <c r="A20" s="255"/>
      <c r="B20" s="257"/>
      <c r="C20" s="254" t="s">
        <v>28</v>
      </c>
      <c r="D20" s="190">
        <v>3</v>
      </c>
      <c r="E20" s="190">
        <v>15</v>
      </c>
      <c r="F20" s="190">
        <f>SUM(G20:H20)</f>
        <v>298</v>
      </c>
      <c r="G20" s="190">
        <v>109</v>
      </c>
      <c r="H20" s="190">
        <v>189</v>
      </c>
      <c r="I20" s="190">
        <f>SUM(J20:M20)</f>
        <v>67</v>
      </c>
      <c r="J20" s="190">
        <v>21</v>
      </c>
      <c r="K20" s="190">
        <v>7</v>
      </c>
      <c r="L20" s="190">
        <v>26</v>
      </c>
      <c r="M20" s="190">
        <v>13</v>
      </c>
      <c r="N20" s="201"/>
      <c r="O20" s="200"/>
      <c r="P20" s="568" t="s">
        <v>52</v>
      </c>
      <c r="Q20" s="576"/>
      <c r="R20" s="597">
        <v>3</v>
      </c>
      <c r="S20" s="598"/>
      <c r="T20" s="591">
        <v>2</v>
      </c>
      <c r="U20" s="591"/>
      <c r="V20" s="591">
        <v>1</v>
      </c>
      <c r="W20" s="591"/>
      <c r="X20" s="594" t="s">
        <v>1</v>
      </c>
      <c r="Y20" s="594"/>
      <c r="Z20" s="215">
        <v>18</v>
      </c>
      <c r="AA20" s="215">
        <v>15</v>
      </c>
      <c r="AB20" s="594">
        <v>247</v>
      </c>
      <c r="AC20" s="594"/>
      <c r="AD20" s="594">
        <v>132</v>
      </c>
      <c r="AE20" s="594"/>
      <c r="AF20" s="591">
        <v>115</v>
      </c>
      <c r="AG20" s="591"/>
      <c r="AH20" s="216">
        <v>40</v>
      </c>
      <c r="AI20" s="215">
        <v>43</v>
      </c>
      <c r="AJ20" s="594">
        <v>92</v>
      </c>
      <c r="AK20" s="594"/>
      <c r="AL20" s="594">
        <v>72</v>
      </c>
      <c r="AM20" s="594"/>
      <c r="AN20" s="215" t="s">
        <v>1</v>
      </c>
      <c r="AO20" s="215" t="s">
        <v>1</v>
      </c>
      <c r="AP20" s="194"/>
      <c r="AQ20" s="194"/>
      <c r="AR20" s="58"/>
      <c r="AS20" s="194"/>
      <c r="AT20" s="194"/>
    </row>
    <row r="21" spans="1:46" ht="20.25" customHeight="1">
      <c r="A21" s="257"/>
      <c r="B21" s="257"/>
      <c r="C21" s="142" t="s">
        <v>22</v>
      </c>
      <c r="D21" s="183">
        <f>SUM(D22:D24)</f>
        <v>66</v>
      </c>
      <c r="E21" s="190" t="s">
        <v>477</v>
      </c>
      <c r="F21" s="183">
        <f aca="true" t="shared" si="3" ref="E21:M21">SUM(F22:F24)</f>
        <v>52299</v>
      </c>
      <c r="G21" s="183">
        <f t="shared" si="3"/>
        <v>26346</v>
      </c>
      <c r="H21" s="183">
        <f t="shared" si="3"/>
        <v>25953</v>
      </c>
      <c r="I21" s="183">
        <f t="shared" si="3"/>
        <v>3704</v>
      </c>
      <c r="J21" s="183">
        <f t="shared" si="3"/>
        <v>2415</v>
      </c>
      <c r="K21" s="183">
        <f t="shared" si="3"/>
        <v>674</v>
      </c>
      <c r="L21" s="183">
        <f t="shared" si="3"/>
        <v>351</v>
      </c>
      <c r="M21" s="183">
        <f t="shared" si="3"/>
        <v>264</v>
      </c>
      <c r="N21" s="201"/>
      <c r="O21" s="200"/>
      <c r="P21" s="568" t="s">
        <v>60</v>
      </c>
      <c r="Q21" s="576"/>
      <c r="R21" s="597">
        <v>2</v>
      </c>
      <c r="S21" s="598"/>
      <c r="T21" s="591" t="s">
        <v>1</v>
      </c>
      <c r="U21" s="591"/>
      <c r="V21" s="591">
        <v>2</v>
      </c>
      <c r="W21" s="591"/>
      <c r="X21" s="594" t="s">
        <v>1</v>
      </c>
      <c r="Y21" s="594"/>
      <c r="Z21" s="215">
        <v>9</v>
      </c>
      <c r="AA21" s="215">
        <v>15</v>
      </c>
      <c r="AB21" s="594">
        <v>192</v>
      </c>
      <c r="AC21" s="594"/>
      <c r="AD21" s="594">
        <v>103</v>
      </c>
      <c r="AE21" s="594"/>
      <c r="AF21" s="591">
        <v>89</v>
      </c>
      <c r="AG21" s="591"/>
      <c r="AH21" s="216" t="s">
        <v>1</v>
      </c>
      <c r="AI21" s="215" t="s">
        <v>1</v>
      </c>
      <c r="AJ21" s="594">
        <v>103</v>
      </c>
      <c r="AK21" s="594"/>
      <c r="AL21" s="594">
        <v>89</v>
      </c>
      <c r="AM21" s="594"/>
      <c r="AN21" s="215" t="s">
        <v>1</v>
      </c>
      <c r="AO21" s="215" t="s">
        <v>1</v>
      </c>
      <c r="AP21" s="194"/>
      <c r="AQ21" s="194"/>
      <c r="AR21" s="58"/>
      <c r="AS21" s="194"/>
      <c r="AT21" s="194"/>
    </row>
    <row r="22" spans="1:46" ht="20.25" customHeight="1">
      <c r="A22" s="568" t="s">
        <v>34</v>
      </c>
      <c r="B22" s="253"/>
      <c r="C22" s="254" t="s">
        <v>29</v>
      </c>
      <c r="D22" s="190">
        <v>1</v>
      </c>
      <c r="E22" s="190" t="s">
        <v>477</v>
      </c>
      <c r="F22" s="190">
        <f>SUM(G22:H22)</f>
        <v>421</v>
      </c>
      <c r="G22" s="190">
        <v>266</v>
      </c>
      <c r="H22" s="190">
        <v>155</v>
      </c>
      <c r="I22" s="190">
        <f>SUM(J22:M22)</f>
        <v>31</v>
      </c>
      <c r="J22" s="190">
        <v>18</v>
      </c>
      <c r="K22" s="190">
        <v>6</v>
      </c>
      <c r="L22" s="190">
        <v>4</v>
      </c>
      <c r="M22" s="190">
        <v>3</v>
      </c>
      <c r="N22" s="201"/>
      <c r="O22" s="200"/>
      <c r="P22" s="568" t="s">
        <v>53</v>
      </c>
      <c r="Q22" s="576"/>
      <c r="R22" s="597">
        <v>5</v>
      </c>
      <c r="S22" s="598"/>
      <c r="T22" s="591">
        <v>3</v>
      </c>
      <c r="U22" s="591"/>
      <c r="V22" s="591">
        <v>2</v>
      </c>
      <c r="W22" s="591"/>
      <c r="X22" s="594" t="s">
        <v>1</v>
      </c>
      <c r="Y22" s="594"/>
      <c r="Z22" s="215">
        <v>28</v>
      </c>
      <c r="AA22" s="215">
        <v>40</v>
      </c>
      <c r="AB22" s="594">
        <v>647</v>
      </c>
      <c r="AC22" s="594"/>
      <c r="AD22" s="594">
        <v>327</v>
      </c>
      <c r="AE22" s="594"/>
      <c r="AF22" s="591">
        <v>320</v>
      </c>
      <c r="AG22" s="591"/>
      <c r="AH22" s="216">
        <v>119</v>
      </c>
      <c r="AI22" s="215">
        <v>135</v>
      </c>
      <c r="AJ22" s="594">
        <v>208</v>
      </c>
      <c r="AK22" s="594"/>
      <c r="AL22" s="594">
        <v>185</v>
      </c>
      <c r="AM22" s="594"/>
      <c r="AN22" s="215" t="s">
        <v>1</v>
      </c>
      <c r="AO22" s="215" t="s">
        <v>1</v>
      </c>
      <c r="AP22" s="200"/>
      <c r="AQ22" s="194"/>
      <c r="AR22" s="58"/>
      <c r="AS22" s="194"/>
      <c r="AT22" s="194"/>
    </row>
    <row r="23" spans="1:46" ht="20.25" customHeight="1">
      <c r="A23" s="569"/>
      <c r="B23" s="255"/>
      <c r="C23" s="254" t="s">
        <v>27</v>
      </c>
      <c r="D23" s="190">
        <v>56</v>
      </c>
      <c r="E23" s="190" t="s">
        <v>477</v>
      </c>
      <c r="F23" s="190">
        <f>SUM(G23:H23)</f>
        <v>42452</v>
      </c>
      <c r="G23" s="190">
        <v>21703</v>
      </c>
      <c r="H23" s="190">
        <v>20749</v>
      </c>
      <c r="I23" s="190">
        <f>SUM(J23:M23)</f>
        <v>3047</v>
      </c>
      <c r="J23" s="190">
        <v>2099</v>
      </c>
      <c r="K23" s="190">
        <v>578</v>
      </c>
      <c r="L23" s="190">
        <v>202</v>
      </c>
      <c r="M23" s="190">
        <v>168</v>
      </c>
      <c r="N23" s="201"/>
      <c r="O23" s="200"/>
      <c r="P23" s="595"/>
      <c r="Q23" s="596"/>
      <c r="R23" s="157"/>
      <c r="S23" s="84"/>
      <c r="T23" s="591"/>
      <c r="U23" s="591"/>
      <c r="V23" s="591"/>
      <c r="W23" s="591"/>
      <c r="X23" s="594"/>
      <c r="Y23" s="594"/>
      <c r="Z23" s="215"/>
      <c r="AA23" s="215"/>
      <c r="AB23" s="626"/>
      <c r="AC23" s="626"/>
      <c r="AD23" s="594"/>
      <c r="AE23" s="594"/>
      <c r="AF23" s="591"/>
      <c r="AG23" s="591"/>
      <c r="AH23" s="216"/>
      <c r="AI23" s="215"/>
      <c r="AJ23" s="594"/>
      <c r="AK23" s="594"/>
      <c r="AL23" s="594"/>
      <c r="AM23" s="594"/>
      <c r="AN23" s="215"/>
      <c r="AO23" s="215"/>
      <c r="AP23" s="194"/>
      <c r="AQ23" s="194"/>
      <c r="AR23" s="58"/>
      <c r="AS23" s="194"/>
      <c r="AT23" s="194"/>
    </row>
    <row r="24" spans="1:46" ht="20.25" customHeight="1">
      <c r="A24" s="255"/>
      <c r="B24" s="257"/>
      <c r="C24" s="254" t="s">
        <v>28</v>
      </c>
      <c r="D24" s="190">
        <v>9</v>
      </c>
      <c r="E24" s="190" t="s">
        <v>477</v>
      </c>
      <c r="F24" s="190">
        <f>SUM(G24:H24)</f>
        <v>9426</v>
      </c>
      <c r="G24" s="190">
        <v>4377</v>
      </c>
      <c r="H24" s="190">
        <v>5049</v>
      </c>
      <c r="I24" s="190">
        <f>SUM(J24:M24)</f>
        <v>626</v>
      </c>
      <c r="J24" s="190">
        <v>298</v>
      </c>
      <c r="K24" s="190">
        <v>90</v>
      </c>
      <c r="L24" s="190">
        <v>145</v>
      </c>
      <c r="M24" s="190">
        <v>93</v>
      </c>
      <c r="N24" s="201"/>
      <c r="O24" s="125"/>
      <c r="P24" s="568" t="s">
        <v>312</v>
      </c>
      <c r="Q24" s="576"/>
      <c r="R24" s="597">
        <v>1</v>
      </c>
      <c r="S24" s="598"/>
      <c r="T24" s="598">
        <v>1</v>
      </c>
      <c r="U24" s="598"/>
      <c r="V24" s="598" t="s">
        <v>1</v>
      </c>
      <c r="W24" s="598"/>
      <c r="X24" s="594" t="s">
        <v>1</v>
      </c>
      <c r="Y24" s="594"/>
      <c r="Z24" s="206">
        <v>4</v>
      </c>
      <c r="AA24" s="206">
        <v>5</v>
      </c>
      <c r="AB24" s="594">
        <v>37</v>
      </c>
      <c r="AC24" s="594"/>
      <c r="AD24" s="598">
        <v>22</v>
      </c>
      <c r="AE24" s="598"/>
      <c r="AF24" s="598">
        <v>15</v>
      </c>
      <c r="AG24" s="598"/>
      <c r="AH24" s="206">
        <v>22</v>
      </c>
      <c r="AI24" s="206">
        <v>15</v>
      </c>
      <c r="AJ24" s="598" t="s">
        <v>1</v>
      </c>
      <c r="AK24" s="598"/>
      <c r="AL24" s="598" t="s">
        <v>1</v>
      </c>
      <c r="AM24" s="598"/>
      <c r="AN24" s="215" t="s">
        <v>1</v>
      </c>
      <c r="AO24" s="215" t="s">
        <v>1</v>
      </c>
      <c r="AP24" s="136"/>
      <c r="AQ24" s="136"/>
      <c r="AR24" s="136"/>
      <c r="AS24" s="136"/>
      <c r="AT24" s="136"/>
    </row>
    <row r="25" spans="1:46" ht="20.25" customHeight="1">
      <c r="A25" s="257"/>
      <c r="B25" s="257"/>
      <c r="C25" s="142" t="s">
        <v>22</v>
      </c>
      <c r="D25" s="183">
        <f>SUM(D26:D28)</f>
        <v>2</v>
      </c>
      <c r="E25" s="190" t="s">
        <v>477</v>
      </c>
      <c r="F25" s="183">
        <f aca="true" t="shared" si="4" ref="E25:M25">SUM(F26:F28)</f>
        <v>1819</v>
      </c>
      <c r="G25" s="183">
        <f t="shared" si="4"/>
        <v>1490</v>
      </c>
      <c r="H25" s="183">
        <f t="shared" si="4"/>
        <v>329</v>
      </c>
      <c r="I25" s="183">
        <f t="shared" si="4"/>
        <v>180</v>
      </c>
      <c r="J25" s="183">
        <f t="shared" si="4"/>
        <v>118</v>
      </c>
      <c r="K25" s="183">
        <f t="shared" si="4"/>
        <v>4</v>
      </c>
      <c r="L25" s="183">
        <f t="shared" si="4"/>
        <v>58</v>
      </c>
      <c r="M25" s="183">
        <f t="shared" si="4"/>
        <v>0</v>
      </c>
      <c r="N25" s="201"/>
      <c r="O25" s="200"/>
      <c r="P25" s="568" t="s">
        <v>305</v>
      </c>
      <c r="Q25" s="576"/>
      <c r="R25" s="597" t="s">
        <v>1</v>
      </c>
      <c r="S25" s="598"/>
      <c r="T25" s="591" t="s">
        <v>1</v>
      </c>
      <c r="U25" s="591"/>
      <c r="V25" s="591" t="s">
        <v>1</v>
      </c>
      <c r="W25" s="591"/>
      <c r="X25" s="594" t="s">
        <v>1</v>
      </c>
      <c r="Y25" s="594"/>
      <c r="Z25" s="215" t="s">
        <v>1</v>
      </c>
      <c r="AA25" s="215" t="s">
        <v>1</v>
      </c>
      <c r="AB25" s="594" t="s">
        <v>1</v>
      </c>
      <c r="AC25" s="594"/>
      <c r="AD25" s="594" t="s">
        <v>1</v>
      </c>
      <c r="AE25" s="594"/>
      <c r="AF25" s="591" t="s">
        <v>1</v>
      </c>
      <c r="AG25" s="591"/>
      <c r="AH25" s="216" t="s">
        <v>1</v>
      </c>
      <c r="AI25" s="215" t="s">
        <v>1</v>
      </c>
      <c r="AJ25" s="594" t="s">
        <v>1</v>
      </c>
      <c r="AK25" s="594"/>
      <c r="AL25" s="594" t="s">
        <v>1</v>
      </c>
      <c r="AM25" s="594"/>
      <c r="AN25" s="215" t="s">
        <v>1</v>
      </c>
      <c r="AO25" s="215" t="s">
        <v>1</v>
      </c>
      <c r="AP25" s="194"/>
      <c r="AQ25" s="200"/>
      <c r="AR25" s="58"/>
      <c r="AS25" s="194"/>
      <c r="AT25" s="194"/>
    </row>
    <row r="26" spans="1:46" ht="20.25" customHeight="1">
      <c r="A26" s="589" t="s">
        <v>65</v>
      </c>
      <c r="B26" s="253"/>
      <c r="C26" s="254" t="s">
        <v>29</v>
      </c>
      <c r="D26" s="190">
        <v>1</v>
      </c>
      <c r="E26" s="190" t="s">
        <v>477</v>
      </c>
      <c r="F26" s="190">
        <f>SUM(G26:H26)</f>
        <v>1031</v>
      </c>
      <c r="G26" s="190">
        <v>813</v>
      </c>
      <c r="H26" s="190">
        <v>218</v>
      </c>
      <c r="I26" s="190">
        <f>SUM(J26:M26)</f>
        <v>129</v>
      </c>
      <c r="J26" s="190">
        <v>74</v>
      </c>
      <c r="K26" s="190">
        <v>1</v>
      </c>
      <c r="L26" s="190">
        <v>54</v>
      </c>
      <c r="M26" s="190" t="s">
        <v>1</v>
      </c>
      <c r="N26" s="201"/>
      <c r="O26" s="200"/>
      <c r="P26" s="568" t="s">
        <v>306</v>
      </c>
      <c r="Q26" s="576"/>
      <c r="R26" s="597">
        <v>5</v>
      </c>
      <c r="S26" s="598"/>
      <c r="T26" s="591">
        <v>1</v>
      </c>
      <c r="U26" s="591"/>
      <c r="V26" s="591">
        <v>4</v>
      </c>
      <c r="W26" s="591"/>
      <c r="X26" s="594" t="s">
        <v>1</v>
      </c>
      <c r="Y26" s="594"/>
      <c r="Z26" s="215">
        <v>30</v>
      </c>
      <c r="AA26" s="215">
        <v>48</v>
      </c>
      <c r="AB26" s="594">
        <v>771</v>
      </c>
      <c r="AC26" s="594"/>
      <c r="AD26" s="594">
        <v>387</v>
      </c>
      <c r="AE26" s="594"/>
      <c r="AF26" s="591">
        <v>384</v>
      </c>
      <c r="AG26" s="591"/>
      <c r="AH26" s="216">
        <v>26</v>
      </c>
      <c r="AI26" s="215">
        <v>32</v>
      </c>
      <c r="AJ26" s="594">
        <v>361</v>
      </c>
      <c r="AK26" s="594"/>
      <c r="AL26" s="594">
        <v>352</v>
      </c>
      <c r="AM26" s="594"/>
      <c r="AN26" s="215" t="s">
        <v>1</v>
      </c>
      <c r="AO26" s="215" t="s">
        <v>1</v>
      </c>
      <c r="AP26" s="194"/>
      <c r="AQ26" s="194"/>
      <c r="AR26" s="58"/>
      <c r="AS26" s="194"/>
      <c r="AT26" s="194"/>
    </row>
    <row r="27" spans="1:46" ht="20.25" customHeight="1">
      <c r="A27" s="590"/>
      <c r="B27" s="253"/>
      <c r="C27" s="254" t="s">
        <v>27</v>
      </c>
      <c r="D27" s="190" t="s">
        <v>1</v>
      </c>
      <c r="E27" s="190" t="s">
        <v>477</v>
      </c>
      <c r="F27" s="190" t="s">
        <v>1</v>
      </c>
      <c r="G27" s="190" t="s">
        <v>1</v>
      </c>
      <c r="H27" s="190" t="s">
        <v>1</v>
      </c>
      <c r="I27" s="190" t="s">
        <v>1</v>
      </c>
      <c r="J27" s="190" t="s">
        <v>1</v>
      </c>
      <c r="K27" s="190" t="s">
        <v>1</v>
      </c>
      <c r="L27" s="190" t="s">
        <v>1</v>
      </c>
      <c r="M27" s="190" t="s">
        <v>1</v>
      </c>
      <c r="N27" s="201"/>
      <c r="O27" s="200"/>
      <c r="P27" s="568" t="s">
        <v>307</v>
      </c>
      <c r="Q27" s="576"/>
      <c r="R27" s="597">
        <v>3</v>
      </c>
      <c r="S27" s="598"/>
      <c r="T27" s="591">
        <v>1</v>
      </c>
      <c r="U27" s="591"/>
      <c r="V27" s="591">
        <v>2</v>
      </c>
      <c r="W27" s="591"/>
      <c r="X27" s="594" t="s">
        <v>1</v>
      </c>
      <c r="Y27" s="594"/>
      <c r="Z27" s="215">
        <v>19</v>
      </c>
      <c r="AA27" s="215">
        <v>29</v>
      </c>
      <c r="AB27" s="594">
        <v>538</v>
      </c>
      <c r="AC27" s="594"/>
      <c r="AD27" s="594">
        <v>264</v>
      </c>
      <c r="AE27" s="594"/>
      <c r="AF27" s="591">
        <v>274</v>
      </c>
      <c r="AG27" s="591"/>
      <c r="AH27" s="216">
        <v>35</v>
      </c>
      <c r="AI27" s="215">
        <v>45</v>
      </c>
      <c r="AJ27" s="594">
        <v>229</v>
      </c>
      <c r="AK27" s="594"/>
      <c r="AL27" s="594">
        <v>229</v>
      </c>
      <c r="AM27" s="594"/>
      <c r="AN27" s="215" t="s">
        <v>1</v>
      </c>
      <c r="AO27" s="215" t="s">
        <v>1</v>
      </c>
      <c r="AP27" s="194"/>
      <c r="AQ27" s="194"/>
      <c r="AR27" s="58"/>
      <c r="AS27" s="194"/>
      <c r="AT27" s="194"/>
    </row>
    <row r="28" spans="1:46" ht="20.25" customHeight="1">
      <c r="A28" s="261"/>
      <c r="B28" s="257"/>
      <c r="C28" s="254" t="s">
        <v>28</v>
      </c>
      <c r="D28" s="190">
        <v>1</v>
      </c>
      <c r="E28" s="190" t="s">
        <v>477</v>
      </c>
      <c r="F28" s="190">
        <f>SUM(G28:H28)</f>
        <v>788</v>
      </c>
      <c r="G28" s="190">
        <v>677</v>
      </c>
      <c r="H28" s="190">
        <v>111</v>
      </c>
      <c r="I28" s="190">
        <f>SUM(J28:M28)</f>
        <v>51</v>
      </c>
      <c r="J28" s="190">
        <v>44</v>
      </c>
      <c r="K28" s="190">
        <v>3</v>
      </c>
      <c r="L28" s="190">
        <v>4</v>
      </c>
      <c r="M28" s="190" t="s">
        <v>1</v>
      </c>
      <c r="N28" s="201"/>
      <c r="O28" s="200"/>
      <c r="P28" s="568" t="s">
        <v>308</v>
      </c>
      <c r="Q28" s="576"/>
      <c r="R28" s="597" t="s">
        <v>1</v>
      </c>
      <c r="S28" s="598"/>
      <c r="T28" s="594" t="s">
        <v>1</v>
      </c>
      <c r="U28" s="594"/>
      <c r="V28" s="594" t="s">
        <v>1</v>
      </c>
      <c r="W28" s="594"/>
      <c r="X28" s="594" t="s">
        <v>1</v>
      </c>
      <c r="Y28" s="594"/>
      <c r="Z28" s="215" t="s">
        <v>1</v>
      </c>
      <c r="AA28" s="215" t="s">
        <v>1</v>
      </c>
      <c r="AB28" s="594" t="s">
        <v>1</v>
      </c>
      <c r="AC28" s="594"/>
      <c r="AD28" s="594" t="s">
        <v>1</v>
      </c>
      <c r="AE28" s="594"/>
      <c r="AF28" s="594" t="s">
        <v>1</v>
      </c>
      <c r="AG28" s="594"/>
      <c r="AH28" s="215">
        <v>35</v>
      </c>
      <c r="AI28" s="215">
        <v>24</v>
      </c>
      <c r="AJ28" s="594" t="s">
        <v>1</v>
      </c>
      <c r="AK28" s="594"/>
      <c r="AL28" s="594" t="s">
        <v>1</v>
      </c>
      <c r="AM28" s="594"/>
      <c r="AN28" s="215" t="s">
        <v>1</v>
      </c>
      <c r="AO28" s="215" t="s">
        <v>1</v>
      </c>
      <c r="AP28" s="194"/>
      <c r="AQ28" s="194"/>
      <c r="AR28" s="58"/>
      <c r="AS28" s="194"/>
      <c r="AT28" s="194"/>
    </row>
    <row r="29" spans="1:46" ht="20.25" customHeight="1">
      <c r="A29" s="257"/>
      <c r="B29" s="257"/>
      <c r="C29" s="142" t="s">
        <v>22</v>
      </c>
      <c r="D29" s="183">
        <f>SUM(D30:D32)</f>
        <v>8</v>
      </c>
      <c r="E29" s="190" t="s">
        <v>477</v>
      </c>
      <c r="F29" s="183">
        <f aca="true" t="shared" si="5" ref="E29:M29">SUM(F30:F32)</f>
        <v>5949</v>
      </c>
      <c r="G29" s="183">
        <f t="shared" si="5"/>
        <v>768</v>
      </c>
      <c r="H29" s="183">
        <f t="shared" si="5"/>
        <v>5181</v>
      </c>
      <c r="I29" s="183">
        <f t="shared" si="5"/>
        <v>738</v>
      </c>
      <c r="J29" s="183">
        <f t="shared" si="5"/>
        <v>219</v>
      </c>
      <c r="K29" s="183">
        <f t="shared" si="5"/>
        <v>86</v>
      </c>
      <c r="L29" s="183">
        <f t="shared" si="5"/>
        <v>292</v>
      </c>
      <c r="M29" s="183">
        <f t="shared" si="5"/>
        <v>141</v>
      </c>
      <c r="N29" s="201"/>
      <c r="O29" s="200"/>
      <c r="P29" s="568" t="s">
        <v>309</v>
      </c>
      <c r="Q29" s="576"/>
      <c r="R29" s="597">
        <v>1</v>
      </c>
      <c r="S29" s="598"/>
      <c r="T29" s="591" t="s">
        <v>1</v>
      </c>
      <c r="U29" s="591"/>
      <c r="V29" s="591">
        <v>1</v>
      </c>
      <c r="W29" s="591"/>
      <c r="X29" s="594" t="s">
        <v>1</v>
      </c>
      <c r="Y29" s="594"/>
      <c r="Z29" s="215">
        <v>6</v>
      </c>
      <c r="AA29" s="215">
        <v>8</v>
      </c>
      <c r="AB29" s="594">
        <v>117</v>
      </c>
      <c r="AC29" s="594"/>
      <c r="AD29" s="594">
        <v>63</v>
      </c>
      <c r="AE29" s="594"/>
      <c r="AF29" s="591">
        <v>54</v>
      </c>
      <c r="AG29" s="591"/>
      <c r="AH29" s="216">
        <v>32</v>
      </c>
      <c r="AI29" s="215">
        <v>23</v>
      </c>
      <c r="AJ29" s="594">
        <v>63</v>
      </c>
      <c r="AK29" s="594"/>
      <c r="AL29" s="594">
        <v>54</v>
      </c>
      <c r="AM29" s="594"/>
      <c r="AN29" s="215" t="s">
        <v>1</v>
      </c>
      <c r="AO29" s="215" t="s">
        <v>1</v>
      </c>
      <c r="AP29" s="194"/>
      <c r="AQ29" s="194"/>
      <c r="AR29" s="58"/>
      <c r="AS29" s="194"/>
      <c r="AT29" s="194"/>
    </row>
    <row r="30" spans="1:46" ht="20.25" customHeight="1">
      <c r="A30" s="568" t="s">
        <v>35</v>
      </c>
      <c r="B30" s="253"/>
      <c r="C30" s="254" t="s">
        <v>29</v>
      </c>
      <c r="D30" s="190">
        <v>1</v>
      </c>
      <c r="E30" s="190" t="s">
        <v>477</v>
      </c>
      <c r="F30" s="190">
        <f>SUM(G30:H30)</f>
        <v>653</v>
      </c>
      <c r="G30" s="190">
        <v>84</v>
      </c>
      <c r="H30" s="190">
        <v>569</v>
      </c>
      <c r="I30" s="190">
        <f>SUM(J30:M30)</f>
        <v>228</v>
      </c>
      <c r="J30" s="190">
        <v>42</v>
      </c>
      <c r="K30" s="190">
        <v>21</v>
      </c>
      <c r="L30" s="190">
        <v>101</v>
      </c>
      <c r="M30" s="190">
        <v>64</v>
      </c>
      <c r="N30" s="201"/>
      <c r="O30" s="200"/>
      <c r="P30" s="568" t="s">
        <v>310</v>
      </c>
      <c r="Q30" s="576"/>
      <c r="R30" s="597">
        <v>1</v>
      </c>
      <c r="S30" s="598"/>
      <c r="T30" s="591">
        <v>1</v>
      </c>
      <c r="U30" s="591"/>
      <c r="V30" s="591" t="s">
        <v>1</v>
      </c>
      <c r="W30" s="591"/>
      <c r="X30" s="594" t="s">
        <v>1</v>
      </c>
      <c r="Y30" s="594"/>
      <c r="Z30" s="215">
        <v>4</v>
      </c>
      <c r="AA30" s="215">
        <v>6</v>
      </c>
      <c r="AB30" s="594">
        <v>59</v>
      </c>
      <c r="AC30" s="594"/>
      <c r="AD30" s="594">
        <v>35</v>
      </c>
      <c r="AE30" s="594"/>
      <c r="AF30" s="591">
        <v>24</v>
      </c>
      <c r="AG30" s="591"/>
      <c r="AH30" s="216" t="s">
        <v>1</v>
      </c>
      <c r="AI30" s="215" t="s">
        <v>1</v>
      </c>
      <c r="AJ30" s="594" t="s">
        <v>1</v>
      </c>
      <c r="AK30" s="594"/>
      <c r="AL30" s="594" t="s">
        <v>1</v>
      </c>
      <c r="AM30" s="594"/>
      <c r="AN30" s="215" t="s">
        <v>1</v>
      </c>
      <c r="AO30" s="215" t="s">
        <v>1</v>
      </c>
      <c r="AP30" s="194"/>
      <c r="AQ30" s="194"/>
      <c r="AR30" s="58"/>
      <c r="AS30" s="194"/>
      <c r="AT30" s="194"/>
    </row>
    <row r="31" spans="1:46" ht="20.25" customHeight="1">
      <c r="A31" s="568"/>
      <c r="B31" s="255"/>
      <c r="C31" s="254" t="s">
        <v>27</v>
      </c>
      <c r="D31" s="190">
        <v>1</v>
      </c>
      <c r="E31" s="190" t="s">
        <v>477</v>
      </c>
      <c r="F31" s="190">
        <f>SUM(G31:H31)</f>
        <v>244</v>
      </c>
      <c r="G31" s="190">
        <v>163</v>
      </c>
      <c r="H31" s="190">
        <v>81</v>
      </c>
      <c r="I31" s="190">
        <f>SUM(J31:M31)</f>
        <v>72</v>
      </c>
      <c r="J31" s="190">
        <v>42</v>
      </c>
      <c r="K31" s="190">
        <v>2</v>
      </c>
      <c r="L31" s="190">
        <v>28</v>
      </c>
      <c r="M31" s="190" t="s">
        <v>1</v>
      </c>
      <c r="N31" s="201"/>
      <c r="O31" s="205"/>
      <c r="P31" s="578" t="s">
        <v>311</v>
      </c>
      <c r="Q31" s="579"/>
      <c r="R31" s="592">
        <v>2</v>
      </c>
      <c r="S31" s="593"/>
      <c r="T31" s="577">
        <v>2</v>
      </c>
      <c r="U31" s="577"/>
      <c r="V31" s="577" t="s">
        <v>1</v>
      </c>
      <c r="W31" s="577"/>
      <c r="X31" s="624" t="s">
        <v>1</v>
      </c>
      <c r="Y31" s="624"/>
      <c r="Z31" s="263">
        <v>3</v>
      </c>
      <c r="AA31" s="263">
        <v>7</v>
      </c>
      <c r="AB31" s="624">
        <v>55</v>
      </c>
      <c r="AC31" s="624"/>
      <c r="AD31" s="624">
        <v>32</v>
      </c>
      <c r="AE31" s="624"/>
      <c r="AF31" s="577">
        <v>23</v>
      </c>
      <c r="AG31" s="577"/>
      <c r="AH31" s="262" t="s">
        <v>1</v>
      </c>
      <c r="AI31" s="263" t="s">
        <v>1</v>
      </c>
      <c r="AJ31" s="624" t="s">
        <v>1</v>
      </c>
      <c r="AK31" s="624"/>
      <c r="AL31" s="624" t="s">
        <v>1</v>
      </c>
      <c r="AM31" s="624"/>
      <c r="AN31" s="263" t="s">
        <v>1</v>
      </c>
      <c r="AO31" s="263" t="s">
        <v>1</v>
      </c>
      <c r="AP31" s="194"/>
      <c r="AQ31" s="194"/>
      <c r="AR31" s="58"/>
      <c r="AS31" s="194"/>
      <c r="AT31" s="194"/>
    </row>
    <row r="32" spans="1:37" ht="20.25" customHeight="1">
      <c r="A32" s="255"/>
      <c r="B32" s="257"/>
      <c r="C32" s="254" t="s">
        <v>28</v>
      </c>
      <c r="D32" s="190">
        <v>6</v>
      </c>
      <c r="E32" s="190" t="s">
        <v>477</v>
      </c>
      <c r="F32" s="190">
        <f>SUM(G32:H32)</f>
        <v>5052</v>
      </c>
      <c r="G32" s="190">
        <v>521</v>
      </c>
      <c r="H32" s="190">
        <v>4531</v>
      </c>
      <c r="I32" s="190">
        <f>SUM(J32:M32)</f>
        <v>438</v>
      </c>
      <c r="J32" s="190">
        <v>135</v>
      </c>
      <c r="K32" s="190">
        <v>63</v>
      </c>
      <c r="L32" s="190">
        <v>163</v>
      </c>
      <c r="M32" s="190">
        <v>77</v>
      </c>
      <c r="N32" s="201"/>
      <c r="O32" s="240" t="s">
        <v>313</v>
      </c>
      <c r="P32" s="253"/>
      <c r="Q32" s="253"/>
      <c r="R32" s="58"/>
      <c r="S32" s="199"/>
      <c r="T32" s="191"/>
      <c r="U32" s="194"/>
      <c r="V32" s="58"/>
      <c r="W32" s="194"/>
      <c r="X32" s="200"/>
      <c r="Y32" s="58"/>
      <c r="Z32" s="199"/>
      <c r="AA32" s="199"/>
      <c r="AB32" s="264"/>
      <c r="AC32" s="58"/>
      <c r="AD32" s="182"/>
      <c r="AE32" s="182"/>
      <c r="AF32" s="58"/>
      <c r="AG32" s="194"/>
      <c r="AH32" s="194"/>
      <c r="AI32" s="58"/>
      <c r="AJ32" s="194"/>
      <c r="AK32" s="194"/>
    </row>
    <row r="33" spans="1:37" ht="20.25" customHeight="1">
      <c r="A33" s="257"/>
      <c r="B33" s="257"/>
      <c r="C33" s="142" t="s">
        <v>22</v>
      </c>
      <c r="D33" s="183">
        <f>SUM(D34:D36)</f>
        <v>8</v>
      </c>
      <c r="E33" s="190" t="s">
        <v>477</v>
      </c>
      <c r="F33" s="183">
        <f aca="true" t="shared" si="6" ref="E33:M33">SUM(F34:F36)</f>
        <v>23631</v>
      </c>
      <c r="G33" s="183">
        <f t="shared" si="6"/>
        <v>18099</v>
      </c>
      <c r="H33" s="183">
        <f t="shared" si="6"/>
        <v>5532</v>
      </c>
      <c r="I33" s="183">
        <f t="shared" si="6"/>
        <v>2692</v>
      </c>
      <c r="J33" s="183">
        <f t="shared" si="6"/>
        <v>1719</v>
      </c>
      <c r="K33" s="183">
        <f t="shared" si="6"/>
        <v>145</v>
      </c>
      <c r="L33" s="183">
        <f t="shared" si="6"/>
        <v>733</v>
      </c>
      <c r="M33" s="183">
        <f t="shared" si="6"/>
        <v>95</v>
      </c>
      <c r="N33" s="201"/>
      <c r="O33" s="250" t="s">
        <v>479</v>
      </c>
      <c r="P33" s="253"/>
      <c r="Q33" s="253"/>
      <c r="R33" s="58"/>
      <c r="S33" s="199"/>
      <c r="T33" s="191"/>
      <c r="U33" s="194"/>
      <c r="V33" s="58"/>
      <c r="W33" s="194"/>
      <c r="X33" s="200"/>
      <c r="Y33" s="58"/>
      <c r="Z33" s="199"/>
      <c r="AA33" s="199"/>
      <c r="AB33" s="264"/>
      <c r="AC33" s="58"/>
      <c r="AD33" s="194"/>
      <c r="AE33" s="182"/>
      <c r="AF33" s="58"/>
      <c r="AG33" s="194"/>
      <c r="AH33" s="194"/>
      <c r="AI33" s="58"/>
      <c r="AJ33" s="194"/>
      <c r="AK33" s="194"/>
    </row>
    <row r="34" spans="1:37" ht="20.25" customHeight="1">
      <c r="A34" s="568" t="s">
        <v>36</v>
      </c>
      <c r="B34" s="253"/>
      <c r="C34" s="254" t="s">
        <v>29</v>
      </c>
      <c r="D34" s="190">
        <v>2</v>
      </c>
      <c r="E34" s="190" t="s">
        <v>477</v>
      </c>
      <c r="F34" s="190">
        <f>SUM(G34:H34)</f>
        <v>9505</v>
      </c>
      <c r="G34" s="190">
        <v>7134</v>
      </c>
      <c r="H34" s="190">
        <v>2371</v>
      </c>
      <c r="I34" s="190">
        <f>SUM(J34:M34)</f>
        <v>1315</v>
      </c>
      <c r="J34" s="190">
        <v>893</v>
      </c>
      <c r="K34" s="190">
        <v>53</v>
      </c>
      <c r="L34" s="190">
        <v>316</v>
      </c>
      <c r="M34" s="190">
        <v>53</v>
      </c>
      <c r="N34" s="201"/>
      <c r="O34" s="250"/>
      <c r="P34" s="265"/>
      <c r="Q34" s="265"/>
      <c r="R34" s="58"/>
      <c r="S34" s="199"/>
      <c r="T34" s="191"/>
      <c r="U34" s="199"/>
      <c r="V34" s="58"/>
      <c r="W34" s="194"/>
      <c r="X34" s="199"/>
      <c r="Y34" s="58"/>
      <c r="Z34" s="199"/>
      <c r="AA34" s="199"/>
      <c r="AB34" s="266"/>
      <c r="AC34" s="58"/>
      <c r="AD34" s="194"/>
      <c r="AE34" s="199"/>
      <c r="AF34" s="58"/>
      <c r="AG34" s="194"/>
      <c r="AH34" s="194"/>
      <c r="AI34" s="58"/>
      <c r="AJ34" s="194"/>
      <c r="AK34" s="194"/>
    </row>
    <row r="35" spans="1:39" ht="20.25" customHeight="1">
      <c r="A35" s="568"/>
      <c r="B35" s="255"/>
      <c r="C35" s="254" t="s">
        <v>27</v>
      </c>
      <c r="D35" s="190">
        <v>1</v>
      </c>
      <c r="E35" s="190" t="s">
        <v>477</v>
      </c>
      <c r="F35" s="190">
        <f>SUM(G35:H35)</f>
        <v>645</v>
      </c>
      <c r="G35" s="190">
        <v>347</v>
      </c>
      <c r="H35" s="190">
        <v>298</v>
      </c>
      <c r="I35" s="190">
        <f>SUM(J35:M35)</f>
        <v>204</v>
      </c>
      <c r="J35" s="190">
        <v>54</v>
      </c>
      <c r="K35" s="190">
        <v>3</v>
      </c>
      <c r="L35" s="190">
        <v>136</v>
      </c>
      <c r="M35" s="190">
        <v>11</v>
      </c>
      <c r="N35" s="201"/>
      <c r="Q35" s="235"/>
      <c r="AG35" s="201"/>
      <c r="AH35" s="201"/>
      <c r="AI35" s="201"/>
      <c r="AJ35" s="201"/>
      <c r="AK35" s="201"/>
      <c r="AL35" s="201"/>
      <c r="AM35" s="237"/>
    </row>
    <row r="36" spans="1:14" ht="20.25" customHeight="1">
      <c r="A36" s="255"/>
      <c r="B36" s="257"/>
      <c r="C36" s="254" t="s">
        <v>28</v>
      </c>
      <c r="D36" s="190">
        <v>5</v>
      </c>
      <c r="E36" s="190" t="s">
        <v>477</v>
      </c>
      <c r="F36" s="190">
        <f>SUM(G36:H36)</f>
        <v>13481</v>
      </c>
      <c r="G36" s="190">
        <v>10618</v>
      </c>
      <c r="H36" s="190">
        <v>2863</v>
      </c>
      <c r="I36" s="190">
        <f>SUM(J36:M36)</f>
        <v>1173</v>
      </c>
      <c r="J36" s="190">
        <v>772</v>
      </c>
      <c r="K36" s="190">
        <v>89</v>
      </c>
      <c r="L36" s="190">
        <v>281</v>
      </c>
      <c r="M36" s="190">
        <v>31</v>
      </c>
      <c r="N36" s="201"/>
    </row>
    <row r="37" spans="1:15" ht="20.25" customHeight="1">
      <c r="A37" s="257"/>
      <c r="B37" s="257"/>
      <c r="C37" s="142" t="s">
        <v>22</v>
      </c>
      <c r="D37" s="183">
        <f>SUM(D38:D40)</f>
        <v>39</v>
      </c>
      <c r="E37" s="190" t="s">
        <v>477</v>
      </c>
      <c r="F37" s="183">
        <f aca="true" t="shared" si="7" ref="F37:M37">SUM(F38:F40)</f>
        <v>6333</v>
      </c>
      <c r="G37" s="183">
        <f t="shared" si="7"/>
        <v>2512</v>
      </c>
      <c r="H37" s="183">
        <f t="shared" si="7"/>
        <v>3821</v>
      </c>
      <c r="I37" s="183">
        <f t="shared" si="7"/>
        <v>1500</v>
      </c>
      <c r="J37" s="183">
        <f t="shared" si="7"/>
        <v>155</v>
      </c>
      <c r="K37" s="183">
        <f t="shared" si="7"/>
        <v>185</v>
      </c>
      <c r="L37" s="183">
        <f t="shared" si="7"/>
        <v>756</v>
      </c>
      <c r="M37" s="183">
        <f t="shared" si="7"/>
        <v>404</v>
      </c>
      <c r="N37" s="201"/>
      <c r="O37" s="201"/>
    </row>
    <row r="38" spans="1:41" ht="20.25" customHeight="1">
      <c r="A38" s="568" t="s">
        <v>37</v>
      </c>
      <c r="B38" s="253"/>
      <c r="C38" s="254" t="s">
        <v>29</v>
      </c>
      <c r="D38" s="190">
        <v>3</v>
      </c>
      <c r="E38" s="190" t="s">
        <v>477</v>
      </c>
      <c r="F38" s="190">
        <f>SUM(G38:H38)</f>
        <v>288</v>
      </c>
      <c r="G38" s="190">
        <v>1</v>
      </c>
      <c r="H38" s="190">
        <v>287</v>
      </c>
      <c r="I38" s="190">
        <f>SUM(J38:M38)</f>
        <v>189</v>
      </c>
      <c r="J38" s="190" t="s">
        <v>1</v>
      </c>
      <c r="K38" s="190">
        <v>10</v>
      </c>
      <c r="L38" s="190">
        <v>91</v>
      </c>
      <c r="M38" s="190">
        <v>88</v>
      </c>
      <c r="O38" s="538" t="s">
        <v>617</v>
      </c>
      <c r="P38" s="538"/>
      <c r="Q38" s="538"/>
      <c r="R38" s="538"/>
      <c r="S38" s="538"/>
      <c r="T38" s="538"/>
      <c r="U38" s="538"/>
      <c r="V38" s="538"/>
      <c r="W38" s="538"/>
      <c r="X38" s="538"/>
      <c r="Y38" s="538"/>
      <c r="Z38" s="538"/>
      <c r="AA38" s="538"/>
      <c r="AB38" s="538"/>
      <c r="AC38" s="538"/>
      <c r="AD38" s="538"/>
      <c r="AE38" s="538"/>
      <c r="AF38" s="538"/>
      <c r="AG38" s="538"/>
      <c r="AH38" s="538"/>
      <c r="AI38" s="538"/>
      <c r="AJ38" s="538"/>
      <c r="AK38" s="538"/>
      <c r="AL38" s="538"/>
      <c r="AM38" s="538"/>
      <c r="AN38" s="538"/>
      <c r="AO38" s="538"/>
    </row>
    <row r="39" spans="1:41" ht="20.25" customHeight="1">
      <c r="A39" s="568"/>
      <c r="B39" s="255"/>
      <c r="C39" s="254" t="s">
        <v>27</v>
      </c>
      <c r="D39" s="190">
        <v>2</v>
      </c>
      <c r="E39" s="190" t="s">
        <v>477</v>
      </c>
      <c r="F39" s="190">
        <f>SUM(G39:H39)</f>
        <v>746</v>
      </c>
      <c r="G39" s="190">
        <v>67</v>
      </c>
      <c r="H39" s="190">
        <v>679</v>
      </c>
      <c r="I39" s="190">
        <f>SUM(J39:M39)</f>
        <v>319</v>
      </c>
      <c r="J39" s="190">
        <v>9</v>
      </c>
      <c r="K39" s="190">
        <v>47</v>
      </c>
      <c r="L39" s="190">
        <v>164</v>
      </c>
      <c r="M39" s="190">
        <v>99</v>
      </c>
      <c r="N39" s="201"/>
      <c r="O39" s="638" t="s">
        <v>613</v>
      </c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65"/>
      <c r="AH39" s="565"/>
      <c r="AI39" s="565"/>
      <c r="AJ39" s="565"/>
      <c r="AK39" s="565"/>
      <c r="AL39" s="565"/>
      <c r="AM39" s="565"/>
      <c r="AN39" s="565"/>
      <c r="AO39" s="565"/>
    </row>
    <row r="40" spans="1:15" ht="20.25" customHeight="1" thickBot="1">
      <c r="A40" s="255"/>
      <c r="B40" s="257"/>
      <c r="C40" s="254" t="s">
        <v>28</v>
      </c>
      <c r="D40" s="190">
        <v>34</v>
      </c>
      <c r="E40" s="190" t="s">
        <v>477</v>
      </c>
      <c r="F40" s="190">
        <f>SUM(G40:H40)</f>
        <v>5299</v>
      </c>
      <c r="G40" s="190">
        <v>2444</v>
      </c>
      <c r="H40" s="190">
        <v>2855</v>
      </c>
      <c r="I40" s="190">
        <f>SUM(J40:M40)</f>
        <v>992</v>
      </c>
      <c r="J40" s="190">
        <v>146</v>
      </c>
      <c r="K40" s="190">
        <v>128</v>
      </c>
      <c r="L40" s="190">
        <v>501</v>
      </c>
      <c r="M40" s="190">
        <v>217</v>
      </c>
      <c r="N40" s="201"/>
      <c r="O40" s="201"/>
    </row>
    <row r="41" spans="1:41" ht="20.25" customHeight="1">
      <c r="A41" s="257"/>
      <c r="B41" s="257"/>
      <c r="C41" s="142" t="s">
        <v>22</v>
      </c>
      <c r="D41" s="183">
        <f>SUM(D42:D44)</f>
        <v>40</v>
      </c>
      <c r="E41" s="190" t="s">
        <v>477</v>
      </c>
      <c r="F41" s="183">
        <f aca="true" t="shared" si="8" ref="F41:M41">SUM(F42:F44)</f>
        <v>6918</v>
      </c>
      <c r="G41" s="183">
        <f t="shared" si="8"/>
        <v>3326</v>
      </c>
      <c r="H41" s="183">
        <f t="shared" si="8"/>
        <v>3592</v>
      </c>
      <c r="I41" s="183">
        <f t="shared" si="8"/>
        <v>639</v>
      </c>
      <c r="J41" s="183">
        <f t="shared" si="8"/>
        <v>436</v>
      </c>
      <c r="K41" s="183">
        <f t="shared" si="8"/>
        <v>63</v>
      </c>
      <c r="L41" s="183">
        <f t="shared" si="8"/>
        <v>94</v>
      </c>
      <c r="M41" s="183">
        <f t="shared" si="8"/>
        <v>46</v>
      </c>
      <c r="N41" s="201"/>
      <c r="O41" s="539" t="s">
        <v>614</v>
      </c>
      <c r="P41" s="606"/>
      <c r="Q41" s="556" t="s">
        <v>44</v>
      </c>
      <c r="R41" s="599">
        <v>0</v>
      </c>
      <c r="S41" s="601">
        <v>1</v>
      </c>
      <c r="T41" s="601">
        <v>2</v>
      </c>
      <c r="U41" s="601">
        <v>3</v>
      </c>
      <c r="V41" s="601">
        <v>4</v>
      </c>
      <c r="W41" s="601">
        <v>5</v>
      </c>
      <c r="X41" s="601">
        <v>6</v>
      </c>
      <c r="Y41" s="601">
        <v>7</v>
      </c>
      <c r="Z41" s="601">
        <v>8</v>
      </c>
      <c r="AA41" s="601">
        <v>9</v>
      </c>
      <c r="AB41" s="601">
        <v>10</v>
      </c>
      <c r="AC41" s="601">
        <v>11</v>
      </c>
      <c r="AD41" s="601">
        <v>12</v>
      </c>
      <c r="AE41" s="601">
        <v>13</v>
      </c>
      <c r="AF41" s="601">
        <v>14</v>
      </c>
      <c r="AG41" s="601">
        <v>15</v>
      </c>
      <c r="AH41" s="601">
        <v>16</v>
      </c>
      <c r="AI41" s="601">
        <v>17</v>
      </c>
      <c r="AJ41" s="601">
        <v>18</v>
      </c>
      <c r="AK41" s="587" t="s">
        <v>618</v>
      </c>
      <c r="AL41" s="587" t="s">
        <v>619</v>
      </c>
      <c r="AM41" s="587" t="s">
        <v>620</v>
      </c>
      <c r="AN41" s="587" t="s">
        <v>621</v>
      </c>
      <c r="AO41" s="574" t="s">
        <v>622</v>
      </c>
    </row>
    <row r="42" spans="1:41" ht="20.25" customHeight="1">
      <c r="A42" s="568" t="s">
        <v>38</v>
      </c>
      <c r="B42" s="253"/>
      <c r="C42" s="254" t="s">
        <v>29</v>
      </c>
      <c r="D42" s="190" t="s">
        <v>1</v>
      </c>
      <c r="E42" s="190" t="s">
        <v>477</v>
      </c>
      <c r="F42" s="190" t="s">
        <v>1</v>
      </c>
      <c r="G42" s="190" t="s">
        <v>1</v>
      </c>
      <c r="H42" s="190" t="s">
        <v>1</v>
      </c>
      <c r="I42" s="190" t="s">
        <v>1</v>
      </c>
      <c r="J42" s="190" t="s">
        <v>1</v>
      </c>
      <c r="K42" s="190" t="s">
        <v>1</v>
      </c>
      <c r="L42" s="190" t="s">
        <v>1</v>
      </c>
      <c r="M42" s="190" t="s">
        <v>1</v>
      </c>
      <c r="N42" s="201"/>
      <c r="O42" s="607"/>
      <c r="P42" s="608"/>
      <c r="Q42" s="558"/>
      <c r="R42" s="600"/>
      <c r="S42" s="573"/>
      <c r="T42" s="573"/>
      <c r="U42" s="573"/>
      <c r="V42" s="573"/>
      <c r="W42" s="573"/>
      <c r="X42" s="573"/>
      <c r="Y42" s="573"/>
      <c r="Z42" s="573"/>
      <c r="AA42" s="573"/>
      <c r="AB42" s="573"/>
      <c r="AC42" s="573"/>
      <c r="AD42" s="573"/>
      <c r="AE42" s="573"/>
      <c r="AF42" s="573"/>
      <c r="AG42" s="573"/>
      <c r="AH42" s="573"/>
      <c r="AI42" s="573"/>
      <c r="AJ42" s="573"/>
      <c r="AK42" s="588"/>
      <c r="AL42" s="588"/>
      <c r="AM42" s="588"/>
      <c r="AN42" s="588"/>
      <c r="AO42" s="575"/>
    </row>
    <row r="43" spans="1:41" ht="20.25" customHeight="1">
      <c r="A43" s="568"/>
      <c r="B43" s="255"/>
      <c r="C43" s="254" t="s">
        <v>27</v>
      </c>
      <c r="D43" s="190">
        <v>1</v>
      </c>
      <c r="E43" s="190" t="s">
        <v>477</v>
      </c>
      <c r="F43" s="190">
        <f>SUM(G43:H43)</f>
        <v>27</v>
      </c>
      <c r="G43" s="190" t="s">
        <v>1</v>
      </c>
      <c r="H43" s="190">
        <v>27</v>
      </c>
      <c r="I43" s="190">
        <f>SUM(J43:M43)</f>
        <v>1</v>
      </c>
      <c r="J43" s="190" t="s">
        <v>1</v>
      </c>
      <c r="K43" s="190">
        <v>1</v>
      </c>
      <c r="L43" s="190"/>
      <c r="M43" s="190" t="s">
        <v>1</v>
      </c>
      <c r="O43" s="602" t="s">
        <v>39</v>
      </c>
      <c r="P43" s="603"/>
      <c r="Q43" s="481">
        <f>SUM(R43:AO43)</f>
        <v>296</v>
      </c>
      <c r="R43" s="267">
        <v>7</v>
      </c>
      <c r="S43" s="267">
        <v>5</v>
      </c>
      <c r="T43" s="267">
        <v>2</v>
      </c>
      <c r="U43" s="267">
        <v>19</v>
      </c>
      <c r="V43" s="267">
        <v>11</v>
      </c>
      <c r="W43" s="267">
        <v>10</v>
      </c>
      <c r="X43" s="267">
        <v>87</v>
      </c>
      <c r="Y43" s="267">
        <v>16</v>
      </c>
      <c r="Z43" s="267">
        <v>5</v>
      </c>
      <c r="AA43" s="267">
        <v>9</v>
      </c>
      <c r="AB43" s="267">
        <v>5</v>
      </c>
      <c r="AC43" s="267">
        <v>5</v>
      </c>
      <c r="AD43" s="267">
        <v>25</v>
      </c>
      <c r="AE43" s="267">
        <v>10</v>
      </c>
      <c r="AF43" s="267">
        <v>7</v>
      </c>
      <c r="AG43" s="267">
        <v>4</v>
      </c>
      <c r="AH43" s="267">
        <v>4</v>
      </c>
      <c r="AI43" s="267">
        <v>9</v>
      </c>
      <c r="AJ43" s="268">
        <v>9</v>
      </c>
      <c r="AK43" s="267">
        <v>37</v>
      </c>
      <c r="AL43" s="267">
        <v>10</v>
      </c>
      <c r="AM43" s="268" t="s">
        <v>589</v>
      </c>
      <c r="AN43" s="192" t="s">
        <v>589</v>
      </c>
      <c r="AO43" s="192" t="s">
        <v>589</v>
      </c>
    </row>
    <row r="44" spans="1:41" ht="20.25" customHeight="1">
      <c r="A44" s="255"/>
      <c r="B44" s="257"/>
      <c r="C44" s="254" t="s">
        <v>28</v>
      </c>
      <c r="D44" s="190">
        <v>39</v>
      </c>
      <c r="E44" s="190" t="s">
        <v>477</v>
      </c>
      <c r="F44" s="190">
        <f>SUM(G44:H44)</f>
        <v>6891</v>
      </c>
      <c r="G44" s="190">
        <v>3326</v>
      </c>
      <c r="H44" s="190">
        <v>3565</v>
      </c>
      <c r="I44" s="190">
        <f>SUM(J44:M44)</f>
        <v>638</v>
      </c>
      <c r="J44" s="190">
        <v>436</v>
      </c>
      <c r="K44" s="190">
        <v>62</v>
      </c>
      <c r="L44" s="190">
        <v>94</v>
      </c>
      <c r="M44" s="190">
        <v>46</v>
      </c>
      <c r="N44" s="201"/>
      <c r="O44" s="604" t="s">
        <v>40</v>
      </c>
      <c r="P44" s="605"/>
      <c r="Q44" s="508">
        <f>SUM(R44:AO44)</f>
        <v>114</v>
      </c>
      <c r="R44" s="203" t="s">
        <v>589</v>
      </c>
      <c r="S44" s="204">
        <v>1</v>
      </c>
      <c r="T44" s="204">
        <v>2</v>
      </c>
      <c r="U44" s="204">
        <v>21</v>
      </c>
      <c r="V44" s="204">
        <v>2</v>
      </c>
      <c r="W44" s="204">
        <v>1</v>
      </c>
      <c r="X44" s="204">
        <v>10</v>
      </c>
      <c r="Y44" s="204">
        <v>2</v>
      </c>
      <c r="Z44" s="204">
        <v>4</v>
      </c>
      <c r="AA44" s="204">
        <v>9</v>
      </c>
      <c r="AB44" s="204">
        <v>3</v>
      </c>
      <c r="AC44" s="204">
        <v>4</v>
      </c>
      <c r="AD44" s="204">
        <v>5</v>
      </c>
      <c r="AE44" s="203">
        <v>5</v>
      </c>
      <c r="AF44" s="204">
        <v>2</v>
      </c>
      <c r="AG44" s="204">
        <v>7</v>
      </c>
      <c r="AH44" s="204">
        <v>1</v>
      </c>
      <c r="AI44" s="204">
        <v>6</v>
      </c>
      <c r="AJ44" s="203">
        <v>3</v>
      </c>
      <c r="AK44" s="204">
        <v>12</v>
      </c>
      <c r="AL44" s="204">
        <v>8</v>
      </c>
      <c r="AM44" s="203">
        <v>6</v>
      </c>
      <c r="AN44" s="195" t="s">
        <v>589</v>
      </c>
      <c r="AO44" s="195" t="s">
        <v>589</v>
      </c>
    </row>
    <row r="45" spans="1:15" ht="20.25" customHeight="1">
      <c r="A45" s="257"/>
      <c r="B45" s="257"/>
      <c r="C45" s="142" t="s">
        <v>22</v>
      </c>
      <c r="D45" s="183">
        <f>SUM(D46:D48)</f>
        <v>1</v>
      </c>
      <c r="E45" s="183">
        <f aca="true" t="shared" si="9" ref="E45:L45">SUM(E46:E48)</f>
        <v>20</v>
      </c>
      <c r="F45" s="183">
        <f t="shared" si="9"/>
        <v>63</v>
      </c>
      <c r="G45" s="183">
        <f t="shared" si="9"/>
        <v>46</v>
      </c>
      <c r="H45" s="183">
        <f t="shared" si="9"/>
        <v>17</v>
      </c>
      <c r="I45" s="183">
        <f t="shared" si="9"/>
        <v>56</v>
      </c>
      <c r="J45" s="183">
        <f t="shared" si="9"/>
        <v>28</v>
      </c>
      <c r="K45" s="183">
        <f t="shared" si="9"/>
        <v>24</v>
      </c>
      <c r="L45" s="183">
        <f t="shared" si="9"/>
        <v>4</v>
      </c>
      <c r="M45" s="190" t="s">
        <v>1</v>
      </c>
      <c r="N45" s="201"/>
      <c r="O45" s="218" t="s">
        <v>609</v>
      </c>
    </row>
    <row r="46" spans="1:15" ht="20.25" customHeight="1">
      <c r="A46" s="595" t="s">
        <v>63</v>
      </c>
      <c r="C46" s="254" t="s">
        <v>62</v>
      </c>
      <c r="D46" s="190" t="s">
        <v>1</v>
      </c>
      <c r="E46" s="190" t="s">
        <v>1</v>
      </c>
      <c r="F46" s="190" t="s">
        <v>1</v>
      </c>
      <c r="G46" s="190" t="s">
        <v>1</v>
      </c>
      <c r="H46" s="190" t="s">
        <v>1</v>
      </c>
      <c r="I46" s="190" t="s">
        <v>1</v>
      </c>
      <c r="J46" s="190" t="s">
        <v>1</v>
      </c>
      <c r="K46" s="190" t="s">
        <v>1</v>
      </c>
      <c r="L46" s="190" t="s">
        <v>1</v>
      </c>
      <c r="M46" s="190" t="s">
        <v>1</v>
      </c>
      <c r="N46" s="201"/>
      <c r="O46" s="250" t="s">
        <v>314</v>
      </c>
    </row>
    <row r="47" spans="1:14" ht="20.25" customHeight="1">
      <c r="A47" s="595"/>
      <c r="C47" s="254" t="s">
        <v>64</v>
      </c>
      <c r="D47" s="190">
        <v>1</v>
      </c>
      <c r="E47" s="190">
        <v>20</v>
      </c>
      <c r="F47" s="190">
        <f>SUM(G47:H47)</f>
        <v>63</v>
      </c>
      <c r="G47" s="183">
        <v>46</v>
      </c>
      <c r="H47" s="190">
        <v>17</v>
      </c>
      <c r="I47" s="190">
        <f>SUM(J47:M47)</f>
        <v>56</v>
      </c>
      <c r="J47" s="190">
        <v>28</v>
      </c>
      <c r="K47" s="190">
        <v>24</v>
      </c>
      <c r="L47" s="190">
        <v>4</v>
      </c>
      <c r="M47" s="190" t="s">
        <v>1</v>
      </c>
      <c r="N47" s="201"/>
    </row>
    <row r="48" spans="1:38" ht="20.25" customHeight="1">
      <c r="A48" s="255"/>
      <c r="B48" s="257"/>
      <c r="C48" s="254" t="s">
        <v>28</v>
      </c>
      <c r="D48" s="190" t="s">
        <v>1</v>
      </c>
      <c r="E48" s="190" t="s">
        <v>1</v>
      </c>
      <c r="F48" s="190" t="s">
        <v>1</v>
      </c>
      <c r="G48" s="190" t="s">
        <v>1</v>
      </c>
      <c r="H48" s="190" t="s">
        <v>1</v>
      </c>
      <c r="I48" s="190" t="s">
        <v>1</v>
      </c>
      <c r="J48" s="190" t="s">
        <v>1</v>
      </c>
      <c r="K48" s="190" t="s">
        <v>1</v>
      </c>
      <c r="L48" s="190" t="s">
        <v>1</v>
      </c>
      <c r="M48" s="190" t="s">
        <v>1</v>
      </c>
      <c r="N48" s="201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39"/>
      <c r="AK48" s="239"/>
      <c r="AL48" s="239"/>
    </row>
    <row r="49" spans="1:41" ht="20.25" customHeight="1">
      <c r="A49" s="257"/>
      <c r="B49" s="257"/>
      <c r="C49" s="142" t="s">
        <v>22</v>
      </c>
      <c r="D49" s="183">
        <f>SUM(D50:D52)</f>
        <v>1</v>
      </c>
      <c r="E49" s="183">
        <f aca="true" t="shared" si="10" ref="E49:K49">SUM(E50:E52)</f>
        <v>25</v>
      </c>
      <c r="F49" s="183">
        <f t="shared" si="10"/>
        <v>68</v>
      </c>
      <c r="G49" s="183">
        <f t="shared" si="10"/>
        <v>39</v>
      </c>
      <c r="H49" s="183">
        <f t="shared" si="10"/>
        <v>29</v>
      </c>
      <c r="I49" s="183">
        <f t="shared" si="10"/>
        <v>52</v>
      </c>
      <c r="J49" s="183">
        <f t="shared" si="10"/>
        <v>23</v>
      </c>
      <c r="K49" s="183">
        <f t="shared" si="10"/>
        <v>29</v>
      </c>
      <c r="L49" s="190" t="s">
        <v>1</v>
      </c>
      <c r="M49" s="190" t="s">
        <v>1</v>
      </c>
      <c r="N49" s="201"/>
      <c r="O49" s="638" t="s">
        <v>612</v>
      </c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  <c r="AF49" s="565"/>
      <c r="AG49" s="565"/>
      <c r="AH49" s="565"/>
      <c r="AI49" s="565"/>
      <c r="AJ49" s="565"/>
      <c r="AK49" s="565"/>
      <c r="AL49" s="565"/>
      <c r="AM49" s="565"/>
      <c r="AN49" s="565"/>
      <c r="AO49" s="565"/>
    </row>
    <row r="50" spans="1:19" ht="20.25" customHeight="1" thickBot="1">
      <c r="A50" s="568" t="s">
        <v>41</v>
      </c>
      <c r="B50" s="253"/>
      <c r="C50" s="254" t="s">
        <v>29</v>
      </c>
      <c r="D50" s="190" t="s">
        <v>1</v>
      </c>
      <c r="E50" s="190" t="s">
        <v>1</v>
      </c>
      <c r="F50" s="190" t="s">
        <v>1</v>
      </c>
      <c r="G50" s="190" t="s">
        <v>1</v>
      </c>
      <c r="H50" s="190" t="s">
        <v>1</v>
      </c>
      <c r="I50" s="190" t="s">
        <v>1</v>
      </c>
      <c r="J50" s="190" t="s">
        <v>1</v>
      </c>
      <c r="K50" s="190" t="s">
        <v>1</v>
      </c>
      <c r="L50" s="190" t="s">
        <v>1</v>
      </c>
      <c r="M50" s="190" t="s">
        <v>1</v>
      </c>
      <c r="N50" s="201"/>
      <c r="O50" s="241"/>
      <c r="P50" s="241"/>
      <c r="Q50" s="241"/>
      <c r="R50" s="241"/>
      <c r="S50" s="241"/>
    </row>
    <row r="51" spans="1:42" ht="24.75" customHeight="1">
      <c r="A51" s="568"/>
      <c r="B51" s="255"/>
      <c r="C51" s="254" t="s">
        <v>27</v>
      </c>
      <c r="D51" s="190">
        <v>1</v>
      </c>
      <c r="E51" s="190">
        <v>25</v>
      </c>
      <c r="F51" s="190">
        <f>SUM(G51:H51)</f>
        <v>68</v>
      </c>
      <c r="G51" s="190">
        <v>39</v>
      </c>
      <c r="H51" s="190">
        <v>29</v>
      </c>
      <c r="I51" s="190">
        <f>SUM(J51:M51)</f>
        <v>52</v>
      </c>
      <c r="J51" s="190">
        <v>23</v>
      </c>
      <c r="K51" s="190">
        <v>29</v>
      </c>
      <c r="L51" s="190" t="s">
        <v>1</v>
      </c>
      <c r="M51" s="190" t="s">
        <v>1</v>
      </c>
      <c r="N51" s="190"/>
      <c r="O51" s="549" t="s">
        <v>611</v>
      </c>
      <c r="P51" s="550"/>
      <c r="Q51" s="550"/>
      <c r="R51" s="639"/>
      <c r="S51" s="644" t="s">
        <v>590</v>
      </c>
      <c r="T51" s="645"/>
      <c r="U51" s="601">
        <v>0</v>
      </c>
      <c r="V51" s="587" t="s">
        <v>623</v>
      </c>
      <c r="W51" s="587" t="s">
        <v>624</v>
      </c>
      <c r="X51" s="609" t="s">
        <v>591</v>
      </c>
      <c r="Y51" s="609" t="s">
        <v>592</v>
      </c>
      <c r="Z51" s="609" t="s">
        <v>593</v>
      </c>
      <c r="AA51" s="609" t="s">
        <v>594</v>
      </c>
      <c r="AB51" s="609" t="s">
        <v>595</v>
      </c>
      <c r="AC51" s="609" t="s">
        <v>596</v>
      </c>
      <c r="AD51" s="609" t="s">
        <v>597</v>
      </c>
      <c r="AE51" s="609" t="s">
        <v>598</v>
      </c>
      <c r="AF51" s="609" t="s">
        <v>599</v>
      </c>
      <c r="AG51" s="609" t="s">
        <v>600</v>
      </c>
      <c r="AH51" s="609" t="s">
        <v>601</v>
      </c>
      <c r="AI51" s="610" t="s">
        <v>602</v>
      </c>
      <c r="AJ51" s="610" t="s">
        <v>603</v>
      </c>
      <c r="AK51" s="610" t="s">
        <v>604</v>
      </c>
      <c r="AL51" s="610" t="s">
        <v>605</v>
      </c>
      <c r="AM51" s="610" t="s">
        <v>606</v>
      </c>
      <c r="AN51" s="610" t="s">
        <v>607</v>
      </c>
      <c r="AO51" s="580" t="s">
        <v>625</v>
      </c>
      <c r="AP51" s="199"/>
    </row>
    <row r="52" spans="1:42" ht="24.75" customHeight="1">
      <c r="A52" s="255"/>
      <c r="B52" s="257"/>
      <c r="C52" s="254" t="s">
        <v>28</v>
      </c>
      <c r="D52" s="190" t="s">
        <v>1</v>
      </c>
      <c r="E52" s="190" t="s">
        <v>1</v>
      </c>
      <c r="F52" s="190" t="s">
        <v>1</v>
      </c>
      <c r="G52" s="190" t="s">
        <v>1</v>
      </c>
      <c r="H52" s="190" t="s">
        <v>1</v>
      </c>
      <c r="I52" s="190" t="s">
        <v>1</v>
      </c>
      <c r="J52" s="190" t="s">
        <v>1</v>
      </c>
      <c r="K52" s="190" t="s">
        <v>1</v>
      </c>
      <c r="L52" s="190" t="s">
        <v>1</v>
      </c>
      <c r="M52" s="190" t="s">
        <v>1</v>
      </c>
      <c r="N52" s="190"/>
      <c r="O52" s="554"/>
      <c r="P52" s="554"/>
      <c r="Q52" s="554"/>
      <c r="R52" s="640"/>
      <c r="S52" s="646"/>
      <c r="T52" s="605"/>
      <c r="U52" s="573"/>
      <c r="V52" s="588"/>
      <c r="W52" s="588"/>
      <c r="X52" s="548"/>
      <c r="Y52" s="548"/>
      <c r="Z52" s="548"/>
      <c r="AA52" s="548"/>
      <c r="AB52" s="548"/>
      <c r="AC52" s="548"/>
      <c r="AD52" s="548"/>
      <c r="AE52" s="548"/>
      <c r="AF52" s="548"/>
      <c r="AG52" s="548"/>
      <c r="AH52" s="548"/>
      <c r="AI52" s="611"/>
      <c r="AJ52" s="611"/>
      <c r="AK52" s="611"/>
      <c r="AL52" s="611"/>
      <c r="AM52" s="611"/>
      <c r="AN52" s="611"/>
      <c r="AO52" s="581"/>
      <c r="AP52" s="199"/>
    </row>
    <row r="53" spans="1:42" ht="20.25" customHeight="1">
      <c r="A53" s="257"/>
      <c r="B53" s="257"/>
      <c r="C53" s="142" t="s">
        <v>22</v>
      </c>
      <c r="D53" s="183">
        <f>SUM(D54:D56)</f>
        <v>13</v>
      </c>
      <c r="E53" s="183">
        <f aca="true" t="shared" si="11" ref="E53:M53">SUM(E54:E56)</f>
        <v>255</v>
      </c>
      <c r="F53" s="183">
        <f t="shared" si="11"/>
        <v>950</v>
      </c>
      <c r="G53" s="183">
        <f t="shared" si="11"/>
        <v>621</v>
      </c>
      <c r="H53" s="183">
        <f t="shared" si="11"/>
        <v>329</v>
      </c>
      <c r="I53" s="183">
        <f t="shared" si="11"/>
        <v>636</v>
      </c>
      <c r="J53" s="183">
        <f t="shared" si="11"/>
        <v>264</v>
      </c>
      <c r="K53" s="183">
        <f t="shared" si="11"/>
        <v>353</v>
      </c>
      <c r="L53" s="183">
        <f t="shared" si="11"/>
        <v>7</v>
      </c>
      <c r="M53" s="183">
        <f t="shared" si="11"/>
        <v>12</v>
      </c>
      <c r="N53" s="94"/>
      <c r="O53" s="565" t="s">
        <v>39</v>
      </c>
      <c r="P53" s="565"/>
      <c r="Q53" s="565"/>
      <c r="R53" s="641"/>
      <c r="S53" s="647">
        <f>SUM(U53:AO53)</f>
        <v>296</v>
      </c>
      <c r="T53" s="648"/>
      <c r="U53" s="201">
        <v>9</v>
      </c>
      <c r="V53" s="201">
        <v>35</v>
      </c>
      <c r="W53" s="201">
        <v>43</v>
      </c>
      <c r="X53" s="201">
        <v>43</v>
      </c>
      <c r="Y53" s="201">
        <v>18</v>
      </c>
      <c r="Z53" s="201">
        <v>22</v>
      </c>
      <c r="AA53" s="201">
        <v>16</v>
      </c>
      <c r="AB53" s="201">
        <v>25</v>
      </c>
      <c r="AC53" s="201">
        <v>18</v>
      </c>
      <c r="AD53" s="201">
        <v>19</v>
      </c>
      <c r="AE53" s="201">
        <v>24</v>
      </c>
      <c r="AF53" s="201">
        <v>10</v>
      </c>
      <c r="AG53" s="201">
        <v>9</v>
      </c>
      <c r="AH53" s="198">
        <v>3</v>
      </c>
      <c r="AI53" s="198">
        <v>2</v>
      </c>
      <c r="AJ53" s="198" t="s">
        <v>589</v>
      </c>
      <c r="AK53" s="194" t="s">
        <v>589</v>
      </c>
      <c r="AL53" s="194" t="s">
        <v>589</v>
      </c>
      <c r="AM53" s="194" t="s">
        <v>589</v>
      </c>
      <c r="AN53" s="194" t="s">
        <v>589</v>
      </c>
      <c r="AO53" s="194" t="s">
        <v>589</v>
      </c>
      <c r="AP53" s="199"/>
    </row>
    <row r="54" spans="1:42" ht="20.25" customHeight="1">
      <c r="A54" s="568" t="s">
        <v>42</v>
      </c>
      <c r="B54" s="253"/>
      <c r="C54" s="254" t="s">
        <v>29</v>
      </c>
      <c r="D54" s="183">
        <v>1</v>
      </c>
      <c r="E54" s="183">
        <v>9</v>
      </c>
      <c r="F54" s="190">
        <f>SUM(G54:H54)</f>
        <v>72</v>
      </c>
      <c r="G54" s="183">
        <v>47</v>
      </c>
      <c r="H54" s="183">
        <v>25</v>
      </c>
      <c r="I54" s="190">
        <f>SUM(J54:M54)</f>
        <v>33</v>
      </c>
      <c r="J54" s="183">
        <v>14</v>
      </c>
      <c r="K54" s="183">
        <v>13</v>
      </c>
      <c r="L54" s="183">
        <v>1</v>
      </c>
      <c r="M54" s="183">
        <v>5</v>
      </c>
      <c r="N54" s="183"/>
      <c r="O54" s="642" t="s">
        <v>40</v>
      </c>
      <c r="P54" s="642"/>
      <c r="Q54" s="642"/>
      <c r="R54" s="643"/>
      <c r="S54" s="649">
        <f>SUM(U54:AO54)</f>
        <v>114</v>
      </c>
      <c r="T54" s="650"/>
      <c r="U54" s="203" t="s">
        <v>589</v>
      </c>
      <c r="V54" s="204">
        <v>18</v>
      </c>
      <c r="W54" s="204">
        <v>6</v>
      </c>
      <c r="X54" s="204">
        <v>5</v>
      </c>
      <c r="Y54" s="204">
        <v>8</v>
      </c>
      <c r="Z54" s="204">
        <v>5</v>
      </c>
      <c r="AA54" s="204">
        <v>6</v>
      </c>
      <c r="AB54" s="204">
        <v>11</v>
      </c>
      <c r="AC54" s="204">
        <v>12</v>
      </c>
      <c r="AD54" s="204">
        <v>10</v>
      </c>
      <c r="AE54" s="204">
        <v>7</v>
      </c>
      <c r="AF54" s="204">
        <v>7</v>
      </c>
      <c r="AG54" s="203">
        <v>6</v>
      </c>
      <c r="AH54" s="204">
        <v>5</v>
      </c>
      <c r="AI54" s="203">
        <v>2</v>
      </c>
      <c r="AJ54" s="203">
        <v>3</v>
      </c>
      <c r="AK54" s="196">
        <v>2</v>
      </c>
      <c r="AL54" s="196">
        <v>1</v>
      </c>
      <c r="AM54" s="196" t="s">
        <v>589</v>
      </c>
      <c r="AN54" s="196" t="s">
        <v>589</v>
      </c>
      <c r="AO54" s="196" t="s">
        <v>589</v>
      </c>
      <c r="AP54" s="192"/>
    </row>
    <row r="55" spans="1:15" ht="20.25" customHeight="1">
      <c r="A55" s="568"/>
      <c r="B55" s="265"/>
      <c r="C55" s="254" t="s">
        <v>27</v>
      </c>
      <c r="D55" s="183">
        <v>12</v>
      </c>
      <c r="E55" s="183">
        <v>246</v>
      </c>
      <c r="F55" s="190">
        <f>SUM(G55:H55)</f>
        <v>878</v>
      </c>
      <c r="G55" s="183">
        <v>574</v>
      </c>
      <c r="H55" s="183">
        <v>304</v>
      </c>
      <c r="I55" s="190">
        <f>SUM(J55:M55)</f>
        <v>603</v>
      </c>
      <c r="J55" s="183">
        <v>250</v>
      </c>
      <c r="K55" s="183">
        <v>340</v>
      </c>
      <c r="L55" s="190">
        <v>6</v>
      </c>
      <c r="M55" s="183">
        <v>7</v>
      </c>
      <c r="O55" s="218" t="s">
        <v>610</v>
      </c>
    </row>
    <row r="56" spans="1:15" ht="20.25" customHeight="1">
      <c r="A56" s="271"/>
      <c r="B56" s="272"/>
      <c r="C56" s="273" t="s">
        <v>28</v>
      </c>
      <c r="D56" s="193" t="s">
        <v>589</v>
      </c>
      <c r="E56" s="193" t="s">
        <v>589</v>
      </c>
      <c r="F56" s="193" t="s">
        <v>589</v>
      </c>
      <c r="G56" s="193" t="s">
        <v>589</v>
      </c>
      <c r="H56" s="189" t="s">
        <v>589</v>
      </c>
      <c r="I56" s="189" t="s">
        <v>589</v>
      </c>
      <c r="J56" s="189" t="s">
        <v>589</v>
      </c>
      <c r="K56" s="189" t="s">
        <v>589</v>
      </c>
      <c r="L56" s="193" t="s">
        <v>589</v>
      </c>
      <c r="M56" s="193" t="s">
        <v>589</v>
      </c>
      <c r="N56" s="201"/>
      <c r="O56" s="250" t="s">
        <v>314</v>
      </c>
    </row>
    <row r="57" spans="1:14" ht="20.25" customHeight="1">
      <c r="A57" s="201" t="s">
        <v>575</v>
      </c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</row>
    <row r="58" spans="1:15" ht="20.25" customHeight="1">
      <c r="A58" s="201"/>
      <c r="N58" s="201"/>
      <c r="O58" s="201"/>
    </row>
    <row r="59" spans="14:15" ht="20.25" customHeight="1">
      <c r="N59" s="201"/>
      <c r="O59" s="201"/>
    </row>
    <row r="60" ht="20.25" customHeight="1">
      <c r="N60" s="184"/>
    </row>
    <row r="61" ht="20.25" customHeight="1">
      <c r="N61" s="201"/>
    </row>
    <row r="62" ht="20.25" customHeight="1">
      <c r="N62" s="201"/>
    </row>
    <row r="63" ht="15" customHeight="1">
      <c r="N63" s="201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326">
    <mergeCell ref="A2:AO2"/>
    <mergeCell ref="O51:R52"/>
    <mergeCell ref="O53:R53"/>
    <mergeCell ref="O54:R54"/>
    <mergeCell ref="S51:T52"/>
    <mergeCell ref="S53:T53"/>
    <mergeCell ref="S54:T54"/>
    <mergeCell ref="O39:AO39"/>
    <mergeCell ref="O38:AO38"/>
    <mergeCell ref="O49:AO49"/>
    <mergeCell ref="AL29:AM29"/>
    <mergeCell ref="AL30:AM30"/>
    <mergeCell ref="AL31:AM31"/>
    <mergeCell ref="AJ29:AK29"/>
    <mergeCell ref="AJ30:AK30"/>
    <mergeCell ref="AJ31:AK31"/>
    <mergeCell ref="X29:Y29"/>
    <mergeCell ref="AL18:AM18"/>
    <mergeCell ref="AL19:AM19"/>
    <mergeCell ref="AL20:AM20"/>
    <mergeCell ref="AJ25:AK25"/>
    <mergeCell ref="AJ26:AK26"/>
    <mergeCell ref="O4:AO4"/>
    <mergeCell ref="R6:Y7"/>
    <mergeCell ref="AB6:AO6"/>
    <mergeCell ref="AB7:AG7"/>
    <mergeCell ref="AL9:AM9"/>
    <mergeCell ref="AL28:AM28"/>
    <mergeCell ref="AL21:AM21"/>
    <mergeCell ref="AL22:AM22"/>
    <mergeCell ref="AL23:AM23"/>
    <mergeCell ref="AL24:AM24"/>
    <mergeCell ref="AJ7:AM7"/>
    <mergeCell ref="AL26:AM26"/>
    <mergeCell ref="AL25:AM25"/>
    <mergeCell ref="AL27:AM27"/>
    <mergeCell ref="AL17:AM17"/>
    <mergeCell ref="AL10:AM10"/>
    <mergeCell ref="AL11:AM11"/>
    <mergeCell ref="AL12:AM12"/>
    <mergeCell ref="AL13:AM13"/>
    <mergeCell ref="AL15:AM15"/>
    <mergeCell ref="AL16:AM16"/>
    <mergeCell ref="AJ27:AK27"/>
    <mergeCell ref="AJ28:AK28"/>
    <mergeCell ref="AJ21:AK21"/>
    <mergeCell ref="AJ22:AK22"/>
    <mergeCell ref="AJ23:AK23"/>
    <mergeCell ref="AJ24:AK24"/>
    <mergeCell ref="AJ15:AK15"/>
    <mergeCell ref="AJ16:AK16"/>
    <mergeCell ref="AJ17:AK17"/>
    <mergeCell ref="AJ18:AK18"/>
    <mergeCell ref="AJ19:AK19"/>
    <mergeCell ref="AJ20:AK20"/>
    <mergeCell ref="AJ9:AK9"/>
    <mergeCell ref="AJ10:AK10"/>
    <mergeCell ref="AJ11:AK11"/>
    <mergeCell ref="AJ12:AK12"/>
    <mergeCell ref="AJ13:AK13"/>
    <mergeCell ref="AJ14:AK14"/>
    <mergeCell ref="AF26:AG26"/>
    <mergeCell ref="AF27:AG27"/>
    <mergeCell ref="AF28:AG28"/>
    <mergeCell ref="AF29:AG29"/>
    <mergeCell ref="AF30:AG30"/>
    <mergeCell ref="AF31:AG31"/>
    <mergeCell ref="AF20:AG20"/>
    <mergeCell ref="AF21:AG21"/>
    <mergeCell ref="AF22:AG22"/>
    <mergeCell ref="AF23:AG23"/>
    <mergeCell ref="AF24:AG24"/>
    <mergeCell ref="AF25:AG25"/>
    <mergeCell ref="AF14:AG14"/>
    <mergeCell ref="AF15:AG15"/>
    <mergeCell ref="AF16:AG16"/>
    <mergeCell ref="AF17:AG17"/>
    <mergeCell ref="AF18:AG18"/>
    <mergeCell ref="AF19:AG19"/>
    <mergeCell ref="AD28:AE28"/>
    <mergeCell ref="AD27:AE27"/>
    <mergeCell ref="AD29:AE29"/>
    <mergeCell ref="AD30:AE30"/>
    <mergeCell ref="AD31:AE31"/>
    <mergeCell ref="AF9:AG9"/>
    <mergeCell ref="AF10:AG10"/>
    <mergeCell ref="AF11:AG11"/>
    <mergeCell ref="AF12:AG12"/>
    <mergeCell ref="AF13:AG13"/>
    <mergeCell ref="AD21:AE21"/>
    <mergeCell ref="AD22:AE22"/>
    <mergeCell ref="AD23:AE23"/>
    <mergeCell ref="AD24:AE24"/>
    <mergeCell ref="AD25:AE25"/>
    <mergeCell ref="AD26:AE26"/>
    <mergeCell ref="AD15:AE15"/>
    <mergeCell ref="AD16:AE16"/>
    <mergeCell ref="AD17:AE17"/>
    <mergeCell ref="AD18:AE18"/>
    <mergeCell ref="AD19:AE19"/>
    <mergeCell ref="AD20:AE20"/>
    <mergeCell ref="AB28:AC28"/>
    <mergeCell ref="AB29:AC29"/>
    <mergeCell ref="AB30:AC30"/>
    <mergeCell ref="AB31:AC31"/>
    <mergeCell ref="AD9:AE9"/>
    <mergeCell ref="AD10:AE10"/>
    <mergeCell ref="AD11:AE11"/>
    <mergeCell ref="AD12:AE12"/>
    <mergeCell ref="AD13:AE13"/>
    <mergeCell ref="AD14:AE14"/>
    <mergeCell ref="AB22:AC22"/>
    <mergeCell ref="AB24:AC24"/>
    <mergeCell ref="AB23:AC23"/>
    <mergeCell ref="AB25:AC25"/>
    <mergeCell ref="AB26:AC26"/>
    <mergeCell ref="AB27:AC27"/>
    <mergeCell ref="AB16:AC16"/>
    <mergeCell ref="AB17:AC17"/>
    <mergeCell ref="AB18:AC18"/>
    <mergeCell ref="AB19:AC19"/>
    <mergeCell ref="AB20:AC20"/>
    <mergeCell ref="AB21:AC21"/>
    <mergeCell ref="X30:Y30"/>
    <mergeCell ref="X31:Y31"/>
    <mergeCell ref="AB9:AC9"/>
    <mergeCell ref="AB10:AC10"/>
    <mergeCell ref="AB11:AC11"/>
    <mergeCell ref="AB12:AC12"/>
    <mergeCell ref="AB14:AC14"/>
    <mergeCell ref="AB13:AC13"/>
    <mergeCell ref="AB15:AC15"/>
    <mergeCell ref="X23:Y23"/>
    <mergeCell ref="X24:Y24"/>
    <mergeCell ref="X25:Y25"/>
    <mergeCell ref="X26:Y26"/>
    <mergeCell ref="X27:Y27"/>
    <mergeCell ref="X28:Y28"/>
    <mergeCell ref="V30:W30"/>
    <mergeCell ref="V25:W25"/>
    <mergeCell ref="V26:W26"/>
    <mergeCell ref="V27:W27"/>
    <mergeCell ref="V28:W28"/>
    <mergeCell ref="V31:W31"/>
    <mergeCell ref="X15:Y15"/>
    <mergeCell ref="X16:Y16"/>
    <mergeCell ref="X17:Y17"/>
    <mergeCell ref="X18:Y18"/>
    <mergeCell ref="X19:Y19"/>
    <mergeCell ref="X20:Y20"/>
    <mergeCell ref="X22:Y22"/>
    <mergeCell ref="X21:Y21"/>
    <mergeCell ref="V24:W24"/>
    <mergeCell ref="V29:W29"/>
    <mergeCell ref="V18:W18"/>
    <mergeCell ref="V19:W19"/>
    <mergeCell ref="V20:W20"/>
    <mergeCell ref="V22:W22"/>
    <mergeCell ref="V23:W23"/>
    <mergeCell ref="V21:W21"/>
    <mergeCell ref="T20:U20"/>
    <mergeCell ref="T17:U17"/>
    <mergeCell ref="T16:U16"/>
    <mergeCell ref="T15:U15"/>
    <mergeCell ref="T19:U19"/>
    <mergeCell ref="T18:U18"/>
    <mergeCell ref="T26:U26"/>
    <mergeCell ref="T24:U24"/>
    <mergeCell ref="T23:U23"/>
    <mergeCell ref="T25:U25"/>
    <mergeCell ref="T22:U22"/>
    <mergeCell ref="T21:U21"/>
    <mergeCell ref="R18:S18"/>
    <mergeCell ref="R22:S22"/>
    <mergeCell ref="R24:S24"/>
    <mergeCell ref="R15:S15"/>
    <mergeCell ref="R16:S16"/>
    <mergeCell ref="R17:S17"/>
    <mergeCell ref="V15:W15"/>
    <mergeCell ref="V16:W16"/>
    <mergeCell ref="V17:W17"/>
    <mergeCell ref="V13:W13"/>
    <mergeCell ref="X9:Y9"/>
    <mergeCell ref="X10:Y10"/>
    <mergeCell ref="X11:Y11"/>
    <mergeCell ref="X12:Y12"/>
    <mergeCell ref="X13:Y13"/>
    <mergeCell ref="V9:W9"/>
    <mergeCell ref="V10:W10"/>
    <mergeCell ref="V11:W11"/>
    <mergeCell ref="V12:W12"/>
    <mergeCell ref="AN7:AO7"/>
    <mergeCell ref="R8:S8"/>
    <mergeCell ref="T8:U8"/>
    <mergeCell ref="V8:W8"/>
    <mergeCell ref="X8:Y8"/>
    <mergeCell ref="AB8:AC8"/>
    <mergeCell ref="AD8:AE8"/>
    <mergeCell ref="AF8:AG8"/>
    <mergeCell ref="AJ8:AK8"/>
    <mergeCell ref="AL8:AM8"/>
    <mergeCell ref="AH7:AI7"/>
    <mergeCell ref="AA6:AA8"/>
    <mergeCell ref="Z6:Z8"/>
    <mergeCell ref="T9:U9"/>
    <mergeCell ref="T10:U10"/>
    <mergeCell ref="T11:U11"/>
    <mergeCell ref="T12:U12"/>
    <mergeCell ref="T13:U13"/>
    <mergeCell ref="R9:S9"/>
    <mergeCell ref="R11:S11"/>
    <mergeCell ref="R12:S12"/>
    <mergeCell ref="R10:S10"/>
    <mergeCell ref="R13:S13"/>
    <mergeCell ref="AB51:AB52"/>
    <mergeCell ref="AC51:AC52"/>
    <mergeCell ref="AD51:AD52"/>
    <mergeCell ref="AE51:AE52"/>
    <mergeCell ref="X51:X52"/>
    <mergeCell ref="Y51:Y52"/>
    <mergeCell ref="A54:A55"/>
    <mergeCell ref="AN51:AN52"/>
    <mergeCell ref="AH51:AH52"/>
    <mergeCell ref="AI51:AI52"/>
    <mergeCell ref="AJ51:AJ52"/>
    <mergeCell ref="AK51:AK52"/>
    <mergeCell ref="AL51:AL52"/>
    <mergeCell ref="AM51:AM52"/>
    <mergeCell ref="AF51:AF52"/>
    <mergeCell ref="AG51:AG52"/>
    <mergeCell ref="Z41:Z42"/>
    <mergeCell ref="AA41:AA42"/>
    <mergeCell ref="O44:P44"/>
    <mergeCell ref="A50:A51"/>
    <mergeCell ref="O41:P42"/>
    <mergeCell ref="Z51:Z52"/>
    <mergeCell ref="AA51:AA52"/>
    <mergeCell ref="U51:U52"/>
    <mergeCell ref="V51:V52"/>
    <mergeCell ref="W51:W52"/>
    <mergeCell ref="AM41:AM42"/>
    <mergeCell ref="A46:A47"/>
    <mergeCell ref="O43:P43"/>
    <mergeCell ref="AH41:AH42"/>
    <mergeCell ref="AI41:AI42"/>
    <mergeCell ref="AJ41:AJ42"/>
    <mergeCell ref="AK41:AK42"/>
    <mergeCell ref="AD41:AD42"/>
    <mergeCell ref="AE41:AE42"/>
    <mergeCell ref="AC41:AC42"/>
    <mergeCell ref="V41:V42"/>
    <mergeCell ref="T41:T42"/>
    <mergeCell ref="U41:U42"/>
    <mergeCell ref="AL41:AL42"/>
    <mergeCell ref="W41:W42"/>
    <mergeCell ref="X41:X42"/>
    <mergeCell ref="Y41:Y42"/>
    <mergeCell ref="AB41:AB42"/>
    <mergeCell ref="AF41:AF42"/>
    <mergeCell ref="AG41:AG42"/>
    <mergeCell ref="A38:A39"/>
    <mergeCell ref="A42:A43"/>
    <mergeCell ref="R28:S28"/>
    <mergeCell ref="R29:S29"/>
    <mergeCell ref="R30:S30"/>
    <mergeCell ref="Q41:Q42"/>
    <mergeCell ref="R41:R42"/>
    <mergeCell ref="S41:S42"/>
    <mergeCell ref="A30:A31"/>
    <mergeCell ref="P30:Q30"/>
    <mergeCell ref="P21:Q21"/>
    <mergeCell ref="P23:Q23"/>
    <mergeCell ref="P28:Q28"/>
    <mergeCell ref="R19:S19"/>
    <mergeCell ref="R20:S20"/>
    <mergeCell ref="R21:S21"/>
    <mergeCell ref="R27:S27"/>
    <mergeCell ref="R25:S25"/>
    <mergeCell ref="R26:S26"/>
    <mergeCell ref="A34:A35"/>
    <mergeCell ref="A26:A27"/>
    <mergeCell ref="P26:Q26"/>
    <mergeCell ref="P27:Q27"/>
    <mergeCell ref="P29:Q29"/>
    <mergeCell ref="T30:U30"/>
    <mergeCell ref="R31:S31"/>
    <mergeCell ref="T29:U29"/>
    <mergeCell ref="T28:U28"/>
    <mergeCell ref="T27:U27"/>
    <mergeCell ref="A18:A19"/>
    <mergeCell ref="AO51:AO52"/>
    <mergeCell ref="O12:Q12"/>
    <mergeCell ref="O13:Q13"/>
    <mergeCell ref="A14:A15"/>
    <mergeCell ref="O14:Q14"/>
    <mergeCell ref="P24:Q24"/>
    <mergeCell ref="A22:A23"/>
    <mergeCell ref="P22:Q22"/>
    <mergeCell ref="AN41:AN42"/>
    <mergeCell ref="AO41:AO42"/>
    <mergeCell ref="P25:Q25"/>
    <mergeCell ref="P15:Q15"/>
    <mergeCell ref="P16:Q16"/>
    <mergeCell ref="P17:Q17"/>
    <mergeCell ref="P18:Q18"/>
    <mergeCell ref="T31:U31"/>
    <mergeCell ref="P31:Q31"/>
    <mergeCell ref="P19:Q19"/>
    <mergeCell ref="P20:Q20"/>
    <mergeCell ref="O9:Q9"/>
    <mergeCell ref="A10:A11"/>
    <mergeCell ref="O10:Q10"/>
    <mergeCell ref="O11:Q11"/>
    <mergeCell ref="F7:F8"/>
    <mergeCell ref="G7:G8"/>
    <mergeCell ref="H7:H8"/>
    <mergeCell ref="I7:I8"/>
    <mergeCell ref="A4:M4"/>
    <mergeCell ref="A6:C8"/>
    <mergeCell ref="E6:E8"/>
    <mergeCell ref="O6:Q8"/>
    <mergeCell ref="D6:D8"/>
    <mergeCell ref="F6:H6"/>
    <mergeCell ref="I6:M6"/>
    <mergeCell ref="J7:K7"/>
    <mergeCell ref="L7:M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4"/>
  <sheetViews>
    <sheetView zoomScalePageLayoutView="0" workbookViewId="0" topLeftCell="A1">
      <selection activeCell="A1" sqref="A1"/>
    </sheetView>
  </sheetViews>
  <sheetFormatPr defaultColWidth="10.59765625" defaultRowHeight="21" customHeight="1"/>
  <cols>
    <col min="1" max="1" width="3.09765625" style="2" customWidth="1"/>
    <col min="2" max="2" width="15.3984375" style="2" customWidth="1"/>
    <col min="3" max="9" width="6.19921875" style="2" customWidth="1"/>
    <col min="10" max="11" width="8.5" style="2" customWidth="1"/>
    <col min="12" max="13" width="8.5" style="10" customWidth="1"/>
    <col min="14" max="17" width="6.19921875" style="10" customWidth="1"/>
    <col min="18" max="18" width="9.19921875" style="10" customWidth="1"/>
    <col min="19" max="19" width="4.19921875" style="2" customWidth="1"/>
    <col min="20" max="20" width="20.8984375" style="2" customWidth="1"/>
    <col min="21" max="28" width="12" style="2" customWidth="1"/>
    <col min="29" max="16384" width="10.59765625" style="2" customWidth="1"/>
  </cols>
  <sheetData>
    <row r="1" spans="1:28" s="14" customFormat="1" ht="21" customHeight="1">
      <c r="A1" s="15" t="s">
        <v>434</v>
      </c>
      <c r="L1" s="87"/>
      <c r="M1" s="87"/>
      <c r="N1" s="87"/>
      <c r="O1" s="87"/>
      <c r="P1" s="87"/>
      <c r="Q1" s="87"/>
      <c r="R1" s="87"/>
      <c r="AB1" s="16" t="s">
        <v>509</v>
      </c>
    </row>
    <row r="2" spans="1:28" ht="21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311" t="s">
        <v>513</v>
      </c>
      <c r="T2" s="1311"/>
      <c r="U2" s="1311"/>
      <c r="V2" s="1311"/>
      <c r="W2" s="1311"/>
      <c r="X2" s="1311"/>
      <c r="Y2" s="1311"/>
      <c r="Z2" s="1311"/>
      <c r="AA2" s="1311"/>
      <c r="AB2" s="1311"/>
    </row>
    <row r="3" spans="1:28" ht="21" customHeight="1">
      <c r="A3" s="1059" t="s">
        <v>413</v>
      </c>
      <c r="B3" s="1059"/>
      <c r="C3" s="1059"/>
      <c r="D3" s="1059"/>
      <c r="E3" s="1059"/>
      <c r="F3" s="1059"/>
      <c r="G3" s="1059"/>
      <c r="H3" s="1059"/>
      <c r="I3" s="1059"/>
      <c r="J3" s="1059"/>
      <c r="K3" s="1059"/>
      <c r="L3" s="1059"/>
      <c r="M3" s="1059"/>
      <c r="N3" s="1059"/>
      <c r="O3" s="1059"/>
      <c r="P3" s="1059"/>
      <c r="Q3" s="1059"/>
      <c r="R3" s="29"/>
      <c r="S3" s="1311" t="s">
        <v>423</v>
      </c>
      <c r="T3" s="1311"/>
      <c r="U3" s="1311"/>
      <c r="V3" s="1311"/>
      <c r="W3" s="1311"/>
      <c r="X3" s="1311"/>
      <c r="Y3" s="1311"/>
      <c r="Z3" s="1311"/>
      <c r="AA3" s="1311"/>
      <c r="AB3" s="1311"/>
    </row>
    <row r="4" spans="1:28" ht="21" customHeight="1" thickBot="1">
      <c r="A4" s="96"/>
      <c r="B4" s="102"/>
      <c r="C4" s="102"/>
      <c r="D4" s="102"/>
      <c r="E4" s="102"/>
      <c r="F4" s="102"/>
      <c r="G4" s="102"/>
      <c r="H4" s="102"/>
      <c r="I4" s="102"/>
      <c r="J4" s="103"/>
      <c r="K4" s="102"/>
      <c r="L4" s="96"/>
      <c r="M4" s="96"/>
      <c r="N4" s="96"/>
      <c r="O4" s="96"/>
      <c r="P4" s="96"/>
      <c r="Q4" s="103" t="s">
        <v>119</v>
      </c>
      <c r="U4" s="96"/>
      <c r="V4" s="96"/>
      <c r="W4" s="96"/>
      <c r="X4" s="96"/>
      <c r="Y4" s="97"/>
      <c r="Z4" s="96"/>
      <c r="AA4" s="96"/>
      <c r="AB4" s="96"/>
    </row>
    <row r="5" spans="1:28" ht="21" customHeight="1">
      <c r="A5" s="1333" t="s">
        <v>414</v>
      </c>
      <c r="B5" s="1334"/>
      <c r="C5" s="1251" t="s">
        <v>304</v>
      </c>
      <c r="D5" s="1251"/>
      <c r="E5" s="1251"/>
      <c r="F5" s="1251"/>
      <c r="G5" s="1251"/>
      <c r="H5" s="1251"/>
      <c r="I5" s="1252"/>
      <c r="J5" s="1323" t="s">
        <v>318</v>
      </c>
      <c r="K5" s="1323"/>
      <c r="L5" s="1323"/>
      <c r="M5" s="1323"/>
      <c r="N5" s="1323"/>
      <c r="O5" s="1323"/>
      <c r="P5" s="1291" t="s">
        <v>319</v>
      </c>
      <c r="Q5" s="1312"/>
      <c r="R5" s="12"/>
      <c r="S5" s="1313" t="s">
        <v>792</v>
      </c>
      <c r="T5" s="1314"/>
      <c r="U5" s="1319" t="s">
        <v>797</v>
      </c>
      <c r="V5" s="1321" t="s">
        <v>798</v>
      </c>
      <c r="W5" s="114"/>
      <c r="X5" s="1321" t="s">
        <v>793</v>
      </c>
      <c r="Y5" s="114"/>
      <c r="Z5" s="1319" t="s">
        <v>794</v>
      </c>
      <c r="AA5" s="1319" t="s">
        <v>795</v>
      </c>
      <c r="AB5" s="1339" t="s">
        <v>796</v>
      </c>
    </row>
    <row r="6" spans="1:28" ht="21" customHeight="1">
      <c r="A6" s="1335"/>
      <c r="B6" s="1271"/>
      <c r="C6" s="1253"/>
      <c r="D6" s="1253"/>
      <c r="E6" s="1253"/>
      <c r="F6" s="1253"/>
      <c r="G6" s="1253"/>
      <c r="H6" s="1253"/>
      <c r="I6" s="1254"/>
      <c r="J6" s="1266" t="s">
        <v>330</v>
      </c>
      <c r="K6" s="1266"/>
      <c r="L6" s="1266" t="s">
        <v>331</v>
      </c>
      <c r="M6" s="1266"/>
      <c r="N6" s="1266" t="s">
        <v>302</v>
      </c>
      <c r="O6" s="1266"/>
      <c r="P6" s="1266" t="s">
        <v>330</v>
      </c>
      <c r="Q6" s="1302"/>
      <c r="R6" s="29"/>
      <c r="S6" s="1315"/>
      <c r="T6" s="1316"/>
      <c r="U6" s="1320"/>
      <c r="V6" s="1322"/>
      <c r="W6" s="113" t="s">
        <v>424</v>
      </c>
      <c r="X6" s="1322"/>
      <c r="Y6" s="113" t="s">
        <v>425</v>
      </c>
      <c r="Z6" s="1320"/>
      <c r="AA6" s="1320"/>
      <c r="AB6" s="1351"/>
    </row>
    <row r="7" spans="1:28" ht="21" customHeight="1">
      <c r="A7" s="1336"/>
      <c r="B7" s="1276"/>
      <c r="C7" s="1255" t="s">
        <v>317</v>
      </c>
      <c r="D7" s="1255"/>
      <c r="E7" s="1256"/>
      <c r="F7" s="1282" t="s">
        <v>291</v>
      </c>
      <c r="G7" s="1282"/>
      <c r="H7" s="1285" t="s">
        <v>292</v>
      </c>
      <c r="I7" s="1285"/>
      <c r="J7" s="85" t="s">
        <v>291</v>
      </c>
      <c r="K7" s="110" t="s">
        <v>292</v>
      </c>
      <c r="L7" s="85" t="s">
        <v>291</v>
      </c>
      <c r="M7" s="110" t="s">
        <v>292</v>
      </c>
      <c r="N7" s="85" t="s">
        <v>291</v>
      </c>
      <c r="O7" s="110" t="s">
        <v>292</v>
      </c>
      <c r="P7" s="85" t="s">
        <v>291</v>
      </c>
      <c r="Q7" s="111" t="s">
        <v>292</v>
      </c>
      <c r="R7" s="59"/>
      <c r="S7" s="1297" t="s">
        <v>478</v>
      </c>
      <c r="T7" s="1298"/>
      <c r="U7" s="190">
        <f>SUM(V7,X7,Z7:AB7)</f>
        <v>20119</v>
      </c>
      <c r="V7" s="190">
        <v>19239</v>
      </c>
      <c r="W7" s="190">
        <v>167</v>
      </c>
      <c r="X7" s="190">
        <v>375</v>
      </c>
      <c r="Y7" s="190">
        <v>6</v>
      </c>
      <c r="Z7" s="190">
        <v>356</v>
      </c>
      <c r="AA7" s="190">
        <v>143</v>
      </c>
      <c r="AB7" s="190">
        <v>6</v>
      </c>
    </row>
    <row r="8" spans="1:28" ht="21" customHeight="1">
      <c r="A8" s="901" t="s">
        <v>776</v>
      </c>
      <c r="B8" s="902"/>
      <c r="C8" s="1246">
        <f>SUM(C10:E17)</f>
        <v>18077</v>
      </c>
      <c r="D8" s="1246"/>
      <c r="E8" s="1246"/>
      <c r="F8" s="1283">
        <f>SUM(F10:G17)</f>
        <v>9013</v>
      </c>
      <c r="G8" s="1283"/>
      <c r="H8" s="1283">
        <f>SUM(H10:I17)</f>
        <v>9064</v>
      </c>
      <c r="I8" s="1283"/>
      <c r="J8" s="533">
        <f>SUM(J10:J17)</f>
        <v>7252</v>
      </c>
      <c r="K8" s="533">
        <f aca="true" t="shared" si="0" ref="K8:Q8">SUM(K10:K17)</f>
        <v>7259</v>
      </c>
      <c r="L8" s="533">
        <f t="shared" si="0"/>
        <v>1427</v>
      </c>
      <c r="M8" s="533">
        <f t="shared" si="0"/>
        <v>1637</v>
      </c>
      <c r="N8" s="533">
        <f t="shared" si="0"/>
        <v>89</v>
      </c>
      <c r="O8" s="533">
        <f t="shared" si="0"/>
        <v>54</v>
      </c>
      <c r="P8" s="533">
        <f t="shared" si="0"/>
        <v>245</v>
      </c>
      <c r="Q8" s="533">
        <f t="shared" si="0"/>
        <v>114</v>
      </c>
      <c r="R8" s="59"/>
      <c r="S8" s="1299" t="s">
        <v>8</v>
      </c>
      <c r="T8" s="1300"/>
      <c r="U8" s="190">
        <f>SUM(V8,X8,Z8:AB8)</f>
        <v>20506</v>
      </c>
      <c r="V8" s="190">
        <v>19646</v>
      </c>
      <c r="W8" s="190">
        <v>140</v>
      </c>
      <c r="X8" s="190">
        <v>323</v>
      </c>
      <c r="Y8" s="190">
        <v>3</v>
      </c>
      <c r="Z8" s="190">
        <v>364</v>
      </c>
      <c r="AA8" s="190">
        <v>168</v>
      </c>
      <c r="AB8" s="190">
        <v>5</v>
      </c>
    </row>
    <row r="9" spans="1:28" ht="21" customHeight="1">
      <c r="A9" s="1309"/>
      <c r="B9" s="1310"/>
      <c r="C9" s="451"/>
      <c r="D9" s="58"/>
      <c r="E9" s="63"/>
      <c r="F9" s="1284"/>
      <c r="G9" s="1284"/>
      <c r="H9" s="1284"/>
      <c r="I9" s="1284"/>
      <c r="J9" s="78"/>
      <c r="K9" s="78"/>
      <c r="L9" s="78"/>
      <c r="M9" s="78"/>
      <c r="N9" s="78"/>
      <c r="O9" s="13"/>
      <c r="P9" s="149"/>
      <c r="Q9" s="80"/>
      <c r="R9" s="59"/>
      <c r="S9" s="1317">
        <v>2</v>
      </c>
      <c r="T9" s="1318"/>
      <c r="U9" s="190">
        <f>SUM(V9,X9,Z9:AB9)</f>
        <v>19745</v>
      </c>
      <c r="V9" s="190">
        <v>19086</v>
      </c>
      <c r="W9" s="190">
        <v>146</v>
      </c>
      <c r="X9" s="190">
        <v>246</v>
      </c>
      <c r="Y9" s="190">
        <v>6</v>
      </c>
      <c r="Z9" s="190">
        <v>272</v>
      </c>
      <c r="AA9" s="190">
        <v>130</v>
      </c>
      <c r="AB9" s="190">
        <v>11</v>
      </c>
    </row>
    <row r="10" spans="1:28" ht="21" customHeight="1">
      <c r="A10" s="1272" t="s">
        <v>777</v>
      </c>
      <c r="B10" s="1273"/>
      <c r="C10" s="1245">
        <v>13432</v>
      </c>
      <c r="D10" s="1245"/>
      <c r="E10" s="1245"/>
      <c r="F10" s="887">
        <v>6291</v>
      </c>
      <c r="G10" s="887"/>
      <c r="H10" s="887">
        <v>7141</v>
      </c>
      <c r="I10" s="887"/>
      <c r="J10" s="18">
        <v>4690</v>
      </c>
      <c r="K10" s="18">
        <v>5409</v>
      </c>
      <c r="L10" s="18">
        <v>1374</v>
      </c>
      <c r="M10" s="18">
        <v>1572</v>
      </c>
      <c r="N10" s="18">
        <v>89</v>
      </c>
      <c r="O10" s="35">
        <v>54</v>
      </c>
      <c r="P10" s="104">
        <v>138</v>
      </c>
      <c r="Q10" s="35">
        <v>106</v>
      </c>
      <c r="R10" s="59"/>
      <c r="S10" s="1317">
        <v>3</v>
      </c>
      <c r="T10" s="1318"/>
      <c r="U10" s="190">
        <f>SUM(V10,X10,Z10:AB10)</f>
        <v>18735</v>
      </c>
      <c r="V10" s="190">
        <v>18179</v>
      </c>
      <c r="W10" s="190">
        <v>122</v>
      </c>
      <c r="X10" s="190">
        <v>180</v>
      </c>
      <c r="Y10" s="190">
        <v>7</v>
      </c>
      <c r="Z10" s="190">
        <v>275</v>
      </c>
      <c r="AA10" s="190">
        <v>98</v>
      </c>
      <c r="AB10" s="190">
        <v>3</v>
      </c>
    </row>
    <row r="11" spans="1:28" ht="21" customHeight="1">
      <c r="A11" s="1272" t="s">
        <v>778</v>
      </c>
      <c r="B11" s="1273"/>
      <c r="C11" s="1245">
        <v>433</v>
      </c>
      <c r="D11" s="1245"/>
      <c r="E11" s="1245"/>
      <c r="F11" s="887">
        <v>324</v>
      </c>
      <c r="G11" s="887"/>
      <c r="H11" s="887">
        <v>109</v>
      </c>
      <c r="I11" s="887"/>
      <c r="J11" s="18">
        <v>324</v>
      </c>
      <c r="K11" s="18">
        <v>109</v>
      </c>
      <c r="L11" s="18" t="s">
        <v>476</v>
      </c>
      <c r="M11" s="18" t="s">
        <v>476</v>
      </c>
      <c r="N11" s="18" t="s">
        <v>415</v>
      </c>
      <c r="O11" s="18" t="s">
        <v>415</v>
      </c>
      <c r="P11" s="18" t="s">
        <v>476</v>
      </c>
      <c r="Q11" s="35" t="s">
        <v>476</v>
      </c>
      <c r="R11" s="60"/>
      <c r="S11" s="1305">
        <v>4</v>
      </c>
      <c r="T11" s="1306"/>
      <c r="U11" s="327">
        <f>SUM(U13:U14)</f>
        <v>17702</v>
      </c>
      <c r="V11" s="327">
        <f>SUM(V13:V14)</f>
        <v>17232</v>
      </c>
      <c r="W11" s="327">
        <f aca="true" t="shared" si="1" ref="W11:AB11">SUM(W13:W14)</f>
        <v>65</v>
      </c>
      <c r="X11" s="327">
        <f t="shared" si="1"/>
        <v>184</v>
      </c>
      <c r="Y11" s="327">
        <f t="shared" si="1"/>
        <v>4</v>
      </c>
      <c r="Z11" s="327">
        <f t="shared" si="1"/>
        <v>199</v>
      </c>
      <c r="AA11" s="327">
        <f t="shared" si="1"/>
        <v>86</v>
      </c>
      <c r="AB11" s="327">
        <f t="shared" si="1"/>
        <v>1</v>
      </c>
    </row>
    <row r="12" spans="1:28" ht="21" customHeight="1">
      <c r="A12" s="1272" t="s">
        <v>779</v>
      </c>
      <c r="B12" s="1273"/>
      <c r="C12" s="1245">
        <v>1884</v>
      </c>
      <c r="D12" s="1245"/>
      <c r="E12" s="1245"/>
      <c r="F12" s="887">
        <v>1614</v>
      </c>
      <c r="G12" s="887"/>
      <c r="H12" s="887">
        <v>270</v>
      </c>
      <c r="I12" s="887"/>
      <c r="J12" s="18">
        <v>1521</v>
      </c>
      <c r="K12" s="18">
        <v>265</v>
      </c>
      <c r="L12" s="18" t="s">
        <v>476</v>
      </c>
      <c r="M12" s="18" t="s">
        <v>476</v>
      </c>
      <c r="N12" s="18" t="s">
        <v>415</v>
      </c>
      <c r="O12" s="18" t="s">
        <v>415</v>
      </c>
      <c r="P12" s="18">
        <v>93</v>
      </c>
      <c r="Q12" s="18">
        <v>5</v>
      </c>
      <c r="R12" s="12"/>
      <c r="S12" s="1294"/>
      <c r="T12" s="1273"/>
      <c r="U12" s="190"/>
      <c r="V12" s="184"/>
      <c r="W12" s="184"/>
      <c r="X12" s="184"/>
      <c r="Y12" s="184"/>
      <c r="Z12" s="184"/>
      <c r="AA12" s="186"/>
      <c r="AB12" s="186"/>
    </row>
    <row r="13" spans="1:28" ht="21" customHeight="1">
      <c r="A13" s="1272" t="s">
        <v>2</v>
      </c>
      <c r="B13" s="1273"/>
      <c r="C13" s="1245">
        <v>1874</v>
      </c>
      <c r="D13" s="1245"/>
      <c r="E13" s="1245"/>
      <c r="F13" s="799">
        <v>590</v>
      </c>
      <c r="G13" s="799"/>
      <c r="H13" s="799">
        <v>1284</v>
      </c>
      <c r="I13" s="799"/>
      <c r="J13" s="18">
        <v>546</v>
      </c>
      <c r="K13" s="18">
        <v>1238</v>
      </c>
      <c r="L13" s="18">
        <v>30</v>
      </c>
      <c r="M13" s="18">
        <v>43</v>
      </c>
      <c r="N13" s="18" t="s">
        <v>415</v>
      </c>
      <c r="O13" s="18" t="s">
        <v>415</v>
      </c>
      <c r="P13" s="18">
        <v>14</v>
      </c>
      <c r="Q13" s="35">
        <v>3</v>
      </c>
      <c r="R13" s="59"/>
      <c r="S13" s="1272" t="s">
        <v>790</v>
      </c>
      <c r="T13" s="1273"/>
      <c r="U13" s="190">
        <f>SUM(V13,X13,Z13:AB13)</f>
        <v>9063</v>
      </c>
      <c r="V13" s="182">
        <v>8767</v>
      </c>
      <c r="W13" s="182">
        <v>31</v>
      </c>
      <c r="X13" s="182">
        <v>97</v>
      </c>
      <c r="Y13" s="183" t="s">
        <v>849</v>
      </c>
      <c r="Z13" s="182">
        <v>146</v>
      </c>
      <c r="AA13" s="186">
        <v>53</v>
      </c>
      <c r="AB13" s="192" t="s">
        <v>849</v>
      </c>
    </row>
    <row r="14" spans="1:28" ht="21" customHeight="1">
      <c r="A14" s="1272" t="s">
        <v>780</v>
      </c>
      <c r="B14" s="1273"/>
      <c r="C14" s="1245">
        <v>124</v>
      </c>
      <c r="D14" s="1245"/>
      <c r="E14" s="1245"/>
      <c r="F14" s="799">
        <v>80</v>
      </c>
      <c r="G14" s="799"/>
      <c r="H14" s="799">
        <v>44</v>
      </c>
      <c r="I14" s="799"/>
      <c r="J14" s="18">
        <v>80</v>
      </c>
      <c r="K14" s="18">
        <v>44</v>
      </c>
      <c r="L14" s="18" t="s">
        <v>476</v>
      </c>
      <c r="M14" s="18" t="s">
        <v>476</v>
      </c>
      <c r="N14" s="18" t="s">
        <v>415</v>
      </c>
      <c r="O14" s="18" t="s">
        <v>415</v>
      </c>
      <c r="P14" s="18" t="s">
        <v>415</v>
      </c>
      <c r="Q14" s="18" t="s">
        <v>415</v>
      </c>
      <c r="R14" s="59"/>
      <c r="S14" s="1307" t="s">
        <v>791</v>
      </c>
      <c r="T14" s="1308"/>
      <c r="U14" s="504">
        <f>SUM(V14,X14,Z14:AB14)</f>
        <v>8639</v>
      </c>
      <c r="V14" s="535">
        <v>8465</v>
      </c>
      <c r="W14" s="535">
        <v>34</v>
      </c>
      <c r="X14" s="535">
        <v>87</v>
      </c>
      <c r="Y14" s="535">
        <v>4</v>
      </c>
      <c r="Z14" s="535">
        <v>53</v>
      </c>
      <c r="AA14" s="351">
        <v>33</v>
      </c>
      <c r="AB14" s="351">
        <v>1</v>
      </c>
    </row>
    <row r="15" spans="1:19" ht="21" customHeight="1">
      <c r="A15" s="1272" t="s">
        <v>781</v>
      </c>
      <c r="B15" s="1273"/>
      <c r="C15" s="1245">
        <v>144</v>
      </c>
      <c r="D15" s="1245"/>
      <c r="E15" s="1245"/>
      <c r="F15" s="594" t="s">
        <v>587</v>
      </c>
      <c r="G15" s="594"/>
      <c r="H15" s="799">
        <v>144</v>
      </c>
      <c r="I15" s="799"/>
      <c r="J15" s="18" t="s">
        <v>476</v>
      </c>
      <c r="K15" s="18">
        <v>131</v>
      </c>
      <c r="L15" s="18" t="s">
        <v>476</v>
      </c>
      <c r="M15" s="18">
        <v>13</v>
      </c>
      <c r="N15" s="18" t="s">
        <v>415</v>
      </c>
      <c r="O15" s="18" t="s">
        <v>415</v>
      </c>
      <c r="P15" s="18" t="s">
        <v>415</v>
      </c>
      <c r="Q15" s="18" t="s">
        <v>415</v>
      </c>
      <c r="S15" s="37" t="s">
        <v>480</v>
      </c>
    </row>
    <row r="16" spans="1:19" ht="21" customHeight="1">
      <c r="A16" s="1270" t="s">
        <v>3</v>
      </c>
      <c r="B16" s="1271"/>
      <c r="C16" s="1245">
        <v>36</v>
      </c>
      <c r="D16" s="1245"/>
      <c r="E16" s="1245"/>
      <c r="F16" s="591" t="s">
        <v>587</v>
      </c>
      <c r="G16" s="591"/>
      <c r="H16" s="799">
        <v>36</v>
      </c>
      <c r="I16" s="799"/>
      <c r="J16" s="35" t="s">
        <v>476</v>
      </c>
      <c r="K16" s="35">
        <v>36</v>
      </c>
      <c r="L16" s="35" t="s">
        <v>476</v>
      </c>
      <c r="M16" s="35" t="s">
        <v>476</v>
      </c>
      <c r="N16" s="18" t="s">
        <v>415</v>
      </c>
      <c r="O16" s="18" t="s">
        <v>415</v>
      </c>
      <c r="P16" s="18" t="s">
        <v>415</v>
      </c>
      <c r="Q16" s="18" t="s">
        <v>415</v>
      </c>
      <c r="S16" s="10"/>
    </row>
    <row r="17" spans="1:22" ht="21" customHeight="1">
      <c r="A17" s="1275" t="s">
        <v>328</v>
      </c>
      <c r="B17" s="1276"/>
      <c r="C17" s="1257">
        <v>150</v>
      </c>
      <c r="D17" s="1257"/>
      <c r="E17" s="1257"/>
      <c r="F17" s="808">
        <v>114</v>
      </c>
      <c r="G17" s="808"/>
      <c r="H17" s="808">
        <v>36</v>
      </c>
      <c r="I17" s="808"/>
      <c r="J17" s="92">
        <v>91</v>
      </c>
      <c r="K17" s="92">
        <v>27</v>
      </c>
      <c r="L17" s="92">
        <v>23</v>
      </c>
      <c r="M17" s="92">
        <v>9</v>
      </c>
      <c r="N17" s="91" t="s">
        <v>415</v>
      </c>
      <c r="O17" s="91" t="s">
        <v>415</v>
      </c>
      <c r="P17" s="91" t="s">
        <v>415</v>
      </c>
      <c r="Q17" s="91" t="s">
        <v>415</v>
      </c>
      <c r="S17" s="10"/>
      <c r="T17" s="10"/>
      <c r="U17" s="10"/>
      <c r="V17" s="10"/>
    </row>
    <row r="18" ht="21" customHeight="1">
      <c r="A18" s="37"/>
    </row>
    <row r="19" spans="11:29" ht="21" customHeight="1">
      <c r="K19" s="11"/>
      <c r="AC19" s="218"/>
    </row>
    <row r="20" spans="1:28" ht="21" customHeight="1">
      <c r="A20" s="1059" t="s">
        <v>511</v>
      </c>
      <c r="B20" s="1059"/>
      <c r="C20" s="1059"/>
      <c r="D20" s="1059"/>
      <c r="E20" s="1059"/>
      <c r="F20" s="1059"/>
      <c r="G20" s="1059"/>
      <c r="H20" s="1059"/>
      <c r="I20" s="1059"/>
      <c r="J20" s="1059"/>
      <c r="K20" s="1059"/>
      <c r="L20" s="1059"/>
      <c r="M20" s="1059"/>
      <c r="N20" s="1059"/>
      <c r="O20" s="1059"/>
      <c r="P20" s="1059"/>
      <c r="Q20" s="1059"/>
      <c r="R20" s="12"/>
      <c r="S20" s="1059" t="s">
        <v>426</v>
      </c>
      <c r="T20" s="1059"/>
      <c r="U20" s="1059"/>
      <c r="V20" s="1059"/>
      <c r="W20" s="1059"/>
      <c r="X20" s="1059"/>
      <c r="Y20" s="1059"/>
      <c r="Z20" s="1059"/>
      <c r="AA20" s="1059"/>
      <c r="AB20" s="1059"/>
    </row>
    <row r="21" spans="2:28" ht="21" customHeight="1" thickBot="1">
      <c r="B21" s="11"/>
      <c r="C21" s="102"/>
      <c r="D21" s="102"/>
      <c r="E21" s="102"/>
      <c r="F21" s="102"/>
      <c r="G21" s="102"/>
      <c r="H21" s="102"/>
      <c r="I21" s="102"/>
      <c r="J21" s="103"/>
      <c r="K21" s="112"/>
      <c r="L21" s="96"/>
      <c r="M21" s="102"/>
      <c r="N21" s="102"/>
      <c r="O21" s="102"/>
      <c r="P21" s="102"/>
      <c r="Q21" s="102"/>
      <c r="R21" s="11"/>
      <c r="S21" s="96"/>
      <c r="T21" s="102"/>
      <c r="U21" s="102"/>
      <c r="V21" s="102"/>
      <c r="W21" s="102"/>
      <c r="X21" s="102"/>
      <c r="Y21" s="103"/>
      <c r="Z21" s="96"/>
      <c r="AA21" s="96"/>
      <c r="AB21" s="96"/>
    </row>
    <row r="22" spans="1:29" ht="21" customHeight="1">
      <c r="A22" s="1324" t="s">
        <v>416</v>
      </c>
      <c r="B22" s="1325"/>
      <c r="C22" s="1323" t="s">
        <v>304</v>
      </c>
      <c r="D22" s="1323"/>
      <c r="E22" s="1323"/>
      <c r="F22" s="1347" t="s">
        <v>417</v>
      </c>
      <c r="G22" s="1059"/>
      <c r="H22" s="1291" t="s">
        <v>418</v>
      </c>
      <c r="I22" s="1291"/>
      <c r="J22" s="1330" t="s">
        <v>421</v>
      </c>
      <c r="K22" s="1331"/>
      <c r="L22" s="1331"/>
      <c r="M22" s="1331"/>
      <c r="N22" s="1331"/>
      <c r="O22" s="1331"/>
      <c r="P22" s="1331"/>
      <c r="Q22" s="1331"/>
      <c r="R22" s="12"/>
      <c r="S22" s="1249" t="s">
        <v>801</v>
      </c>
      <c r="T22" s="1250"/>
      <c r="U22" s="1319" t="s">
        <v>799</v>
      </c>
      <c r="V22" s="1321" t="s">
        <v>800</v>
      </c>
      <c r="W22" s="114"/>
      <c r="X22" s="1321" t="s">
        <v>793</v>
      </c>
      <c r="Y22" s="114"/>
      <c r="Z22" s="1319" t="s">
        <v>794</v>
      </c>
      <c r="AA22" s="1319" t="s">
        <v>795</v>
      </c>
      <c r="AB22" s="1350" t="s">
        <v>796</v>
      </c>
      <c r="AC22" s="10"/>
    </row>
    <row r="23" spans="1:29" ht="21" customHeight="1">
      <c r="A23" s="1326"/>
      <c r="B23" s="1327"/>
      <c r="C23" s="1332"/>
      <c r="D23" s="1332"/>
      <c r="E23" s="1332"/>
      <c r="F23" s="1343"/>
      <c r="G23" s="1253"/>
      <c r="H23" s="1292"/>
      <c r="I23" s="1292"/>
      <c r="J23" s="1293" t="s">
        <v>317</v>
      </c>
      <c r="K23" s="1266"/>
      <c r="L23" s="1301" t="s">
        <v>787</v>
      </c>
      <c r="M23" s="1266"/>
      <c r="N23" s="1301" t="s">
        <v>788</v>
      </c>
      <c r="O23" s="1266"/>
      <c r="P23" s="1301" t="s">
        <v>789</v>
      </c>
      <c r="Q23" s="1302"/>
      <c r="R23" s="29"/>
      <c r="S23" s="1247" t="s">
        <v>802</v>
      </c>
      <c r="T23" s="1248"/>
      <c r="U23" s="1320"/>
      <c r="V23" s="1322"/>
      <c r="W23" s="113" t="s">
        <v>424</v>
      </c>
      <c r="X23" s="1322"/>
      <c r="Y23" s="113" t="s">
        <v>425</v>
      </c>
      <c r="Z23" s="1320"/>
      <c r="AA23" s="1320"/>
      <c r="AB23" s="1351"/>
      <c r="AC23" s="10"/>
    </row>
    <row r="24" spans="1:29" ht="21" customHeight="1">
      <c r="A24" s="1328"/>
      <c r="B24" s="1329"/>
      <c r="C24" s="85" t="s">
        <v>317</v>
      </c>
      <c r="D24" s="85" t="s">
        <v>291</v>
      </c>
      <c r="E24" s="110" t="s">
        <v>292</v>
      </c>
      <c r="F24" s="85" t="s">
        <v>291</v>
      </c>
      <c r="G24" s="110" t="s">
        <v>292</v>
      </c>
      <c r="H24" s="85" t="s">
        <v>291</v>
      </c>
      <c r="I24" s="110" t="s">
        <v>292</v>
      </c>
      <c r="J24" s="85" t="s">
        <v>291</v>
      </c>
      <c r="K24" s="110" t="s">
        <v>292</v>
      </c>
      <c r="L24" s="85" t="s">
        <v>291</v>
      </c>
      <c r="M24" s="111" t="s">
        <v>292</v>
      </c>
      <c r="N24" s="85" t="s">
        <v>291</v>
      </c>
      <c r="O24" s="110" t="s">
        <v>292</v>
      </c>
      <c r="P24" s="85" t="s">
        <v>291</v>
      </c>
      <c r="Q24" s="111" t="s">
        <v>292</v>
      </c>
      <c r="R24" s="76"/>
      <c r="S24" s="1297" t="s">
        <v>478</v>
      </c>
      <c r="T24" s="1298"/>
      <c r="U24" s="190">
        <f>SUM(V24,X24,Z24:AB24)</f>
        <v>15734</v>
      </c>
      <c r="V24" s="190">
        <v>5570</v>
      </c>
      <c r="W24" s="190">
        <v>17</v>
      </c>
      <c r="X24" s="190">
        <v>3494</v>
      </c>
      <c r="Y24" s="190">
        <v>178</v>
      </c>
      <c r="Z24" s="190">
        <v>6144</v>
      </c>
      <c r="AA24" s="190">
        <v>510</v>
      </c>
      <c r="AB24" s="190">
        <v>16</v>
      </c>
      <c r="AC24" s="10"/>
    </row>
    <row r="25" spans="1:28" ht="21" customHeight="1">
      <c r="A25" s="1062" t="s">
        <v>478</v>
      </c>
      <c r="B25" s="1278"/>
      <c r="C25" s="190">
        <v>33</v>
      </c>
      <c r="D25" s="190">
        <v>24</v>
      </c>
      <c r="E25" s="190">
        <v>9</v>
      </c>
      <c r="F25" s="190">
        <v>1</v>
      </c>
      <c r="G25" s="190">
        <v>3</v>
      </c>
      <c r="H25" s="190">
        <v>5</v>
      </c>
      <c r="I25" s="190">
        <v>2</v>
      </c>
      <c r="J25" s="190">
        <v>18</v>
      </c>
      <c r="K25" s="190">
        <v>4</v>
      </c>
      <c r="L25" s="5">
        <v>3</v>
      </c>
      <c r="M25" s="5" t="s">
        <v>510</v>
      </c>
      <c r="N25" s="5">
        <v>8</v>
      </c>
      <c r="O25" s="5">
        <v>1</v>
      </c>
      <c r="P25" s="5">
        <v>7</v>
      </c>
      <c r="Q25" s="5">
        <v>3</v>
      </c>
      <c r="R25" s="78"/>
      <c r="S25" s="1299" t="s">
        <v>8</v>
      </c>
      <c r="T25" s="1300"/>
      <c r="U25" s="190">
        <f>SUM(V25,X25,Z25:AB25)</f>
        <v>16473</v>
      </c>
      <c r="V25" s="190">
        <v>5993</v>
      </c>
      <c r="W25" s="190">
        <v>20</v>
      </c>
      <c r="X25" s="190">
        <v>3626</v>
      </c>
      <c r="Y25" s="190">
        <v>206</v>
      </c>
      <c r="Z25" s="190">
        <v>6232</v>
      </c>
      <c r="AA25" s="190">
        <v>593</v>
      </c>
      <c r="AB25" s="190">
        <v>29</v>
      </c>
    </row>
    <row r="26" spans="1:28" ht="21" customHeight="1">
      <c r="A26" s="1059" t="s">
        <v>8</v>
      </c>
      <c r="B26" s="1277"/>
      <c r="C26" s="190">
        <v>36</v>
      </c>
      <c r="D26" s="190">
        <v>28</v>
      </c>
      <c r="E26" s="190">
        <v>8</v>
      </c>
      <c r="F26" s="190">
        <v>3</v>
      </c>
      <c r="G26" s="190">
        <v>3</v>
      </c>
      <c r="H26" s="190">
        <v>5</v>
      </c>
      <c r="I26" s="190">
        <v>1</v>
      </c>
      <c r="J26" s="190">
        <v>20</v>
      </c>
      <c r="K26" s="190">
        <v>4</v>
      </c>
      <c r="L26" s="5">
        <v>2</v>
      </c>
      <c r="M26" s="5">
        <v>2</v>
      </c>
      <c r="N26" s="5">
        <v>8</v>
      </c>
      <c r="O26" s="5" t="s">
        <v>510</v>
      </c>
      <c r="P26" s="5">
        <v>10</v>
      </c>
      <c r="Q26" s="5">
        <v>2</v>
      </c>
      <c r="R26" s="78"/>
      <c r="S26" s="1295">
        <v>2</v>
      </c>
      <c r="T26" s="1296"/>
      <c r="U26" s="190">
        <f>SUM(V26,X26,Z26:AB26)</f>
        <v>17353</v>
      </c>
      <c r="V26" s="190">
        <v>6261</v>
      </c>
      <c r="W26" s="190">
        <v>33</v>
      </c>
      <c r="X26" s="190">
        <v>4095</v>
      </c>
      <c r="Y26" s="190">
        <v>158</v>
      </c>
      <c r="Z26" s="190">
        <v>6544</v>
      </c>
      <c r="AA26" s="190">
        <v>440</v>
      </c>
      <c r="AB26" s="190">
        <v>13</v>
      </c>
    </row>
    <row r="27" spans="1:28" ht="21" customHeight="1">
      <c r="A27" s="1065">
        <v>2</v>
      </c>
      <c r="B27" s="1277"/>
      <c r="C27" s="190">
        <v>24</v>
      </c>
      <c r="D27" s="190">
        <v>17</v>
      </c>
      <c r="E27" s="190">
        <v>7</v>
      </c>
      <c r="F27" s="190" t="s">
        <v>587</v>
      </c>
      <c r="G27" s="190" t="s">
        <v>587</v>
      </c>
      <c r="H27" s="190">
        <v>1</v>
      </c>
      <c r="I27" s="190">
        <v>4</v>
      </c>
      <c r="J27" s="190">
        <v>16</v>
      </c>
      <c r="K27" s="190">
        <v>3</v>
      </c>
      <c r="L27" s="5">
        <v>4</v>
      </c>
      <c r="M27" s="5" t="s">
        <v>476</v>
      </c>
      <c r="N27" s="5">
        <v>5</v>
      </c>
      <c r="O27" s="5">
        <v>1</v>
      </c>
      <c r="P27" s="5">
        <v>7</v>
      </c>
      <c r="Q27" s="5">
        <v>2</v>
      </c>
      <c r="R27" s="78"/>
      <c r="S27" s="1295">
        <v>3</v>
      </c>
      <c r="T27" s="1296"/>
      <c r="U27" s="190">
        <f>SUM(V27,X27,Z27:AB27)</f>
        <v>17826</v>
      </c>
      <c r="V27" s="190">
        <v>6829</v>
      </c>
      <c r="W27" s="190">
        <v>27</v>
      </c>
      <c r="X27" s="190">
        <v>4126</v>
      </c>
      <c r="Y27" s="190">
        <v>160</v>
      </c>
      <c r="Z27" s="190">
        <v>6359</v>
      </c>
      <c r="AA27" s="190">
        <v>506</v>
      </c>
      <c r="AB27" s="190">
        <v>6</v>
      </c>
    </row>
    <row r="28" spans="1:28" ht="21" customHeight="1">
      <c r="A28" s="1065">
        <v>3</v>
      </c>
      <c r="B28" s="1277"/>
      <c r="C28" s="190">
        <v>9</v>
      </c>
      <c r="D28" s="190">
        <v>6</v>
      </c>
      <c r="E28" s="190">
        <v>3</v>
      </c>
      <c r="F28" s="190" t="s">
        <v>587</v>
      </c>
      <c r="G28" s="190" t="s">
        <v>587</v>
      </c>
      <c r="H28" s="190">
        <v>1</v>
      </c>
      <c r="I28" s="190">
        <v>3</v>
      </c>
      <c r="J28" s="190">
        <v>5</v>
      </c>
      <c r="K28" s="190" t="s">
        <v>587</v>
      </c>
      <c r="L28" s="5">
        <v>5</v>
      </c>
      <c r="M28" s="5" t="s">
        <v>476</v>
      </c>
      <c r="N28" s="5" t="s">
        <v>476</v>
      </c>
      <c r="O28" s="5" t="s">
        <v>476</v>
      </c>
      <c r="P28" s="5" t="s">
        <v>476</v>
      </c>
      <c r="Q28" s="5" t="s">
        <v>476</v>
      </c>
      <c r="R28" s="78"/>
      <c r="S28" s="1289">
        <v>4</v>
      </c>
      <c r="T28" s="1290"/>
      <c r="U28" s="327">
        <f>SUM(U30:U31)</f>
        <v>18077</v>
      </c>
      <c r="V28" s="327">
        <f aca="true" t="shared" si="2" ref="V28:AB28">SUM(V30:V31)</f>
        <v>7441</v>
      </c>
      <c r="W28" s="327">
        <f t="shared" si="2"/>
        <v>31</v>
      </c>
      <c r="X28" s="327">
        <f t="shared" si="2"/>
        <v>4003</v>
      </c>
      <c r="Y28" s="327">
        <f t="shared" si="2"/>
        <v>173</v>
      </c>
      <c r="Z28" s="327">
        <f t="shared" si="2"/>
        <v>6223</v>
      </c>
      <c r="AA28" s="327">
        <f t="shared" si="2"/>
        <v>389</v>
      </c>
      <c r="AB28" s="327">
        <f t="shared" si="2"/>
        <v>21</v>
      </c>
    </row>
    <row r="29" spans="1:28" ht="21" customHeight="1">
      <c r="A29" s="865">
        <v>4</v>
      </c>
      <c r="B29" s="1346"/>
      <c r="C29" s="534">
        <f>SUM(D29:E29)</f>
        <v>22</v>
      </c>
      <c r="D29" s="458">
        <f>SUM(F29,H29,J29)</f>
        <v>13</v>
      </c>
      <c r="E29" s="458">
        <f>SUM(G29,I29,K29)</f>
        <v>9</v>
      </c>
      <c r="F29" s="458">
        <v>1</v>
      </c>
      <c r="G29" s="458">
        <v>2</v>
      </c>
      <c r="H29" s="458">
        <v>3</v>
      </c>
      <c r="I29" s="458">
        <v>3</v>
      </c>
      <c r="J29" s="458">
        <f>SUM(L29,N29,P29)</f>
        <v>9</v>
      </c>
      <c r="K29" s="458">
        <f>SUM(M29,O29,Q29)</f>
        <v>4</v>
      </c>
      <c r="L29" s="458">
        <v>5</v>
      </c>
      <c r="M29" s="458">
        <v>2</v>
      </c>
      <c r="N29" s="458">
        <v>4</v>
      </c>
      <c r="O29" s="458">
        <v>2</v>
      </c>
      <c r="P29" s="458" t="s">
        <v>1</v>
      </c>
      <c r="Q29" s="458" t="s">
        <v>1</v>
      </c>
      <c r="R29" s="60"/>
      <c r="S29" s="1303"/>
      <c r="T29" s="1304"/>
      <c r="U29" s="190"/>
      <c r="V29" s="184"/>
      <c r="W29" s="184"/>
      <c r="X29" s="184"/>
      <c r="Y29" s="184"/>
      <c r="Z29" s="184"/>
      <c r="AA29" s="186"/>
      <c r="AB29" s="186"/>
    </row>
    <row r="30" spans="1:28" ht="21" customHeight="1">
      <c r="A30" s="37"/>
      <c r="B30" s="12"/>
      <c r="C30" s="12"/>
      <c r="D30" s="12"/>
      <c r="E30" s="12"/>
      <c r="F30" s="12"/>
      <c r="G30" s="12"/>
      <c r="H30" s="12"/>
      <c r="I30" s="12"/>
      <c r="J30" s="12"/>
      <c r="K30" s="4"/>
      <c r="L30" s="12"/>
      <c r="M30" s="101"/>
      <c r="N30" s="59"/>
      <c r="O30" s="59"/>
      <c r="P30" s="59"/>
      <c r="Q30" s="59"/>
      <c r="R30" s="59"/>
      <c r="S30" s="638" t="s">
        <v>790</v>
      </c>
      <c r="T30" s="1304"/>
      <c r="U30" s="190">
        <f>SUM(V30,X30,Z30:AB30)</f>
        <v>9013</v>
      </c>
      <c r="V30" s="215">
        <v>3482</v>
      </c>
      <c r="W30" s="215">
        <v>14</v>
      </c>
      <c r="X30" s="215">
        <v>2170</v>
      </c>
      <c r="Y30" s="215">
        <v>13</v>
      </c>
      <c r="Z30" s="215">
        <v>3156</v>
      </c>
      <c r="AA30" s="252">
        <v>191</v>
      </c>
      <c r="AB30" s="252">
        <v>14</v>
      </c>
    </row>
    <row r="31" spans="1:28" ht="21" customHeight="1">
      <c r="A31" s="12"/>
      <c r="B31" s="12"/>
      <c r="C31" s="88"/>
      <c r="D31" s="59"/>
      <c r="E31" s="59"/>
      <c r="F31" s="59"/>
      <c r="G31" s="59"/>
      <c r="H31" s="59"/>
      <c r="I31" s="59"/>
      <c r="J31" s="59"/>
      <c r="K31" s="9"/>
      <c r="L31" s="109"/>
      <c r="M31" s="101"/>
      <c r="N31" s="59"/>
      <c r="O31" s="59"/>
      <c r="P31" s="59"/>
      <c r="Q31" s="59"/>
      <c r="R31" s="59"/>
      <c r="S31" s="1348" t="s">
        <v>791</v>
      </c>
      <c r="T31" s="1349"/>
      <c r="U31" s="504">
        <f>SUM(V31,X31,Z31:AB31)</f>
        <v>9064</v>
      </c>
      <c r="V31" s="263">
        <v>3959</v>
      </c>
      <c r="W31" s="263">
        <v>17</v>
      </c>
      <c r="X31" s="263">
        <v>1833</v>
      </c>
      <c r="Y31" s="263">
        <v>160</v>
      </c>
      <c r="Z31" s="263">
        <v>3067</v>
      </c>
      <c r="AA31" s="262">
        <v>198</v>
      </c>
      <c r="AB31" s="262">
        <v>7</v>
      </c>
    </row>
    <row r="32" spans="1:19" ht="21" customHeight="1">
      <c r="A32" s="12"/>
      <c r="B32" s="12"/>
      <c r="C32" s="88"/>
      <c r="D32" s="59"/>
      <c r="E32" s="59"/>
      <c r="F32" s="59"/>
      <c r="G32" s="59"/>
      <c r="H32" s="59"/>
      <c r="I32" s="59"/>
      <c r="J32" s="59"/>
      <c r="K32" s="7"/>
      <c r="S32" s="37" t="s">
        <v>480</v>
      </c>
    </row>
    <row r="34" spans="19:39" ht="21" customHeight="1">
      <c r="S34" s="21"/>
      <c r="T34" s="21"/>
      <c r="U34" s="21"/>
      <c r="V34" s="21"/>
      <c r="W34" s="21"/>
      <c r="X34" s="21"/>
      <c r="Y34" s="21"/>
      <c r="Z34" s="21"/>
      <c r="AA34" s="21"/>
      <c r="AB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</row>
    <row r="35" spans="1:39" ht="21" customHeight="1">
      <c r="A35" s="1059" t="s">
        <v>512</v>
      </c>
      <c r="B35" s="1059"/>
      <c r="C35" s="1059"/>
      <c r="D35" s="1059"/>
      <c r="E35" s="1059"/>
      <c r="F35" s="1059"/>
      <c r="G35" s="1059"/>
      <c r="H35" s="1059"/>
      <c r="I35" s="1059"/>
      <c r="J35" s="1059"/>
      <c r="K35" s="1059"/>
      <c r="L35" s="1059"/>
      <c r="M35" s="1059"/>
      <c r="N35" s="1059"/>
      <c r="O35" s="1059"/>
      <c r="P35" s="1059"/>
      <c r="Q35" s="1059"/>
      <c r="R35" s="12"/>
      <c r="S35" s="1059" t="s">
        <v>427</v>
      </c>
      <c r="T35" s="1059"/>
      <c r="U35" s="1059"/>
      <c r="V35" s="1059"/>
      <c r="W35" s="1059"/>
      <c r="X35" s="1059"/>
      <c r="Y35" s="1059"/>
      <c r="Z35" s="1059"/>
      <c r="AA35" s="1059"/>
      <c r="AB35" s="1059"/>
      <c r="AD35" s="12"/>
      <c r="AE35" s="12"/>
      <c r="AF35" s="12"/>
      <c r="AG35" s="12"/>
      <c r="AH35" s="12"/>
      <c r="AI35" s="12"/>
      <c r="AJ35" s="12"/>
      <c r="AK35" s="12"/>
      <c r="AL35" s="12"/>
      <c r="AM35" s="12"/>
    </row>
    <row r="36" spans="2:39" ht="21" customHeight="1" thickBot="1">
      <c r="B36" s="11"/>
      <c r="C36" s="102"/>
      <c r="D36" s="102"/>
      <c r="E36" s="102"/>
      <c r="F36" s="102"/>
      <c r="G36" s="102"/>
      <c r="H36" s="102"/>
      <c r="I36" s="102"/>
      <c r="J36" s="103"/>
      <c r="K36" s="112"/>
      <c r="L36" s="96"/>
      <c r="M36" s="102"/>
      <c r="N36" s="102"/>
      <c r="O36" s="102"/>
      <c r="P36" s="102"/>
      <c r="Q36" s="102"/>
      <c r="R36" s="11"/>
      <c r="U36" s="11"/>
      <c r="V36" s="11"/>
      <c r="W36" s="11"/>
      <c r="X36" s="11"/>
      <c r="Y36" s="11"/>
      <c r="Z36" s="102"/>
      <c r="AB36" s="12"/>
      <c r="AD36" s="10"/>
      <c r="AE36" s="10"/>
      <c r="AF36" s="11"/>
      <c r="AG36" s="11"/>
      <c r="AH36" s="11"/>
      <c r="AI36" s="11"/>
      <c r="AJ36" s="11"/>
      <c r="AK36" s="11"/>
      <c r="AL36" s="10"/>
      <c r="AM36" s="12"/>
    </row>
    <row r="37" spans="1:39" ht="21" customHeight="1">
      <c r="A37" s="1324" t="s">
        <v>416</v>
      </c>
      <c r="B37" s="1324"/>
      <c r="C37" s="1363" t="s">
        <v>304</v>
      </c>
      <c r="D37" s="1363"/>
      <c r="E37" s="1363"/>
      <c r="F37" s="1365" t="s">
        <v>422</v>
      </c>
      <c r="G37" s="1334"/>
      <c r="H37" s="1367" t="s">
        <v>417</v>
      </c>
      <c r="I37" s="1368"/>
      <c r="J37" s="1373" t="s">
        <v>418</v>
      </c>
      <c r="K37" s="1374"/>
      <c r="L37" s="1371" t="s">
        <v>421</v>
      </c>
      <c r="M37" s="1372"/>
      <c r="N37" s="1372"/>
      <c r="O37" s="1372"/>
      <c r="P37" s="1372"/>
      <c r="Q37" s="1372"/>
      <c r="R37" s="12"/>
      <c r="S37" s="1354" t="s">
        <v>246</v>
      </c>
      <c r="T37" s="1354"/>
      <c r="U37" s="1355"/>
      <c r="V37" s="25" t="s">
        <v>478</v>
      </c>
      <c r="W37" s="25" t="s">
        <v>8</v>
      </c>
      <c r="X37" s="460" t="s">
        <v>806</v>
      </c>
      <c r="Y37" s="460" t="s">
        <v>807</v>
      </c>
      <c r="Z37" s="460" t="s">
        <v>808</v>
      </c>
      <c r="AA37" s="25" t="s">
        <v>23</v>
      </c>
      <c r="AB37" s="24" t="s">
        <v>24</v>
      </c>
      <c r="AD37" s="29"/>
      <c r="AE37" s="29"/>
      <c r="AF37" s="115"/>
      <c r="AG37" s="12"/>
      <c r="AH37" s="12"/>
      <c r="AI37" s="12"/>
      <c r="AJ37" s="12"/>
      <c r="AK37" s="12"/>
      <c r="AL37" s="12"/>
      <c r="AM37" s="12"/>
    </row>
    <row r="38" spans="1:39" ht="21" customHeight="1">
      <c r="A38" s="1361"/>
      <c r="B38" s="1268"/>
      <c r="C38" s="1364"/>
      <c r="D38" s="1364"/>
      <c r="E38" s="1364"/>
      <c r="F38" s="1366"/>
      <c r="G38" s="1276"/>
      <c r="H38" s="1369"/>
      <c r="I38" s="1370"/>
      <c r="J38" s="1375"/>
      <c r="K38" s="1376"/>
      <c r="L38" s="1302" t="s">
        <v>317</v>
      </c>
      <c r="M38" s="1293"/>
      <c r="N38" s="1377" t="s">
        <v>419</v>
      </c>
      <c r="O38" s="1378"/>
      <c r="P38" s="1302" t="s">
        <v>420</v>
      </c>
      <c r="Q38" s="1357"/>
      <c r="R38" s="29"/>
      <c r="S38" s="1359" t="s">
        <v>46</v>
      </c>
      <c r="T38" s="1359"/>
      <c r="U38" s="1360"/>
      <c r="V38" s="327">
        <f>SUM(V40,V45,V50,V57)</f>
        <v>6339</v>
      </c>
      <c r="W38" s="327">
        <f aca="true" t="shared" si="3" ref="W38:AB38">SUM(W40,W45,W50,W57)</f>
        <v>6458</v>
      </c>
      <c r="X38" s="327">
        <f t="shared" si="3"/>
        <v>6735</v>
      </c>
      <c r="Y38" s="327">
        <f t="shared" si="3"/>
        <v>6546</v>
      </c>
      <c r="Z38" s="327">
        <f t="shared" si="3"/>
        <v>6427</v>
      </c>
      <c r="AA38" s="327">
        <f t="shared" si="3"/>
        <v>3183</v>
      </c>
      <c r="AB38" s="327">
        <f t="shared" si="3"/>
        <v>3244</v>
      </c>
      <c r="AD38" s="69"/>
      <c r="AE38" s="69"/>
      <c r="AF38" s="116"/>
      <c r="AG38" s="64"/>
      <c r="AH38" s="64"/>
      <c r="AI38" s="64"/>
      <c r="AJ38" s="64"/>
      <c r="AK38" s="65"/>
      <c r="AL38" s="65"/>
      <c r="AM38" s="65"/>
    </row>
    <row r="39" spans="1:39" ht="21" customHeight="1">
      <c r="A39" s="1362"/>
      <c r="B39" s="1362"/>
      <c r="C39" s="85" t="s">
        <v>317</v>
      </c>
      <c r="D39" s="85" t="s">
        <v>291</v>
      </c>
      <c r="E39" s="110" t="s">
        <v>292</v>
      </c>
      <c r="F39" s="85" t="s">
        <v>291</v>
      </c>
      <c r="G39" s="110" t="s">
        <v>292</v>
      </c>
      <c r="H39" s="85" t="s">
        <v>291</v>
      </c>
      <c r="I39" s="110" t="s">
        <v>292</v>
      </c>
      <c r="J39" s="85" t="s">
        <v>291</v>
      </c>
      <c r="K39" s="110" t="s">
        <v>292</v>
      </c>
      <c r="L39" s="85" t="s">
        <v>291</v>
      </c>
      <c r="M39" s="110" t="s">
        <v>292</v>
      </c>
      <c r="N39" s="85" t="s">
        <v>291</v>
      </c>
      <c r="O39" s="111" t="s">
        <v>292</v>
      </c>
      <c r="P39" s="85" t="s">
        <v>291</v>
      </c>
      <c r="Q39" s="111" t="s">
        <v>292</v>
      </c>
      <c r="R39" s="76"/>
      <c r="T39" s="11"/>
      <c r="U39" s="41"/>
      <c r="V39" s="190"/>
      <c r="W39" s="190"/>
      <c r="X39" s="190"/>
      <c r="Y39" s="190"/>
      <c r="Z39" s="190"/>
      <c r="AA39" s="190"/>
      <c r="AB39" s="190"/>
      <c r="AD39" s="10"/>
      <c r="AE39" s="11"/>
      <c r="AF39" s="11"/>
      <c r="AG39" s="12"/>
      <c r="AH39" s="12"/>
      <c r="AI39" s="12"/>
      <c r="AJ39" s="12"/>
      <c r="AK39" s="8"/>
      <c r="AL39" s="8"/>
      <c r="AM39" s="8"/>
    </row>
    <row r="40" spans="1:39" ht="21" customHeight="1">
      <c r="A40" s="1062" t="s">
        <v>478</v>
      </c>
      <c r="B40" s="1345"/>
      <c r="C40" s="183">
        <v>31</v>
      </c>
      <c r="D40" s="217">
        <v>15</v>
      </c>
      <c r="E40" s="217">
        <v>16</v>
      </c>
      <c r="F40" s="183">
        <v>3</v>
      </c>
      <c r="G40" s="183">
        <v>2</v>
      </c>
      <c r="H40" s="183">
        <v>2</v>
      </c>
      <c r="I40" s="183">
        <v>5</v>
      </c>
      <c r="J40" s="183">
        <v>3</v>
      </c>
      <c r="K40" s="183">
        <v>1</v>
      </c>
      <c r="L40" s="217">
        <v>7</v>
      </c>
      <c r="M40" s="217">
        <v>8</v>
      </c>
      <c r="N40" s="183">
        <v>5</v>
      </c>
      <c r="O40" s="183">
        <v>6</v>
      </c>
      <c r="P40" s="6">
        <v>2</v>
      </c>
      <c r="Q40" s="6">
        <v>2</v>
      </c>
      <c r="R40" s="78"/>
      <c r="S40" s="715" t="s">
        <v>803</v>
      </c>
      <c r="T40" s="1356"/>
      <c r="U40" s="1338"/>
      <c r="V40" s="190">
        <f>SUM(V41:V43)</f>
        <v>26</v>
      </c>
      <c r="W40" s="190">
        <f aca="true" t="shared" si="4" ref="W40:AB40">SUM(W41:W43)</f>
        <v>10</v>
      </c>
      <c r="X40" s="190">
        <f t="shared" si="4"/>
        <v>30</v>
      </c>
      <c r="Y40" s="190">
        <f t="shared" si="4"/>
        <v>24</v>
      </c>
      <c r="Z40" s="190">
        <f t="shared" si="4"/>
        <v>30</v>
      </c>
      <c r="AA40" s="190">
        <f t="shared" si="4"/>
        <v>18</v>
      </c>
      <c r="AB40" s="190">
        <f t="shared" si="4"/>
        <v>12</v>
      </c>
      <c r="AD40" s="1"/>
      <c r="AE40" s="3"/>
      <c r="AF40" s="117"/>
      <c r="AG40" s="22"/>
      <c r="AH40" s="22"/>
      <c r="AI40" s="22"/>
      <c r="AJ40" s="22"/>
      <c r="AK40" s="22"/>
      <c r="AL40" s="22"/>
      <c r="AM40" s="22"/>
    </row>
    <row r="41" spans="1:39" ht="21" customHeight="1">
      <c r="A41" s="1059" t="s">
        <v>8</v>
      </c>
      <c r="B41" s="1279"/>
      <c r="C41" s="183">
        <v>38</v>
      </c>
      <c r="D41" s="183">
        <v>21</v>
      </c>
      <c r="E41" s="183">
        <v>17</v>
      </c>
      <c r="F41" s="183">
        <v>6</v>
      </c>
      <c r="G41" s="183">
        <v>8</v>
      </c>
      <c r="H41" s="183">
        <v>3</v>
      </c>
      <c r="I41" s="183">
        <v>1</v>
      </c>
      <c r="J41" s="183">
        <v>1</v>
      </c>
      <c r="K41" s="183">
        <v>1</v>
      </c>
      <c r="L41" s="183">
        <v>11</v>
      </c>
      <c r="M41" s="183">
        <v>7</v>
      </c>
      <c r="N41" s="183">
        <v>7</v>
      </c>
      <c r="O41" s="183">
        <v>5</v>
      </c>
      <c r="P41" s="6">
        <v>4</v>
      </c>
      <c r="Q41" s="6">
        <v>2</v>
      </c>
      <c r="R41" s="78"/>
      <c r="T41" s="1280" t="s">
        <v>247</v>
      </c>
      <c r="U41" s="1338"/>
      <c r="V41" s="190">
        <v>16</v>
      </c>
      <c r="W41" s="190">
        <v>7</v>
      </c>
      <c r="X41" s="190">
        <v>24</v>
      </c>
      <c r="Y41" s="190">
        <v>18</v>
      </c>
      <c r="Z41" s="190">
        <v>20</v>
      </c>
      <c r="AA41" s="190">
        <v>12</v>
      </c>
      <c r="AB41" s="190">
        <v>8</v>
      </c>
      <c r="AD41" s="10"/>
      <c r="AE41" s="1"/>
      <c r="AF41" s="117"/>
      <c r="AG41" s="59"/>
      <c r="AH41" s="59"/>
      <c r="AI41" s="59"/>
      <c r="AJ41" s="59"/>
      <c r="AK41" s="59"/>
      <c r="AL41" s="59"/>
      <c r="AM41" s="59"/>
    </row>
    <row r="42" spans="1:39" ht="21" customHeight="1">
      <c r="A42" s="1065">
        <v>2</v>
      </c>
      <c r="B42" s="1279"/>
      <c r="C42" s="183">
        <v>24</v>
      </c>
      <c r="D42" s="183">
        <v>18</v>
      </c>
      <c r="E42" s="183">
        <v>6</v>
      </c>
      <c r="F42" s="183">
        <v>2</v>
      </c>
      <c r="G42" s="183">
        <v>1</v>
      </c>
      <c r="H42" s="183">
        <v>5</v>
      </c>
      <c r="I42" s="183">
        <v>1</v>
      </c>
      <c r="J42" s="183">
        <v>4</v>
      </c>
      <c r="K42" s="183">
        <v>1</v>
      </c>
      <c r="L42" s="183">
        <v>7</v>
      </c>
      <c r="M42" s="183">
        <v>3</v>
      </c>
      <c r="N42" s="183">
        <v>5</v>
      </c>
      <c r="O42" s="183">
        <v>1</v>
      </c>
      <c r="P42" s="6">
        <v>2</v>
      </c>
      <c r="Q42" s="6">
        <v>2</v>
      </c>
      <c r="R42" s="78"/>
      <c r="T42" s="1280" t="s">
        <v>584</v>
      </c>
      <c r="U42" s="1338"/>
      <c r="V42" s="190">
        <v>1</v>
      </c>
      <c r="W42" s="190" t="s">
        <v>849</v>
      </c>
      <c r="X42" s="190" t="s">
        <v>849</v>
      </c>
      <c r="Y42" s="190" t="s">
        <v>849</v>
      </c>
      <c r="Z42" s="190">
        <v>3</v>
      </c>
      <c r="AA42" s="190">
        <v>2</v>
      </c>
      <c r="AB42" s="190">
        <v>1</v>
      </c>
      <c r="AD42" s="10"/>
      <c r="AE42" s="1"/>
      <c r="AF42" s="117"/>
      <c r="AG42" s="59"/>
      <c r="AH42" s="59"/>
      <c r="AI42" s="59"/>
      <c r="AJ42" s="59"/>
      <c r="AK42" s="59"/>
      <c r="AL42" s="59"/>
      <c r="AM42" s="59"/>
    </row>
    <row r="43" spans="1:39" ht="21" customHeight="1">
      <c r="A43" s="1065">
        <v>3</v>
      </c>
      <c r="B43" s="1279"/>
      <c r="C43" s="183">
        <v>24</v>
      </c>
      <c r="D43" s="183">
        <v>13</v>
      </c>
      <c r="E43" s="183">
        <v>11</v>
      </c>
      <c r="F43" s="183">
        <v>4</v>
      </c>
      <c r="G43" s="183">
        <v>3</v>
      </c>
      <c r="H43" s="183">
        <v>3</v>
      </c>
      <c r="I43" s="183">
        <v>3</v>
      </c>
      <c r="J43" s="183">
        <v>2</v>
      </c>
      <c r="K43" s="183">
        <v>4</v>
      </c>
      <c r="L43" s="183">
        <v>4</v>
      </c>
      <c r="M43" s="183">
        <v>1</v>
      </c>
      <c r="N43" s="183">
        <v>4</v>
      </c>
      <c r="O43" s="183">
        <v>1</v>
      </c>
      <c r="P43" s="6" t="s">
        <v>476</v>
      </c>
      <c r="Q43" s="6" t="s">
        <v>476</v>
      </c>
      <c r="R43" s="78"/>
      <c r="T43" s="1280" t="s">
        <v>585</v>
      </c>
      <c r="U43" s="1338"/>
      <c r="V43" s="190">
        <v>9</v>
      </c>
      <c r="W43" s="190">
        <v>3</v>
      </c>
      <c r="X43" s="190">
        <v>6</v>
      </c>
      <c r="Y43" s="190">
        <v>6</v>
      </c>
      <c r="Z43" s="190">
        <v>7</v>
      </c>
      <c r="AA43" s="190">
        <v>4</v>
      </c>
      <c r="AB43" s="190">
        <v>3</v>
      </c>
      <c r="AD43" s="10"/>
      <c r="AE43" s="1"/>
      <c r="AF43" s="117"/>
      <c r="AG43" s="59"/>
      <c r="AH43" s="59"/>
      <c r="AI43" s="59"/>
      <c r="AJ43" s="59"/>
      <c r="AK43" s="59"/>
      <c r="AL43" s="59"/>
      <c r="AM43" s="59"/>
    </row>
    <row r="44" spans="1:39" ht="21" customHeight="1">
      <c r="A44" s="865">
        <v>4</v>
      </c>
      <c r="B44" s="1337"/>
      <c r="C44" s="534">
        <f>SUM(D44:E44)</f>
        <v>15</v>
      </c>
      <c r="D44" s="458">
        <f>SUM(F44,H44,J44,L44)</f>
        <v>9</v>
      </c>
      <c r="E44" s="458">
        <f>SUM(G44,I44,K44,M44)</f>
        <v>6</v>
      </c>
      <c r="F44" s="458">
        <v>1</v>
      </c>
      <c r="G44" s="458">
        <v>0</v>
      </c>
      <c r="H44" s="458">
        <v>0</v>
      </c>
      <c r="I44" s="458">
        <v>3</v>
      </c>
      <c r="J44" s="458">
        <v>3</v>
      </c>
      <c r="K44" s="458">
        <v>1</v>
      </c>
      <c r="L44" s="458">
        <f>SUM(N44,P44)</f>
        <v>5</v>
      </c>
      <c r="M44" s="458">
        <f>SUM(O44,Q44)</f>
        <v>2</v>
      </c>
      <c r="N44" s="458">
        <v>1</v>
      </c>
      <c r="O44" s="458">
        <v>1</v>
      </c>
      <c r="P44" s="458">
        <v>4</v>
      </c>
      <c r="Q44" s="458">
        <v>1</v>
      </c>
      <c r="R44" s="60"/>
      <c r="T44" s="37"/>
      <c r="U44" s="27"/>
      <c r="V44" s="194"/>
      <c r="W44" s="194"/>
      <c r="X44" s="194"/>
      <c r="Y44" s="194"/>
      <c r="Z44" s="194"/>
      <c r="AA44" s="190"/>
      <c r="AB44" s="190"/>
      <c r="AD44" s="10"/>
      <c r="AE44" s="37"/>
      <c r="AF44" s="37"/>
      <c r="AG44" s="8"/>
      <c r="AH44" s="8"/>
      <c r="AI44" s="8"/>
      <c r="AJ44" s="8"/>
      <c r="AK44" s="54"/>
      <c r="AL44" s="8"/>
      <c r="AM44" s="8"/>
    </row>
    <row r="45" spans="1:39" ht="21" customHeight="1">
      <c r="A45" s="37"/>
      <c r="B45" s="12"/>
      <c r="C45" s="12"/>
      <c r="D45" s="12"/>
      <c r="E45" s="12"/>
      <c r="F45" s="12"/>
      <c r="G45" s="12"/>
      <c r="H45" s="12"/>
      <c r="I45" s="12"/>
      <c r="J45" s="12"/>
      <c r="K45" s="4"/>
      <c r="L45" s="12"/>
      <c r="M45" s="101"/>
      <c r="N45" s="59"/>
      <c r="O45" s="59"/>
      <c r="P45" s="59"/>
      <c r="Q45" s="59"/>
      <c r="R45" s="59"/>
      <c r="S45" s="1358" t="s">
        <v>804</v>
      </c>
      <c r="T45" s="1356"/>
      <c r="U45" s="1338"/>
      <c r="V45" s="190">
        <f>SUM(V46:V48)</f>
        <v>2704</v>
      </c>
      <c r="W45" s="190">
        <f aca="true" t="shared" si="5" ref="W45:AB45">SUM(W46:W48)</f>
        <v>2976</v>
      </c>
      <c r="X45" s="190">
        <f t="shared" si="5"/>
        <v>3063</v>
      </c>
      <c r="Y45" s="190">
        <f t="shared" si="5"/>
        <v>2972</v>
      </c>
      <c r="Z45" s="190">
        <f t="shared" si="5"/>
        <v>2926</v>
      </c>
      <c r="AA45" s="190">
        <f t="shared" si="5"/>
        <v>1852</v>
      </c>
      <c r="AB45" s="190">
        <f t="shared" si="5"/>
        <v>1074</v>
      </c>
      <c r="AD45" s="3"/>
      <c r="AE45" s="3"/>
      <c r="AF45" s="117"/>
      <c r="AG45" s="22"/>
      <c r="AH45" s="22"/>
      <c r="AI45" s="22"/>
      <c r="AJ45" s="22"/>
      <c r="AK45" s="22"/>
      <c r="AL45" s="22"/>
      <c r="AM45" s="22"/>
    </row>
    <row r="46" spans="1:39" ht="21" customHeight="1">
      <c r="A46" s="10"/>
      <c r="B46" s="1"/>
      <c r="C46" s="77"/>
      <c r="D46" s="59"/>
      <c r="E46" s="59"/>
      <c r="F46" s="59"/>
      <c r="G46" s="59"/>
      <c r="H46" s="59"/>
      <c r="I46" s="59"/>
      <c r="J46" s="59"/>
      <c r="K46" s="4"/>
      <c r="L46" s="81"/>
      <c r="M46" s="108"/>
      <c r="N46" s="60"/>
      <c r="O46" s="60"/>
      <c r="P46" s="60"/>
      <c r="Q46" s="60"/>
      <c r="R46" s="60"/>
      <c r="T46" s="1280" t="s">
        <v>248</v>
      </c>
      <c r="U46" s="1338"/>
      <c r="V46" s="190">
        <v>1</v>
      </c>
      <c r="W46" s="190">
        <v>1</v>
      </c>
      <c r="X46" s="190">
        <v>3</v>
      </c>
      <c r="Y46" s="190" t="s">
        <v>849</v>
      </c>
      <c r="Z46" s="190" t="s">
        <v>849</v>
      </c>
      <c r="AA46" s="190" t="s">
        <v>849</v>
      </c>
      <c r="AB46" s="190" t="s">
        <v>849</v>
      </c>
      <c r="AD46" s="10"/>
      <c r="AE46" s="1"/>
      <c r="AF46" s="117"/>
      <c r="AG46" s="59"/>
      <c r="AH46" s="59"/>
      <c r="AI46" s="59"/>
      <c r="AJ46" s="59"/>
      <c r="AK46" s="59"/>
      <c r="AL46" s="59"/>
      <c r="AM46" s="59"/>
    </row>
    <row r="47" spans="1:39" ht="21" customHeight="1">
      <c r="A47" s="10"/>
      <c r="B47" s="1"/>
      <c r="C47" s="77"/>
      <c r="D47" s="59"/>
      <c r="E47" s="59"/>
      <c r="F47" s="59"/>
      <c r="G47" s="59"/>
      <c r="H47" s="59"/>
      <c r="I47" s="59"/>
      <c r="J47" s="59"/>
      <c r="K47" s="4"/>
      <c r="L47" s="109"/>
      <c r="M47" s="101"/>
      <c r="N47" s="59"/>
      <c r="O47" s="59"/>
      <c r="P47" s="59"/>
      <c r="Q47" s="59"/>
      <c r="R47" s="12"/>
      <c r="T47" s="1280" t="s">
        <v>249</v>
      </c>
      <c r="U47" s="1338"/>
      <c r="V47" s="190">
        <v>361</v>
      </c>
      <c r="W47" s="190">
        <v>421</v>
      </c>
      <c r="X47" s="190">
        <v>379</v>
      </c>
      <c r="Y47" s="190">
        <v>416</v>
      </c>
      <c r="Z47" s="190">
        <v>497</v>
      </c>
      <c r="AA47" s="190">
        <v>367</v>
      </c>
      <c r="AB47" s="190">
        <v>130</v>
      </c>
      <c r="AD47" s="10"/>
      <c r="AE47" s="1"/>
      <c r="AF47" s="117"/>
      <c r="AG47" s="59"/>
      <c r="AH47" s="59"/>
      <c r="AI47" s="59"/>
      <c r="AJ47" s="59"/>
      <c r="AK47" s="59"/>
      <c r="AL47" s="59"/>
      <c r="AM47" s="59"/>
    </row>
    <row r="48" spans="1:39" ht="21" customHeight="1">
      <c r="A48" s="638" t="s">
        <v>786</v>
      </c>
      <c r="B48" s="1059"/>
      <c r="C48" s="1059"/>
      <c r="D48" s="1059"/>
      <c r="E48" s="1059"/>
      <c r="F48" s="1059"/>
      <c r="G48" s="1059"/>
      <c r="H48" s="1059"/>
      <c r="I48" s="1059"/>
      <c r="J48" s="1059"/>
      <c r="K48" s="1059"/>
      <c r="L48" s="1059"/>
      <c r="M48" s="1059"/>
      <c r="N48" s="1059"/>
      <c r="O48" s="1059"/>
      <c r="P48" s="1059"/>
      <c r="Q48" s="1059"/>
      <c r="R48" s="59"/>
      <c r="T48" s="1280" t="s">
        <v>250</v>
      </c>
      <c r="U48" s="1338"/>
      <c r="V48" s="190">
        <v>2342</v>
      </c>
      <c r="W48" s="190">
        <v>2554</v>
      </c>
      <c r="X48" s="190">
        <v>2681</v>
      </c>
      <c r="Y48" s="190">
        <v>2556</v>
      </c>
      <c r="Z48" s="190">
        <v>2429</v>
      </c>
      <c r="AA48" s="190">
        <v>1485</v>
      </c>
      <c r="AB48" s="190">
        <v>944</v>
      </c>
      <c r="AD48" s="10"/>
      <c r="AE48" s="1"/>
      <c r="AF48" s="117"/>
      <c r="AG48" s="59"/>
      <c r="AH48" s="59"/>
      <c r="AI48" s="59"/>
      <c r="AJ48" s="59"/>
      <c r="AK48" s="59"/>
      <c r="AL48" s="59"/>
      <c r="AM48" s="59"/>
    </row>
    <row r="49" spans="1:39" ht="21" customHeight="1" thickBot="1">
      <c r="A49" s="96"/>
      <c r="B49" s="102"/>
      <c r="C49" s="11"/>
      <c r="D49" s="11"/>
      <c r="E49" s="11"/>
      <c r="F49" s="11"/>
      <c r="G49" s="11"/>
      <c r="H49" s="11"/>
      <c r="I49" s="11"/>
      <c r="J49" s="103"/>
      <c r="K49" s="112"/>
      <c r="L49" s="96"/>
      <c r="M49" s="102"/>
      <c r="N49" s="11"/>
      <c r="O49" s="11"/>
      <c r="P49" s="11"/>
      <c r="Q49" s="11"/>
      <c r="R49" s="59"/>
      <c r="T49" s="37"/>
      <c r="U49" s="27"/>
      <c r="V49" s="194"/>
      <c r="W49" s="190"/>
      <c r="X49" s="190"/>
      <c r="Y49" s="190"/>
      <c r="Z49" s="190"/>
      <c r="AA49" s="190"/>
      <c r="AB49" s="190"/>
      <c r="AD49" s="10"/>
      <c r="AE49" s="37"/>
      <c r="AF49" s="37"/>
      <c r="AG49" s="8"/>
      <c r="AH49" s="8"/>
      <c r="AI49" s="8"/>
      <c r="AJ49" s="8"/>
      <c r="AK49" s="54"/>
      <c r="AL49" s="8"/>
      <c r="AM49" s="8"/>
    </row>
    <row r="50" spans="1:39" ht="21" customHeight="1">
      <c r="A50" s="1267" t="s">
        <v>416</v>
      </c>
      <c r="B50" s="1267"/>
      <c r="C50" s="1258" t="s">
        <v>304</v>
      </c>
      <c r="D50" s="1259"/>
      <c r="E50" s="1259"/>
      <c r="F50" s="1259"/>
      <c r="G50" s="1259"/>
      <c r="H50" s="1259"/>
      <c r="I50" s="1260"/>
      <c r="J50" s="1286" t="s">
        <v>782</v>
      </c>
      <c r="K50" s="1344"/>
      <c r="L50" s="1342" t="s">
        <v>783</v>
      </c>
      <c r="M50" s="1252"/>
      <c r="N50" s="1339" t="s">
        <v>784</v>
      </c>
      <c r="O50" s="1340"/>
      <c r="P50" s="1286" t="s">
        <v>785</v>
      </c>
      <c r="Q50" s="1287"/>
      <c r="R50" s="9"/>
      <c r="S50" s="1358" t="s">
        <v>805</v>
      </c>
      <c r="T50" s="1356"/>
      <c r="U50" s="1338"/>
      <c r="V50" s="190">
        <f>SUM(V51:V55)</f>
        <v>3526</v>
      </c>
      <c r="W50" s="190">
        <f aca="true" t="shared" si="6" ref="W50:AB50">SUM(W51:W55)</f>
        <v>3367</v>
      </c>
      <c r="X50" s="190">
        <f t="shared" si="6"/>
        <v>3570</v>
      </c>
      <c r="Y50" s="190">
        <f t="shared" si="6"/>
        <v>3470</v>
      </c>
      <c r="Z50" s="190">
        <f t="shared" si="6"/>
        <v>3420</v>
      </c>
      <c r="AA50" s="190">
        <f t="shared" si="6"/>
        <v>1302</v>
      </c>
      <c r="AB50" s="190">
        <f t="shared" si="6"/>
        <v>2118</v>
      </c>
      <c r="AC50" s="10"/>
      <c r="AD50" s="3"/>
      <c r="AE50" s="3"/>
      <c r="AF50" s="117"/>
      <c r="AG50" s="22"/>
      <c r="AH50" s="22"/>
      <c r="AI50" s="22"/>
      <c r="AJ50" s="22"/>
      <c r="AK50" s="22"/>
      <c r="AL50" s="22"/>
      <c r="AM50" s="22"/>
    </row>
    <row r="51" spans="1:39" ht="21" customHeight="1">
      <c r="A51" s="1268"/>
      <c r="B51" s="1268"/>
      <c r="C51" s="1261"/>
      <c r="D51" s="1262"/>
      <c r="E51" s="1262"/>
      <c r="F51" s="1262"/>
      <c r="G51" s="1262"/>
      <c r="H51" s="1262"/>
      <c r="I51" s="1263"/>
      <c r="J51" s="1288"/>
      <c r="K51" s="1256"/>
      <c r="L51" s="1343"/>
      <c r="M51" s="1254"/>
      <c r="N51" s="1312"/>
      <c r="O51" s="1341"/>
      <c r="P51" s="1288"/>
      <c r="Q51" s="1255"/>
      <c r="T51" s="1280" t="s">
        <v>252</v>
      </c>
      <c r="U51" s="1338"/>
      <c r="V51" s="190">
        <v>1604</v>
      </c>
      <c r="W51" s="190">
        <v>1497</v>
      </c>
      <c r="X51" s="190">
        <v>1478</v>
      </c>
      <c r="Y51" s="190">
        <v>1412</v>
      </c>
      <c r="Z51" s="190">
        <v>1448</v>
      </c>
      <c r="AA51" s="190">
        <v>486</v>
      </c>
      <c r="AB51" s="190">
        <v>962</v>
      </c>
      <c r="AC51" s="1280"/>
      <c r="AD51" s="1281"/>
      <c r="AE51" s="1"/>
      <c r="AF51" s="117"/>
      <c r="AG51" s="59"/>
      <c r="AH51" s="59"/>
      <c r="AI51" s="59"/>
      <c r="AJ51" s="59"/>
      <c r="AK51" s="59"/>
      <c r="AL51" s="59"/>
      <c r="AM51" s="59"/>
    </row>
    <row r="52" spans="1:39" ht="21" customHeight="1">
      <c r="A52" s="1269"/>
      <c r="B52" s="1269"/>
      <c r="C52" s="1266" t="s">
        <v>317</v>
      </c>
      <c r="D52" s="1266"/>
      <c r="E52" s="1266"/>
      <c r="F52" s="1266" t="s">
        <v>291</v>
      </c>
      <c r="G52" s="1266"/>
      <c r="H52" s="1264" t="s">
        <v>292</v>
      </c>
      <c r="I52" s="1265"/>
      <c r="J52" s="85" t="s">
        <v>291</v>
      </c>
      <c r="K52" s="110" t="s">
        <v>292</v>
      </c>
      <c r="L52" s="85" t="s">
        <v>291</v>
      </c>
      <c r="M52" s="110" t="s">
        <v>292</v>
      </c>
      <c r="N52" s="85" t="s">
        <v>291</v>
      </c>
      <c r="O52" s="110" t="s">
        <v>292</v>
      </c>
      <c r="P52" s="85" t="s">
        <v>291</v>
      </c>
      <c r="Q52" s="111" t="s">
        <v>292</v>
      </c>
      <c r="T52" s="1280" t="s">
        <v>253</v>
      </c>
      <c r="U52" s="1338"/>
      <c r="V52" s="5">
        <v>282</v>
      </c>
      <c r="W52" s="5">
        <v>245</v>
      </c>
      <c r="X52" s="5">
        <v>264</v>
      </c>
      <c r="Y52" s="5">
        <v>266</v>
      </c>
      <c r="Z52" s="5">
        <v>261</v>
      </c>
      <c r="AA52" s="5">
        <v>24</v>
      </c>
      <c r="AB52" s="5">
        <v>237</v>
      </c>
      <c r="AC52" s="1280"/>
      <c r="AD52" s="1281"/>
      <c r="AE52" s="1"/>
      <c r="AF52" s="117"/>
      <c r="AG52" s="59"/>
      <c r="AH52" s="59"/>
      <c r="AI52" s="59"/>
      <c r="AJ52" s="59"/>
      <c r="AK52" s="59"/>
      <c r="AL52" s="59"/>
      <c r="AM52" s="59"/>
    </row>
    <row r="53" spans="1:39" ht="21" customHeight="1">
      <c r="A53" s="1274" t="s">
        <v>478</v>
      </c>
      <c r="B53" s="1274"/>
      <c r="C53" s="453"/>
      <c r="D53" s="454"/>
      <c r="E53" s="298">
        <v>304</v>
      </c>
      <c r="F53" s="298"/>
      <c r="G53" s="298">
        <v>193</v>
      </c>
      <c r="H53" s="298"/>
      <c r="I53" s="298">
        <v>111</v>
      </c>
      <c r="J53" s="6" t="s">
        <v>437</v>
      </c>
      <c r="K53" s="6" t="s">
        <v>437</v>
      </c>
      <c r="L53" s="6">
        <v>49</v>
      </c>
      <c r="M53" s="6">
        <v>31</v>
      </c>
      <c r="N53" s="6">
        <v>81</v>
      </c>
      <c r="O53" s="6">
        <v>49</v>
      </c>
      <c r="P53" s="6">
        <v>63</v>
      </c>
      <c r="Q53" s="6">
        <v>31</v>
      </c>
      <c r="R53" s="9"/>
      <c r="T53" s="9" t="s">
        <v>251</v>
      </c>
      <c r="U53" s="459"/>
      <c r="V53" s="5">
        <v>216</v>
      </c>
      <c r="W53" s="5">
        <v>224</v>
      </c>
      <c r="X53" s="5">
        <v>263</v>
      </c>
      <c r="Y53" s="5">
        <v>266</v>
      </c>
      <c r="Z53" s="5">
        <v>266</v>
      </c>
      <c r="AA53" s="5">
        <v>145</v>
      </c>
      <c r="AB53" s="5">
        <v>121</v>
      </c>
      <c r="AC53" s="10"/>
      <c r="AD53" s="10"/>
      <c r="AE53" s="1"/>
      <c r="AF53" s="117"/>
      <c r="AG53" s="59"/>
      <c r="AH53" s="59"/>
      <c r="AI53" s="59"/>
      <c r="AJ53" s="59"/>
      <c r="AK53" s="59"/>
      <c r="AL53" s="59"/>
      <c r="AM53" s="59"/>
    </row>
    <row r="54" spans="1:39" ht="21" customHeight="1">
      <c r="A54" s="1059" t="s">
        <v>8</v>
      </c>
      <c r="B54" s="1059"/>
      <c r="C54" s="452"/>
      <c r="D54" s="10"/>
      <c r="E54" s="182">
        <v>281</v>
      </c>
      <c r="F54" s="182"/>
      <c r="G54" s="182">
        <v>163</v>
      </c>
      <c r="H54" s="182"/>
      <c r="I54" s="182">
        <v>118</v>
      </c>
      <c r="J54" s="6" t="s">
        <v>437</v>
      </c>
      <c r="K54" s="6" t="s">
        <v>437</v>
      </c>
      <c r="L54" s="6">
        <v>42</v>
      </c>
      <c r="M54" s="6">
        <v>25</v>
      </c>
      <c r="N54" s="6">
        <v>68</v>
      </c>
      <c r="O54" s="6">
        <v>55</v>
      </c>
      <c r="P54" s="6">
        <v>53</v>
      </c>
      <c r="Q54" s="6">
        <v>38</v>
      </c>
      <c r="R54" s="9"/>
      <c r="T54" s="1280" t="s">
        <v>254</v>
      </c>
      <c r="U54" s="1338"/>
      <c r="V54" s="5">
        <v>1088</v>
      </c>
      <c r="W54" s="5">
        <v>1035</v>
      </c>
      <c r="X54" s="5">
        <v>1208</v>
      </c>
      <c r="Y54" s="5">
        <v>1134</v>
      </c>
      <c r="Z54" s="5">
        <v>1039</v>
      </c>
      <c r="AA54" s="5">
        <v>334</v>
      </c>
      <c r="AB54" s="5">
        <v>705</v>
      </c>
      <c r="AD54" s="10"/>
      <c r="AE54" s="1"/>
      <c r="AF54" s="117"/>
      <c r="AG54" s="59"/>
      <c r="AH54" s="59"/>
      <c r="AI54" s="59"/>
      <c r="AJ54" s="59"/>
      <c r="AK54" s="59"/>
      <c r="AL54" s="59"/>
      <c r="AM54" s="59"/>
    </row>
    <row r="55" spans="1:39" ht="21" customHeight="1">
      <c r="A55" s="1065">
        <v>2</v>
      </c>
      <c r="B55" s="1065"/>
      <c r="C55" s="452"/>
      <c r="D55" s="10"/>
      <c r="E55" s="182">
        <v>272</v>
      </c>
      <c r="F55" s="182"/>
      <c r="G55" s="182">
        <v>180</v>
      </c>
      <c r="H55" s="182"/>
      <c r="I55" s="182">
        <v>92</v>
      </c>
      <c r="J55" s="6" t="s">
        <v>437</v>
      </c>
      <c r="K55" s="6" t="s">
        <v>437</v>
      </c>
      <c r="L55" s="6">
        <v>31</v>
      </c>
      <c r="M55" s="6">
        <v>18</v>
      </c>
      <c r="N55" s="6">
        <v>64</v>
      </c>
      <c r="O55" s="6">
        <v>32</v>
      </c>
      <c r="P55" s="6">
        <v>85</v>
      </c>
      <c r="Q55" s="6">
        <v>42</v>
      </c>
      <c r="R55" s="9"/>
      <c r="T55" s="1280" t="s">
        <v>255</v>
      </c>
      <c r="U55" s="1338"/>
      <c r="V55" s="5">
        <v>336</v>
      </c>
      <c r="W55" s="5">
        <v>366</v>
      </c>
      <c r="X55" s="5">
        <v>357</v>
      </c>
      <c r="Y55" s="5">
        <v>392</v>
      </c>
      <c r="Z55" s="5">
        <v>406</v>
      </c>
      <c r="AA55" s="5">
        <v>313</v>
      </c>
      <c r="AB55" s="5">
        <v>93</v>
      </c>
      <c r="AD55" s="10"/>
      <c r="AE55" s="1"/>
      <c r="AF55" s="117"/>
      <c r="AG55" s="59"/>
      <c r="AH55" s="59"/>
      <c r="AI55" s="59"/>
      <c r="AJ55" s="59"/>
      <c r="AK55" s="59"/>
      <c r="AL55" s="59"/>
      <c r="AM55" s="59"/>
    </row>
    <row r="56" spans="1:39" ht="21" customHeight="1">
      <c r="A56" s="1065">
        <v>3</v>
      </c>
      <c r="B56" s="1065"/>
      <c r="C56" s="452"/>
      <c r="D56" s="10"/>
      <c r="E56" s="182">
        <v>309</v>
      </c>
      <c r="F56" s="182"/>
      <c r="G56" s="182">
        <v>200</v>
      </c>
      <c r="H56" s="182"/>
      <c r="I56" s="182">
        <v>109</v>
      </c>
      <c r="J56" s="6" t="s">
        <v>437</v>
      </c>
      <c r="K56" s="6" t="s">
        <v>437</v>
      </c>
      <c r="L56" s="6">
        <v>34</v>
      </c>
      <c r="M56" s="6">
        <v>27</v>
      </c>
      <c r="N56" s="6">
        <v>83</v>
      </c>
      <c r="O56" s="6">
        <v>41</v>
      </c>
      <c r="P56" s="6">
        <v>83</v>
      </c>
      <c r="Q56" s="6">
        <v>41</v>
      </c>
      <c r="R56" s="9"/>
      <c r="T56" s="55"/>
      <c r="U56" s="56"/>
      <c r="V56" s="5"/>
      <c r="W56" s="5"/>
      <c r="X56" s="5"/>
      <c r="Y56" s="5"/>
      <c r="Z56" s="5"/>
      <c r="AA56" s="5"/>
      <c r="AB56" s="5"/>
      <c r="AD56" s="10"/>
      <c r="AE56" s="55"/>
      <c r="AF56" s="55"/>
      <c r="AG56" s="59"/>
      <c r="AH56" s="59"/>
      <c r="AI56" s="59"/>
      <c r="AJ56" s="59"/>
      <c r="AK56" s="59"/>
      <c r="AL56" s="59"/>
      <c r="AM56" s="59"/>
    </row>
    <row r="57" spans="1:39" ht="21" customHeight="1">
      <c r="A57" s="865">
        <v>4</v>
      </c>
      <c r="B57" s="865"/>
      <c r="C57" s="455"/>
      <c r="D57" s="456"/>
      <c r="E57" s="457">
        <f>SUM(G57:I57)</f>
        <v>140</v>
      </c>
      <c r="F57" s="457"/>
      <c r="G57" s="457">
        <f>SUM(I57:K57)</f>
        <v>70</v>
      </c>
      <c r="H57" s="457"/>
      <c r="I57" s="457">
        <f>SUM(K57:M57)</f>
        <v>70</v>
      </c>
      <c r="J57" s="458" t="s">
        <v>437</v>
      </c>
      <c r="K57" s="458" t="s">
        <v>437</v>
      </c>
      <c r="L57" s="458">
        <v>45</v>
      </c>
      <c r="M57" s="458">
        <v>25</v>
      </c>
      <c r="N57" s="458">
        <v>71</v>
      </c>
      <c r="O57" s="458">
        <v>40</v>
      </c>
      <c r="P57" s="458">
        <v>76</v>
      </c>
      <c r="Q57" s="458">
        <v>48</v>
      </c>
      <c r="R57" s="9"/>
      <c r="S57" s="1352" t="s">
        <v>256</v>
      </c>
      <c r="T57" s="1352"/>
      <c r="U57" s="1353"/>
      <c r="V57" s="5">
        <v>83</v>
      </c>
      <c r="W57" s="5">
        <v>105</v>
      </c>
      <c r="X57" s="5">
        <v>72</v>
      </c>
      <c r="Y57" s="5">
        <v>80</v>
      </c>
      <c r="Z57" s="5">
        <v>51</v>
      </c>
      <c r="AA57" s="5">
        <v>11</v>
      </c>
      <c r="AB57" s="5">
        <v>40</v>
      </c>
      <c r="AD57" s="3"/>
      <c r="AE57" s="3"/>
      <c r="AF57" s="117"/>
      <c r="AG57" s="59"/>
      <c r="AH57" s="59"/>
      <c r="AI57" s="59"/>
      <c r="AJ57" s="59"/>
      <c r="AK57" s="59"/>
      <c r="AL57" s="59"/>
      <c r="AM57" s="59"/>
    </row>
    <row r="58" spans="1:39" ht="21" customHeight="1">
      <c r="A58" s="37"/>
      <c r="B58" s="12"/>
      <c r="C58" s="12"/>
      <c r="D58" s="12"/>
      <c r="E58" s="12"/>
      <c r="F58" s="12"/>
      <c r="G58" s="12"/>
      <c r="H58" s="12"/>
      <c r="I58" s="12"/>
      <c r="J58" s="12"/>
      <c r="K58" s="9"/>
      <c r="L58" s="12"/>
      <c r="M58" s="101"/>
      <c r="N58" s="59"/>
      <c r="O58" s="59"/>
      <c r="P58" s="59"/>
      <c r="Q58" s="59"/>
      <c r="R58" s="9"/>
      <c r="S58" s="37" t="s">
        <v>428</v>
      </c>
      <c r="U58" s="4"/>
      <c r="V58" s="71"/>
      <c r="W58" s="71"/>
      <c r="X58" s="73"/>
      <c r="Y58" s="73"/>
      <c r="Z58" s="73"/>
      <c r="AA58" s="73"/>
      <c r="AB58" s="71"/>
      <c r="AD58" s="37"/>
      <c r="AE58" s="10"/>
      <c r="AF58" s="9"/>
      <c r="AG58" s="9"/>
      <c r="AH58" s="9"/>
      <c r="AI58" s="7"/>
      <c r="AJ58" s="7"/>
      <c r="AK58" s="7"/>
      <c r="AL58" s="7"/>
      <c r="AM58" s="9"/>
    </row>
    <row r="59" spans="1:39" ht="21" customHeight="1">
      <c r="A59" s="37"/>
      <c r="B59" s="10"/>
      <c r="C59" s="9"/>
      <c r="D59" s="9"/>
      <c r="E59" s="9"/>
      <c r="F59" s="7"/>
      <c r="G59" s="7"/>
      <c r="H59" s="7"/>
      <c r="I59" s="7"/>
      <c r="J59" s="9"/>
      <c r="R59" s="9"/>
      <c r="S59" s="4"/>
      <c r="U59" s="4"/>
      <c r="V59" s="9"/>
      <c r="W59" s="9"/>
      <c r="X59" s="9"/>
      <c r="Y59" s="9"/>
      <c r="Z59" s="9"/>
      <c r="AA59" s="9"/>
      <c r="AD59" s="9"/>
      <c r="AE59" s="10"/>
      <c r="AF59" s="9"/>
      <c r="AG59" s="9"/>
      <c r="AH59" s="9"/>
      <c r="AI59" s="9"/>
      <c r="AJ59" s="9"/>
      <c r="AK59" s="9"/>
      <c r="AL59" s="9"/>
      <c r="AM59" s="10"/>
    </row>
    <row r="60" spans="1:39" ht="21" customHeight="1">
      <c r="A60" s="9"/>
      <c r="B60" s="10"/>
      <c r="C60" s="9"/>
      <c r="D60" s="9"/>
      <c r="E60" s="9"/>
      <c r="F60" s="9"/>
      <c r="G60" s="9"/>
      <c r="H60" s="9"/>
      <c r="I60" s="9"/>
      <c r="J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</row>
    <row r="61" spans="19:28" ht="21" customHeight="1">
      <c r="S61" s="10"/>
      <c r="T61" s="10"/>
      <c r="U61" s="11"/>
      <c r="V61" s="11"/>
      <c r="W61" s="11"/>
      <c r="X61" s="11"/>
      <c r="Y61" s="11"/>
      <c r="Z61" s="11"/>
      <c r="AA61" s="10"/>
      <c r="AB61" s="12"/>
    </row>
    <row r="62" spans="19:28" ht="21" customHeight="1">
      <c r="S62" s="29"/>
      <c r="T62" s="29"/>
      <c r="U62" s="115"/>
      <c r="V62" s="12"/>
      <c r="W62" s="12"/>
      <c r="X62" s="12"/>
      <c r="Y62" s="12"/>
      <c r="Z62" s="12"/>
      <c r="AA62" s="12"/>
      <c r="AB62" s="12"/>
    </row>
    <row r="63" spans="19:28" ht="21" customHeight="1">
      <c r="S63" s="69"/>
      <c r="T63" s="69"/>
      <c r="U63" s="116"/>
      <c r="V63" s="64"/>
      <c r="W63" s="64"/>
      <c r="X63" s="64"/>
      <c r="Y63" s="64"/>
      <c r="Z63" s="65"/>
      <c r="AA63" s="65"/>
      <c r="AB63" s="65"/>
    </row>
    <row r="64" spans="19:28" ht="21" customHeight="1">
      <c r="S64" s="10"/>
      <c r="T64" s="11"/>
      <c r="U64" s="11"/>
      <c r="V64" s="12"/>
      <c r="W64" s="12"/>
      <c r="X64" s="12"/>
      <c r="Y64" s="12"/>
      <c r="Z64" s="8"/>
      <c r="AA64" s="8"/>
      <c r="AB64" s="8"/>
    </row>
    <row r="65" spans="19:28" ht="21" customHeight="1">
      <c r="S65" s="1"/>
      <c r="T65" s="3"/>
      <c r="U65" s="117"/>
      <c r="V65" s="22"/>
      <c r="W65" s="22"/>
      <c r="X65" s="22"/>
      <c r="Y65" s="22"/>
      <c r="Z65" s="22"/>
      <c r="AA65" s="22"/>
      <c r="AB65" s="22"/>
    </row>
    <row r="66" spans="19:28" ht="21" customHeight="1">
      <c r="S66" s="10"/>
      <c r="T66" s="1"/>
      <c r="U66" s="117"/>
      <c r="V66" s="59"/>
      <c r="W66" s="59"/>
      <c r="X66" s="59"/>
      <c r="Y66" s="59"/>
      <c r="Z66" s="59"/>
      <c r="AA66" s="59"/>
      <c r="AB66" s="59"/>
    </row>
    <row r="67" spans="19:28" ht="21" customHeight="1">
      <c r="S67" s="10"/>
      <c r="T67" s="1"/>
      <c r="U67" s="117"/>
      <c r="V67" s="59"/>
      <c r="W67" s="59"/>
      <c r="X67" s="59"/>
      <c r="Y67" s="59"/>
      <c r="Z67" s="59"/>
      <c r="AA67" s="59"/>
      <c r="AB67" s="59"/>
    </row>
    <row r="68" spans="19:28" ht="21" customHeight="1">
      <c r="S68" s="10"/>
      <c r="T68" s="1"/>
      <c r="U68" s="117"/>
      <c r="V68" s="59"/>
      <c r="W68" s="59"/>
      <c r="X68" s="59"/>
      <c r="Y68" s="59"/>
      <c r="Z68" s="59"/>
      <c r="AA68" s="59"/>
      <c r="AB68" s="59"/>
    </row>
    <row r="69" spans="19:28" ht="21" customHeight="1">
      <c r="S69" s="10"/>
      <c r="T69" s="37"/>
      <c r="U69" s="37"/>
      <c r="V69" s="8"/>
      <c r="W69" s="8"/>
      <c r="X69" s="8"/>
      <c r="Y69" s="8"/>
      <c r="Z69" s="54"/>
      <c r="AA69" s="8"/>
      <c r="AB69" s="8"/>
    </row>
    <row r="70" spans="19:28" ht="21" customHeight="1">
      <c r="S70" s="3"/>
      <c r="T70" s="3"/>
      <c r="U70" s="117"/>
      <c r="V70" s="22"/>
      <c r="W70" s="22"/>
      <c r="X70" s="22"/>
      <c r="Y70" s="22"/>
      <c r="Z70" s="22"/>
      <c r="AA70" s="22"/>
      <c r="AB70" s="22"/>
    </row>
    <row r="71" spans="19:28" ht="21" customHeight="1">
      <c r="S71" s="10"/>
      <c r="T71" s="1"/>
      <c r="U71" s="117"/>
      <c r="V71" s="59"/>
      <c r="W71" s="59"/>
      <c r="X71" s="59"/>
      <c r="Y71" s="59"/>
      <c r="Z71" s="59"/>
      <c r="AA71" s="59"/>
      <c r="AB71" s="59"/>
    </row>
    <row r="72" spans="19:28" ht="21" customHeight="1">
      <c r="S72" s="10"/>
      <c r="T72" s="1"/>
      <c r="U72" s="117"/>
      <c r="V72" s="59"/>
      <c r="W72" s="59"/>
      <c r="X72" s="59"/>
      <c r="Y72" s="59"/>
      <c r="Z72" s="59"/>
      <c r="AA72" s="59"/>
      <c r="AB72" s="59"/>
    </row>
    <row r="73" spans="19:28" ht="21" customHeight="1">
      <c r="S73" s="10"/>
      <c r="T73" s="1"/>
      <c r="U73" s="117"/>
      <c r="V73" s="59"/>
      <c r="W73" s="59"/>
      <c r="X73" s="59"/>
      <c r="Y73" s="59"/>
      <c r="Z73" s="59"/>
      <c r="AA73" s="59"/>
      <c r="AB73" s="59"/>
    </row>
    <row r="74" spans="19:28" ht="21" customHeight="1">
      <c r="S74" s="10"/>
      <c r="T74" s="37"/>
      <c r="U74" s="37"/>
      <c r="V74" s="8"/>
      <c r="W74" s="8"/>
      <c r="X74" s="8"/>
      <c r="Y74" s="8"/>
      <c r="Z74" s="54"/>
      <c r="AA74" s="8"/>
      <c r="AB74" s="8"/>
    </row>
    <row r="75" spans="19:28" ht="21" customHeight="1">
      <c r="S75" s="3"/>
      <c r="T75" s="3"/>
      <c r="U75" s="117"/>
      <c r="V75" s="22"/>
      <c r="W75" s="22"/>
      <c r="X75" s="22"/>
      <c r="Y75" s="22"/>
      <c r="Z75" s="22"/>
      <c r="AA75" s="22"/>
      <c r="AB75" s="22"/>
    </row>
    <row r="76" spans="19:28" ht="21" customHeight="1">
      <c r="S76" s="10"/>
      <c r="T76" s="1"/>
      <c r="U76" s="117"/>
      <c r="V76" s="59"/>
      <c r="W76" s="59"/>
      <c r="X76" s="59"/>
      <c r="Y76" s="59"/>
      <c r="Z76" s="59"/>
      <c r="AA76" s="59"/>
      <c r="AB76" s="59"/>
    </row>
    <row r="77" spans="19:28" ht="21" customHeight="1">
      <c r="S77" s="10"/>
      <c r="T77" s="1"/>
      <c r="U77" s="117"/>
      <c r="V77" s="59"/>
      <c r="W77" s="59"/>
      <c r="X77" s="59"/>
      <c r="Y77" s="59"/>
      <c r="Z77" s="59"/>
      <c r="AA77" s="59"/>
      <c r="AB77" s="59"/>
    </row>
    <row r="78" spans="19:28" ht="21" customHeight="1">
      <c r="S78" s="10"/>
      <c r="T78" s="1"/>
      <c r="U78" s="117"/>
      <c r="V78" s="59"/>
      <c r="W78" s="59"/>
      <c r="X78" s="59"/>
      <c r="Y78" s="59"/>
      <c r="Z78" s="59"/>
      <c r="AA78" s="59"/>
      <c r="AB78" s="59"/>
    </row>
    <row r="79" spans="19:28" ht="21" customHeight="1">
      <c r="S79" s="10"/>
      <c r="T79" s="1"/>
      <c r="U79" s="117"/>
      <c r="V79" s="59"/>
      <c r="W79" s="59"/>
      <c r="X79" s="59"/>
      <c r="Y79" s="59"/>
      <c r="Z79" s="59"/>
      <c r="AA79" s="59"/>
      <c r="AB79" s="59"/>
    </row>
    <row r="80" spans="19:28" ht="21" customHeight="1">
      <c r="S80" s="10"/>
      <c r="T80" s="1"/>
      <c r="U80" s="117"/>
      <c r="V80" s="59"/>
      <c r="W80" s="59"/>
      <c r="X80" s="59"/>
      <c r="Y80" s="59"/>
      <c r="Z80" s="59"/>
      <c r="AA80" s="59"/>
      <c r="AB80" s="59"/>
    </row>
    <row r="81" spans="19:28" ht="21" customHeight="1">
      <c r="S81" s="10"/>
      <c r="T81" s="55"/>
      <c r="U81" s="55"/>
      <c r="V81" s="59"/>
      <c r="W81" s="59"/>
      <c r="X81" s="59"/>
      <c r="Y81" s="59"/>
      <c r="Z81" s="59"/>
      <c r="AA81" s="59"/>
      <c r="AB81" s="59"/>
    </row>
    <row r="82" spans="19:28" ht="21" customHeight="1">
      <c r="S82" s="3"/>
      <c r="T82" s="3"/>
      <c r="U82" s="117"/>
      <c r="V82" s="59"/>
      <c r="W82" s="59"/>
      <c r="X82" s="59"/>
      <c r="Y82" s="59"/>
      <c r="Z82" s="59"/>
      <c r="AA82" s="59"/>
      <c r="AB82" s="59"/>
    </row>
    <row r="83" spans="19:28" ht="21" customHeight="1">
      <c r="S83" s="37"/>
      <c r="T83" s="10"/>
      <c r="U83" s="9"/>
      <c r="V83" s="9"/>
      <c r="W83" s="9"/>
      <c r="X83" s="7"/>
      <c r="Y83" s="7"/>
      <c r="Z83" s="7"/>
      <c r="AA83" s="7"/>
      <c r="AB83" s="9"/>
    </row>
    <row r="84" spans="19:28" ht="21" customHeight="1">
      <c r="S84" s="9"/>
      <c r="T84" s="10"/>
      <c r="U84" s="9"/>
      <c r="V84" s="9"/>
      <c r="W84" s="9"/>
      <c r="X84" s="9"/>
      <c r="Y84" s="9"/>
      <c r="Z84" s="9"/>
      <c r="AA84" s="9"/>
      <c r="AB84" s="10"/>
    </row>
  </sheetData>
  <sheetProtection/>
  <mergeCells count="149">
    <mergeCell ref="A37:B39"/>
    <mergeCell ref="C37:E38"/>
    <mergeCell ref="F37:G38"/>
    <mergeCell ref="H37:I38"/>
    <mergeCell ref="L37:Q37"/>
    <mergeCell ref="J37:K38"/>
    <mergeCell ref="N38:O38"/>
    <mergeCell ref="S40:U40"/>
    <mergeCell ref="T46:U46"/>
    <mergeCell ref="T48:U48"/>
    <mergeCell ref="P38:Q38"/>
    <mergeCell ref="S50:U50"/>
    <mergeCell ref="T47:U47"/>
    <mergeCell ref="S38:U38"/>
    <mergeCell ref="S45:U45"/>
    <mergeCell ref="S31:T31"/>
    <mergeCell ref="AA22:AA23"/>
    <mergeCell ref="AB22:AB23"/>
    <mergeCell ref="S57:U57"/>
    <mergeCell ref="T52:U52"/>
    <mergeCell ref="S37:U37"/>
    <mergeCell ref="T41:U41"/>
    <mergeCell ref="T54:U54"/>
    <mergeCell ref="T55:U55"/>
    <mergeCell ref="T51:U51"/>
    <mergeCell ref="A28:B28"/>
    <mergeCell ref="A29:B29"/>
    <mergeCell ref="F22:G23"/>
    <mergeCell ref="S35:AB35"/>
    <mergeCell ref="X22:X23"/>
    <mergeCell ref="U22:U23"/>
    <mergeCell ref="V22:V23"/>
    <mergeCell ref="A26:B26"/>
    <mergeCell ref="Z22:Z23"/>
    <mergeCell ref="S30:T30"/>
    <mergeCell ref="A43:B43"/>
    <mergeCell ref="A44:B44"/>
    <mergeCell ref="T42:U42"/>
    <mergeCell ref="T43:U43"/>
    <mergeCell ref="L38:M38"/>
    <mergeCell ref="N50:O51"/>
    <mergeCell ref="L50:M51"/>
    <mergeCell ref="J50:K51"/>
    <mergeCell ref="A40:B40"/>
    <mergeCell ref="A42:B42"/>
    <mergeCell ref="J5:O5"/>
    <mergeCell ref="A22:B24"/>
    <mergeCell ref="A20:Q20"/>
    <mergeCell ref="J6:K6"/>
    <mergeCell ref="L6:M6"/>
    <mergeCell ref="N6:O6"/>
    <mergeCell ref="J22:Q22"/>
    <mergeCell ref="C22:E23"/>
    <mergeCell ref="A5:B7"/>
    <mergeCell ref="A11:B11"/>
    <mergeCell ref="S7:T7"/>
    <mergeCell ref="S8:T8"/>
    <mergeCell ref="S9:T9"/>
    <mergeCell ref="S10:T10"/>
    <mergeCell ref="AA5:AA6"/>
    <mergeCell ref="Z5:Z6"/>
    <mergeCell ref="U5:U6"/>
    <mergeCell ref="V5:V6"/>
    <mergeCell ref="X5:X6"/>
    <mergeCell ref="S3:AB3"/>
    <mergeCell ref="S2:AB2"/>
    <mergeCell ref="AB5:AB6"/>
    <mergeCell ref="P6:Q6"/>
    <mergeCell ref="P5:Q5"/>
    <mergeCell ref="S5:T6"/>
    <mergeCell ref="A10:B10"/>
    <mergeCell ref="F10:G10"/>
    <mergeCell ref="S13:T13"/>
    <mergeCell ref="L23:M23"/>
    <mergeCell ref="N23:O23"/>
    <mergeCell ref="A9:B9"/>
    <mergeCell ref="P23:Q23"/>
    <mergeCell ref="S29:T29"/>
    <mergeCell ref="S11:T11"/>
    <mergeCell ref="S20:AB20"/>
    <mergeCell ref="S26:T26"/>
    <mergeCell ref="S14:T14"/>
    <mergeCell ref="A12:B12"/>
    <mergeCell ref="C10:E10"/>
    <mergeCell ref="F11:G11"/>
    <mergeCell ref="F12:G12"/>
    <mergeCell ref="F13:G13"/>
    <mergeCell ref="S28:T28"/>
    <mergeCell ref="H16:I16"/>
    <mergeCell ref="H22:I23"/>
    <mergeCell ref="J23:K23"/>
    <mergeCell ref="S12:T12"/>
    <mergeCell ref="A3:Q3"/>
    <mergeCell ref="F7:G7"/>
    <mergeCell ref="F8:G8"/>
    <mergeCell ref="F9:G9"/>
    <mergeCell ref="H7:I7"/>
    <mergeCell ref="P50:Q51"/>
    <mergeCell ref="H9:I9"/>
    <mergeCell ref="H10:I10"/>
    <mergeCell ref="H11:I11"/>
    <mergeCell ref="H12:I12"/>
    <mergeCell ref="A25:B25"/>
    <mergeCell ref="A41:B41"/>
    <mergeCell ref="A48:Q48"/>
    <mergeCell ref="AC51:AD51"/>
    <mergeCell ref="AC52:AD52"/>
    <mergeCell ref="H17:I17"/>
    <mergeCell ref="F17:G17"/>
    <mergeCell ref="S27:T27"/>
    <mergeCell ref="S24:T24"/>
    <mergeCell ref="S25:T25"/>
    <mergeCell ref="A50:B52"/>
    <mergeCell ref="A16:B16"/>
    <mergeCell ref="A15:B15"/>
    <mergeCell ref="A14:B14"/>
    <mergeCell ref="A13:B13"/>
    <mergeCell ref="A57:B57"/>
    <mergeCell ref="A56:B56"/>
    <mergeCell ref="A55:B55"/>
    <mergeCell ref="A54:B54"/>
    <mergeCell ref="A53:B53"/>
    <mergeCell ref="C50:I51"/>
    <mergeCell ref="H52:I52"/>
    <mergeCell ref="F52:G52"/>
    <mergeCell ref="C52:E52"/>
    <mergeCell ref="H14:I14"/>
    <mergeCell ref="H15:I15"/>
    <mergeCell ref="F14:G14"/>
    <mergeCell ref="F15:G15"/>
    <mergeCell ref="C5:I6"/>
    <mergeCell ref="C7:E7"/>
    <mergeCell ref="C17:E17"/>
    <mergeCell ref="C16:E16"/>
    <mergeCell ref="C15:E15"/>
    <mergeCell ref="C12:E12"/>
    <mergeCell ref="C11:E11"/>
    <mergeCell ref="H13:I13"/>
    <mergeCell ref="H8:I8"/>
    <mergeCell ref="C14:E14"/>
    <mergeCell ref="C13:E13"/>
    <mergeCell ref="F16:G16"/>
    <mergeCell ref="A35:Q35"/>
    <mergeCell ref="C8:E8"/>
    <mergeCell ref="S23:T23"/>
    <mergeCell ref="S22:T22"/>
    <mergeCell ref="A8:B8"/>
    <mergeCell ref="A17:B17"/>
    <mergeCell ref="A27:B27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8" r:id="rId1"/>
  <colBreaks count="1" manualBreakCount="1">
    <brk id="2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K85"/>
  <sheetViews>
    <sheetView zoomScale="85" zoomScaleNormal="85" zoomScalePageLayoutView="0" workbookViewId="0" topLeftCell="A1">
      <selection activeCell="A1" sqref="A1"/>
    </sheetView>
  </sheetViews>
  <sheetFormatPr defaultColWidth="10.59765625" defaultRowHeight="15"/>
  <cols>
    <col min="1" max="1" width="16.09765625" style="19" customWidth="1"/>
    <col min="2" max="115" width="1.69921875" style="19" customWidth="1"/>
    <col min="116" max="133" width="10.09765625" style="19" customWidth="1"/>
    <col min="134" max="16384" width="10.59765625" style="19" customWidth="1"/>
  </cols>
  <sheetData>
    <row r="1" spans="1:115" ht="19.5" customHeight="1">
      <c r="A1" s="43" t="s">
        <v>540</v>
      </c>
      <c r="DK1" s="44" t="s">
        <v>541</v>
      </c>
    </row>
    <row r="2" spans="1:133" ht="19.5" customHeight="1">
      <c r="A2" s="1382" t="s">
        <v>887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1382"/>
      <c r="Y2" s="1382"/>
      <c r="Z2" s="1382"/>
      <c r="AA2" s="1382"/>
      <c r="AB2" s="1382"/>
      <c r="AC2" s="1382"/>
      <c r="AD2" s="1382"/>
      <c r="AE2" s="1382"/>
      <c r="AF2" s="1382"/>
      <c r="AG2" s="1382"/>
      <c r="AH2" s="1382"/>
      <c r="AI2" s="1382"/>
      <c r="AJ2" s="1382"/>
      <c r="AK2" s="1382"/>
      <c r="AL2" s="1382"/>
      <c r="AM2" s="1382"/>
      <c r="AN2" s="1382"/>
      <c r="AO2" s="1382"/>
      <c r="AP2" s="1382"/>
      <c r="AQ2" s="1382"/>
      <c r="AR2" s="1382"/>
      <c r="AS2" s="1382"/>
      <c r="AT2" s="1382"/>
      <c r="AU2" s="1382"/>
      <c r="AV2" s="1382"/>
      <c r="AW2" s="1382"/>
      <c r="AX2" s="1382"/>
      <c r="AY2" s="1382"/>
      <c r="AZ2" s="1382"/>
      <c r="BA2" s="1382"/>
      <c r="BB2" s="1382"/>
      <c r="BC2" s="1382"/>
      <c r="BD2" s="1382"/>
      <c r="BE2" s="1382"/>
      <c r="BF2" s="1382"/>
      <c r="BG2" s="1382"/>
      <c r="BH2" s="1382"/>
      <c r="BI2" s="1382"/>
      <c r="BJ2" s="1382"/>
      <c r="BK2" s="1382"/>
      <c r="BL2" s="1382"/>
      <c r="BM2" s="1382"/>
      <c r="BN2" s="1382"/>
      <c r="BO2" s="1382"/>
      <c r="BP2" s="1382"/>
      <c r="BQ2" s="1382"/>
      <c r="BR2" s="1382"/>
      <c r="BS2" s="1382"/>
      <c r="BT2" s="1382"/>
      <c r="BU2" s="1382"/>
      <c r="BV2" s="1382"/>
      <c r="BW2" s="1382"/>
      <c r="BX2" s="1382"/>
      <c r="BY2" s="1382"/>
      <c r="BZ2" s="1382"/>
      <c r="CA2" s="1382"/>
      <c r="CB2" s="1382"/>
      <c r="CC2" s="1382"/>
      <c r="CD2" s="1382"/>
      <c r="CE2" s="1382"/>
      <c r="CF2" s="1382"/>
      <c r="CG2" s="1382"/>
      <c r="CH2" s="1382"/>
      <c r="CI2" s="1382"/>
      <c r="CJ2" s="1382"/>
      <c r="CK2" s="1382"/>
      <c r="CL2" s="1382"/>
      <c r="CM2" s="1382"/>
      <c r="CN2" s="1382"/>
      <c r="CO2" s="1382"/>
      <c r="CP2" s="1382"/>
      <c r="CQ2" s="1382"/>
      <c r="CR2" s="1382"/>
      <c r="CS2" s="1382"/>
      <c r="CT2" s="1382"/>
      <c r="CU2" s="1382"/>
      <c r="CV2" s="1382"/>
      <c r="CW2" s="1382"/>
      <c r="CX2" s="1382"/>
      <c r="CY2" s="1382"/>
      <c r="CZ2" s="1382"/>
      <c r="DA2" s="1382"/>
      <c r="DB2" s="1382"/>
      <c r="DC2" s="1382"/>
      <c r="DD2" s="1382"/>
      <c r="DE2" s="1382"/>
      <c r="DF2" s="1382"/>
      <c r="DG2" s="1382"/>
      <c r="DH2" s="1382"/>
      <c r="DI2" s="1382"/>
      <c r="DJ2" s="1382"/>
      <c r="DK2" s="1382"/>
      <c r="DL2" s="145"/>
      <c r="DM2" s="145"/>
      <c r="DN2" s="145"/>
      <c r="DO2" s="145"/>
      <c r="DP2" s="145"/>
      <c r="DQ2" s="145"/>
      <c r="DR2" s="145"/>
      <c r="DS2" s="145"/>
      <c r="DT2" s="145"/>
      <c r="DU2" s="145"/>
      <c r="DV2" s="145"/>
      <c r="DW2" s="145"/>
      <c r="DX2" s="145"/>
      <c r="DY2" s="145"/>
      <c r="DZ2" s="145"/>
      <c r="EA2" s="145"/>
      <c r="EB2" s="145"/>
      <c r="EC2" s="145"/>
    </row>
    <row r="3" spans="1:133" ht="19.5" customHeight="1">
      <c r="A3" s="962" t="s">
        <v>809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945"/>
      <c r="AG3" s="945"/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  <c r="AS3" s="945"/>
      <c r="AT3" s="945"/>
      <c r="AU3" s="945"/>
      <c r="AV3" s="945"/>
      <c r="AW3" s="945"/>
      <c r="AX3" s="945"/>
      <c r="AY3" s="945"/>
      <c r="AZ3" s="945"/>
      <c r="BA3" s="945"/>
      <c r="BB3" s="945"/>
      <c r="BC3" s="945"/>
      <c r="BD3" s="945"/>
      <c r="BE3" s="945"/>
      <c r="BF3" s="945"/>
      <c r="BG3" s="945"/>
      <c r="BH3" s="945"/>
      <c r="BI3" s="945"/>
      <c r="BJ3" s="945"/>
      <c r="BK3" s="945"/>
      <c r="BL3" s="945"/>
      <c r="BM3" s="945"/>
      <c r="BN3" s="945"/>
      <c r="BO3" s="945"/>
      <c r="BP3" s="945"/>
      <c r="BQ3" s="945"/>
      <c r="BR3" s="945"/>
      <c r="BS3" s="945"/>
      <c r="BT3" s="945"/>
      <c r="BU3" s="945"/>
      <c r="BV3" s="945"/>
      <c r="BW3" s="945"/>
      <c r="BX3" s="945"/>
      <c r="BY3" s="945"/>
      <c r="BZ3" s="945"/>
      <c r="CA3" s="945"/>
      <c r="CB3" s="945"/>
      <c r="CC3" s="945"/>
      <c r="CD3" s="945"/>
      <c r="CE3" s="945"/>
      <c r="CF3" s="945"/>
      <c r="CG3" s="945"/>
      <c r="CH3" s="945"/>
      <c r="CI3" s="945"/>
      <c r="CJ3" s="945"/>
      <c r="CK3" s="945"/>
      <c r="CL3" s="945"/>
      <c r="CM3" s="945"/>
      <c r="CN3" s="945"/>
      <c r="CO3" s="945"/>
      <c r="CP3" s="945"/>
      <c r="CQ3" s="945"/>
      <c r="CR3" s="945"/>
      <c r="CS3" s="945"/>
      <c r="CT3" s="945"/>
      <c r="CU3" s="945"/>
      <c r="CV3" s="945"/>
      <c r="CW3" s="945"/>
      <c r="CX3" s="945"/>
      <c r="CY3" s="945"/>
      <c r="CZ3" s="945"/>
      <c r="DA3" s="945"/>
      <c r="DB3" s="945"/>
      <c r="DC3" s="945"/>
      <c r="DD3" s="945"/>
      <c r="DE3" s="945"/>
      <c r="DF3" s="945"/>
      <c r="DG3" s="945"/>
      <c r="DH3" s="945"/>
      <c r="DI3" s="945"/>
      <c r="DJ3" s="945"/>
      <c r="DK3" s="9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</row>
    <row r="4" spans="1:133" ht="18" customHeight="1">
      <c r="A4" s="962" t="s">
        <v>810</v>
      </c>
      <c r="B4" s="945"/>
      <c r="C4" s="945"/>
      <c r="D4" s="945"/>
      <c r="E4" s="945"/>
      <c r="F4" s="945"/>
      <c r="G4" s="945"/>
      <c r="H4" s="945"/>
      <c r="I4" s="945"/>
      <c r="J4" s="945"/>
      <c r="K4" s="945"/>
      <c r="L4" s="945"/>
      <c r="M4" s="945"/>
      <c r="N4" s="945"/>
      <c r="O4" s="945"/>
      <c r="P4" s="945"/>
      <c r="Q4" s="945"/>
      <c r="R4" s="945"/>
      <c r="S4" s="945"/>
      <c r="T4" s="945"/>
      <c r="U4" s="945"/>
      <c r="V4" s="945"/>
      <c r="W4" s="945"/>
      <c r="X4" s="945"/>
      <c r="Y4" s="945"/>
      <c r="Z4" s="945"/>
      <c r="AA4" s="945"/>
      <c r="AB4" s="945"/>
      <c r="AC4" s="945"/>
      <c r="AD4" s="945"/>
      <c r="AE4" s="945"/>
      <c r="AF4" s="945"/>
      <c r="AG4" s="945"/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5"/>
      <c r="BA4" s="945"/>
      <c r="BB4" s="945"/>
      <c r="BC4" s="945"/>
      <c r="BD4" s="945"/>
      <c r="BE4" s="945"/>
      <c r="BF4" s="945"/>
      <c r="BG4" s="945"/>
      <c r="BH4" s="945"/>
      <c r="BI4" s="945"/>
      <c r="BJ4" s="945"/>
      <c r="BK4" s="945"/>
      <c r="BL4" s="945"/>
      <c r="BM4" s="945"/>
      <c r="BN4" s="945"/>
      <c r="BO4" s="945"/>
      <c r="BP4" s="945"/>
      <c r="BQ4" s="945"/>
      <c r="BR4" s="945"/>
      <c r="BS4" s="945"/>
      <c r="BT4" s="945"/>
      <c r="BU4" s="945"/>
      <c r="BV4" s="945"/>
      <c r="BW4" s="945"/>
      <c r="BX4" s="945"/>
      <c r="BY4" s="945"/>
      <c r="BZ4" s="945"/>
      <c r="CA4" s="945"/>
      <c r="CB4" s="945"/>
      <c r="CC4" s="945"/>
      <c r="CD4" s="945"/>
      <c r="CE4" s="945"/>
      <c r="CF4" s="945"/>
      <c r="CG4" s="945"/>
      <c r="CH4" s="945"/>
      <c r="CI4" s="945"/>
      <c r="CJ4" s="945"/>
      <c r="CK4" s="945"/>
      <c r="CL4" s="945"/>
      <c r="CM4" s="945"/>
      <c r="CN4" s="945"/>
      <c r="CO4" s="945"/>
      <c r="CP4" s="945"/>
      <c r="CQ4" s="945"/>
      <c r="CR4" s="945"/>
      <c r="CS4" s="945"/>
      <c r="CT4" s="945"/>
      <c r="CU4" s="945"/>
      <c r="CV4" s="945"/>
      <c r="CW4" s="945"/>
      <c r="CX4" s="945"/>
      <c r="CY4" s="945"/>
      <c r="CZ4" s="945"/>
      <c r="DA4" s="945"/>
      <c r="DB4" s="945"/>
      <c r="DC4" s="945"/>
      <c r="DD4" s="945"/>
      <c r="DE4" s="945"/>
      <c r="DF4" s="945"/>
      <c r="DG4" s="945"/>
      <c r="DH4" s="945"/>
      <c r="DI4" s="945"/>
      <c r="DJ4" s="945"/>
      <c r="DK4" s="9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</row>
    <row r="5" spans="1:128" ht="18" customHeight="1" thickBot="1">
      <c r="A5" s="19" t="s">
        <v>435</v>
      </c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  <c r="BQ5" s="154"/>
      <c r="BR5" s="154"/>
      <c r="BS5" s="154"/>
      <c r="BT5" s="154"/>
      <c r="BU5" s="154"/>
      <c r="BV5" s="154"/>
      <c r="BW5" s="154"/>
      <c r="BX5" s="154"/>
      <c r="BY5" s="154"/>
      <c r="BZ5" s="154"/>
      <c r="CA5" s="154"/>
      <c r="CB5" s="154"/>
      <c r="CC5" s="154"/>
      <c r="CD5" s="154"/>
      <c r="CE5" s="154"/>
      <c r="CF5" s="154"/>
      <c r="CG5" s="154"/>
      <c r="CH5" s="154"/>
      <c r="CI5" s="154"/>
      <c r="CJ5" s="154"/>
      <c r="CK5" s="154"/>
      <c r="CL5" s="154"/>
      <c r="CM5" s="154"/>
      <c r="CN5" s="154"/>
      <c r="CO5" s="154"/>
      <c r="CP5" s="154"/>
      <c r="CQ5" s="154"/>
      <c r="CR5" s="154"/>
      <c r="CS5" s="154"/>
      <c r="CT5" s="154"/>
      <c r="CU5" s="154"/>
      <c r="CV5" s="154"/>
      <c r="CW5" s="154"/>
      <c r="CX5" s="154"/>
      <c r="CY5" s="154"/>
      <c r="CZ5" s="154"/>
      <c r="DA5" s="154"/>
      <c r="DB5" s="154"/>
      <c r="DC5" s="154"/>
      <c r="DD5" s="154"/>
      <c r="DE5" s="154"/>
      <c r="DF5" s="154"/>
      <c r="DG5" s="154"/>
      <c r="DH5" s="154"/>
      <c r="DI5" s="154"/>
      <c r="DJ5" s="154"/>
      <c r="DK5" s="154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35"/>
      <c r="DW5" s="47"/>
      <c r="DX5" s="47"/>
    </row>
    <row r="6" spans="1:128" ht="15.75" customHeight="1">
      <c r="A6" s="158" t="s">
        <v>538</v>
      </c>
      <c r="B6" s="1431" t="s">
        <v>257</v>
      </c>
      <c r="C6" s="1431"/>
      <c r="D6" s="1431"/>
      <c r="E6" s="1431"/>
      <c r="F6" s="1431"/>
      <c r="G6" s="1431"/>
      <c r="H6" s="1431"/>
      <c r="I6" s="1431"/>
      <c r="J6" s="1431"/>
      <c r="K6" s="1434" t="s">
        <v>542</v>
      </c>
      <c r="L6" s="1434"/>
      <c r="M6" s="1434"/>
      <c r="N6" s="1434"/>
      <c r="O6" s="1434"/>
      <c r="P6" s="1434"/>
      <c r="Q6" s="1434"/>
      <c r="R6" s="1434"/>
      <c r="S6" s="1434"/>
      <c r="T6" s="1434" t="s">
        <v>543</v>
      </c>
      <c r="U6" s="1434"/>
      <c r="V6" s="1434"/>
      <c r="W6" s="1434"/>
      <c r="X6" s="1434"/>
      <c r="Y6" s="1434"/>
      <c r="Z6" s="1434"/>
      <c r="AA6" s="1434"/>
      <c r="AB6" s="1434"/>
      <c r="AC6" s="1434" t="s">
        <v>544</v>
      </c>
      <c r="AD6" s="1434"/>
      <c r="AE6" s="1434"/>
      <c r="AF6" s="1434"/>
      <c r="AG6" s="1434"/>
      <c r="AH6" s="1434"/>
      <c r="AI6" s="1434"/>
      <c r="AJ6" s="1434"/>
      <c r="AK6" s="1434"/>
      <c r="AL6" s="1434" t="s">
        <v>545</v>
      </c>
      <c r="AM6" s="1434"/>
      <c r="AN6" s="1434"/>
      <c r="AO6" s="1434"/>
      <c r="AP6" s="1434"/>
      <c r="AQ6" s="1434"/>
      <c r="AR6" s="1434"/>
      <c r="AS6" s="1434"/>
      <c r="AT6" s="1434"/>
      <c r="AU6" s="1434" t="s">
        <v>546</v>
      </c>
      <c r="AV6" s="1434"/>
      <c r="AW6" s="1434"/>
      <c r="AX6" s="1434"/>
      <c r="AY6" s="1434"/>
      <c r="AZ6" s="1434"/>
      <c r="BA6" s="1434"/>
      <c r="BB6" s="1434"/>
      <c r="BC6" s="1434"/>
      <c r="BD6" s="1389" t="s">
        <v>547</v>
      </c>
      <c r="BE6" s="1389"/>
      <c r="BF6" s="1389"/>
      <c r="BG6" s="1389"/>
      <c r="BH6" s="1389"/>
      <c r="BI6" s="1389"/>
      <c r="BJ6" s="1389"/>
      <c r="BK6" s="1389"/>
      <c r="BL6" s="1389"/>
      <c r="BM6" s="1389"/>
      <c r="BN6" s="1389" t="s">
        <v>548</v>
      </c>
      <c r="BO6" s="1389"/>
      <c r="BP6" s="1389"/>
      <c r="BQ6" s="1389"/>
      <c r="BR6" s="1389"/>
      <c r="BS6" s="1389"/>
      <c r="BT6" s="1389"/>
      <c r="BU6" s="1389"/>
      <c r="BV6" s="1389"/>
      <c r="BW6" s="1389"/>
      <c r="BX6" s="1389" t="s">
        <v>549</v>
      </c>
      <c r="BY6" s="1389"/>
      <c r="BZ6" s="1389"/>
      <c r="CA6" s="1389"/>
      <c r="CB6" s="1389"/>
      <c r="CC6" s="1389"/>
      <c r="CD6" s="1389"/>
      <c r="CE6" s="1389"/>
      <c r="CF6" s="1389"/>
      <c r="CG6" s="1389"/>
      <c r="CH6" s="1389" t="s">
        <v>550</v>
      </c>
      <c r="CI6" s="1389"/>
      <c r="CJ6" s="1389"/>
      <c r="CK6" s="1389"/>
      <c r="CL6" s="1389"/>
      <c r="CM6" s="1389"/>
      <c r="CN6" s="1389"/>
      <c r="CO6" s="1389"/>
      <c r="CP6" s="1389"/>
      <c r="CQ6" s="1389"/>
      <c r="CR6" s="1389" t="s">
        <v>551</v>
      </c>
      <c r="CS6" s="1389"/>
      <c r="CT6" s="1389"/>
      <c r="CU6" s="1389"/>
      <c r="CV6" s="1389"/>
      <c r="CW6" s="1389"/>
      <c r="CX6" s="1389"/>
      <c r="CY6" s="1389"/>
      <c r="CZ6" s="1389"/>
      <c r="DA6" s="1389"/>
      <c r="DB6" s="1390" t="s">
        <v>552</v>
      </c>
      <c r="DC6" s="1390"/>
      <c r="DD6" s="1390"/>
      <c r="DE6" s="1390"/>
      <c r="DF6" s="1390"/>
      <c r="DG6" s="1390"/>
      <c r="DH6" s="1390"/>
      <c r="DI6" s="1390"/>
      <c r="DJ6" s="1390"/>
      <c r="DK6" s="1390"/>
      <c r="DL6" s="173"/>
      <c r="DM6" s="173"/>
      <c r="DN6" s="173"/>
      <c r="DO6" s="173"/>
      <c r="DP6" s="173"/>
      <c r="DQ6" s="173"/>
      <c r="DR6" s="47"/>
      <c r="DS6" s="47"/>
      <c r="DT6" s="47"/>
      <c r="DU6" s="47"/>
      <c r="DV6" s="47"/>
      <c r="DW6" s="47"/>
      <c r="DX6" s="47"/>
    </row>
    <row r="7" spans="1:128" ht="15.75" customHeight="1">
      <c r="A7" s="465" t="s">
        <v>514</v>
      </c>
      <c r="B7" s="1385">
        <f>SUM(K7:DK7)</f>
        <v>292808</v>
      </c>
      <c r="C7" s="1385"/>
      <c r="D7" s="1385"/>
      <c r="E7" s="1385"/>
      <c r="F7" s="1385"/>
      <c r="G7" s="1385"/>
      <c r="H7" s="1385"/>
      <c r="I7" s="1385"/>
      <c r="J7" s="1385"/>
      <c r="K7" s="1078">
        <v>34037</v>
      </c>
      <c r="L7" s="1078"/>
      <c r="M7" s="1078"/>
      <c r="N7" s="1078"/>
      <c r="O7" s="1078"/>
      <c r="P7" s="1078"/>
      <c r="Q7" s="1078"/>
      <c r="R7" s="1078"/>
      <c r="S7" s="1078"/>
      <c r="T7" s="1078">
        <v>20710</v>
      </c>
      <c r="U7" s="1078"/>
      <c r="V7" s="1078"/>
      <c r="W7" s="1078"/>
      <c r="X7" s="1078"/>
      <c r="Y7" s="1078"/>
      <c r="Z7" s="1078"/>
      <c r="AA7" s="1078"/>
      <c r="AB7" s="1078"/>
      <c r="AC7" s="1078">
        <v>39316</v>
      </c>
      <c r="AD7" s="1078"/>
      <c r="AE7" s="1078"/>
      <c r="AF7" s="1078"/>
      <c r="AG7" s="1078"/>
      <c r="AH7" s="1078"/>
      <c r="AI7" s="1078"/>
      <c r="AJ7" s="1078"/>
      <c r="AK7" s="1078"/>
      <c r="AL7" s="1078">
        <v>52849</v>
      </c>
      <c r="AM7" s="1078"/>
      <c r="AN7" s="1078"/>
      <c r="AO7" s="1078"/>
      <c r="AP7" s="1078"/>
      <c r="AQ7" s="1078"/>
      <c r="AR7" s="1078"/>
      <c r="AS7" s="1078"/>
      <c r="AT7" s="1078"/>
      <c r="AU7" s="1078">
        <v>20504</v>
      </c>
      <c r="AV7" s="1078"/>
      <c r="AW7" s="1078"/>
      <c r="AX7" s="1078"/>
      <c r="AY7" s="1078"/>
      <c r="AZ7" s="1078"/>
      <c r="BA7" s="1078"/>
      <c r="BB7" s="1078"/>
      <c r="BC7" s="1078"/>
      <c r="BD7" s="612">
        <v>13462</v>
      </c>
      <c r="BE7" s="612"/>
      <c r="BF7" s="612"/>
      <c r="BG7" s="612"/>
      <c r="BH7" s="612"/>
      <c r="BI7" s="612"/>
      <c r="BJ7" s="612"/>
      <c r="BK7" s="612"/>
      <c r="BL7" s="612"/>
      <c r="BM7" s="612"/>
      <c r="BN7" s="612">
        <v>19218</v>
      </c>
      <c r="BO7" s="612"/>
      <c r="BP7" s="612"/>
      <c r="BQ7" s="612"/>
      <c r="BR7" s="612"/>
      <c r="BS7" s="612"/>
      <c r="BT7" s="612"/>
      <c r="BU7" s="612"/>
      <c r="BV7" s="612"/>
      <c r="BW7" s="612"/>
      <c r="BX7" s="612">
        <v>23327</v>
      </c>
      <c r="BY7" s="612"/>
      <c r="BZ7" s="612"/>
      <c r="CA7" s="612"/>
      <c r="CB7" s="612"/>
      <c r="CC7" s="612"/>
      <c r="CD7" s="612"/>
      <c r="CE7" s="612"/>
      <c r="CF7" s="612"/>
      <c r="CG7" s="612"/>
      <c r="CH7" s="612">
        <v>4638</v>
      </c>
      <c r="CI7" s="612"/>
      <c r="CJ7" s="612"/>
      <c r="CK7" s="612"/>
      <c r="CL7" s="612"/>
      <c r="CM7" s="612"/>
      <c r="CN7" s="612"/>
      <c r="CO7" s="612"/>
      <c r="CP7" s="612"/>
      <c r="CQ7" s="612"/>
      <c r="CR7" s="612">
        <v>41932</v>
      </c>
      <c r="CS7" s="612"/>
      <c r="CT7" s="612"/>
      <c r="CU7" s="612"/>
      <c r="CV7" s="612"/>
      <c r="CW7" s="612"/>
      <c r="CX7" s="612"/>
      <c r="CY7" s="612"/>
      <c r="CZ7" s="612"/>
      <c r="DA7" s="612"/>
      <c r="DB7" s="612">
        <v>22815</v>
      </c>
      <c r="DC7" s="612"/>
      <c r="DD7" s="612"/>
      <c r="DE7" s="612"/>
      <c r="DF7" s="612"/>
      <c r="DG7" s="612"/>
      <c r="DH7" s="612"/>
      <c r="DI7" s="612"/>
      <c r="DJ7" s="612"/>
      <c r="DK7" s="612"/>
      <c r="DL7" s="98"/>
      <c r="DM7" s="47"/>
      <c r="DN7" s="47"/>
      <c r="DO7" s="47"/>
      <c r="DP7" s="47"/>
      <c r="DQ7" s="47"/>
      <c r="DR7" s="47"/>
      <c r="DS7" s="47"/>
      <c r="DT7" s="47"/>
      <c r="DU7" s="47"/>
      <c r="DV7" s="47"/>
      <c r="DW7" s="47"/>
      <c r="DX7" s="47"/>
    </row>
    <row r="8" spans="1:128" ht="15.75" customHeight="1">
      <c r="A8" s="279" t="s">
        <v>12</v>
      </c>
      <c r="B8" s="1385">
        <f>SUM(K8:DK8)</f>
        <v>305164</v>
      </c>
      <c r="C8" s="1385"/>
      <c r="D8" s="1385"/>
      <c r="E8" s="1385"/>
      <c r="F8" s="1385"/>
      <c r="G8" s="1385"/>
      <c r="H8" s="1385"/>
      <c r="I8" s="1385"/>
      <c r="J8" s="1385"/>
      <c r="K8" s="612">
        <v>35232</v>
      </c>
      <c r="L8" s="612"/>
      <c r="M8" s="612"/>
      <c r="N8" s="612"/>
      <c r="O8" s="612"/>
      <c r="P8" s="612"/>
      <c r="Q8" s="612"/>
      <c r="R8" s="612"/>
      <c r="S8" s="612"/>
      <c r="T8" s="612">
        <v>21520</v>
      </c>
      <c r="U8" s="612"/>
      <c r="V8" s="612"/>
      <c r="W8" s="612"/>
      <c r="X8" s="612"/>
      <c r="Y8" s="612"/>
      <c r="Z8" s="612"/>
      <c r="AA8" s="612"/>
      <c r="AB8" s="612"/>
      <c r="AC8" s="612">
        <v>40695</v>
      </c>
      <c r="AD8" s="612"/>
      <c r="AE8" s="612"/>
      <c r="AF8" s="612"/>
      <c r="AG8" s="612"/>
      <c r="AH8" s="612"/>
      <c r="AI8" s="612"/>
      <c r="AJ8" s="612"/>
      <c r="AK8" s="612"/>
      <c r="AL8" s="612">
        <v>55075</v>
      </c>
      <c r="AM8" s="612"/>
      <c r="AN8" s="612"/>
      <c r="AO8" s="612"/>
      <c r="AP8" s="612"/>
      <c r="AQ8" s="612"/>
      <c r="AR8" s="612"/>
      <c r="AS8" s="612"/>
      <c r="AT8" s="612"/>
      <c r="AU8" s="612">
        <v>21178</v>
      </c>
      <c r="AV8" s="612"/>
      <c r="AW8" s="612"/>
      <c r="AX8" s="612"/>
      <c r="AY8" s="612"/>
      <c r="AZ8" s="612"/>
      <c r="BA8" s="612"/>
      <c r="BB8" s="612"/>
      <c r="BC8" s="612"/>
      <c r="BD8" s="612">
        <v>14087</v>
      </c>
      <c r="BE8" s="612"/>
      <c r="BF8" s="612"/>
      <c r="BG8" s="612"/>
      <c r="BH8" s="612"/>
      <c r="BI8" s="612"/>
      <c r="BJ8" s="612"/>
      <c r="BK8" s="612"/>
      <c r="BL8" s="612"/>
      <c r="BM8" s="612"/>
      <c r="BN8" s="612">
        <v>19938</v>
      </c>
      <c r="BO8" s="612"/>
      <c r="BP8" s="612"/>
      <c r="BQ8" s="612"/>
      <c r="BR8" s="612"/>
      <c r="BS8" s="612"/>
      <c r="BT8" s="612"/>
      <c r="BU8" s="612"/>
      <c r="BV8" s="612"/>
      <c r="BW8" s="612"/>
      <c r="BX8" s="612">
        <v>24280</v>
      </c>
      <c r="BY8" s="612"/>
      <c r="BZ8" s="612"/>
      <c r="CA8" s="612"/>
      <c r="CB8" s="612"/>
      <c r="CC8" s="612"/>
      <c r="CD8" s="612"/>
      <c r="CE8" s="612"/>
      <c r="CF8" s="612"/>
      <c r="CG8" s="612"/>
      <c r="CH8" s="612">
        <v>4853</v>
      </c>
      <c r="CI8" s="612"/>
      <c r="CJ8" s="612"/>
      <c r="CK8" s="612"/>
      <c r="CL8" s="612"/>
      <c r="CM8" s="612"/>
      <c r="CN8" s="612"/>
      <c r="CO8" s="612"/>
      <c r="CP8" s="612"/>
      <c r="CQ8" s="612"/>
      <c r="CR8" s="612">
        <v>43763</v>
      </c>
      <c r="CS8" s="612"/>
      <c r="CT8" s="612"/>
      <c r="CU8" s="612"/>
      <c r="CV8" s="612"/>
      <c r="CW8" s="612"/>
      <c r="CX8" s="612"/>
      <c r="CY8" s="612"/>
      <c r="CZ8" s="612"/>
      <c r="DA8" s="612"/>
      <c r="DB8" s="612">
        <v>24543</v>
      </c>
      <c r="DC8" s="612"/>
      <c r="DD8" s="612"/>
      <c r="DE8" s="612"/>
      <c r="DF8" s="612"/>
      <c r="DG8" s="612"/>
      <c r="DH8" s="612"/>
      <c r="DI8" s="612"/>
      <c r="DJ8" s="612"/>
      <c r="DK8" s="612"/>
      <c r="DL8" s="98"/>
      <c r="DM8" s="47"/>
      <c r="DN8" s="47"/>
      <c r="DO8" s="47"/>
      <c r="DP8" s="47"/>
      <c r="DQ8" s="47"/>
      <c r="DR8" s="47"/>
      <c r="DS8" s="47"/>
      <c r="DT8" s="47"/>
      <c r="DU8" s="47"/>
      <c r="DV8" s="47"/>
      <c r="DW8" s="47"/>
      <c r="DX8" s="47"/>
    </row>
    <row r="9" spans="1:128" ht="15.75" customHeight="1">
      <c r="A9" s="280">
        <v>2</v>
      </c>
      <c r="B9" s="1385">
        <f>SUM(K9:DK9)</f>
        <v>320442</v>
      </c>
      <c r="C9" s="1385"/>
      <c r="D9" s="1385"/>
      <c r="E9" s="1385"/>
      <c r="F9" s="1385"/>
      <c r="G9" s="1385"/>
      <c r="H9" s="1385"/>
      <c r="I9" s="1385"/>
      <c r="J9" s="1385"/>
      <c r="K9" s="612">
        <v>36672</v>
      </c>
      <c r="L9" s="612"/>
      <c r="M9" s="612"/>
      <c r="N9" s="612"/>
      <c r="O9" s="612"/>
      <c r="P9" s="612"/>
      <c r="Q9" s="612"/>
      <c r="R9" s="612"/>
      <c r="S9" s="612"/>
      <c r="T9" s="612">
        <v>22652</v>
      </c>
      <c r="U9" s="612"/>
      <c r="V9" s="612"/>
      <c r="W9" s="612"/>
      <c r="X9" s="612"/>
      <c r="Y9" s="612"/>
      <c r="Z9" s="612"/>
      <c r="AA9" s="612"/>
      <c r="AB9" s="612"/>
      <c r="AC9" s="612">
        <v>42971</v>
      </c>
      <c r="AD9" s="612"/>
      <c r="AE9" s="612"/>
      <c r="AF9" s="612"/>
      <c r="AG9" s="612"/>
      <c r="AH9" s="612"/>
      <c r="AI9" s="612"/>
      <c r="AJ9" s="612"/>
      <c r="AK9" s="612"/>
      <c r="AL9" s="612">
        <v>58020</v>
      </c>
      <c r="AM9" s="612"/>
      <c r="AN9" s="612"/>
      <c r="AO9" s="612"/>
      <c r="AP9" s="612"/>
      <c r="AQ9" s="612"/>
      <c r="AR9" s="612"/>
      <c r="AS9" s="612"/>
      <c r="AT9" s="612"/>
      <c r="AU9" s="612">
        <v>22157</v>
      </c>
      <c r="AV9" s="612"/>
      <c r="AW9" s="612"/>
      <c r="AX9" s="612"/>
      <c r="AY9" s="612"/>
      <c r="AZ9" s="612"/>
      <c r="BA9" s="612"/>
      <c r="BB9" s="612"/>
      <c r="BC9" s="612"/>
      <c r="BD9" s="612">
        <v>14858</v>
      </c>
      <c r="BE9" s="612"/>
      <c r="BF9" s="612"/>
      <c r="BG9" s="612"/>
      <c r="BH9" s="612"/>
      <c r="BI9" s="612"/>
      <c r="BJ9" s="612"/>
      <c r="BK9" s="612"/>
      <c r="BL9" s="612"/>
      <c r="BM9" s="612"/>
      <c r="BN9" s="612">
        <v>20909</v>
      </c>
      <c r="BO9" s="612"/>
      <c r="BP9" s="612"/>
      <c r="BQ9" s="612"/>
      <c r="BR9" s="612"/>
      <c r="BS9" s="612"/>
      <c r="BT9" s="612"/>
      <c r="BU9" s="612"/>
      <c r="BV9" s="612"/>
      <c r="BW9" s="612"/>
      <c r="BX9" s="612">
        <v>25206</v>
      </c>
      <c r="BY9" s="612"/>
      <c r="BZ9" s="612"/>
      <c r="CA9" s="612"/>
      <c r="CB9" s="612"/>
      <c r="CC9" s="612"/>
      <c r="CD9" s="612"/>
      <c r="CE9" s="612"/>
      <c r="CF9" s="612"/>
      <c r="CG9" s="612"/>
      <c r="CH9" s="612">
        <v>5098</v>
      </c>
      <c r="CI9" s="612"/>
      <c r="CJ9" s="612"/>
      <c r="CK9" s="612"/>
      <c r="CL9" s="612"/>
      <c r="CM9" s="612"/>
      <c r="CN9" s="612"/>
      <c r="CO9" s="612"/>
      <c r="CP9" s="612"/>
      <c r="CQ9" s="612"/>
      <c r="CR9" s="612">
        <v>46178</v>
      </c>
      <c r="CS9" s="612"/>
      <c r="CT9" s="612"/>
      <c r="CU9" s="612"/>
      <c r="CV9" s="612"/>
      <c r="CW9" s="612"/>
      <c r="CX9" s="612"/>
      <c r="CY9" s="612"/>
      <c r="CZ9" s="612"/>
      <c r="DA9" s="612"/>
      <c r="DB9" s="612">
        <v>25721</v>
      </c>
      <c r="DC9" s="612"/>
      <c r="DD9" s="612"/>
      <c r="DE9" s="612"/>
      <c r="DF9" s="612"/>
      <c r="DG9" s="612"/>
      <c r="DH9" s="612"/>
      <c r="DI9" s="612"/>
      <c r="DJ9" s="612"/>
      <c r="DK9" s="612"/>
      <c r="DL9" s="98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</row>
    <row r="10" spans="1:128" ht="15.75" customHeight="1">
      <c r="A10" s="280">
        <v>3</v>
      </c>
      <c r="B10" s="1385">
        <f>SUM(K10:DK10)</f>
        <v>334400</v>
      </c>
      <c r="C10" s="1385"/>
      <c r="D10" s="1385"/>
      <c r="E10" s="1385"/>
      <c r="F10" s="1385"/>
      <c r="G10" s="1385"/>
      <c r="H10" s="1385"/>
      <c r="I10" s="1385"/>
      <c r="J10" s="1385"/>
      <c r="K10" s="612">
        <v>37911</v>
      </c>
      <c r="L10" s="612"/>
      <c r="M10" s="612"/>
      <c r="N10" s="612"/>
      <c r="O10" s="612"/>
      <c r="P10" s="612"/>
      <c r="Q10" s="612"/>
      <c r="R10" s="612"/>
      <c r="S10" s="612"/>
      <c r="T10" s="612">
        <v>23759</v>
      </c>
      <c r="U10" s="612"/>
      <c r="V10" s="612"/>
      <c r="W10" s="612"/>
      <c r="X10" s="612"/>
      <c r="Y10" s="612"/>
      <c r="Z10" s="612"/>
      <c r="AA10" s="612"/>
      <c r="AB10" s="612"/>
      <c r="AC10" s="612">
        <v>44328</v>
      </c>
      <c r="AD10" s="612"/>
      <c r="AE10" s="612"/>
      <c r="AF10" s="612"/>
      <c r="AG10" s="612"/>
      <c r="AH10" s="612"/>
      <c r="AI10" s="612"/>
      <c r="AJ10" s="612"/>
      <c r="AK10" s="612"/>
      <c r="AL10" s="612">
        <v>60480</v>
      </c>
      <c r="AM10" s="612"/>
      <c r="AN10" s="612"/>
      <c r="AO10" s="612"/>
      <c r="AP10" s="612"/>
      <c r="AQ10" s="612"/>
      <c r="AR10" s="612"/>
      <c r="AS10" s="612"/>
      <c r="AT10" s="612"/>
      <c r="AU10" s="612">
        <v>22901</v>
      </c>
      <c r="AV10" s="612"/>
      <c r="AW10" s="612"/>
      <c r="AX10" s="612"/>
      <c r="AY10" s="612"/>
      <c r="AZ10" s="612"/>
      <c r="BA10" s="612"/>
      <c r="BB10" s="612"/>
      <c r="BC10" s="612"/>
      <c r="BD10" s="612">
        <v>15655</v>
      </c>
      <c r="BE10" s="612"/>
      <c r="BF10" s="612"/>
      <c r="BG10" s="612"/>
      <c r="BH10" s="612"/>
      <c r="BI10" s="612"/>
      <c r="BJ10" s="612"/>
      <c r="BK10" s="612"/>
      <c r="BL10" s="612"/>
      <c r="BM10" s="612"/>
      <c r="BN10" s="612">
        <v>21673</v>
      </c>
      <c r="BO10" s="612"/>
      <c r="BP10" s="612"/>
      <c r="BQ10" s="612"/>
      <c r="BR10" s="612"/>
      <c r="BS10" s="612"/>
      <c r="BT10" s="612"/>
      <c r="BU10" s="612"/>
      <c r="BV10" s="612"/>
      <c r="BW10" s="612"/>
      <c r="BX10" s="612">
        <v>26329</v>
      </c>
      <c r="BY10" s="612"/>
      <c r="BZ10" s="612"/>
      <c r="CA10" s="612"/>
      <c r="CB10" s="612"/>
      <c r="CC10" s="612"/>
      <c r="CD10" s="612"/>
      <c r="CE10" s="612"/>
      <c r="CF10" s="612"/>
      <c r="CG10" s="612"/>
      <c r="CH10" s="612">
        <v>5306</v>
      </c>
      <c r="CI10" s="612"/>
      <c r="CJ10" s="612"/>
      <c r="CK10" s="612"/>
      <c r="CL10" s="612"/>
      <c r="CM10" s="612"/>
      <c r="CN10" s="612"/>
      <c r="CO10" s="612"/>
      <c r="CP10" s="612"/>
      <c r="CQ10" s="612"/>
      <c r="CR10" s="612">
        <v>48351</v>
      </c>
      <c r="CS10" s="612"/>
      <c r="CT10" s="612"/>
      <c r="CU10" s="612"/>
      <c r="CV10" s="612"/>
      <c r="CW10" s="612"/>
      <c r="CX10" s="612"/>
      <c r="CY10" s="612"/>
      <c r="CZ10" s="612"/>
      <c r="DA10" s="612"/>
      <c r="DB10" s="612">
        <v>27707</v>
      </c>
      <c r="DC10" s="612"/>
      <c r="DD10" s="612"/>
      <c r="DE10" s="612"/>
      <c r="DF10" s="612"/>
      <c r="DG10" s="612"/>
      <c r="DH10" s="612"/>
      <c r="DI10" s="612"/>
      <c r="DJ10" s="612"/>
      <c r="DK10" s="612"/>
      <c r="DL10" s="98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</row>
    <row r="11" spans="1:128" s="411" customFormat="1" ht="15.75" customHeight="1">
      <c r="A11" s="345">
        <v>4</v>
      </c>
      <c r="B11" s="1433">
        <f>SUM(K11:CQ11,CR11:DK11)</f>
        <v>348896</v>
      </c>
      <c r="C11" s="1433"/>
      <c r="D11" s="1433"/>
      <c r="E11" s="1433"/>
      <c r="F11" s="1433"/>
      <c r="G11" s="1433"/>
      <c r="H11" s="1433"/>
      <c r="I11" s="1433"/>
      <c r="J11" s="1433"/>
      <c r="K11" s="1381">
        <v>39151</v>
      </c>
      <c r="L11" s="1381"/>
      <c r="M11" s="1381"/>
      <c r="N11" s="1381"/>
      <c r="O11" s="1381"/>
      <c r="P11" s="1381"/>
      <c r="Q11" s="1381"/>
      <c r="R11" s="1381"/>
      <c r="S11" s="1381"/>
      <c r="T11" s="1381">
        <v>24276</v>
      </c>
      <c r="U11" s="1381"/>
      <c r="V11" s="1381"/>
      <c r="W11" s="1381"/>
      <c r="X11" s="1381"/>
      <c r="Y11" s="1381"/>
      <c r="Z11" s="1381"/>
      <c r="AA11" s="1381"/>
      <c r="AB11" s="1381"/>
      <c r="AC11" s="1381">
        <v>45782</v>
      </c>
      <c r="AD11" s="1381"/>
      <c r="AE11" s="1381"/>
      <c r="AF11" s="1381"/>
      <c r="AG11" s="1381"/>
      <c r="AH11" s="1381"/>
      <c r="AI11" s="1381"/>
      <c r="AJ11" s="1381"/>
      <c r="AK11" s="1381"/>
      <c r="AL11" s="1381">
        <v>63022</v>
      </c>
      <c r="AM11" s="1381"/>
      <c r="AN11" s="1381"/>
      <c r="AO11" s="1381"/>
      <c r="AP11" s="1381"/>
      <c r="AQ11" s="1381"/>
      <c r="AR11" s="1381"/>
      <c r="AS11" s="1381"/>
      <c r="AT11" s="1381"/>
      <c r="AU11" s="1381">
        <v>23611</v>
      </c>
      <c r="AV11" s="1381"/>
      <c r="AW11" s="1381"/>
      <c r="AX11" s="1381"/>
      <c r="AY11" s="1381"/>
      <c r="AZ11" s="1381"/>
      <c r="BA11" s="1381"/>
      <c r="BB11" s="1381"/>
      <c r="BC11" s="1381"/>
      <c r="BD11" s="1381">
        <v>16434</v>
      </c>
      <c r="BE11" s="1381"/>
      <c r="BF11" s="1381"/>
      <c r="BG11" s="1381"/>
      <c r="BH11" s="1381"/>
      <c r="BI11" s="1381"/>
      <c r="BJ11" s="1381"/>
      <c r="BK11" s="1381"/>
      <c r="BL11" s="1381"/>
      <c r="BM11" s="1381"/>
      <c r="BN11" s="1381">
        <v>22462</v>
      </c>
      <c r="BO11" s="1381"/>
      <c r="BP11" s="1381"/>
      <c r="BQ11" s="1381"/>
      <c r="BR11" s="1381"/>
      <c r="BS11" s="1381"/>
      <c r="BT11" s="1381"/>
      <c r="BU11" s="1381"/>
      <c r="BV11" s="1381"/>
      <c r="BW11" s="1381"/>
      <c r="BX11" s="1381">
        <v>27227</v>
      </c>
      <c r="BY11" s="1381"/>
      <c r="BZ11" s="1381"/>
      <c r="CA11" s="1381"/>
      <c r="CB11" s="1381"/>
      <c r="CC11" s="1381"/>
      <c r="CD11" s="1381"/>
      <c r="CE11" s="1381"/>
      <c r="CF11" s="1381"/>
      <c r="CG11" s="1381"/>
      <c r="CH11" s="1381">
        <v>5500</v>
      </c>
      <c r="CI11" s="1381"/>
      <c r="CJ11" s="1381"/>
      <c r="CK11" s="1381"/>
      <c r="CL11" s="1381"/>
      <c r="CM11" s="1381"/>
      <c r="CN11" s="1381"/>
      <c r="CO11" s="1381"/>
      <c r="CP11" s="1381"/>
      <c r="CQ11" s="1381"/>
      <c r="CR11" s="1381">
        <v>49935</v>
      </c>
      <c r="CS11" s="1381"/>
      <c r="CT11" s="1381"/>
      <c r="CU11" s="1381"/>
      <c r="CV11" s="1381"/>
      <c r="CW11" s="1381"/>
      <c r="CX11" s="1381"/>
      <c r="CY11" s="1381"/>
      <c r="CZ11" s="1381"/>
      <c r="DA11" s="1381"/>
      <c r="DB11" s="1381">
        <v>31496</v>
      </c>
      <c r="DC11" s="1381"/>
      <c r="DD11" s="1381"/>
      <c r="DE11" s="1381"/>
      <c r="DF11" s="1381"/>
      <c r="DG11" s="1381"/>
      <c r="DH11" s="1381"/>
      <c r="DI11" s="1381"/>
      <c r="DJ11" s="1381"/>
      <c r="DK11" s="1381"/>
      <c r="DL11" s="463"/>
      <c r="DM11" s="464"/>
      <c r="DN11" s="464"/>
      <c r="DO11" s="464"/>
      <c r="DP11" s="464"/>
      <c r="DQ11" s="464"/>
      <c r="DR11" s="415"/>
      <c r="DS11" s="415"/>
      <c r="DT11" s="415"/>
      <c r="DU11" s="415"/>
      <c r="DV11" s="415"/>
      <c r="DW11" s="415"/>
      <c r="DX11" s="415"/>
    </row>
    <row r="12" spans="1:128" ht="15" customHeight="1">
      <c r="A12" s="171" t="s">
        <v>553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</row>
    <row r="13" spans="1:128" ht="15" customHeight="1">
      <c r="A13" s="47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</row>
    <row r="14" spans="116:128" ht="15" customHeight="1"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</row>
    <row r="15" spans="1:133" ht="18" customHeight="1">
      <c r="A15" s="962" t="s">
        <v>811</v>
      </c>
      <c r="B15" s="945"/>
      <c r="C15" s="945"/>
      <c r="D15" s="945"/>
      <c r="E15" s="945"/>
      <c r="F15" s="945"/>
      <c r="G15" s="945"/>
      <c r="H15" s="945"/>
      <c r="I15" s="945"/>
      <c r="J15" s="945"/>
      <c r="K15" s="945"/>
      <c r="L15" s="945"/>
      <c r="M15" s="945"/>
      <c r="N15" s="945"/>
      <c r="O15" s="945"/>
      <c r="P15" s="945"/>
      <c r="Q15" s="945"/>
      <c r="R15" s="945"/>
      <c r="S15" s="945"/>
      <c r="T15" s="945"/>
      <c r="U15" s="945"/>
      <c r="V15" s="945"/>
      <c r="W15" s="945"/>
      <c r="X15" s="945"/>
      <c r="Y15" s="945"/>
      <c r="Z15" s="945"/>
      <c r="AA15" s="945"/>
      <c r="AB15" s="945"/>
      <c r="AC15" s="945"/>
      <c r="AD15" s="945"/>
      <c r="AE15" s="945"/>
      <c r="AF15" s="945"/>
      <c r="AG15" s="945"/>
      <c r="AH15" s="945"/>
      <c r="AI15" s="945"/>
      <c r="AJ15" s="945"/>
      <c r="AK15" s="945"/>
      <c r="AL15" s="945"/>
      <c r="AM15" s="945"/>
      <c r="AN15" s="945"/>
      <c r="AO15" s="945"/>
      <c r="AP15" s="945"/>
      <c r="AQ15" s="945"/>
      <c r="AR15" s="945"/>
      <c r="AS15" s="945"/>
      <c r="AT15" s="945"/>
      <c r="AU15" s="945"/>
      <c r="AV15" s="945"/>
      <c r="AW15" s="945"/>
      <c r="AX15" s="945"/>
      <c r="AY15" s="945"/>
      <c r="AZ15" s="945"/>
      <c r="BA15" s="945"/>
      <c r="BB15" s="945"/>
      <c r="BC15" s="945"/>
      <c r="BD15" s="945"/>
      <c r="BE15" s="945"/>
      <c r="BF15" s="945"/>
      <c r="BG15" s="945"/>
      <c r="BH15" s="945"/>
      <c r="BI15" s="945"/>
      <c r="BJ15" s="945"/>
      <c r="BK15" s="945"/>
      <c r="BL15" s="945"/>
      <c r="BM15" s="945"/>
      <c r="BN15" s="945"/>
      <c r="BO15" s="945"/>
      <c r="BP15" s="945"/>
      <c r="BQ15" s="945"/>
      <c r="BR15" s="945"/>
      <c r="BS15" s="945"/>
      <c r="BT15" s="945"/>
      <c r="BU15" s="945"/>
      <c r="BV15" s="945"/>
      <c r="BW15" s="945"/>
      <c r="BX15" s="945"/>
      <c r="BY15" s="945"/>
      <c r="BZ15" s="945"/>
      <c r="CA15" s="945"/>
      <c r="CB15" s="945"/>
      <c r="CC15" s="945"/>
      <c r="CD15" s="945"/>
      <c r="CE15" s="945"/>
      <c r="CF15" s="945"/>
      <c r="CG15" s="945"/>
      <c r="CH15" s="945"/>
      <c r="CI15" s="945"/>
      <c r="CJ15" s="945"/>
      <c r="CK15" s="945"/>
      <c r="CL15" s="945"/>
      <c r="CM15" s="945"/>
      <c r="CN15" s="945"/>
      <c r="CO15" s="945"/>
      <c r="CP15" s="945"/>
      <c r="CQ15" s="945"/>
      <c r="CR15" s="945"/>
      <c r="CS15" s="945"/>
      <c r="CT15" s="945"/>
      <c r="CU15" s="945"/>
      <c r="CV15" s="945"/>
      <c r="CW15" s="945"/>
      <c r="CX15" s="945"/>
      <c r="CY15" s="945"/>
      <c r="CZ15" s="945"/>
      <c r="DA15" s="945"/>
      <c r="DB15" s="945"/>
      <c r="DC15" s="945"/>
      <c r="DD15" s="945"/>
      <c r="DE15" s="945"/>
      <c r="DF15" s="945"/>
      <c r="DG15" s="945"/>
      <c r="DH15" s="945"/>
      <c r="DI15" s="945"/>
      <c r="DJ15" s="945"/>
      <c r="DK15" s="9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</row>
    <row r="16" spans="2:128" ht="18" customHeight="1" thickBot="1"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7"/>
      <c r="DP16" s="47"/>
      <c r="DQ16" s="47"/>
      <c r="DR16" s="47"/>
      <c r="DS16" s="47"/>
      <c r="DT16" s="47"/>
      <c r="DU16" s="47"/>
      <c r="DV16" s="47"/>
      <c r="DW16" s="47"/>
      <c r="DX16" s="47"/>
    </row>
    <row r="17" spans="1:128" ht="15.75" customHeight="1">
      <c r="A17" s="1410" t="s">
        <v>812</v>
      </c>
      <c r="B17" s="1419" t="s">
        <v>258</v>
      </c>
      <c r="C17" s="1420"/>
      <c r="D17" s="1420"/>
      <c r="E17" s="1420"/>
      <c r="F17" s="1420"/>
      <c r="G17" s="1420"/>
      <c r="H17" s="1425" t="s">
        <v>554</v>
      </c>
      <c r="I17" s="1426"/>
      <c r="J17" s="1426"/>
      <c r="K17" s="1426"/>
      <c r="L17" s="1426"/>
      <c r="M17" s="1426"/>
      <c r="N17" s="1426"/>
      <c r="O17" s="1426"/>
      <c r="P17" s="1426"/>
      <c r="Q17" s="1426"/>
      <c r="R17" s="1426"/>
      <c r="S17" s="1426"/>
      <c r="T17" s="1426"/>
      <c r="U17" s="1426"/>
      <c r="V17" s="1426"/>
      <c r="W17" s="1426"/>
      <c r="X17" s="1426"/>
      <c r="Y17" s="1426"/>
      <c r="Z17" s="1426"/>
      <c r="AA17" s="1426"/>
      <c r="AB17" s="1426"/>
      <c r="AC17" s="1426"/>
      <c r="AD17" s="1426"/>
      <c r="AE17" s="1426"/>
      <c r="AF17" s="1426"/>
      <c r="AG17" s="1426"/>
      <c r="AH17" s="1426"/>
      <c r="AI17" s="1426"/>
      <c r="AJ17" s="1426"/>
      <c r="AK17" s="1427"/>
      <c r="AL17" s="1430" t="s">
        <v>555</v>
      </c>
      <c r="AM17" s="1431"/>
      <c r="AN17" s="1431"/>
      <c r="AO17" s="1431"/>
      <c r="AP17" s="1431"/>
      <c r="AQ17" s="1431"/>
      <c r="AR17" s="1431"/>
      <c r="AS17" s="1431"/>
      <c r="AT17" s="1431"/>
      <c r="AU17" s="1431"/>
      <c r="AV17" s="1431"/>
      <c r="AW17" s="1431"/>
      <c r="AX17" s="1431"/>
      <c r="AY17" s="1431"/>
      <c r="AZ17" s="1431"/>
      <c r="BA17" s="1431"/>
      <c r="BB17" s="1431"/>
      <c r="BC17" s="1431"/>
      <c r="BD17" s="1431"/>
      <c r="BE17" s="1431"/>
      <c r="BF17" s="1431"/>
      <c r="BG17" s="1431"/>
      <c r="BH17" s="1431"/>
      <c r="BI17" s="1431"/>
      <c r="BJ17" s="1431"/>
      <c r="BK17" s="1431"/>
      <c r="BL17" s="1431"/>
      <c r="BM17" s="1431"/>
      <c r="BN17" s="1431"/>
      <c r="BO17" s="1431"/>
      <c r="BP17" s="1431"/>
      <c r="BQ17" s="1431"/>
      <c r="BR17" s="1431"/>
      <c r="BS17" s="1431"/>
      <c r="BT17" s="1431"/>
      <c r="BU17" s="1431"/>
      <c r="BV17" s="1431"/>
      <c r="BW17" s="1431"/>
      <c r="BX17" s="1431"/>
      <c r="BY17" s="1431"/>
      <c r="BZ17" s="1431"/>
      <c r="CA17" s="1431"/>
      <c r="CB17" s="1431"/>
      <c r="CC17" s="1431"/>
      <c r="CD17" s="1431"/>
      <c r="CE17" s="1431"/>
      <c r="CF17" s="1431"/>
      <c r="CG17" s="1431"/>
      <c r="CH17" s="1431"/>
      <c r="CI17" s="1431"/>
      <c r="CJ17" s="1431"/>
      <c r="CK17" s="1431"/>
      <c r="CL17" s="1431"/>
      <c r="CM17" s="1431"/>
      <c r="CN17" s="1431"/>
      <c r="CO17" s="1431"/>
      <c r="CP17" s="1431"/>
      <c r="CQ17" s="1431"/>
      <c r="CR17" s="1431"/>
      <c r="CS17" s="1431"/>
      <c r="CT17" s="1431"/>
      <c r="CU17" s="1431"/>
      <c r="CV17" s="1431"/>
      <c r="CW17" s="1431"/>
      <c r="CX17" s="1431"/>
      <c r="CY17" s="1431"/>
      <c r="CZ17" s="1431"/>
      <c r="DA17" s="1431"/>
      <c r="DB17" s="1431"/>
      <c r="DC17" s="1431"/>
      <c r="DD17" s="1431"/>
      <c r="DE17" s="1432"/>
      <c r="DF17" s="1413" t="s">
        <v>816</v>
      </c>
      <c r="DG17" s="1414"/>
      <c r="DH17" s="1414"/>
      <c r="DI17" s="1414"/>
      <c r="DJ17" s="1414"/>
      <c r="DK17" s="1414"/>
      <c r="DL17" s="173"/>
      <c r="DM17" s="173"/>
      <c r="DN17" s="173"/>
      <c r="DO17" s="173"/>
      <c r="DP17" s="173"/>
      <c r="DQ17" s="173"/>
      <c r="DR17" s="173"/>
      <c r="DS17" s="173"/>
      <c r="DT17" s="173"/>
      <c r="DU17" s="172"/>
      <c r="DV17" s="47"/>
      <c r="DW17" s="47"/>
      <c r="DX17" s="47"/>
    </row>
    <row r="18" spans="1:128" ht="15.75" customHeight="1">
      <c r="A18" s="1411"/>
      <c r="B18" s="1421"/>
      <c r="C18" s="1422"/>
      <c r="D18" s="1422"/>
      <c r="E18" s="1422"/>
      <c r="F18" s="1422"/>
      <c r="G18" s="1422"/>
      <c r="H18" s="981"/>
      <c r="I18" s="1428"/>
      <c r="J18" s="1428"/>
      <c r="K18" s="1428"/>
      <c r="L18" s="1428"/>
      <c r="M18" s="1428"/>
      <c r="N18" s="1428"/>
      <c r="O18" s="1428"/>
      <c r="P18" s="1428"/>
      <c r="Q18" s="1428"/>
      <c r="R18" s="1428"/>
      <c r="S18" s="1428"/>
      <c r="T18" s="1428"/>
      <c r="U18" s="1428"/>
      <c r="V18" s="1428"/>
      <c r="W18" s="1428"/>
      <c r="X18" s="1428"/>
      <c r="Y18" s="1428"/>
      <c r="Z18" s="1428"/>
      <c r="AA18" s="1428"/>
      <c r="AB18" s="1428"/>
      <c r="AC18" s="1428"/>
      <c r="AD18" s="1428"/>
      <c r="AE18" s="1428"/>
      <c r="AF18" s="1428"/>
      <c r="AG18" s="1428"/>
      <c r="AH18" s="1428"/>
      <c r="AI18" s="1428"/>
      <c r="AJ18" s="1428"/>
      <c r="AK18" s="1429"/>
      <c r="AL18" s="1393" t="s">
        <v>556</v>
      </c>
      <c r="AM18" s="1394"/>
      <c r="AN18" s="1394"/>
      <c r="AO18" s="1394"/>
      <c r="AP18" s="1394"/>
      <c r="AQ18" s="1394"/>
      <c r="AR18" s="1394"/>
      <c r="AS18" s="1394"/>
      <c r="AT18" s="1394"/>
      <c r="AU18" s="1394"/>
      <c r="AV18" s="1394"/>
      <c r="AW18" s="1394"/>
      <c r="AX18" s="1394"/>
      <c r="AY18" s="1394"/>
      <c r="AZ18" s="1394"/>
      <c r="BA18" s="1394"/>
      <c r="BB18" s="1394"/>
      <c r="BC18" s="1395"/>
      <c r="BD18" s="1393" t="s">
        <v>557</v>
      </c>
      <c r="BE18" s="1394"/>
      <c r="BF18" s="1394"/>
      <c r="BG18" s="1394"/>
      <c r="BH18" s="1394"/>
      <c r="BI18" s="1394"/>
      <c r="BJ18" s="1394"/>
      <c r="BK18" s="1394"/>
      <c r="BL18" s="1394"/>
      <c r="BM18" s="1394"/>
      <c r="BN18" s="1394"/>
      <c r="BO18" s="1394"/>
      <c r="BP18" s="1394"/>
      <c r="BQ18" s="1394"/>
      <c r="BR18" s="1394"/>
      <c r="BS18" s="1394"/>
      <c r="BT18" s="1394"/>
      <c r="BU18" s="1395"/>
      <c r="BV18" s="1393" t="s">
        <v>558</v>
      </c>
      <c r="BW18" s="1394"/>
      <c r="BX18" s="1394"/>
      <c r="BY18" s="1394"/>
      <c r="BZ18" s="1394"/>
      <c r="CA18" s="1394"/>
      <c r="CB18" s="1394"/>
      <c r="CC18" s="1394"/>
      <c r="CD18" s="1394"/>
      <c r="CE18" s="1394"/>
      <c r="CF18" s="1394"/>
      <c r="CG18" s="1394"/>
      <c r="CH18" s="1394"/>
      <c r="CI18" s="1394"/>
      <c r="CJ18" s="1394"/>
      <c r="CK18" s="1394"/>
      <c r="CL18" s="1394"/>
      <c r="CM18" s="1395"/>
      <c r="CN18" s="1393" t="s">
        <v>559</v>
      </c>
      <c r="CO18" s="1394"/>
      <c r="CP18" s="1394"/>
      <c r="CQ18" s="1394"/>
      <c r="CR18" s="1394"/>
      <c r="CS18" s="1394"/>
      <c r="CT18" s="1394"/>
      <c r="CU18" s="1394"/>
      <c r="CV18" s="1394"/>
      <c r="CW18" s="1394"/>
      <c r="CX18" s="1394"/>
      <c r="CY18" s="1394"/>
      <c r="CZ18" s="1394"/>
      <c r="DA18" s="1394"/>
      <c r="DB18" s="1394"/>
      <c r="DC18" s="1394"/>
      <c r="DD18" s="1394"/>
      <c r="DE18" s="1395"/>
      <c r="DF18" s="1415"/>
      <c r="DG18" s="1416"/>
      <c r="DH18" s="1416"/>
      <c r="DI18" s="1416"/>
      <c r="DJ18" s="1416"/>
      <c r="DK18" s="1416"/>
      <c r="DL18" s="1026"/>
      <c r="DM18" s="1408"/>
      <c r="DN18" s="1408"/>
      <c r="DO18" s="1026"/>
      <c r="DP18" s="1408"/>
      <c r="DQ18" s="1408"/>
      <c r="DR18" s="1026"/>
      <c r="DS18" s="1408"/>
      <c r="DT18" s="1408"/>
      <c r="DU18" s="76"/>
      <c r="DV18" s="47"/>
      <c r="DW18" s="47"/>
      <c r="DX18" s="47"/>
    </row>
    <row r="19" spans="1:128" ht="15.75" customHeight="1">
      <c r="A19" s="1412"/>
      <c r="B19" s="1423"/>
      <c r="C19" s="1424"/>
      <c r="D19" s="1424"/>
      <c r="E19" s="1424"/>
      <c r="F19" s="1424"/>
      <c r="G19" s="1424"/>
      <c r="H19" s="1407" t="s">
        <v>560</v>
      </c>
      <c r="I19" s="1408"/>
      <c r="J19" s="1408"/>
      <c r="K19" s="1408"/>
      <c r="L19" s="1408"/>
      <c r="M19" s="1409"/>
      <c r="N19" s="1407" t="s">
        <v>561</v>
      </c>
      <c r="O19" s="1408"/>
      <c r="P19" s="1408"/>
      <c r="Q19" s="1408"/>
      <c r="R19" s="1408"/>
      <c r="S19" s="1409"/>
      <c r="T19" s="1438" t="s">
        <v>558</v>
      </c>
      <c r="U19" s="1439"/>
      <c r="V19" s="1439"/>
      <c r="W19" s="1439"/>
      <c r="X19" s="1439"/>
      <c r="Y19" s="1440"/>
      <c r="Z19" s="1407" t="s">
        <v>562</v>
      </c>
      <c r="AA19" s="1408"/>
      <c r="AB19" s="1408"/>
      <c r="AC19" s="1408"/>
      <c r="AD19" s="1408"/>
      <c r="AE19" s="1409"/>
      <c r="AF19" s="1407" t="s">
        <v>563</v>
      </c>
      <c r="AG19" s="1408"/>
      <c r="AH19" s="1408"/>
      <c r="AI19" s="1408"/>
      <c r="AJ19" s="1408"/>
      <c r="AK19" s="1409"/>
      <c r="AL19" s="1407" t="s">
        <v>564</v>
      </c>
      <c r="AM19" s="1408"/>
      <c r="AN19" s="1408"/>
      <c r="AO19" s="1408"/>
      <c r="AP19" s="1408"/>
      <c r="AQ19" s="1409"/>
      <c r="AR19" s="1407" t="s">
        <v>565</v>
      </c>
      <c r="AS19" s="1408"/>
      <c r="AT19" s="1408"/>
      <c r="AU19" s="1408"/>
      <c r="AV19" s="1408"/>
      <c r="AW19" s="1409"/>
      <c r="AX19" s="1407" t="s">
        <v>566</v>
      </c>
      <c r="AY19" s="1408"/>
      <c r="AZ19" s="1408"/>
      <c r="BA19" s="1408"/>
      <c r="BB19" s="1408"/>
      <c r="BC19" s="1409"/>
      <c r="BD19" s="1396" t="s">
        <v>564</v>
      </c>
      <c r="BE19" s="1357"/>
      <c r="BF19" s="1357"/>
      <c r="BG19" s="1357"/>
      <c r="BH19" s="1357"/>
      <c r="BI19" s="1397"/>
      <c r="BJ19" s="1396" t="s">
        <v>565</v>
      </c>
      <c r="BK19" s="1357"/>
      <c r="BL19" s="1357"/>
      <c r="BM19" s="1357"/>
      <c r="BN19" s="1357"/>
      <c r="BO19" s="1397"/>
      <c r="BP19" s="1396" t="s">
        <v>566</v>
      </c>
      <c r="BQ19" s="1357"/>
      <c r="BR19" s="1357"/>
      <c r="BS19" s="1357"/>
      <c r="BT19" s="1357"/>
      <c r="BU19" s="1397"/>
      <c r="BV19" s="1396" t="s">
        <v>564</v>
      </c>
      <c r="BW19" s="1357"/>
      <c r="BX19" s="1357"/>
      <c r="BY19" s="1357"/>
      <c r="BZ19" s="1357"/>
      <c r="CA19" s="1397"/>
      <c r="CB19" s="1396" t="s">
        <v>565</v>
      </c>
      <c r="CC19" s="1357"/>
      <c r="CD19" s="1357"/>
      <c r="CE19" s="1357"/>
      <c r="CF19" s="1357"/>
      <c r="CG19" s="1397"/>
      <c r="CH19" s="1396" t="s">
        <v>566</v>
      </c>
      <c r="CI19" s="1357"/>
      <c r="CJ19" s="1357"/>
      <c r="CK19" s="1357"/>
      <c r="CL19" s="1357"/>
      <c r="CM19" s="1397"/>
      <c r="CN19" s="1396" t="s">
        <v>564</v>
      </c>
      <c r="CO19" s="1357"/>
      <c r="CP19" s="1357"/>
      <c r="CQ19" s="1357"/>
      <c r="CR19" s="1357"/>
      <c r="CS19" s="1397"/>
      <c r="CT19" s="1396" t="s">
        <v>565</v>
      </c>
      <c r="CU19" s="1357"/>
      <c r="CV19" s="1357"/>
      <c r="CW19" s="1357"/>
      <c r="CX19" s="1357"/>
      <c r="CY19" s="1397"/>
      <c r="CZ19" s="1396" t="s">
        <v>566</v>
      </c>
      <c r="DA19" s="1357"/>
      <c r="DB19" s="1357"/>
      <c r="DC19" s="1357"/>
      <c r="DD19" s="1357"/>
      <c r="DE19" s="1357"/>
      <c r="DF19" s="1417"/>
      <c r="DG19" s="1418"/>
      <c r="DH19" s="1418"/>
      <c r="DI19" s="1418"/>
      <c r="DJ19" s="1418"/>
      <c r="DK19" s="1418"/>
      <c r="DL19" s="173"/>
      <c r="DM19" s="173"/>
      <c r="DN19" s="173"/>
      <c r="DO19" s="173"/>
      <c r="DP19" s="173"/>
      <c r="DQ19" s="173"/>
      <c r="DR19" s="173"/>
      <c r="DS19" s="173"/>
      <c r="DT19" s="173"/>
      <c r="DU19" s="76"/>
      <c r="DV19" s="47"/>
      <c r="DW19" s="47"/>
      <c r="DX19" s="47"/>
    </row>
    <row r="20" spans="1:125" s="468" customFormat="1" ht="15.75" customHeight="1">
      <c r="A20" s="466"/>
      <c r="B20" s="1405"/>
      <c r="C20" s="1406"/>
      <c r="D20" s="1406"/>
      <c r="E20" s="1406"/>
      <c r="F20" s="1406"/>
      <c r="G20" s="1406"/>
      <c r="H20" s="1383" t="s">
        <v>813</v>
      </c>
      <c r="I20" s="1383"/>
      <c r="J20" s="1383"/>
      <c r="K20" s="1383"/>
      <c r="L20" s="1383"/>
      <c r="M20" s="1383"/>
      <c r="N20" s="1383" t="s">
        <v>813</v>
      </c>
      <c r="O20" s="1383"/>
      <c r="P20" s="1383"/>
      <c r="Q20" s="1383"/>
      <c r="R20" s="1383"/>
      <c r="S20" s="1383"/>
      <c r="T20" s="1383" t="s">
        <v>813</v>
      </c>
      <c r="U20" s="1383"/>
      <c r="V20" s="1383"/>
      <c r="W20" s="1383"/>
      <c r="X20" s="1383"/>
      <c r="Y20" s="1383"/>
      <c r="Z20" s="1383" t="s">
        <v>813</v>
      </c>
      <c r="AA20" s="1383"/>
      <c r="AB20" s="1383"/>
      <c r="AC20" s="1383"/>
      <c r="AD20" s="1383"/>
      <c r="AE20" s="1383"/>
      <c r="AF20" s="1383" t="s">
        <v>813</v>
      </c>
      <c r="AG20" s="1383"/>
      <c r="AH20" s="1383"/>
      <c r="AI20" s="1383"/>
      <c r="AJ20" s="1383"/>
      <c r="AK20" s="1383"/>
      <c r="AL20" s="1383" t="s">
        <v>813</v>
      </c>
      <c r="AM20" s="1383"/>
      <c r="AN20" s="1383"/>
      <c r="AO20" s="1383"/>
      <c r="AP20" s="1383"/>
      <c r="AQ20" s="1383"/>
      <c r="AR20" s="1383" t="s">
        <v>814</v>
      </c>
      <c r="AS20" s="1383"/>
      <c r="AT20" s="1383"/>
      <c r="AU20" s="1383"/>
      <c r="AV20" s="1383"/>
      <c r="AW20" s="1383"/>
      <c r="AX20" s="1383" t="s">
        <v>813</v>
      </c>
      <c r="AY20" s="1383"/>
      <c r="AZ20" s="1383"/>
      <c r="BA20" s="1383"/>
      <c r="BB20" s="1383"/>
      <c r="BC20" s="1383"/>
      <c r="BD20" s="1383" t="s">
        <v>813</v>
      </c>
      <c r="BE20" s="1383"/>
      <c r="BF20" s="1383"/>
      <c r="BG20" s="1383"/>
      <c r="BH20" s="1383"/>
      <c r="BI20" s="1383"/>
      <c r="BJ20" s="1383" t="s">
        <v>814</v>
      </c>
      <c r="BK20" s="1383"/>
      <c r="BL20" s="1383"/>
      <c r="BM20" s="1383"/>
      <c r="BN20" s="1383"/>
      <c r="BO20" s="1383"/>
      <c r="BP20" s="1383" t="s">
        <v>813</v>
      </c>
      <c r="BQ20" s="1383"/>
      <c r="BR20" s="1383"/>
      <c r="BS20" s="1383"/>
      <c r="BT20" s="1383"/>
      <c r="BU20" s="1383"/>
      <c r="BV20" s="1383" t="s">
        <v>813</v>
      </c>
      <c r="BW20" s="1383"/>
      <c r="BX20" s="1383"/>
      <c r="BY20" s="1383"/>
      <c r="BZ20" s="1383"/>
      <c r="CA20" s="1383"/>
      <c r="CB20" s="1383" t="s">
        <v>814</v>
      </c>
      <c r="CC20" s="1383"/>
      <c r="CD20" s="1383"/>
      <c r="CE20" s="1383"/>
      <c r="CF20" s="1383"/>
      <c r="CG20" s="1383"/>
      <c r="CH20" s="1383" t="s">
        <v>813</v>
      </c>
      <c r="CI20" s="1383"/>
      <c r="CJ20" s="1383"/>
      <c r="CK20" s="1383"/>
      <c r="CL20" s="1383"/>
      <c r="CM20" s="1383"/>
      <c r="CN20" s="1383" t="s">
        <v>813</v>
      </c>
      <c r="CO20" s="1383"/>
      <c r="CP20" s="1383"/>
      <c r="CQ20" s="1383"/>
      <c r="CR20" s="1383"/>
      <c r="CS20" s="1383"/>
      <c r="CT20" s="1383" t="s">
        <v>814</v>
      </c>
      <c r="CU20" s="1383"/>
      <c r="CV20" s="1383"/>
      <c r="CW20" s="1383"/>
      <c r="CX20" s="1383"/>
      <c r="CY20" s="1383"/>
      <c r="CZ20" s="1383" t="s">
        <v>813</v>
      </c>
      <c r="DA20" s="1383"/>
      <c r="DB20" s="1383"/>
      <c r="DC20" s="1383"/>
      <c r="DD20" s="1383"/>
      <c r="DE20" s="1383"/>
      <c r="DF20" s="1383" t="s">
        <v>815</v>
      </c>
      <c r="DG20" s="1383"/>
      <c r="DH20" s="1383"/>
      <c r="DI20" s="1383"/>
      <c r="DJ20" s="1383"/>
      <c r="DK20" s="1383"/>
      <c r="DL20" s="467"/>
      <c r="DM20" s="467"/>
      <c r="DN20" s="467"/>
      <c r="DO20" s="467"/>
      <c r="DP20" s="467"/>
      <c r="DQ20" s="467"/>
      <c r="DR20" s="467"/>
      <c r="DS20" s="467"/>
      <c r="DT20" s="467"/>
      <c r="DU20" s="467"/>
    </row>
    <row r="21" spans="1:125" ht="15.75" customHeight="1">
      <c r="A21" s="461" t="s">
        <v>515</v>
      </c>
      <c r="B21" s="1402">
        <v>306</v>
      </c>
      <c r="C21" s="612"/>
      <c r="D21" s="612"/>
      <c r="E21" s="612"/>
      <c r="F21" s="612"/>
      <c r="G21" s="612"/>
      <c r="H21" s="612">
        <f>SUM(N21:AK21,AL21)</f>
        <v>323238</v>
      </c>
      <c r="I21" s="612"/>
      <c r="J21" s="612"/>
      <c r="K21" s="612"/>
      <c r="L21" s="612"/>
      <c r="M21" s="612"/>
      <c r="N21" s="612">
        <v>215532</v>
      </c>
      <c r="O21" s="612"/>
      <c r="P21" s="612"/>
      <c r="Q21" s="612"/>
      <c r="R21" s="612"/>
      <c r="S21" s="612"/>
      <c r="T21" s="612">
        <v>18653</v>
      </c>
      <c r="U21" s="612"/>
      <c r="V21" s="612"/>
      <c r="W21" s="612"/>
      <c r="X21" s="612"/>
      <c r="Y21" s="612"/>
      <c r="Z21" s="612">
        <v>27915</v>
      </c>
      <c r="AA21" s="612"/>
      <c r="AB21" s="612"/>
      <c r="AC21" s="612"/>
      <c r="AD21" s="612"/>
      <c r="AE21" s="612"/>
      <c r="AF21" s="612">
        <v>26258</v>
      </c>
      <c r="AG21" s="612"/>
      <c r="AH21" s="612"/>
      <c r="AI21" s="612"/>
      <c r="AJ21" s="612"/>
      <c r="AK21" s="612"/>
      <c r="AL21" s="612">
        <v>34880</v>
      </c>
      <c r="AM21" s="612"/>
      <c r="AN21" s="612"/>
      <c r="AO21" s="612"/>
      <c r="AP21" s="612"/>
      <c r="AQ21" s="612"/>
      <c r="AR21" s="612">
        <v>92036</v>
      </c>
      <c r="AS21" s="612"/>
      <c r="AT21" s="612"/>
      <c r="AU21" s="612"/>
      <c r="AV21" s="612"/>
      <c r="AW21" s="612"/>
      <c r="AX21" s="612">
        <v>8406</v>
      </c>
      <c r="AY21" s="612"/>
      <c r="AZ21" s="612"/>
      <c r="BA21" s="612"/>
      <c r="BB21" s="612"/>
      <c r="BC21" s="612"/>
      <c r="BD21" s="612">
        <v>13640</v>
      </c>
      <c r="BE21" s="612"/>
      <c r="BF21" s="612"/>
      <c r="BG21" s="612"/>
      <c r="BH21" s="612"/>
      <c r="BI21" s="612"/>
      <c r="BJ21" s="612">
        <v>34223</v>
      </c>
      <c r="BK21" s="612"/>
      <c r="BL21" s="612"/>
      <c r="BM21" s="612"/>
      <c r="BN21" s="612"/>
      <c r="BO21" s="612"/>
      <c r="BP21" s="612">
        <v>4578</v>
      </c>
      <c r="BQ21" s="612"/>
      <c r="BR21" s="612"/>
      <c r="BS21" s="612"/>
      <c r="BT21" s="612"/>
      <c r="BU21" s="612"/>
      <c r="BV21" s="612">
        <v>10192</v>
      </c>
      <c r="BW21" s="612"/>
      <c r="BX21" s="612"/>
      <c r="BY21" s="612"/>
      <c r="BZ21" s="612"/>
      <c r="CA21" s="612"/>
      <c r="CB21" s="612">
        <v>28121</v>
      </c>
      <c r="CC21" s="612"/>
      <c r="CD21" s="612"/>
      <c r="CE21" s="612"/>
      <c r="CF21" s="612"/>
      <c r="CG21" s="612"/>
      <c r="CH21" s="612">
        <v>2026</v>
      </c>
      <c r="CI21" s="612"/>
      <c r="CJ21" s="612"/>
      <c r="CK21" s="612"/>
      <c r="CL21" s="612"/>
      <c r="CM21" s="612"/>
      <c r="CN21" s="612">
        <v>11048</v>
      </c>
      <c r="CO21" s="612"/>
      <c r="CP21" s="612"/>
      <c r="CQ21" s="612"/>
      <c r="CR21" s="612"/>
      <c r="CS21" s="612"/>
      <c r="CT21" s="612">
        <v>29692</v>
      </c>
      <c r="CU21" s="612"/>
      <c r="CV21" s="612"/>
      <c r="CW21" s="612"/>
      <c r="CX21" s="612"/>
      <c r="CY21" s="612"/>
      <c r="CZ21" s="612">
        <v>1802</v>
      </c>
      <c r="DA21" s="612"/>
      <c r="DB21" s="612"/>
      <c r="DC21" s="612"/>
      <c r="DD21" s="612"/>
      <c r="DE21" s="612"/>
      <c r="DF21" s="612">
        <v>4531</v>
      </c>
      <c r="DG21" s="612"/>
      <c r="DH21" s="612"/>
      <c r="DI21" s="612"/>
      <c r="DJ21" s="612"/>
      <c r="DK21" s="612"/>
      <c r="DL21" s="47"/>
      <c r="DM21" s="47"/>
      <c r="DN21" s="47"/>
      <c r="DO21" s="47"/>
      <c r="DP21" s="47"/>
      <c r="DQ21" s="47"/>
      <c r="DR21" s="47"/>
      <c r="DS21" s="47"/>
      <c r="DT21" s="47"/>
      <c r="DU21" s="47"/>
    </row>
    <row r="22" spans="1:125" ht="15.75" customHeight="1">
      <c r="A22" s="461" t="s">
        <v>12</v>
      </c>
      <c r="B22" s="1403">
        <v>306</v>
      </c>
      <c r="C22" s="1385"/>
      <c r="D22" s="1385"/>
      <c r="E22" s="1385"/>
      <c r="F22" s="1385"/>
      <c r="G22" s="1385"/>
      <c r="H22" s="612">
        <f>SUM(N22:AK22,AL22)</f>
        <v>355149</v>
      </c>
      <c r="I22" s="612"/>
      <c r="J22" s="612"/>
      <c r="K22" s="612"/>
      <c r="L22" s="612"/>
      <c r="M22" s="612"/>
      <c r="N22" s="612">
        <v>248860</v>
      </c>
      <c r="O22" s="612"/>
      <c r="P22" s="612"/>
      <c r="Q22" s="612"/>
      <c r="R22" s="612"/>
      <c r="S22" s="612"/>
      <c r="T22" s="612">
        <v>17439</v>
      </c>
      <c r="U22" s="612"/>
      <c r="V22" s="612"/>
      <c r="W22" s="612"/>
      <c r="X22" s="612"/>
      <c r="Y22" s="612"/>
      <c r="Z22" s="612">
        <v>25331</v>
      </c>
      <c r="AA22" s="612"/>
      <c r="AB22" s="612"/>
      <c r="AC22" s="612"/>
      <c r="AD22" s="612"/>
      <c r="AE22" s="612"/>
      <c r="AF22" s="612">
        <v>29195</v>
      </c>
      <c r="AG22" s="612"/>
      <c r="AH22" s="612"/>
      <c r="AI22" s="612"/>
      <c r="AJ22" s="612"/>
      <c r="AK22" s="612"/>
      <c r="AL22" s="612">
        <v>34324</v>
      </c>
      <c r="AM22" s="612"/>
      <c r="AN22" s="612"/>
      <c r="AO22" s="612"/>
      <c r="AP22" s="612"/>
      <c r="AQ22" s="612"/>
      <c r="AR22" s="612">
        <v>90975</v>
      </c>
      <c r="AS22" s="612"/>
      <c r="AT22" s="612"/>
      <c r="AU22" s="612"/>
      <c r="AV22" s="612"/>
      <c r="AW22" s="612"/>
      <c r="AX22" s="612">
        <v>8455</v>
      </c>
      <c r="AY22" s="612"/>
      <c r="AZ22" s="612"/>
      <c r="BA22" s="612"/>
      <c r="BB22" s="612"/>
      <c r="BC22" s="612"/>
      <c r="BD22" s="612">
        <v>14865</v>
      </c>
      <c r="BE22" s="612"/>
      <c r="BF22" s="612"/>
      <c r="BG22" s="612"/>
      <c r="BH22" s="612"/>
      <c r="BI22" s="612"/>
      <c r="BJ22" s="1385">
        <v>36812</v>
      </c>
      <c r="BK22" s="1385"/>
      <c r="BL22" s="1385"/>
      <c r="BM22" s="1385"/>
      <c r="BN22" s="1385"/>
      <c r="BO22" s="1385"/>
      <c r="BP22" s="612">
        <v>4885</v>
      </c>
      <c r="BQ22" s="612"/>
      <c r="BR22" s="612"/>
      <c r="BS22" s="612"/>
      <c r="BT22" s="612"/>
      <c r="BU22" s="612"/>
      <c r="BV22" s="612">
        <v>9484</v>
      </c>
      <c r="BW22" s="612"/>
      <c r="BX22" s="612"/>
      <c r="BY22" s="612"/>
      <c r="BZ22" s="612"/>
      <c r="CA22" s="612"/>
      <c r="CB22" s="612">
        <v>26866</v>
      </c>
      <c r="CC22" s="612"/>
      <c r="CD22" s="612"/>
      <c r="CE22" s="612"/>
      <c r="CF22" s="612"/>
      <c r="CG22" s="612"/>
      <c r="CH22" s="612">
        <v>1989</v>
      </c>
      <c r="CI22" s="612"/>
      <c r="CJ22" s="612"/>
      <c r="CK22" s="612"/>
      <c r="CL22" s="612"/>
      <c r="CM22" s="612"/>
      <c r="CN22" s="612">
        <v>9975</v>
      </c>
      <c r="CO22" s="612"/>
      <c r="CP22" s="612"/>
      <c r="CQ22" s="612"/>
      <c r="CR22" s="612"/>
      <c r="CS22" s="612"/>
      <c r="CT22" s="612">
        <v>27297</v>
      </c>
      <c r="CU22" s="612"/>
      <c r="CV22" s="612"/>
      <c r="CW22" s="612"/>
      <c r="CX22" s="612"/>
      <c r="CY22" s="612"/>
      <c r="CZ22" s="612">
        <v>1581</v>
      </c>
      <c r="DA22" s="612"/>
      <c r="DB22" s="612"/>
      <c r="DC22" s="612"/>
      <c r="DD22" s="612"/>
      <c r="DE22" s="612"/>
      <c r="DF22" s="612">
        <v>4759</v>
      </c>
      <c r="DG22" s="612"/>
      <c r="DH22" s="612"/>
      <c r="DI22" s="612"/>
      <c r="DJ22" s="612"/>
      <c r="DK22" s="612"/>
      <c r="DL22" s="174"/>
      <c r="DM22" s="47"/>
      <c r="DN22" s="174"/>
      <c r="DO22" s="174"/>
      <c r="DP22" s="174"/>
      <c r="DQ22" s="174"/>
      <c r="DR22" s="174"/>
      <c r="DS22" s="174"/>
      <c r="DT22" s="174"/>
      <c r="DU22" s="174"/>
    </row>
    <row r="23" spans="1:125" ht="15.75" customHeight="1">
      <c r="A23" s="462">
        <v>2</v>
      </c>
      <c r="B23" s="1403">
        <v>304</v>
      </c>
      <c r="C23" s="1385"/>
      <c r="D23" s="1385"/>
      <c r="E23" s="1385"/>
      <c r="F23" s="1385"/>
      <c r="G23" s="1385"/>
      <c r="H23" s="612">
        <f>SUM(N23:AK23,AL23)</f>
        <v>330169</v>
      </c>
      <c r="I23" s="612"/>
      <c r="J23" s="612"/>
      <c r="K23" s="612"/>
      <c r="L23" s="612"/>
      <c r="M23" s="612"/>
      <c r="N23" s="612">
        <v>246181</v>
      </c>
      <c r="O23" s="612"/>
      <c r="P23" s="612"/>
      <c r="Q23" s="612"/>
      <c r="R23" s="612"/>
      <c r="S23" s="612"/>
      <c r="T23" s="612">
        <v>15047</v>
      </c>
      <c r="U23" s="612"/>
      <c r="V23" s="612"/>
      <c r="W23" s="612"/>
      <c r="X23" s="612"/>
      <c r="Y23" s="612"/>
      <c r="Z23" s="612">
        <v>23444</v>
      </c>
      <c r="AA23" s="612"/>
      <c r="AB23" s="612"/>
      <c r="AC23" s="612"/>
      <c r="AD23" s="612"/>
      <c r="AE23" s="612"/>
      <c r="AF23" s="612">
        <v>12306</v>
      </c>
      <c r="AG23" s="612"/>
      <c r="AH23" s="612"/>
      <c r="AI23" s="612"/>
      <c r="AJ23" s="612"/>
      <c r="AK23" s="612"/>
      <c r="AL23" s="612">
        <v>33191</v>
      </c>
      <c r="AM23" s="612"/>
      <c r="AN23" s="612"/>
      <c r="AO23" s="612"/>
      <c r="AP23" s="612"/>
      <c r="AQ23" s="612"/>
      <c r="AR23" s="612">
        <v>87150</v>
      </c>
      <c r="AS23" s="612"/>
      <c r="AT23" s="612"/>
      <c r="AU23" s="612"/>
      <c r="AV23" s="612"/>
      <c r="AW23" s="612"/>
      <c r="AX23" s="612">
        <v>8390</v>
      </c>
      <c r="AY23" s="612"/>
      <c r="AZ23" s="612"/>
      <c r="BA23" s="612"/>
      <c r="BB23" s="612"/>
      <c r="BC23" s="612"/>
      <c r="BD23" s="612">
        <v>14644</v>
      </c>
      <c r="BE23" s="612"/>
      <c r="BF23" s="612"/>
      <c r="BG23" s="612"/>
      <c r="BH23" s="612"/>
      <c r="BI23" s="612"/>
      <c r="BJ23" s="1385">
        <v>35847</v>
      </c>
      <c r="BK23" s="1385"/>
      <c r="BL23" s="1385"/>
      <c r="BM23" s="1385"/>
      <c r="BN23" s="1385"/>
      <c r="BO23" s="1385"/>
      <c r="BP23" s="612">
        <v>4947</v>
      </c>
      <c r="BQ23" s="612"/>
      <c r="BR23" s="612"/>
      <c r="BS23" s="612"/>
      <c r="BT23" s="612"/>
      <c r="BU23" s="612"/>
      <c r="BV23" s="612">
        <v>8819</v>
      </c>
      <c r="BW23" s="612"/>
      <c r="BX23" s="612"/>
      <c r="BY23" s="612"/>
      <c r="BZ23" s="612"/>
      <c r="CA23" s="612"/>
      <c r="CB23" s="612">
        <v>25072</v>
      </c>
      <c r="CC23" s="612"/>
      <c r="CD23" s="612"/>
      <c r="CE23" s="612"/>
      <c r="CF23" s="612"/>
      <c r="CG23" s="612"/>
      <c r="CH23" s="612">
        <v>1886</v>
      </c>
      <c r="CI23" s="612"/>
      <c r="CJ23" s="612"/>
      <c r="CK23" s="612"/>
      <c r="CL23" s="612"/>
      <c r="CM23" s="612"/>
      <c r="CN23" s="612">
        <v>9728</v>
      </c>
      <c r="CO23" s="612"/>
      <c r="CP23" s="612"/>
      <c r="CQ23" s="612"/>
      <c r="CR23" s="612"/>
      <c r="CS23" s="612"/>
      <c r="CT23" s="612">
        <v>26231</v>
      </c>
      <c r="CU23" s="612"/>
      <c r="CV23" s="612"/>
      <c r="CW23" s="612"/>
      <c r="CX23" s="612"/>
      <c r="CY23" s="612"/>
      <c r="CZ23" s="612">
        <v>1557</v>
      </c>
      <c r="DA23" s="612"/>
      <c r="DB23" s="612"/>
      <c r="DC23" s="612"/>
      <c r="DD23" s="612"/>
      <c r="DE23" s="612"/>
      <c r="DF23" s="612">
        <v>5146</v>
      </c>
      <c r="DG23" s="612"/>
      <c r="DH23" s="612"/>
      <c r="DI23" s="612"/>
      <c r="DJ23" s="612"/>
      <c r="DK23" s="612"/>
      <c r="DL23" s="174"/>
      <c r="DM23" s="47"/>
      <c r="DN23" s="174"/>
      <c r="DO23" s="174"/>
      <c r="DP23" s="174"/>
      <c r="DQ23" s="174"/>
      <c r="DR23" s="174"/>
      <c r="DS23" s="174"/>
      <c r="DT23" s="174"/>
      <c r="DU23" s="174"/>
    </row>
    <row r="24" spans="1:125" ht="15.75" customHeight="1">
      <c r="A24" s="462">
        <v>3</v>
      </c>
      <c r="B24" s="1403">
        <v>309</v>
      </c>
      <c r="C24" s="1385"/>
      <c r="D24" s="1385"/>
      <c r="E24" s="1385"/>
      <c r="F24" s="1385"/>
      <c r="G24" s="1385"/>
      <c r="H24" s="612">
        <f>SUM(N24:AK24,AL24)</f>
        <v>327259</v>
      </c>
      <c r="I24" s="612"/>
      <c r="J24" s="612"/>
      <c r="K24" s="612"/>
      <c r="L24" s="612"/>
      <c r="M24" s="612"/>
      <c r="N24" s="612">
        <v>240231</v>
      </c>
      <c r="O24" s="612"/>
      <c r="P24" s="612"/>
      <c r="Q24" s="612"/>
      <c r="R24" s="612"/>
      <c r="S24" s="612"/>
      <c r="T24" s="612">
        <v>14987</v>
      </c>
      <c r="U24" s="612"/>
      <c r="V24" s="612"/>
      <c r="W24" s="612"/>
      <c r="X24" s="612"/>
      <c r="Y24" s="612"/>
      <c r="Z24" s="612">
        <v>24666</v>
      </c>
      <c r="AA24" s="612"/>
      <c r="AB24" s="612"/>
      <c r="AC24" s="612"/>
      <c r="AD24" s="612"/>
      <c r="AE24" s="612"/>
      <c r="AF24" s="612">
        <v>13525</v>
      </c>
      <c r="AG24" s="612"/>
      <c r="AH24" s="612"/>
      <c r="AI24" s="612"/>
      <c r="AJ24" s="612"/>
      <c r="AK24" s="612"/>
      <c r="AL24" s="612">
        <v>33850</v>
      </c>
      <c r="AM24" s="612"/>
      <c r="AN24" s="612"/>
      <c r="AO24" s="612"/>
      <c r="AP24" s="612"/>
      <c r="AQ24" s="612"/>
      <c r="AR24" s="612">
        <v>88001</v>
      </c>
      <c r="AS24" s="612"/>
      <c r="AT24" s="612"/>
      <c r="AU24" s="612"/>
      <c r="AV24" s="612"/>
      <c r="AW24" s="612"/>
      <c r="AX24" s="612">
        <v>9131</v>
      </c>
      <c r="AY24" s="612"/>
      <c r="AZ24" s="612"/>
      <c r="BA24" s="612"/>
      <c r="BB24" s="612"/>
      <c r="BC24" s="612"/>
      <c r="BD24" s="612">
        <v>15403</v>
      </c>
      <c r="BE24" s="612"/>
      <c r="BF24" s="612"/>
      <c r="BG24" s="612"/>
      <c r="BH24" s="612"/>
      <c r="BI24" s="612"/>
      <c r="BJ24" s="1385">
        <v>39325</v>
      </c>
      <c r="BK24" s="1385"/>
      <c r="BL24" s="1385"/>
      <c r="BM24" s="1385"/>
      <c r="BN24" s="1385"/>
      <c r="BO24" s="1385"/>
      <c r="BP24" s="612">
        <v>5208</v>
      </c>
      <c r="BQ24" s="612"/>
      <c r="BR24" s="612"/>
      <c r="BS24" s="612"/>
      <c r="BT24" s="612"/>
      <c r="BU24" s="612"/>
      <c r="BV24" s="612">
        <v>8110</v>
      </c>
      <c r="BW24" s="612"/>
      <c r="BX24" s="612"/>
      <c r="BY24" s="612"/>
      <c r="BZ24" s="612"/>
      <c r="CA24" s="612"/>
      <c r="CB24" s="612">
        <v>23432</v>
      </c>
      <c r="CC24" s="612"/>
      <c r="CD24" s="612"/>
      <c r="CE24" s="612"/>
      <c r="CF24" s="612"/>
      <c r="CG24" s="612"/>
      <c r="CH24" s="612">
        <v>1911</v>
      </c>
      <c r="CI24" s="612"/>
      <c r="CJ24" s="612"/>
      <c r="CK24" s="612"/>
      <c r="CL24" s="612"/>
      <c r="CM24" s="612"/>
      <c r="CN24" s="612">
        <v>10337</v>
      </c>
      <c r="CO24" s="612"/>
      <c r="CP24" s="612"/>
      <c r="CQ24" s="612"/>
      <c r="CR24" s="612"/>
      <c r="CS24" s="612"/>
      <c r="CT24" s="612">
        <v>25244</v>
      </c>
      <c r="CU24" s="612"/>
      <c r="CV24" s="612"/>
      <c r="CW24" s="612"/>
      <c r="CX24" s="612"/>
      <c r="CY24" s="612"/>
      <c r="CZ24" s="612">
        <v>2012</v>
      </c>
      <c r="DA24" s="612"/>
      <c r="DB24" s="612"/>
      <c r="DC24" s="612"/>
      <c r="DD24" s="612"/>
      <c r="DE24" s="612"/>
      <c r="DF24" s="612">
        <v>5632</v>
      </c>
      <c r="DG24" s="612"/>
      <c r="DH24" s="612"/>
      <c r="DI24" s="612"/>
      <c r="DJ24" s="612"/>
      <c r="DK24" s="612"/>
      <c r="DL24" s="174"/>
      <c r="DM24" s="47"/>
      <c r="DN24" s="174"/>
      <c r="DO24" s="174"/>
      <c r="DP24" s="174"/>
      <c r="DQ24" s="174"/>
      <c r="DR24" s="174"/>
      <c r="DS24" s="174"/>
      <c r="DT24" s="174"/>
      <c r="DU24" s="174"/>
    </row>
    <row r="25" spans="1:125" s="411" customFormat="1" ht="15.75" customHeight="1">
      <c r="A25" s="469">
        <v>4</v>
      </c>
      <c r="B25" s="1404">
        <f>SUM(B27:G39)</f>
        <v>308</v>
      </c>
      <c r="C25" s="1384"/>
      <c r="D25" s="1384"/>
      <c r="E25" s="1384"/>
      <c r="F25" s="1384"/>
      <c r="G25" s="1384"/>
      <c r="H25" s="1384">
        <f>SUM(H27:M39)</f>
        <v>339926</v>
      </c>
      <c r="I25" s="1384"/>
      <c r="J25" s="1384"/>
      <c r="K25" s="1384"/>
      <c r="L25" s="1384"/>
      <c r="M25" s="1384"/>
      <c r="N25" s="1384">
        <f>SUM(N27:S39)</f>
        <v>246095</v>
      </c>
      <c r="O25" s="1384"/>
      <c r="P25" s="1384"/>
      <c r="Q25" s="1384"/>
      <c r="R25" s="1384"/>
      <c r="S25" s="1384"/>
      <c r="T25" s="1384">
        <f>SUM(T27:Y39)</f>
        <v>14926</v>
      </c>
      <c r="U25" s="1384"/>
      <c r="V25" s="1384"/>
      <c r="W25" s="1384"/>
      <c r="X25" s="1384"/>
      <c r="Y25" s="1384"/>
      <c r="Z25" s="1384">
        <f>SUM(Z27:AE39)</f>
        <v>26161</v>
      </c>
      <c r="AA25" s="1384"/>
      <c r="AB25" s="1384"/>
      <c r="AC25" s="1384"/>
      <c r="AD25" s="1384"/>
      <c r="AE25" s="1384"/>
      <c r="AF25" s="1384">
        <f>SUM(AF27:AK39)</f>
        <v>15839</v>
      </c>
      <c r="AG25" s="1384"/>
      <c r="AH25" s="1384"/>
      <c r="AI25" s="1384"/>
      <c r="AJ25" s="1384"/>
      <c r="AK25" s="1384"/>
      <c r="AL25" s="1384">
        <f>SUM(AL27:AQ39)</f>
        <v>36905</v>
      </c>
      <c r="AM25" s="1384"/>
      <c r="AN25" s="1384"/>
      <c r="AO25" s="1384"/>
      <c r="AP25" s="1384"/>
      <c r="AQ25" s="1384"/>
      <c r="AR25" s="1384">
        <f>SUM(AR27:AW39)</f>
        <v>98735</v>
      </c>
      <c r="AS25" s="1384"/>
      <c r="AT25" s="1384"/>
      <c r="AU25" s="1384"/>
      <c r="AV25" s="1384"/>
      <c r="AW25" s="1384"/>
      <c r="AX25" s="1384">
        <f>SUM(AX27:BC39)</f>
        <v>10460</v>
      </c>
      <c r="AY25" s="1384"/>
      <c r="AZ25" s="1384"/>
      <c r="BA25" s="1384"/>
      <c r="BB25" s="1384"/>
      <c r="BC25" s="1384"/>
      <c r="BD25" s="1384">
        <f>SUM(BD27:BI39)</f>
        <v>17117</v>
      </c>
      <c r="BE25" s="1384"/>
      <c r="BF25" s="1384"/>
      <c r="BG25" s="1384"/>
      <c r="BH25" s="1384"/>
      <c r="BI25" s="1384"/>
      <c r="BJ25" s="1384">
        <f>SUM(BJ27:BO39)</f>
        <v>43731</v>
      </c>
      <c r="BK25" s="1384"/>
      <c r="BL25" s="1384"/>
      <c r="BM25" s="1384"/>
      <c r="BN25" s="1384"/>
      <c r="BO25" s="1384"/>
      <c r="BP25" s="1384">
        <f>SUM(BP27:BU39)</f>
        <v>5779</v>
      </c>
      <c r="BQ25" s="1384"/>
      <c r="BR25" s="1384"/>
      <c r="BS25" s="1384"/>
      <c r="BT25" s="1384"/>
      <c r="BU25" s="1384"/>
      <c r="BV25" s="1384">
        <f>SUM(BV27:CA39)</f>
        <v>8115</v>
      </c>
      <c r="BW25" s="1384"/>
      <c r="BX25" s="1384"/>
      <c r="BY25" s="1384"/>
      <c r="BZ25" s="1384"/>
      <c r="CA25" s="1384"/>
      <c r="CB25" s="1384">
        <f>SUM(CB27:CG39)</f>
        <v>22694</v>
      </c>
      <c r="CC25" s="1384"/>
      <c r="CD25" s="1384"/>
      <c r="CE25" s="1384"/>
      <c r="CF25" s="1384"/>
      <c r="CG25" s="1384"/>
      <c r="CH25" s="1384">
        <f>SUM(CH27:CM39)</f>
        <v>2020</v>
      </c>
      <c r="CI25" s="1384"/>
      <c r="CJ25" s="1384"/>
      <c r="CK25" s="1384"/>
      <c r="CL25" s="1384"/>
      <c r="CM25" s="1384"/>
      <c r="CN25" s="1384">
        <f>SUM(CN27:CS39)</f>
        <v>11673</v>
      </c>
      <c r="CO25" s="1384"/>
      <c r="CP25" s="1384"/>
      <c r="CQ25" s="1384"/>
      <c r="CR25" s="1384"/>
      <c r="CS25" s="1384"/>
      <c r="CT25" s="1384">
        <f>SUM(CT27:CY39)</f>
        <v>32310</v>
      </c>
      <c r="CU25" s="1384"/>
      <c r="CV25" s="1384"/>
      <c r="CW25" s="1384"/>
      <c r="CX25" s="1384"/>
      <c r="CY25" s="1384"/>
      <c r="CZ25" s="1384">
        <f>SUM(CZ27:DE39)</f>
        <v>2661</v>
      </c>
      <c r="DA25" s="1384"/>
      <c r="DB25" s="1384"/>
      <c r="DC25" s="1384"/>
      <c r="DD25" s="1384"/>
      <c r="DE25" s="1384"/>
      <c r="DF25" s="1384">
        <f>SUM(DF27:DK39)</f>
        <v>6181</v>
      </c>
      <c r="DG25" s="1384"/>
      <c r="DH25" s="1384"/>
      <c r="DI25" s="1384"/>
      <c r="DJ25" s="1384"/>
      <c r="DK25" s="1384"/>
      <c r="DL25" s="470"/>
      <c r="DM25" s="415"/>
      <c r="DN25" s="470"/>
      <c r="DO25" s="470"/>
      <c r="DP25" s="470"/>
      <c r="DQ25" s="470"/>
      <c r="DR25" s="470"/>
      <c r="DS25" s="470"/>
      <c r="DT25" s="470"/>
      <c r="DU25" s="470"/>
    </row>
    <row r="26" spans="1:125" ht="15.75" customHeight="1">
      <c r="A26" s="168"/>
      <c r="B26" s="140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612"/>
      <c r="AJ26" s="612"/>
      <c r="AK26" s="612"/>
      <c r="AL26" s="612"/>
      <c r="AM26" s="612"/>
      <c r="AN26" s="612"/>
      <c r="AO26" s="612"/>
      <c r="AP26" s="612"/>
      <c r="AQ26" s="612"/>
      <c r="AR26" s="612"/>
      <c r="AS26" s="612"/>
      <c r="AT26" s="612"/>
      <c r="AU26" s="612"/>
      <c r="AV26" s="612"/>
      <c r="AW26" s="612"/>
      <c r="AX26" s="612"/>
      <c r="AY26" s="612"/>
      <c r="AZ26" s="612"/>
      <c r="BA26" s="612"/>
      <c r="BB26" s="612"/>
      <c r="BC26" s="612"/>
      <c r="BD26" s="612"/>
      <c r="BE26" s="612"/>
      <c r="BF26" s="612"/>
      <c r="BG26" s="612"/>
      <c r="BH26" s="612"/>
      <c r="BI26" s="612"/>
      <c r="BJ26" s="612"/>
      <c r="BK26" s="612"/>
      <c r="BL26" s="612"/>
      <c r="BM26" s="612"/>
      <c r="BN26" s="612"/>
      <c r="BO26" s="612"/>
      <c r="BP26" s="612"/>
      <c r="BQ26" s="612"/>
      <c r="BR26" s="612"/>
      <c r="BS26" s="612"/>
      <c r="BT26" s="612"/>
      <c r="BU26" s="612"/>
      <c r="BV26" s="612"/>
      <c r="BW26" s="612"/>
      <c r="BX26" s="612"/>
      <c r="BY26" s="612"/>
      <c r="BZ26" s="612"/>
      <c r="CA26" s="612"/>
      <c r="CB26" s="612"/>
      <c r="CC26" s="612"/>
      <c r="CD26" s="612"/>
      <c r="CE26" s="612"/>
      <c r="CF26" s="612"/>
      <c r="CG26" s="612"/>
      <c r="CH26" s="612"/>
      <c r="CI26" s="612"/>
      <c r="CJ26" s="612"/>
      <c r="CK26" s="612"/>
      <c r="CL26" s="612"/>
      <c r="CM26" s="612"/>
      <c r="CN26" s="612"/>
      <c r="CO26" s="612"/>
      <c r="CP26" s="612"/>
      <c r="CQ26" s="612"/>
      <c r="CR26" s="612"/>
      <c r="CS26" s="612"/>
      <c r="CT26" s="612"/>
      <c r="CU26" s="612"/>
      <c r="CV26" s="612"/>
      <c r="CW26" s="612"/>
      <c r="CX26" s="612"/>
      <c r="CY26" s="612"/>
      <c r="CZ26" s="612"/>
      <c r="DA26" s="612"/>
      <c r="DB26" s="612"/>
      <c r="DC26" s="612"/>
      <c r="DD26" s="612"/>
      <c r="DE26" s="612"/>
      <c r="DF26" s="612"/>
      <c r="DG26" s="612"/>
      <c r="DH26" s="612"/>
      <c r="DI26" s="612"/>
      <c r="DJ26" s="612"/>
      <c r="DK26" s="612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</row>
    <row r="27" spans="1:130" ht="15.75" customHeight="1">
      <c r="A27" s="168" t="s">
        <v>516</v>
      </c>
      <c r="B27" s="1402">
        <v>14</v>
      </c>
      <c r="C27" s="612"/>
      <c r="D27" s="612"/>
      <c r="E27" s="612"/>
      <c r="F27" s="612"/>
      <c r="G27" s="612"/>
      <c r="H27" s="612">
        <f aca="true" t="shared" si="0" ref="H27:H35">SUM(N27:AK27,AL27)</f>
        <v>11282</v>
      </c>
      <c r="I27" s="612"/>
      <c r="J27" s="612"/>
      <c r="K27" s="612"/>
      <c r="L27" s="612"/>
      <c r="M27" s="612"/>
      <c r="N27" s="612">
        <v>8085</v>
      </c>
      <c r="O27" s="612"/>
      <c r="P27" s="612"/>
      <c r="Q27" s="612"/>
      <c r="R27" s="612"/>
      <c r="S27" s="612"/>
      <c r="T27" s="612">
        <v>640</v>
      </c>
      <c r="U27" s="612"/>
      <c r="V27" s="612"/>
      <c r="W27" s="612"/>
      <c r="X27" s="612"/>
      <c r="Y27" s="612"/>
      <c r="Z27" s="612">
        <v>729</v>
      </c>
      <c r="AA27" s="612"/>
      <c r="AB27" s="612"/>
      <c r="AC27" s="612"/>
      <c r="AD27" s="612"/>
      <c r="AE27" s="612"/>
      <c r="AF27" s="612">
        <v>478</v>
      </c>
      <c r="AG27" s="612"/>
      <c r="AH27" s="612"/>
      <c r="AI27" s="612"/>
      <c r="AJ27" s="612"/>
      <c r="AK27" s="612"/>
      <c r="AL27" s="612">
        <v>1350</v>
      </c>
      <c r="AM27" s="612"/>
      <c r="AN27" s="612"/>
      <c r="AO27" s="612"/>
      <c r="AP27" s="612"/>
      <c r="AQ27" s="612"/>
      <c r="AR27" s="612">
        <v>3735</v>
      </c>
      <c r="AS27" s="612"/>
      <c r="AT27" s="612"/>
      <c r="AU27" s="612"/>
      <c r="AV27" s="612"/>
      <c r="AW27" s="612"/>
      <c r="AX27" s="612">
        <v>1247</v>
      </c>
      <c r="AY27" s="612"/>
      <c r="AZ27" s="612"/>
      <c r="BA27" s="612"/>
      <c r="BB27" s="612"/>
      <c r="BC27" s="612"/>
      <c r="BD27" s="612">
        <v>709</v>
      </c>
      <c r="BE27" s="612"/>
      <c r="BF27" s="612"/>
      <c r="BG27" s="612"/>
      <c r="BH27" s="612"/>
      <c r="BI27" s="612"/>
      <c r="BJ27" s="612">
        <v>1795</v>
      </c>
      <c r="BK27" s="612"/>
      <c r="BL27" s="612"/>
      <c r="BM27" s="612"/>
      <c r="BN27" s="612"/>
      <c r="BO27" s="612"/>
      <c r="BP27" s="612">
        <v>595</v>
      </c>
      <c r="BQ27" s="612"/>
      <c r="BR27" s="612"/>
      <c r="BS27" s="612"/>
      <c r="BT27" s="612"/>
      <c r="BU27" s="612"/>
      <c r="BV27" s="612">
        <v>308</v>
      </c>
      <c r="BW27" s="612"/>
      <c r="BX27" s="612"/>
      <c r="BY27" s="612"/>
      <c r="BZ27" s="612"/>
      <c r="CA27" s="612"/>
      <c r="CB27" s="612">
        <v>983</v>
      </c>
      <c r="CC27" s="612"/>
      <c r="CD27" s="612"/>
      <c r="CE27" s="612"/>
      <c r="CF27" s="612"/>
      <c r="CG27" s="612"/>
      <c r="CH27" s="612">
        <v>350</v>
      </c>
      <c r="CI27" s="612"/>
      <c r="CJ27" s="612"/>
      <c r="CK27" s="612"/>
      <c r="CL27" s="612"/>
      <c r="CM27" s="612"/>
      <c r="CN27" s="612">
        <v>333</v>
      </c>
      <c r="CO27" s="612"/>
      <c r="CP27" s="612"/>
      <c r="CQ27" s="612"/>
      <c r="CR27" s="612"/>
      <c r="CS27" s="612"/>
      <c r="CT27" s="612">
        <v>957</v>
      </c>
      <c r="CU27" s="612"/>
      <c r="CV27" s="612"/>
      <c r="CW27" s="612"/>
      <c r="CX27" s="612"/>
      <c r="CY27" s="612"/>
      <c r="CZ27" s="612">
        <v>302</v>
      </c>
      <c r="DA27" s="612"/>
      <c r="DB27" s="612"/>
      <c r="DC27" s="612"/>
      <c r="DD27" s="612"/>
      <c r="DE27" s="612"/>
      <c r="DF27" s="612">
        <v>229</v>
      </c>
      <c r="DG27" s="612"/>
      <c r="DH27" s="612"/>
      <c r="DI27" s="612"/>
      <c r="DJ27" s="612"/>
      <c r="DK27" s="612"/>
      <c r="DL27" s="174"/>
      <c r="DM27" s="174"/>
      <c r="DN27" s="174"/>
      <c r="DO27" s="174"/>
      <c r="DP27" s="174"/>
      <c r="DQ27" s="174"/>
      <c r="DR27" s="174"/>
      <c r="DS27" s="174"/>
      <c r="DT27" s="174"/>
      <c r="DU27" s="174"/>
      <c r="DV27" s="178"/>
      <c r="DW27" s="178"/>
      <c r="DX27" s="178"/>
      <c r="DY27" s="178"/>
      <c r="DZ27" s="178"/>
    </row>
    <row r="28" spans="1:130" ht="15.75" customHeight="1">
      <c r="A28" s="169" t="s">
        <v>517</v>
      </c>
      <c r="B28" s="1402">
        <v>28</v>
      </c>
      <c r="C28" s="612"/>
      <c r="D28" s="612"/>
      <c r="E28" s="612"/>
      <c r="F28" s="612"/>
      <c r="G28" s="612"/>
      <c r="H28" s="612">
        <f t="shared" si="0"/>
        <v>30842</v>
      </c>
      <c r="I28" s="612"/>
      <c r="J28" s="612"/>
      <c r="K28" s="612"/>
      <c r="L28" s="612"/>
      <c r="M28" s="612"/>
      <c r="N28" s="612">
        <v>22022</v>
      </c>
      <c r="O28" s="612"/>
      <c r="P28" s="612"/>
      <c r="Q28" s="612"/>
      <c r="R28" s="612"/>
      <c r="S28" s="612"/>
      <c r="T28" s="612">
        <v>1547</v>
      </c>
      <c r="U28" s="612"/>
      <c r="V28" s="612"/>
      <c r="W28" s="612"/>
      <c r="X28" s="612"/>
      <c r="Y28" s="612"/>
      <c r="Z28" s="612">
        <v>2501</v>
      </c>
      <c r="AA28" s="612"/>
      <c r="AB28" s="612"/>
      <c r="AC28" s="612"/>
      <c r="AD28" s="612"/>
      <c r="AE28" s="612"/>
      <c r="AF28" s="612">
        <v>1371</v>
      </c>
      <c r="AG28" s="612"/>
      <c r="AH28" s="612"/>
      <c r="AI28" s="612"/>
      <c r="AJ28" s="612"/>
      <c r="AK28" s="612"/>
      <c r="AL28" s="612">
        <v>3401</v>
      </c>
      <c r="AM28" s="612"/>
      <c r="AN28" s="612"/>
      <c r="AO28" s="612"/>
      <c r="AP28" s="612"/>
      <c r="AQ28" s="612"/>
      <c r="AR28" s="612">
        <v>9119</v>
      </c>
      <c r="AS28" s="612"/>
      <c r="AT28" s="612"/>
      <c r="AU28" s="612"/>
      <c r="AV28" s="612"/>
      <c r="AW28" s="612"/>
      <c r="AX28" s="612">
        <v>1409</v>
      </c>
      <c r="AY28" s="612"/>
      <c r="AZ28" s="612"/>
      <c r="BA28" s="612"/>
      <c r="BB28" s="612"/>
      <c r="BC28" s="612"/>
      <c r="BD28" s="612">
        <v>1559</v>
      </c>
      <c r="BE28" s="612"/>
      <c r="BF28" s="612"/>
      <c r="BG28" s="612"/>
      <c r="BH28" s="612"/>
      <c r="BI28" s="612"/>
      <c r="BJ28" s="612">
        <v>3971</v>
      </c>
      <c r="BK28" s="612"/>
      <c r="BL28" s="612"/>
      <c r="BM28" s="612"/>
      <c r="BN28" s="612"/>
      <c r="BO28" s="612"/>
      <c r="BP28" s="612">
        <v>739</v>
      </c>
      <c r="BQ28" s="612"/>
      <c r="BR28" s="612"/>
      <c r="BS28" s="612"/>
      <c r="BT28" s="612"/>
      <c r="BU28" s="612"/>
      <c r="BV28" s="612">
        <v>778</v>
      </c>
      <c r="BW28" s="612"/>
      <c r="BX28" s="612"/>
      <c r="BY28" s="612"/>
      <c r="BZ28" s="612"/>
      <c r="CA28" s="612"/>
      <c r="CB28" s="612">
        <v>2247</v>
      </c>
      <c r="CC28" s="612"/>
      <c r="CD28" s="612"/>
      <c r="CE28" s="612"/>
      <c r="CF28" s="612"/>
      <c r="CG28" s="612"/>
      <c r="CH28" s="612">
        <v>297</v>
      </c>
      <c r="CI28" s="612"/>
      <c r="CJ28" s="612"/>
      <c r="CK28" s="612"/>
      <c r="CL28" s="612"/>
      <c r="CM28" s="612"/>
      <c r="CN28" s="612">
        <v>1064</v>
      </c>
      <c r="CO28" s="612"/>
      <c r="CP28" s="612"/>
      <c r="CQ28" s="612"/>
      <c r="CR28" s="612"/>
      <c r="CS28" s="612"/>
      <c r="CT28" s="612">
        <v>2901</v>
      </c>
      <c r="CU28" s="612"/>
      <c r="CV28" s="612"/>
      <c r="CW28" s="612"/>
      <c r="CX28" s="612"/>
      <c r="CY28" s="612"/>
      <c r="CZ28" s="612">
        <v>373</v>
      </c>
      <c r="DA28" s="612"/>
      <c r="DB28" s="612"/>
      <c r="DC28" s="612"/>
      <c r="DD28" s="612"/>
      <c r="DE28" s="612"/>
      <c r="DF28" s="612">
        <v>504</v>
      </c>
      <c r="DG28" s="612"/>
      <c r="DH28" s="612"/>
      <c r="DI28" s="612"/>
      <c r="DJ28" s="612"/>
      <c r="DK28" s="612"/>
      <c r="DL28" s="174"/>
      <c r="DM28" s="174"/>
      <c r="DN28" s="174"/>
      <c r="DO28" s="174"/>
      <c r="DP28" s="174"/>
      <c r="DQ28" s="174"/>
      <c r="DR28" s="174"/>
      <c r="DS28" s="174"/>
      <c r="DT28" s="174"/>
      <c r="DU28" s="174"/>
      <c r="DV28" s="178"/>
      <c r="DW28" s="178"/>
      <c r="DX28" s="178"/>
      <c r="DY28" s="178"/>
      <c r="DZ28" s="178"/>
    </row>
    <row r="29" spans="1:130" ht="15.75" customHeight="1">
      <c r="A29" s="169" t="s">
        <v>518</v>
      </c>
      <c r="B29" s="1402">
        <v>28</v>
      </c>
      <c r="C29" s="612"/>
      <c r="D29" s="612"/>
      <c r="E29" s="612"/>
      <c r="F29" s="612"/>
      <c r="G29" s="612"/>
      <c r="H29" s="612">
        <f t="shared" si="0"/>
        <v>27498</v>
      </c>
      <c r="I29" s="612"/>
      <c r="J29" s="612"/>
      <c r="K29" s="612"/>
      <c r="L29" s="612"/>
      <c r="M29" s="612"/>
      <c r="N29" s="612">
        <v>19122</v>
      </c>
      <c r="O29" s="612"/>
      <c r="P29" s="612"/>
      <c r="Q29" s="612"/>
      <c r="R29" s="612"/>
      <c r="S29" s="612"/>
      <c r="T29" s="612">
        <v>1368</v>
      </c>
      <c r="U29" s="612"/>
      <c r="V29" s="612"/>
      <c r="W29" s="612"/>
      <c r="X29" s="612"/>
      <c r="Y29" s="612"/>
      <c r="Z29" s="612">
        <v>2360</v>
      </c>
      <c r="AA29" s="612"/>
      <c r="AB29" s="612"/>
      <c r="AC29" s="612"/>
      <c r="AD29" s="612"/>
      <c r="AE29" s="612"/>
      <c r="AF29" s="612">
        <v>1397</v>
      </c>
      <c r="AG29" s="612"/>
      <c r="AH29" s="612"/>
      <c r="AI29" s="612"/>
      <c r="AJ29" s="612"/>
      <c r="AK29" s="612"/>
      <c r="AL29" s="612">
        <v>3251</v>
      </c>
      <c r="AM29" s="612"/>
      <c r="AN29" s="612"/>
      <c r="AO29" s="612"/>
      <c r="AP29" s="612"/>
      <c r="AQ29" s="612"/>
      <c r="AR29" s="612">
        <v>8413</v>
      </c>
      <c r="AS29" s="612"/>
      <c r="AT29" s="612"/>
      <c r="AU29" s="612"/>
      <c r="AV29" s="612"/>
      <c r="AW29" s="612"/>
      <c r="AX29" s="612">
        <v>1044</v>
      </c>
      <c r="AY29" s="612"/>
      <c r="AZ29" s="612"/>
      <c r="BA29" s="612"/>
      <c r="BB29" s="612"/>
      <c r="BC29" s="612"/>
      <c r="BD29" s="612">
        <v>1495</v>
      </c>
      <c r="BE29" s="612"/>
      <c r="BF29" s="612"/>
      <c r="BG29" s="612"/>
      <c r="BH29" s="612"/>
      <c r="BI29" s="612"/>
      <c r="BJ29" s="612">
        <v>3603</v>
      </c>
      <c r="BK29" s="612"/>
      <c r="BL29" s="612"/>
      <c r="BM29" s="612"/>
      <c r="BN29" s="612"/>
      <c r="BO29" s="612"/>
      <c r="BP29" s="612">
        <v>604</v>
      </c>
      <c r="BQ29" s="612"/>
      <c r="BR29" s="612"/>
      <c r="BS29" s="612"/>
      <c r="BT29" s="612"/>
      <c r="BU29" s="612"/>
      <c r="BV29" s="612">
        <v>689</v>
      </c>
      <c r="BW29" s="612"/>
      <c r="BX29" s="612"/>
      <c r="BY29" s="612"/>
      <c r="BZ29" s="612"/>
      <c r="CA29" s="612"/>
      <c r="CB29" s="612">
        <v>1924</v>
      </c>
      <c r="CC29" s="612"/>
      <c r="CD29" s="612"/>
      <c r="CE29" s="612"/>
      <c r="CF29" s="612"/>
      <c r="CG29" s="612"/>
      <c r="CH29" s="612">
        <v>196</v>
      </c>
      <c r="CI29" s="612"/>
      <c r="CJ29" s="612"/>
      <c r="CK29" s="612"/>
      <c r="CL29" s="612"/>
      <c r="CM29" s="612"/>
      <c r="CN29" s="612">
        <v>1067</v>
      </c>
      <c r="CO29" s="612"/>
      <c r="CP29" s="612"/>
      <c r="CQ29" s="612"/>
      <c r="CR29" s="612"/>
      <c r="CS29" s="612"/>
      <c r="CT29" s="612">
        <v>2886</v>
      </c>
      <c r="CU29" s="612"/>
      <c r="CV29" s="612"/>
      <c r="CW29" s="612"/>
      <c r="CX29" s="612"/>
      <c r="CY29" s="612"/>
      <c r="CZ29" s="612">
        <v>244</v>
      </c>
      <c r="DA29" s="612"/>
      <c r="DB29" s="612"/>
      <c r="DC29" s="612"/>
      <c r="DD29" s="612"/>
      <c r="DE29" s="612"/>
      <c r="DF29" s="612">
        <v>516</v>
      </c>
      <c r="DG29" s="612"/>
      <c r="DH29" s="612"/>
      <c r="DI29" s="612"/>
      <c r="DJ29" s="612"/>
      <c r="DK29" s="612"/>
      <c r="DL29" s="174"/>
      <c r="DM29" s="174"/>
      <c r="DN29" s="174"/>
      <c r="DO29" s="174"/>
      <c r="DP29" s="174"/>
      <c r="DQ29" s="174"/>
      <c r="DR29" s="174"/>
      <c r="DS29" s="174"/>
      <c r="DT29" s="174"/>
      <c r="DU29" s="174"/>
      <c r="DV29" s="178"/>
      <c r="DW29" s="178"/>
      <c r="DX29" s="178"/>
      <c r="DY29" s="178"/>
      <c r="DZ29" s="178"/>
    </row>
    <row r="30" spans="1:130" ht="15.75" customHeight="1">
      <c r="A30" s="169" t="s">
        <v>519</v>
      </c>
      <c r="B30" s="1402">
        <v>30</v>
      </c>
      <c r="C30" s="612"/>
      <c r="D30" s="612"/>
      <c r="E30" s="612"/>
      <c r="F30" s="612"/>
      <c r="G30" s="612"/>
      <c r="H30" s="612">
        <f t="shared" si="0"/>
        <v>32666</v>
      </c>
      <c r="I30" s="612"/>
      <c r="J30" s="612"/>
      <c r="K30" s="612"/>
      <c r="L30" s="612"/>
      <c r="M30" s="612"/>
      <c r="N30" s="612">
        <v>22837</v>
      </c>
      <c r="O30" s="612"/>
      <c r="P30" s="612"/>
      <c r="Q30" s="612"/>
      <c r="R30" s="612"/>
      <c r="S30" s="612"/>
      <c r="T30" s="612">
        <v>1339</v>
      </c>
      <c r="U30" s="612"/>
      <c r="V30" s="612"/>
      <c r="W30" s="612"/>
      <c r="X30" s="612"/>
      <c r="Y30" s="612"/>
      <c r="Z30" s="612">
        <v>2925</v>
      </c>
      <c r="AA30" s="612"/>
      <c r="AB30" s="612"/>
      <c r="AC30" s="612"/>
      <c r="AD30" s="612"/>
      <c r="AE30" s="612"/>
      <c r="AF30" s="612">
        <v>1869</v>
      </c>
      <c r="AG30" s="612"/>
      <c r="AH30" s="612"/>
      <c r="AI30" s="612"/>
      <c r="AJ30" s="612"/>
      <c r="AK30" s="612"/>
      <c r="AL30" s="612">
        <v>3696</v>
      </c>
      <c r="AM30" s="612"/>
      <c r="AN30" s="612"/>
      <c r="AO30" s="612"/>
      <c r="AP30" s="612"/>
      <c r="AQ30" s="612"/>
      <c r="AR30" s="612">
        <v>9642</v>
      </c>
      <c r="AS30" s="612"/>
      <c r="AT30" s="612"/>
      <c r="AU30" s="612"/>
      <c r="AV30" s="612"/>
      <c r="AW30" s="612"/>
      <c r="AX30" s="612">
        <v>1085</v>
      </c>
      <c r="AY30" s="612"/>
      <c r="AZ30" s="612"/>
      <c r="BA30" s="612"/>
      <c r="BB30" s="612"/>
      <c r="BC30" s="612"/>
      <c r="BD30" s="612">
        <v>1610</v>
      </c>
      <c r="BE30" s="612"/>
      <c r="BF30" s="612"/>
      <c r="BG30" s="612"/>
      <c r="BH30" s="612"/>
      <c r="BI30" s="612"/>
      <c r="BJ30" s="612">
        <v>3983</v>
      </c>
      <c r="BK30" s="612"/>
      <c r="BL30" s="612"/>
      <c r="BM30" s="612"/>
      <c r="BN30" s="612"/>
      <c r="BO30" s="612"/>
      <c r="BP30" s="612">
        <v>598</v>
      </c>
      <c r="BQ30" s="612"/>
      <c r="BR30" s="612"/>
      <c r="BS30" s="612"/>
      <c r="BT30" s="612"/>
      <c r="BU30" s="612"/>
      <c r="BV30" s="612">
        <v>739</v>
      </c>
      <c r="BW30" s="612"/>
      <c r="BX30" s="612"/>
      <c r="BY30" s="612"/>
      <c r="BZ30" s="612"/>
      <c r="CA30" s="612"/>
      <c r="CB30" s="612">
        <v>1947</v>
      </c>
      <c r="CC30" s="612"/>
      <c r="CD30" s="612"/>
      <c r="CE30" s="612"/>
      <c r="CF30" s="612"/>
      <c r="CG30" s="612"/>
      <c r="CH30" s="612">
        <v>171</v>
      </c>
      <c r="CI30" s="612"/>
      <c r="CJ30" s="612"/>
      <c r="CK30" s="612"/>
      <c r="CL30" s="612"/>
      <c r="CM30" s="612"/>
      <c r="CN30" s="612">
        <v>1347</v>
      </c>
      <c r="CO30" s="612"/>
      <c r="CP30" s="612"/>
      <c r="CQ30" s="612"/>
      <c r="CR30" s="612"/>
      <c r="CS30" s="612"/>
      <c r="CT30" s="612">
        <v>3712</v>
      </c>
      <c r="CU30" s="612"/>
      <c r="CV30" s="612"/>
      <c r="CW30" s="612"/>
      <c r="CX30" s="612"/>
      <c r="CY30" s="612"/>
      <c r="CZ30" s="612">
        <v>316</v>
      </c>
      <c r="DA30" s="612"/>
      <c r="DB30" s="612"/>
      <c r="DC30" s="612"/>
      <c r="DD30" s="612"/>
      <c r="DE30" s="612"/>
      <c r="DF30" s="612">
        <v>619</v>
      </c>
      <c r="DG30" s="612"/>
      <c r="DH30" s="612"/>
      <c r="DI30" s="612"/>
      <c r="DJ30" s="612"/>
      <c r="DK30" s="612"/>
      <c r="DL30" s="174"/>
      <c r="DM30" s="174"/>
      <c r="DN30" s="174"/>
      <c r="DO30" s="174"/>
      <c r="DP30" s="174"/>
      <c r="DQ30" s="174"/>
      <c r="DR30" s="174"/>
      <c r="DS30" s="174"/>
      <c r="DT30" s="174"/>
      <c r="DU30" s="174"/>
      <c r="DV30" s="178"/>
      <c r="DW30" s="178"/>
      <c r="DX30" s="178"/>
      <c r="DY30" s="178"/>
      <c r="DZ30" s="178"/>
    </row>
    <row r="31" spans="1:130" ht="15.75" customHeight="1">
      <c r="A31" s="169" t="s">
        <v>520</v>
      </c>
      <c r="B31" s="1402">
        <v>31</v>
      </c>
      <c r="C31" s="612"/>
      <c r="D31" s="612"/>
      <c r="E31" s="612"/>
      <c r="F31" s="612"/>
      <c r="G31" s="612"/>
      <c r="H31" s="612">
        <f t="shared" si="0"/>
        <v>42902</v>
      </c>
      <c r="I31" s="612"/>
      <c r="J31" s="612"/>
      <c r="K31" s="612"/>
      <c r="L31" s="612"/>
      <c r="M31" s="612"/>
      <c r="N31" s="612">
        <v>29690</v>
      </c>
      <c r="O31" s="612"/>
      <c r="P31" s="612"/>
      <c r="Q31" s="612"/>
      <c r="R31" s="612"/>
      <c r="S31" s="612"/>
      <c r="T31" s="612">
        <v>1768</v>
      </c>
      <c r="U31" s="612"/>
      <c r="V31" s="612"/>
      <c r="W31" s="612"/>
      <c r="X31" s="612"/>
      <c r="Y31" s="612"/>
      <c r="Z31" s="612">
        <v>4524</v>
      </c>
      <c r="AA31" s="612"/>
      <c r="AB31" s="612"/>
      <c r="AC31" s="612"/>
      <c r="AD31" s="612"/>
      <c r="AE31" s="612"/>
      <c r="AF31" s="612">
        <v>2645</v>
      </c>
      <c r="AG31" s="612"/>
      <c r="AH31" s="612"/>
      <c r="AI31" s="612"/>
      <c r="AJ31" s="612"/>
      <c r="AK31" s="612"/>
      <c r="AL31" s="612">
        <v>4275</v>
      </c>
      <c r="AM31" s="612"/>
      <c r="AN31" s="612"/>
      <c r="AO31" s="612"/>
      <c r="AP31" s="612"/>
      <c r="AQ31" s="612"/>
      <c r="AR31" s="612">
        <v>10938</v>
      </c>
      <c r="AS31" s="612"/>
      <c r="AT31" s="612"/>
      <c r="AU31" s="612"/>
      <c r="AV31" s="612"/>
      <c r="AW31" s="612"/>
      <c r="AX31" s="612">
        <v>1543</v>
      </c>
      <c r="AY31" s="612"/>
      <c r="AZ31" s="612"/>
      <c r="BA31" s="612"/>
      <c r="BB31" s="612"/>
      <c r="BC31" s="612"/>
      <c r="BD31" s="612">
        <v>1638</v>
      </c>
      <c r="BE31" s="612"/>
      <c r="BF31" s="612"/>
      <c r="BG31" s="612"/>
      <c r="BH31" s="612"/>
      <c r="BI31" s="612"/>
      <c r="BJ31" s="612">
        <v>4079</v>
      </c>
      <c r="BK31" s="612"/>
      <c r="BL31" s="612"/>
      <c r="BM31" s="612"/>
      <c r="BN31" s="612"/>
      <c r="BO31" s="612"/>
      <c r="BP31" s="612">
        <v>628</v>
      </c>
      <c r="BQ31" s="612"/>
      <c r="BR31" s="612"/>
      <c r="BS31" s="612"/>
      <c r="BT31" s="612"/>
      <c r="BU31" s="612"/>
      <c r="BV31" s="612">
        <v>803</v>
      </c>
      <c r="BW31" s="612"/>
      <c r="BX31" s="612"/>
      <c r="BY31" s="612"/>
      <c r="BZ31" s="612"/>
      <c r="CA31" s="612"/>
      <c r="CB31" s="612">
        <v>2095</v>
      </c>
      <c r="CC31" s="612"/>
      <c r="CD31" s="612"/>
      <c r="CE31" s="612"/>
      <c r="CF31" s="612"/>
      <c r="CG31" s="612"/>
      <c r="CH31" s="612">
        <v>305</v>
      </c>
      <c r="CI31" s="612"/>
      <c r="CJ31" s="612"/>
      <c r="CK31" s="612"/>
      <c r="CL31" s="612"/>
      <c r="CM31" s="612"/>
      <c r="CN31" s="612">
        <v>1834</v>
      </c>
      <c r="CO31" s="612"/>
      <c r="CP31" s="612"/>
      <c r="CQ31" s="612"/>
      <c r="CR31" s="612"/>
      <c r="CS31" s="612"/>
      <c r="CT31" s="612">
        <v>4764</v>
      </c>
      <c r="CU31" s="612"/>
      <c r="CV31" s="612"/>
      <c r="CW31" s="612"/>
      <c r="CX31" s="612"/>
      <c r="CY31" s="612"/>
      <c r="CZ31" s="612">
        <v>610</v>
      </c>
      <c r="DA31" s="612"/>
      <c r="DB31" s="612"/>
      <c r="DC31" s="612"/>
      <c r="DD31" s="612"/>
      <c r="DE31" s="612"/>
      <c r="DF31" s="612">
        <v>644</v>
      </c>
      <c r="DG31" s="612"/>
      <c r="DH31" s="612"/>
      <c r="DI31" s="612"/>
      <c r="DJ31" s="612"/>
      <c r="DK31" s="612"/>
      <c r="DL31" s="174"/>
      <c r="DM31" s="174"/>
      <c r="DN31" s="174"/>
      <c r="DO31" s="174"/>
      <c r="DP31" s="174"/>
      <c r="DQ31" s="174"/>
      <c r="DR31" s="174"/>
      <c r="DS31" s="174"/>
      <c r="DT31" s="174"/>
      <c r="DU31" s="174"/>
      <c r="DV31" s="178"/>
      <c r="DW31" s="178"/>
      <c r="DX31" s="178"/>
      <c r="DY31" s="178"/>
      <c r="DZ31" s="178"/>
    </row>
    <row r="32" spans="1:130" ht="15.75" customHeight="1">
      <c r="A32" s="169" t="s">
        <v>521</v>
      </c>
      <c r="B32" s="1402">
        <v>14</v>
      </c>
      <c r="C32" s="612"/>
      <c r="D32" s="612"/>
      <c r="E32" s="612"/>
      <c r="F32" s="612"/>
      <c r="G32" s="612"/>
      <c r="H32" s="612">
        <f t="shared" si="0"/>
        <v>18933</v>
      </c>
      <c r="I32" s="612"/>
      <c r="J32" s="612"/>
      <c r="K32" s="612"/>
      <c r="L32" s="612"/>
      <c r="M32" s="612"/>
      <c r="N32" s="612">
        <v>13561</v>
      </c>
      <c r="O32" s="612"/>
      <c r="P32" s="612"/>
      <c r="Q32" s="612"/>
      <c r="R32" s="612"/>
      <c r="S32" s="612"/>
      <c r="T32" s="612">
        <v>750</v>
      </c>
      <c r="U32" s="612"/>
      <c r="V32" s="612"/>
      <c r="W32" s="612"/>
      <c r="X32" s="612"/>
      <c r="Y32" s="612"/>
      <c r="Z32" s="612">
        <v>1487</v>
      </c>
      <c r="AA32" s="612"/>
      <c r="AB32" s="612"/>
      <c r="AC32" s="612"/>
      <c r="AD32" s="612"/>
      <c r="AE32" s="612"/>
      <c r="AF32" s="612">
        <v>993</v>
      </c>
      <c r="AG32" s="612"/>
      <c r="AH32" s="612"/>
      <c r="AI32" s="612"/>
      <c r="AJ32" s="612"/>
      <c r="AK32" s="612"/>
      <c r="AL32" s="612">
        <v>2142</v>
      </c>
      <c r="AM32" s="612"/>
      <c r="AN32" s="612"/>
      <c r="AO32" s="612"/>
      <c r="AP32" s="612"/>
      <c r="AQ32" s="612"/>
      <c r="AR32" s="612">
        <v>5671</v>
      </c>
      <c r="AS32" s="612"/>
      <c r="AT32" s="612"/>
      <c r="AU32" s="612"/>
      <c r="AV32" s="612"/>
      <c r="AW32" s="612"/>
      <c r="AX32" s="612">
        <v>622</v>
      </c>
      <c r="AY32" s="612"/>
      <c r="AZ32" s="612"/>
      <c r="BA32" s="612"/>
      <c r="BB32" s="612"/>
      <c r="BC32" s="612"/>
      <c r="BD32" s="612">
        <v>1156</v>
      </c>
      <c r="BE32" s="612"/>
      <c r="BF32" s="612"/>
      <c r="BG32" s="612"/>
      <c r="BH32" s="612"/>
      <c r="BI32" s="612"/>
      <c r="BJ32" s="612">
        <v>2954</v>
      </c>
      <c r="BK32" s="612"/>
      <c r="BL32" s="612"/>
      <c r="BM32" s="612"/>
      <c r="BN32" s="612"/>
      <c r="BO32" s="612"/>
      <c r="BP32" s="612">
        <v>448</v>
      </c>
      <c r="BQ32" s="612"/>
      <c r="BR32" s="612"/>
      <c r="BS32" s="612"/>
      <c r="BT32" s="612"/>
      <c r="BU32" s="612"/>
      <c r="BV32" s="612">
        <v>371</v>
      </c>
      <c r="BW32" s="612"/>
      <c r="BX32" s="612"/>
      <c r="BY32" s="612"/>
      <c r="BZ32" s="612"/>
      <c r="CA32" s="612"/>
      <c r="CB32" s="612">
        <v>1049</v>
      </c>
      <c r="CC32" s="612"/>
      <c r="CD32" s="612"/>
      <c r="CE32" s="612"/>
      <c r="CF32" s="612"/>
      <c r="CG32" s="612"/>
      <c r="CH32" s="612">
        <v>72</v>
      </c>
      <c r="CI32" s="612"/>
      <c r="CJ32" s="612"/>
      <c r="CK32" s="612"/>
      <c r="CL32" s="612"/>
      <c r="CM32" s="612"/>
      <c r="CN32" s="612">
        <v>615</v>
      </c>
      <c r="CO32" s="612"/>
      <c r="CP32" s="612"/>
      <c r="CQ32" s="612"/>
      <c r="CR32" s="612"/>
      <c r="CS32" s="612"/>
      <c r="CT32" s="612">
        <v>1668</v>
      </c>
      <c r="CU32" s="612"/>
      <c r="CV32" s="612"/>
      <c r="CW32" s="612"/>
      <c r="CX32" s="612"/>
      <c r="CY32" s="612"/>
      <c r="CZ32" s="612">
        <v>102</v>
      </c>
      <c r="DA32" s="612"/>
      <c r="DB32" s="612"/>
      <c r="DC32" s="612"/>
      <c r="DD32" s="612"/>
      <c r="DE32" s="612"/>
      <c r="DF32" s="612">
        <v>392</v>
      </c>
      <c r="DG32" s="612"/>
      <c r="DH32" s="612"/>
      <c r="DI32" s="612"/>
      <c r="DJ32" s="612"/>
      <c r="DK32" s="612"/>
      <c r="DL32" s="174"/>
      <c r="DM32" s="174"/>
      <c r="DN32" s="174"/>
      <c r="DO32" s="174"/>
      <c r="DP32" s="174"/>
      <c r="DQ32" s="174"/>
      <c r="DR32" s="174"/>
      <c r="DS32" s="174"/>
      <c r="DT32" s="174"/>
      <c r="DU32" s="174"/>
      <c r="DV32" s="178"/>
      <c r="DW32" s="178"/>
      <c r="DX32" s="178"/>
      <c r="DY32" s="178"/>
      <c r="DZ32" s="178"/>
    </row>
    <row r="33" spans="1:130" ht="15.75" customHeight="1">
      <c r="A33" s="169" t="s">
        <v>522</v>
      </c>
      <c r="B33" s="1402">
        <v>29</v>
      </c>
      <c r="C33" s="612"/>
      <c r="D33" s="612"/>
      <c r="E33" s="612"/>
      <c r="F33" s="612"/>
      <c r="G33" s="612"/>
      <c r="H33" s="612">
        <f t="shared" si="0"/>
        <v>31797</v>
      </c>
      <c r="I33" s="612"/>
      <c r="J33" s="612"/>
      <c r="K33" s="612"/>
      <c r="L33" s="612"/>
      <c r="M33" s="612"/>
      <c r="N33" s="612">
        <v>23154</v>
      </c>
      <c r="O33" s="612"/>
      <c r="P33" s="612"/>
      <c r="Q33" s="612"/>
      <c r="R33" s="612"/>
      <c r="S33" s="612"/>
      <c r="T33" s="612">
        <v>1403</v>
      </c>
      <c r="U33" s="612"/>
      <c r="V33" s="612"/>
      <c r="W33" s="612"/>
      <c r="X33" s="612"/>
      <c r="Y33" s="612"/>
      <c r="Z33" s="612">
        <v>2090</v>
      </c>
      <c r="AA33" s="612"/>
      <c r="AB33" s="612"/>
      <c r="AC33" s="612"/>
      <c r="AD33" s="612"/>
      <c r="AE33" s="612"/>
      <c r="AF33" s="612">
        <v>1768</v>
      </c>
      <c r="AG33" s="612"/>
      <c r="AH33" s="612"/>
      <c r="AI33" s="612"/>
      <c r="AJ33" s="612"/>
      <c r="AK33" s="612"/>
      <c r="AL33" s="612">
        <v>3382</v>
      </c>
      <c r="AM33" s="612"/>
      <c r="AN33" s="612"/>
      <c r="AO33" s="612"/>
      <c r="AP33" s="612"/>
      <c r="AQ33" s="612"/>
      <c r="AR33" s="612">
        <v>9030</v>
      </c>
      <c r="AS33" s="612"/>
      <c r="AT33" s="612"/>
      <c r="AU33" s="612"/>
      <c r="AV33" s="612"/>
      <c r="AW33" s="612"/>
      <c r="AX33" s="612">
        <v>814</v>
      </c>
      <c r="AY33" s="612"/>
      <c r="AZ33" s="612"/>
      <c r="BA33" s="612"/>
      <c r="BB33" s="612"/>
      <c r="BC33" s="612"/>
      <c r="BD33" s="612">
        <v>1723</v>
      </c>
      <c r="BE33" s="612"/>
      <c r="BF33" s="612"/>
      <c r="BG33" s="612"/>
      <c r="BH33" s="612"/>
      <c r="BI33" s="612"/>
      <c r="BJ33" s="612">
        <v>4385</v>
      </c>
      <c r="BK33" s="612"/>
      <c r="BL33" s="612"/>
      <c r="BM33" s="612"/>
      <c r="BN33" s="612"/>
      <c r="BO33" s="612"/>
      <c r="BP33" s="612">
        <v>499</v>
      </c>
      <c r="BQ33" s="612"/>
      <c r="BR33" s="612"/>
      <c r="BS33" s="612"/>
      <c r="BT33" s="612"/>
      <c r="BU33" s="612"/>
      <c r="BV33" s="612">
        <v>779</v>
      </c>
      <c r="BW33" s="612"/>
      <c r="BX33" s="612"/>
      <c r="BY33" s="612"/>
      <c r="BZ33" s="612"/>
      <c r="CA33" s="612"/>
      <c r="CB33" s="612">
        <v>2199</v>
      </c>
      <c r="CC33" s="612"/>
      <c r="CD33" s="612"/>
      <c r="CE33" s="612"/>
      <c r="CF33" s="612"/>
      <c r="CG33" s="612"/>
      <c r="CH33" s="612">
        <v>130</v>
      </c>
      <c r="CI33" s="612"/>
      <c r="CJ33" s="612"/>
      <c r="CK33" s="612"/>
      <c r="CL33" s="612"/>
      <c r="CM33" s="612"/>
      <c r="CN33" s="612">
        <v>880</v>
      </c>
      <c r="CO33" s="612"/>
      <c r="CP33" s="612"/>
      <c r="CQ33" s="612"/>
      <c r="CR33" s="612"/>
      <c r="CS33" s="612"/>
      <c r="CT33" s="612">
        <v>2446</v>
      </c>
      <c r="CU33" s="612"/>
      <c r="CV33" s="612"/>
      <c r="CW33" s="612"/>
      <c r="CX33" s="612"/>
      <c r="CY33" s="612"/>
      <c r="CZ33" s="612">
        <v>185</v>
      </c>
      <c r="DA33" s="612"/>
      <c r="DB33" s="612"/>
      <c r="DC33" s="612"/>
      <c r="DD33" s="612"/>
      <c r="DE33" s="612"/>
      <c r="DF33" s="612">
        <v>693</v>
      </c>
      <c r="DG33" s="612"/>
      <c r="DH33" s="612"/>
      <c r="DI33" s="612"/>
      <c r="DJ33" s="612"/>
      <c r="DK33" s="612"/>
      <c r="DL33" s="174"/>
      <c r="DM33" s="174"/>
      <c r="DN33" s="174"/>
      <c r="DO33" s="174"/>
      <c r="DP33" s="174"/>
      <c r="DQ33" s="174"/>
      <c r="DR33" s="174"/>
      <c r="DS33" s="174"/>
      <c r="DT33" s="174"/>
      <c r="DU33" s="174"/>
      <c r="DV33" s="178"/>
      <c r="DW33" s="178"/>
      <c r="DX33" s="178"/>
      <c r="DY33" s="178"/>
      <c r="DZ33" s="178"/>
    </row>
    <row r="34" spans="1:141" ht="15.75" customHeight="1">
      <c r="A34" s="169" t="s">
        <v>523</v>
      </c>
      <c r="B34" s="1402">
        <v>27</v>
      </c>
      <c r="C34" s="612"/>
      <c r="D34" s="612"/>
      <c r="E34" s="612"/>
      <c r="F34" s="612"/>
      <c r="G34" s="612"/>
      <c r="H34" s="612">
        <f t="shared" si="0"/>
        <v>28871</v>
      </c>
      <c r="I34" s="612"/>
      <c r="J34" s="612"/>
      <c r="K34" s="612"/>
      <c r="L34" s="612"/>
      <c r="M34" s="612"/>
      <c r="N34" s="612">
        <v>21406</v>
      </c>
      <c r="O34" s="612"/>
      <c r="P34" s="612"/>
      <c r="Q34" s="612"/>
      <c r="R34" s="612"/>
      <c r="S34" s="612"/>
      <c r="T34" s="612">
        <v>1312</v>
      </c>
      <c r="U34" s="612"/>
      <c r="V34" s="612"/>
      <c r="W34" s="612"/>
      <c r="X34" s="612"/>
      <c r="Y34" s="612"/>
      <c r="Z34" s="612">
        <v>1961</v>
      </c>
      <c r="AA34" s="612"/>
      <c r="AB34" s="612"/>
      <c r="AC34" s="612"/>
      <c r="AD34" s="612"/>
      <c r="AE34" s="612"/>
      <c r="AF34" s="612">
        <v>1052</v>
      </c>
      <c r="AG34" s="612"/>
      <c r="AH34" s="612"/>
      <c r="AI34" s="612"/>
      <c r="AJ34" s="612"/>
      <c r="AK34" s="612"/>
      <c r="AL34" s="612">
        <v>3140</v>
      </c>
      <c r="AM34" s="612"/>
      <c r="AN34" s="612"/>
      <c r="AO34" s="612"/>
      <c r="AP34" s="612"/>
      <c r="AQ34" s="612"/>
      <c r="AR34" s="612">
        <v>8462</v>
      </c>
      <c r="AS34" s="612"/>
      <c r="AT34" s="612"/>
      <c r="AU34" s="612"/>
      <c r="AV34" s="612"/>
      <c r="AW34" s="612"/>
      <c r="AX34" s="612">
        <v>543</v>
      </c>
      <c r="AY34" s="612"/>
      <c r="AZ34" s="612"/>
      <c r="BA34" s="612"/>
      <c r="BB34" s="612"/>
      <c r="BC34" s="612"/>
      <c r="BD34" s="612">
        <v>1426</v>
      </c>
      <c r="BE34" s="612"/>
      <c r="BF34" s="612"/>
      <c r="BG34" s="612"/>
      <c r="BH34" s="612"/>
      <c r="BI34" s="612"/>
      <c r="BJ34" s="612">
        <v>3696</v>
      </c>
      <c r="BK34" s="612"/>
      <c r="BL34" s="612"/>
      <c r="BM34" s="612"/>
      <c r="BN34" s="612"/>
      <c r="BO34" s="612"/>
      <c r="BP34" s="612">
        <v>354</v>
      </c>
      <c r="BQ34" s="612"/>
      <c r="BR34" s="612"/>
      <c r="BS34" s="612"/>
      <c r="BT34" s="612"/>
      <c r="BU34" s="612"/>
      <c r="BV34" s="612">
        <v>771</v>
      </c>
      <c r="BW34" s="612"/>
      <c r="BX34" s="612"/>
      <c r="BY34" s="612"/>
      <c r="BZ34" s="612"/>
      <c r="CA34" s="612"/>
      <c r="CB34" s="612">
        <v>2102</v>
      </c>
      <c r="CC34" s="612"/>
      <c r="CD34" s="612"/>
      <c r="CE34" s="612"/>
      <c r="CF34" s="612"/>
      <c r="CG34" s="612"/>
      <c r="CH34" s="612">
        <v>72</v>
      </c>
      <c r="CI34" s="612"/>
      <c r="CJ34" s="612"/>
      <c r="CK34" s="612"/>
      <c r="CL34" s="612"/>
      <c r="CM34" s="612"/>
      <c r="CN34" s="612">
        <v>943</v>
      </c>
      <c r="CO34" s="612"/>
      <c r="CP34" s="612"/>
      <c r="CQ34" s="612"/>
      <c r="CR34" s="612"/>
      <c r="CS34" s="612"/>
      <c r="CT34" s="612">
        <v>2664</v>
      </c>
      <c r="CU34" s="612"/>
      <c r="CV34" s="612"/>
      <c r="CW34" s="612"/>
      <c r="CX34" s="612"/>
      <c r="CY34" s="612"/>
      <c r="CZ34" s="612">
        <v>117</v>
      </c>
      <c r="DA34" s="612"/>
      <c r="DB34" s="612"/>
      <c r="DC34" s="612"/>
      <c r="DD34" s="612"/>
      <c r="DE34" s="612"/>
      <c r="DF34" s="612">
        <v>553</v>
      </c>
      <c r="DG34" s="612"/>
      <c r="DH34" s="612"/>
      <c r="DI34" s="612"/>
      <c r="DJ34" s="612"/>
      <c r="DK34" s="612"/>
      <c r="DL34" s="174"/>
      <c r="DM34" s="174"/>
      <c r="DN34" s="174"/>
      <c r="DO34" s="174"/>
      <c r="DP34" s="174"/>
      <c r="DQ34" s="174"/>
      <c r="DR34" s="174"/>
      <c r="DS34" s="174"/>
      <c r="DT34" s="174"/>
      <c r="DU34" s="174"/>
      <c r="DV34" s="179"/>
      <c r="DW34" s="179"/>
      <c r="DX34" s="179"/>
      <c r="DY34" s="179"/>
      <c r="DZ34" s="179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</row>
    <row r="35" spans="1:141" ht="15.75" customHeight="1">
      <c r="A35" s="169" t="s">
        <v>524</v>
      </c>
      <c r="B35" s="1402">
        <v>26</v>
      </c>
      <c r="C35" s="612"/>
      <c r="D35" s="612"/>
      <c r="E35" s="612"/>
      <c r="F35" s="612"/>
      <c r="G35" s="612"/>
      <c r="H35" s="612">
        <f t="shared" si="0"/>
        <v>26886</v>
      </c>
      <c r="I35" s="612"/>
      <c r="J35" s="612"/>
      <c r="K35" s="612"/>
      <c r="L35" s="612"/>
      <c r="M35" s="612"/>
      <c r="N35" s="612">
        <v>20273</v>
      </c>
      <c r="O35" s="612"/>
      <c r="P35" s="612"/>
      <c r="Q35" s="612"/>
      <c r="R35" s="612"/>
      <c r="S35" s="612"/>
      <c r="T35" s="612">
        <v>1077</v>
      </c>
      <c r="U35" s="612"/>
      <c r="V35" s="612"/>
      <c r="W35" s="612"/>
      <c r="X35" s="612"/>
      <c r="Y35" s="612"/>
      <c r="Z35" s="612">
        <v>1688</v>
      </c>
      <c r="AA35" s="612"/>
      <c r="AB35" s="612"/>
      <c r="AC35" s="612"/>
      <c r="AD35" s="612"/>
      <c r="AE35" s="612"/>
      <c r="AF35" s="612">
        <v>1071</v>
      </c>
      <c r="AG35" s="612"/>
      <c r="AH35" s="612"/>
      <c r="AI35" s="612"/>
      <c r="AJ35" s="612"/>
      <c r="AK35" s="612"/>
      <c r="AL35" s="612">
        <v>2777</v>
      </c>
      <c r="AM35" s="612"/>
      <c r="AN35" s="612"/>
      <c r="AO35" s="612"/>
      <c r="AP35" s="612"/>
      <c r="AQ35" s="612"/>
      <c r="AR35" s="612">
        <v>7699</v>
      </c>
      <c r="AS35" s="612"/>
      <c r="AT35" s="612"/>
      <c r="AU35" s="612"/>
      <c r="AV35" s="612"/>
      <c r="AW35" s="612"/>
      <c r="AX35" s="612">
        <v>435</v>
      </c>
      <c r="AY35" s="612"/>
      <c r="AZ35" s="612"/>
      <c r="BA35" s="612"/>
      <c r="BB35" s="612"/>
      <c r="BC35" s="612"/>
      <c r="BD35" s="612">
        <v>1273</v>
      </c>
      <c r="BE35" s="612"/>
      <c r="BF35" s="612"/>
      <c r="BG35" s="612"/>
      <c r="BH35" s="612"/>
      <c r="BI35" s="612"/>
      <c r="BJ35" s="612">
        <v>3383</v>
      </c>
      <c r="BK35" s="612"/>
      <c r="BL35" s="612"/>
      <c r="BM35" s="612"/>
      <c r="BN35" s="612"/>
      <c r="BO35" s="612"/>
      <c r="BP35" s="612">
        <v>266</v>
      </c>
      <c r="BQ35" s="612"/>
      <c r="BR35" s="612"/>
      <c r="BS35" s="612"/>
      <c r="BT35" s="612"/>
      <c r="BU35" s="612"/>
      <c r="BV35" s="612">
        <v>638</v>
      </c>
      <c r="BW35" s="612"/>
      <c r="BX35" s="612"/>
      <c r="BY35" s="612"/>
      <c r="BZ35" s="612"/>
      <c r="CA35" s="612"/>
      <c r="CB35" s="612">
        <v>1794</v>
      </c>
      <c r="CC35" s="612"/>
      <c r="CD35" s="612"/>
      <c r="CE35" s="612"/>
      <c r="CF35" s="612"/>
      <c r="CG35" s="612"/>
      <c r="CH35" s="612">
        <v>86</v>
      </c>
      <c r="CI35" s="612"/>
      <c r="CJ35" s="612"/>
      <c r="CK35" s="612"/>
      <c r="CL35" s="612"/>
      <c r="CM35" s="612"/>
      <c r="CN35" s="612">
        <v>866</v>
      </c>
      <c r="CO35" s="612"/>
      <c r="CP35" s="612"/>
      <c r="CQ35" s="612"/>
      <c r="CR35" s="612"/>
      <c r="CS35" s="612"/>
      <c r="CT35" s="612">
        <v>2522</v>
      </c>
      <c r="CU35" s="612"/>
      <c r="CV35" s="612"/>
      <c r="CW35" s="612"/>
      <c r="CX35" s="612"/>
      <c r="CY35" s="612"/>
      <c r="CZ35" s="612">
        <v>83</v>
      </c>
      <c r="DA35" s="612"/>
      <c r="DB35" s="612"/>
      <c r="DC35" s="612"/>
      <c r="DD35" s="612"/>
      <c r="DE35" s="612"/>
      <c r="DF35" s="612">
        <v>462</v>
      </c>
      <c r="DG35" s="612"/>
      <c r="DH35" s="612"/>
      <c r="DI35" s="612"/>
      <c r="DJ35" s="612"/>
      <c r="DK35" s="612"/>
      <c r="DL35" s="174"/>
      <c r="DM35" s="174"/>
      <c r="DN35" s="174"/>
      <c r="DO35" s="174"/>
      <c r="DP35" s="174"/>
      <c r="DQ35" s="174"/>
      <c r="DR35" s="174"/>
      <c r="DS35" s="174"/>
      <c r="DT35" s="174"/>
      <c r="DU35" s="174"/>
      <c r="DV35" s="179"/>
      <c r="DW35" s="179"/>
      <c r="DX35" s="179"/>
      <c r="DY35" s="179"/>
      <c r="DZ35" s="179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</row>
    <row r="36" spans="1:141" ht="15.75" customHeight="1">
      <c r="A36" s="169"/>
      <c r="B36" s="1379"/>
      <c r="C36" s="1026"/>
      <c r="D36" s="1026"/>
      <c r="E36" s="1026"/>
      <c r="F36" s="1026"/>
      <c r="G36" s="1026"/>
      <c r="H36" s="612"/>
      <c r="I36" s="612"/>
      <c r="J36" s="612"/>
      <c r="K36" s="612"/>
      <c r="L36" s="612"/>
      <c r="M36" s="612"/>
      <c r="N36" s="612"/>
      <c r="O36" s="612"/>
      <c r="P36" s="612"/>
      <c r="Q36" s="612"/>
      <c r="R36" s="612"/>
      <c r="S36" s="612"/>
      <c r="T36" s="612"/>
      <c r="U36" s="612"/>
      <c r="V36" s="612"/>
      <c r="W36" s="612"/>
      <c r="X36" s="612"/>
      <c r="Y36" s="612"/>
      <c r="Z36" s="612"/>
      <c r="AA36" s="612"/>
      <c r="AB36" s="612"/>
      <c r="AC36" s="612"/>
      <c r="AD36" s="612"/>
      <c r="AE36" s="612"/>
      <c r="AF36" s="612"/>
      <c r="AG36" s="612"/>
      <c r="AH36" s="612"/>
      <c r="AI36" s="612"/>
      <c r="AJ36" s="612"/>
      <c r="AK36" s="612"/>
      <c r="AL36" s="612"/>
      <c r="AM36" s="612"/>
      <c r="AN36" s="612"/>
      <c r="AO36" s="612"/>
      <c r="AP36" s="612"/>
      <c r="AQ36" s="612"/>
      <c r="AR36" s="612"/>
      <c r="AS36" s="612"/>
      <c r="AT36" s="612"/>
      <c r="AU36" s="612"/>
      <c r="AV36" s="612"/>
      <c r="AW36" s="612"/>
      <c r="AX36" s="612"/>
      <c r="AY36" s="612"/>
      <c r="AZ36" s="612"/>
      <c r="BA36" s="612"/>
      <c r="BB36" s="612"/>
      <c r="BC36" s="612"/>
      <c r="BD36" s="612"/>
      <c r="BE36" s="612"/>
      <c r="BF36" s="612"/>
      <c r="BG36" s="612"/>
      <c r="BH36" s="612"/>
      <c r="BI36" s="612"/>
      <c r="BJ36" s="612"/>
      <c r="BK36" s="612"/>
      <c r="BL36" s="612"/>
      <c r="BM36" s="612"/>
      <c r="BN36" s="612"/>
      <c r="BO36" s="612"/>
      <c r="BP36" s="612"/>
      <c r="BQ36" s="612"/>
      <c r="BR36" s="612"/>
      <c r="BS36" s="612"/>
      <c r="BT36" s="612"/>
      <c r="BU36" s="612"/>
      <c r="BV36" s="612"/>
      <c r="BW36" s="612"/>
      <c r="BX36" s="612"/>
      <c r="BY36" s="612"/>
      <c r="BZ36" s="612"/>
      <c r="CA36" s="612"/>
      <c r="CB36" s="612"/>
      <c r="CC36" s="612"/>
      <c r="CD36" s="612"/>
      <c r="CE36" s="612"/>
      <c r="CF36" s="612"/>
      <c r="CG36" s="612"/>
      <c r="CH36" s="612"/>
      <c r="CI36" s="612"/>
      <c r="CJ36" s="612"/>
      <c r="CK36" s="612"/>
      <c r="CL36" s="612"/>
      <c r="CM36" s="612"/>
      <c r="CN36" s="612"/>
      <c r="CO36" s="612"/>
      <c r="CP36" s="612"/>
      <c r="CQ36" s="612"/>
      <c r="CR36" s="612"/>
      <c r="CS36" s="612"/>
      <c r="CT36" s="612"/>
      <c r="CU36" s="612"/>
      <c r="CV36" s="612"/>
      <c r="CW36" s="612"/>
      <c r="CX36" s="612"/>
      <c r="CY36" s="612"/>
      <c r="CZ36" s="612"/>
      <c r="DA36" s="612"/>
      <c r="DB36" s="612"/>
      <c r="DC36" s="612"/>
      <c r="DD36" s="612"/>
      <c r="DE36" s="612"/>
      <c r="DF36" s="612"/>
      <c r="DG36" s="612"/>
      <c r="DH36" s="612"/>
      <c r="DI36" s="612"/>
      <c r="DJ36" s="612"/>
      <c r="DK36" s="612"/>
      <c r="DL36" s="174"/>
      <c r="DM36" s="174"/>
      <c r="DN36" s="174"/>
      <c r="DO36" s="174"/>
      <c r="DP36" s="174"/>
      <c r="DQ36" s="174"/>
      <c r="DR36" s="174"/>
      <c r="DS36" s="174"/>
      <c r="DT36" s="174"/>
      <c r="DU36" s="174"/>
      <c r="DV36" s="179"/>
      <c r="DW36" s="179"/>
      <c r="DX36" s="179"/>
      <c r="DY36" s="179"/>
      <c r="DZ36" s="179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</row>
    <row r="37" spans="1:141" ht="15.75" customHeight="1">
      <c r="A37" s="169" t="s">
        <v>525</v>
      </c>
      <c r="B37" s="615">
        <v>27</v>
      </c>
      <c r="C37" s="612"/>
      <c r="D37" s="612"/>
      <c r="E37" s="612"/>
      <c r="F37" s="612"/>
      <c r="G37" s="612"/>
      <c r="H37" s="612">
        <f>SUM(N37:AK37,AL37)</f>
        <v>32126</v>
      </c>
      <c r="I37" s="612"/>
      <c r="J37" s="612"/>
      <c r="K37" s="612"/>
      <c r="L37" s="612"/>
      <c r="M37" s="612"/>
      <c r="N37" s="612">
        <v>24318</v>
      </c>
      <c r="O37" s="612"/>
      <c r="P37" s="612"/>
      <c r="Q37" s="612"/>
      <c r="R37" s="612"/>
      <c r="S37" s="612"/>
      <c r="T37" s="612">
        <v>1263</v>
      </c>
      <c r="U37" s="612"/>
      <c r="V37" s="612"/>
      <c r="W37" s="612"/>
      <c r="X37" s="612"/>
      <c r="Y37" s="612"/>
      <c r="Z37" s="612">
        <v>1995</v>
      </c>
      <c r="AA37" s="612"/>
      <c r="AB37" s="612"/>
      <c r="AC37" s="612"/>
      <c r="AD37" s="612"/>
      <c r="AE37" s="612"/>
      <c r="AF37" s="612">
        <v>1143</v>
      </c>
      <c r="AG37" s="612"/>
      <c r="AH37" s="612"/>
      <c r="AI37" s="612"/>
      <c r="AJ37" s="612"/>
      <c r="AK37" s="612"/>
      <c r="AL37" s="612">
        <v>3407</v>
      </c>
      <c r="AM37" s="612"/>
      <c r="AN37" s="612"/>
      <c r="AO37" s="612"/>
      <c r="AP37" s="612"/>
      <c r="AQ37" s="612"/>
      <c r="AR37" s="612">
        <v>9240</v>
      </c>
      <c r="AS37" s="612"/>
      <c r="AT37" s="612"/>
      <c r="AU37" s="612"/>
      <c r="AV37" s="612"/>
      <c r="AW37" s="612"/>
      <c r="AX37" s="612">
        <v>662</v>
      </c>
      <c r="AY37" s="612"/>
      <c r="AZ37" s="612"/>
      <c r="BA37" s="612"/>
      <c r="BB37" s="612"/>
      <c r="BC37" s="612"/>
      <c r="BD37" s="612">
        <v>1649</v>
      </c>
      <c r="BE37" s="612"/>
      <c r="BF37" s="612"/>
      <c r="BG37" s="612"/>
      <c r="BH37" s="612"/>
      <c r="BI37" s="612"/>
      <c r="BJ37" s="612">
        <v>4352</v>
      </c>
      <c r="BK37" s="612"/>
      <c r="BL37" s="612"/>
      <c r="BM37" s="612"/>
      <c r="BN37" s="612"/>
      <c r="BO37" s="612"/>
      <c r="BP37" s="612">
        <v>415</v>
      </c>
      <c r="BQ37" s="612"/>
      <c r="BR37" s="612"/>
      <c r="BS37" s="612"/>
      <c r="BT37" s="612"/>
      <c r="BU37" s="612"/>
      <c r="BV37" s="612">
        <v>772</v>
      </c>
      <c r="BW37" s="612"/>
      <c r="BX37" s="612"/>
      <c r="BY37" s="612"/>
      <c r="BZ37" s="612"/>
      <c r="CA37" s="612"/>
      <c r="CB37" s="612">
        <v>2147</v>
      </c>
      <c r="CC37" s="612"/>
      <c r="CD37" s="612"/>
      <c r="CE37" s="612"/>
      <c r="CF37" s="612"/>
      <c r="CG37" s="612"/>
      <c r="CH37" s="612">
        <v>103</v>
      </c>
      <c r="CI37" s="612"/>
      <c r="CJ37" s="612"/>
      <c r="CK37" s="612"/>
      <c r="CL37" s="612"/>
      <c r="CM37" s="612"/>
      <c r="CN37" s="612">
        <v>986</v>
      </c>
      <c r="CO37" s="612"/>
      <c r="CP37" s="612"/>
      <c r="CQ37" s="612"/>
      <c r="CR37" s="612"/>
      <c r="CS37" s="612"/>
      <c r="CT37" s="612">
        <v>2741</v>
      </c>
      <c r="CU37" s="612"/>
      <c r="CV37" s="612"/>
      <c r="CW37" s="612"/>
      <c r="CX37" s="612"/>
      <c r="CY37" s="612"/>
      <c r="CZ37" s="612">
        <v>144</v>
      </c>
      <c r="DA37" s="612"/>
      <c r="DB37" s="612"/>
      <c r="DC37" s="612"/>
      <c r="DD37" s="612"/>
      <c r="DE37" s="612"/>
      <c r="DF37" s="612">
        <v>563</v>
      </c>
      <c r="DG37" s="612"/>
      <c r="DH37" s="612"/>
      <c r="DI37" s="612"/>
      <c r="DJ37" s="612"/>
      <c r="DK37" s="612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9"/>
      <c r="DW37" s="179"/>
      <c r="DX37" s="179"/>
      <c r="DY37" s="179"/>
      <c r="DZ37" s="179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</row>
    <row r="38" spans="1:141" ht="15.75" customHeight="1">
      <c r="A38" s="169" t="s">
        <v>526</v>
      </c>
      <c r="B38" s="1402">
        <v>26</v>
      </c>
      <c r="C38" s="612"/>
      <c r="D38" s="612"/>
      <c r="E38" s="612"/>
      <c r="F38" s="612"/>
      <c r="G38" s="612"/>
      <c r="H38" s="612">
        <f>SUM(N38:AK38,AL38)</f>
        <v>31034</v>
      </c>
      <c r="I38" s="612"/>
      <c r="J38" s="612"/>
      <c r="K38" s="612"/>
      <c r="L38" s="612"/>
      <c r="M38" s="612"/>
      <c r="N38" s="612">
        <v>23334</v>
      </c>
      <c r="O38" s="612"/>
      <c r="P38" s="612"/>
      <c r="Q38" s="612"/>
      <c r="R38" s="612"/>
      <c r="S38" s="612"/>
      <c r="T38" s="612">
        <v>1187</v>
      </c>
      <c r="U38" s="612"/>
      <c r="V38" s="612"/>
      <c r="W38" s="612"/>
      <c r="X38" s="612"/>
      <c r="Y38" s="612"/>
      <c r="Z38" s="612">
        <v>1788</v>
      </c>
      <c r="AA38" s="612"/>
      <c r="AB38" s="612"/>
      <c r="AC38" s="612"/>
      <c r="AD38" s="612"/>
      <c r="AE38" s="612"/>
      <c r="AF38" s="612">
        <v>1147</v>
      </c>
      <c r="AG38" s="612"/>
      <c r="AH38" s="612"/>
      <c r="AI38" s="612"/>
      <c r="AJ38" s="612"/>
      <c r="AK38" s="612"/>
      <c r="AL38" s="612">
        <v>3578</v>
      </c>
      <c r="AM38" s="612"/>
      <c r="AN38" s="612"/>
      <c r="AO38" s="612"/>
      <c r="AP38" s="612"/>
      <c r="AQ38" s="612"/>
      <c r="AR38" s="612">
        <v>9756</v>
      </c>
      <c r="AS38" s="612"/>
      <c r="AT38" s="612"/>
      <c r="AU38" s="612"/>
      <c r="AV38" s="612"/>
      <c r="AW38" s="612"/>
      <c r="AX38" s="612">
        <v>627</v>
      </c>
      <c r="AY38" s="612"/>
      <c r="AZ38" s="612"/>
      <c r="BA38" s="612"/>
      <c r="BB38" s="612"/>
      <c r="BC38" s="612"/>
      <c r="BD38" s="612">
        <v>1852</v>
      </c>
      <c r="BE38" s="612"/>
      <c r="BF38" s="612"/>
      <c r="BG38" s="612"/>
      <c r="BH38" s="612"/>
      <c r="BI38" s="612"/>
      <c r="BJ38" s="612">
        <v>4802</v>
      </c>
      <c r="BK38" s="612"/>
      <c r="BL38" s="612"/>
      <c r="BM38" s="612"/>
      <c r="BN38" s="612"/>
      <c r="BO38" s="612"/>
      <c r="BP38" s="612">
        <v>437</v>
      </c>
      <c r="BQ38" s="612"/>
      <c r="BR38" s="612"/>
      <c r="BS38" s="612"/>
      <c r="BT38" s="612"/>
      <c r="BU38" s="612"/>
      <c r="BV38" s="612">
        <v>837</v>
      </c>
      <c r="BW38" s="612"/>
      <c r="BX38" s="612"/>
      <c r="BY38" s="612"/>
      <c r="BZ38" s="612"/>
      <c r="CA38" s="612"/>
      <c r="CB38" s="612">
        <v>2357</v>
      </c>
      <c r="CC38" s="612"/>
      <c r="CD38" s="612"/>
      <c r="CE38" s="612"/>
      <c r="CF38" s="612"/>
      <c r="CG38" s="612"/>
      <c r="CH38" s="612">
        <v>87</v>
      </c>
      <c r="CI38" s="612"/>
      <c r="CJ38" s="612"/>
      <c r="CK38" s="612"/>
      <c r="CL38" s="612"/>
      <c r="CM38" s="612"/>
      <c r="CN38" s="612">
        <v>889</v>
      </c>
      <c r="CO38" s="612"/>
      <c r="CP38" s="612"/>
      <c r="CQ38" s="612"/>
      <c r="CR38" s="612"/>
      <c r="CS38" s="612"/>
      <c r="CT38" s="612">
        <v>2597</v>
      </c>
      <c r="CU38" s="612"/>
      <c r="CV38" s="612"/>
      <c r="CW38" s="612"/>
      <c r="CX38" s="612"/>
      <c r="CY38" s="612"/>
      <c r="CZ38" s="612">
        <v>103</v>
      </c>
      <c r="DA38" s="612"/>
      <c r="DB38" s="612"/>
      <c r="DC38" s="612"/>
      <c r="DD38" s="612"/>
      <c r="DE38" s="612"/>
      <c r="DF38" s="612">
        <v>493</v>
      </c>
      <c r="DG38" s="612"/>
      <c r="DH38" s="612"/>
      <c r="DI38" s="612"/>
      <c r="DJ38" s="612"/>
      <c r="DK38" s="612"/>
      <c r="DL38" s="174"/>
      <c r="DM38" s="174"/>
      <c r="DN38" s="174"/>
      <c r="DO38" s="174"/>
      <c r="DP38" s="174"/>
      <c r="DQ38" s="174"/>
      <c r="DR38" s="174"/>
      <c r="DS38" s="174"/>
      <c r="DT38" s="174"/>
      <c r="DU38" s="174"/>
      <c r="DV38" s="179"/>
      <c r="DW38" s="179"/>
      <c r="DX38" s="179"/>
      <c r="DY38" s="179"/>
      <c r="DZ38" s="179"/>
      <c r="EA38" s="47"/>
      <c r="EB38" s="47"/>
      <c r="EC38" s="47"/>
      <c r="ED38" s="47"/>
      <c r="EE38" s="47"/>
      <c r="EF38" s="47"/>
      <c r="EG38" s="47"/>
      <c r="EH38" s="47"/>
      <c r="EI38" s="47"/>
      <c r="EJ38" s="47"/>
      <c r="EK38" s="47"/>
    </row>
    <row r="39" spans="1:141" ht="15.75" customHeight="1">
      <c r="A39" s="170" t="s">
        <v>527</v>
      </c>
      <c r="B39" s="1076">
        <v>28</v>
      </c>
      <c r="C39" s="989"/>
      <c r="D39" s="989"/>
      <c r="E39" s="989"/>
      <c r="F39" s="989"/>
      <c r="G39" s="989"/>
      <c r="H39" s="989">
        <f>SUM(N39:AK39,AL39)</f>
        <v>25089</v>
      </c>
      <c r="I39" s="989"/>
      <c r="J39" s="989"/>
      <c r="K39" s="989"/>
      <c r="L39" s="989"/>
      <c r="M39" s="989"/>
      <c r="N39" s="989">
        <v>18293</v>
      </c>
      <c r="O39" s="989"/>
      <c r="P39" s="989"/>
      <c r="Q39" s="989"/>
      <c r="R39" s="989"/>
      <c r="S39" s="989"/>
      <c r="T39" s="989">
        <v>1272</v>
      </c>
      <c r="U39" s="989"/>
      <c r="V39" s="989"/>
      <c r="W39" s="989"/>
      <c r="X39" s="989"/>
      <c r="Y39" s="989"/>
      <c r="Z39" s="989">
        <v>2113</v>
      </c>
      <c r="AA39" s="989"/>
      <c r="AB39" s="989"/>
      <c r="AC39" s="989"/>
      <c r="AD39" s="989"/>
      <c r="AE39" s="989"/>
      <c r="AF39" s="989">
        <v>905</v>
      </c>
      <c r="AG39" s="989"/>
      <c r="AH39" s="989"/>
      <c r="AI39" s="989"/>
      <c r="AJ39" s="989"/>
      <c r="AK39" s="989"/>
      <c r="AL39" s="989">
        <v>2506</v>
      </c>
      <c r="AM39" s="989"/>
      <c r="AN39" s="989"/>
      <c r="AO39" s="989"/>
      <c r="AP39" s="989"/>
      <c r="AQ39" s="989"/>
      <c r="AR39" s="989">
        <v>7030</v>
      </c>
      <c r="AS39" s="989"/>
      <c r="AT39" s="989"/>
      <c r="AU39" s="989"/>
      <c r="AV39" s="989"/>
      <c r="AW39" s="989"/>
      <c r="AX39" s="989">
        <v>429</v>
      </c>
      <c r="AY39" s="989"/>
      <c r="AZ39" s="989"/>
      <c r="BA39" s="989"/>
      <c r="BB39" s="989"/>
      <c r="BC39" s="989"/>
      <c r="BD39" s="989">
        <v>1027</v>
      </c>
      <c r="BE39" s="989"/>
      <c r="BF39" s="989"/>
      <c r="BG39" s="989"/>
      <c r="BH39" s="989"/>
      <c r="BI39" s="989"/>
      <c r="BJ39" s="989">
        <v>2728</v>
      </c>
      <c r="BK39" s="989"/>
      <c r="BL39" s="989"/>
      <c r="BM39" s="989"/>
      <c r="BN39" s="989"/>
      <c r="BO39" s="989"/>
      <c r="BP39" s="989">
        <v>196</v>
      </c>
      <c r="BQ39" s="989"/>
      <c r="BR39" s="989"/>
      <c r="BS39" s="989"/>
      <c r="BT39" s="989"/>
      <c r="BU39" s="989"/>
      <c r="BV39" s="989">
        <v>630</v>
      </c>
      <c r="BW39" s="989"/>
      <c r="BX39" s="989"/>
      <c r="BY39" s="989"/>
      <c r="BZ39" s="989"/>
      <c r="CA39" s="989"/>
      <c r="CB39" s="989">
        <v>1850</v>
      </c>
      <c r="CC39" s="989"/>
      <c r="CD39" s="989"/>
      <c r="CE39" s="989"/>
      <c r="CF39" s="989"/>
      <c r="CG39" s="989"/>
      <c r="CH39" s="989">
        <v>151</v>
      </c>
      <c r="CI39" s="989"/>
      <c r="CJ39" s="989"/>
      <c r="CK39" s="989"/>
      <c r="CL39" s="989"/>
      <c r="CM39" s="989"/>
      <c r="CN39" s="989">
        <v>849</v>
      </c>
      <c r="CO39" s="989"/>
      <c r="CP39" s="989"/>
      <c r="CQ39" s="989"/>
      <c r="CR39" s="989"/>
      <c r="CS39" s="989"/>
      <c r="CT39" s="989">
        <v>2452</v>
      </c>
      <c r="CU39" s="989"/>
      <c r="CV39" s="989"/>
      <c r="CW39" s="989"/>
      <c r="CX39" s="989"/>
      <c r="CY39" s="989"/>
      <c r="CZ39" s="989">
        <v>82</v>
      </c>
      <c r="DA39" s="989"/>
      <c r="DB39" s="989"/>
      <c r="DC39" s="989"/>
      <c r="DD39" s="989"/>
      <c r="DE39" s="989"/>
      <c r="DF39" s="989">
        <v>513</v>
      </c>
      <c r="DG39" s="989"/>
      <c r="DH39" s="989"/>
      <c r="DI39" s="989"/>
      <c r="DJ39" s="989"/>
      <c r="DK39" s="989"/>
      <c r="DL39" s="174"/>
      <c r="DM39" s="174"/>
      <c r="DN39" s="174"/>
      <c r="DO39" s="174"/>
      <c r="DP39" s="174"/>
      <c r="DQ39" s="174"/>
      <c r="DR39" s="174"/>
      <c r="DS39" s="174"/>
      <c r="DT39" s="174"/>
      <c r="DU39" s="174"/>
      <c r="DV39" s="179"/>
      <c r="DW39" s="179"/>
      <c r="DX39" s="179"/>
      <c r="DY39" s="179"/>
      <c r="DZ39" s="179"/>
      <c r="EA39" s="47"/>
      <c r="EB39" s="47"/>
      <c r="EC39" s="47"/>
      <c r="ED39" s="47"/>
      <c r="EE39" s="47"/>
      <c r="EF39" s="47"/>
      <c r="EG39" s="47"/>
      <c r="EH39" s="47"/>
      <c r="EI39" s="47"/>
      <c r="EJ39" s="47"/>
      <c r="EK39" s="47"/>
    </row>
    <row r="40" spans="110:141" ht="15" customHeight="1">
      <c r="DF40" s="1380"/>
      <c r="DG40" s="1380"/>
      <c r="DH40" s="1380"/>
      <c r="DI40" s="1380"/>
      <c r="DJ40" s="1380"/>
      <c r="DK40" s="1380"/>
      <c r="DL40" s="47"/>
      <c r="DM40" s="47"/>
      <c r="DR40" s="47"/>
      <c r="DS40" s="47"/>
      <c r="DT40" s="47"/>
      <c r="DU40" s="47"/>
      <c r="DV40" s="47"/>
      <c r="DW40" s="47"/>
      <c r="DX40" s="47"/>
      <c r="DY40" s="47"/>
      <c r="DZ40" s="47"/>
      <c r="EA40" s="47"/>
      <c r="EB40" s="47"/>
      <c r="EC40" s="47"/>
      <c r="ED40" s="179"/>
      <c r="EE40" s="179"/>
      <c r="EF40" s="179"/>
      <c r="EG40" s="179"/>
      <c r="EH40" s="179"/>
      <c r="EI40" s="47"/>
      <c r="EJ40" s="47"/>
      <c r="EK40" s="47"/>
    </row>
    <row r="41" spans="122:141" ht="15" customHeight="1">
      <c r="DR41" s="47"/>
      <c r="DS41" s="47"/>
      <c r="DT41" s="47"/>
      <c r="DU41" s="47"/>
      <c r="DV41" s="47"/>
      <c r="DW41" s="47"/>
      <c r="DX41" s="47"/>
      <c r="DY41" s="47"/>
      <c r="DZ41" s="47"/>
      <c r="EA41" s="47"/>
      <c r="EB41" s="47"/>
      <c r="EC41" s="47"/>
      <c r="ED41" s="179"/>
      <c r="EE41" s="179"/>
      <c r="EF41" s="179"/>
      <c r="EG41" s="179"/>
      <c r="EH41" s="179"/>
      <c r="EI41" s="47"/>
      <c r="EJ41" s="47"/>
      <c r="EK41" s="47"/>
    </row>
    <row r="42" spans="122:141" ht="15" customHeight="1">
      <c r="DR42" s="47"/>
      <c r="DS42" s="47"/>
      <c r="DT42" s="47"/>
      <c r="DU42" s="47"/>
      <c r="DV42" s="47"/>
      <c r="DW42" s="47"/>
      <c r="DX42" s="47"/>
      <c r="DY42" s="47"/>
      <c r="DZ42" s="47"/>
      <c r="EA42" s="47"/>
      <c r="EB42" s="47"/>
      <c r="EC42" s="47"/>
      <c r="ED42" s="47"/>
      <c r="EE42" s="47"/>
      <c r="EF42" s="47"/>
      <c r="EG42" s="47"/>
      <c r="EH42" s="47"/>
      <c r="EI42" s="47"/>
      <c r="EJ42" s="47"/>
      <c r="EK42" s="47"/>
    </row>
    <row r="43" spans="1:141" ht="18" customHeight="1">
      <c r="A43" s="945" t="s">
        <v>573</v>
      </c>
      <c r="B43" s="945"/>
      <c r="C43" s="945"/>
      <c r="D43" s="945"/>
      <c r="E43" s="945"/>
      <c r="F43" s="945"/>
      <c r="G43" s="945"/>
      <c r="H43" s="945"/>
      <c r="I43" s="945"/>
      <c r="J43" s="945"/>
      <c r="K43" s="945"/>
      <c r="L43" s="945"/>
      <c r="M43" s="945"/>
      <c r="N43" s="945"/>
      <c r="O43" s="945"/>
      <c r="P43" s="945"/>
      <c r="Q43" s="945"/>
      <c r="R43" s="945"/>
      <c r="S43" s="945"/>
      <c r="T43" s="945"/>
      <c r="U43" s="945"/>
      <c r="V43" s="945"/>
      <c r="W43" s="945"/>
      <c r="X43" s="945"/>
      <c r="Y43" s="945"/>
      <c r="Z43" s="945"/>
      <c r="AA43" s="945"/>
      <c r="AB43" s="945"/>
      <c r="AC43" s="945"/>
      <c r="AD43" s="945"/>
      <c r="AE43" s="945"/>
      <c r="AF43" s="945"/>
      <c r="AG43" s="945"/>
      <c r="AH43" s="945"/>
      <c r="AI43" s="945"/>
      <c r="AJ43" s="945"/>
      <c r="AK43" s="945"/>
      <c r="AL43" s="945"/>
      <c r="AM43" s="945"/>
      <c r="AN43" s="945"/>
      <c r="AO43" s="945"/>
      <c r="AP43" s="945"/>
      <c r="AQ43" s="945"/>
      <c r="AR43" s="945"/>
      <c r="AS43" s="945"/>
      <c r="AT43" s="945"/>
      <c r="AU43" s="945"/>
      <c r="AV43" s="945"/>
      <c r="AW43" s="945"/>
      <c r="AX43" s="945"/>
      <c r="AY43" s="945"/>
      <c r="AZ43" s="945"/>
      <c r="BA43" s="945"/>
      <c r="BB43" s="945"/>
      <c r="BC43" s="945"/>
      <c r="BD43" s="945"/>
      <c r="BE43" s="945"/>
      <c r="BF43" s="945"/>
      <c r="BG43" s="945"/>
      <c r="BH43" s="945"/>
      <c r="BI43" s="945"/>
      <c r="BJ43" s="945"/>
      <c r="BK43" s="945"/>
      <c r="BL43" s="945"/>
      <c r="BM43" s="945"/>
      <c r="BN43" s="945"/>
      <c r="BO43" s="945"/>
      <c r="BP43" s="945"/>
      <c r="BQ43" s="945"/>
      <c r="BR43" s="945"/>
      <c r="BS43" s="945"/>
      <c r="BT43" s="945"/>
      <c r="BU43" s="945"/>
      <c r="BV43" s="945"/>
      <c r="BW43" s="945"/>
      <c r="BX43" s="945"/>
      <c r="BY43" s="945"/>
      <c r="BZ43" s="945"/>
      <c r="CA43" s="945"/>
      <c r="CB43" s="945"/>
      <c r="CC43" s="945"/>
      <c r="CD43" s="945"/>
      <c r="CE43" s="945"/>
      <c r="CF43" s="945"/>
      <c r="CG43" s="945"/>
      <c r="CH43" s="945"/>
      <c r="CI43" s="945"/>
      <c r="CJ43" s="945"/>
      <c r="CK43" s="945"/>
      <c r="CL43" s="945"/>
      <c r="CM43" s="945"/>
      <c r="CN43" s="945"/>
      <c r="CO43" s="945"/>
      <c r="CP43" s="945"/>
      <c r="CQ43" s="945"/>
      <c r="CR43" s="945"/>
      <c r="CS43" s="945"/>
      <c r="CT43" s="945"/>
      <c r="CU43" s="945"/>
      <c r="CV43" s="945"/>
      <c r="CW43" s="945"/>
      <c r="CX43" s="945"/>
      <c r="CY43" s="945"/>
      <c r="CZ43" s="945"/>
      <c r="DA43" s="945"/>
      <c r="DB43" s="945"/>
      <c r="DC43" s="945"/>
      <c r="DD43" s="945"/>
      <c r="DE43" s="945"/>
      <c r="DF43" s="945"/>
      <c r="DG43" s="945"/>
      <c r="DH43" s="945"/>
      <c r="DI43" s="945"/>
      <c r="DJ43" s="945"/>
      <c r="DK43" s="945"/>
      <c r="DL43" s="45"/>
      <c r="DM43" s="45"/>
      <c r="DN43" s="45"/>
      <c r="DO43" s="45"/>
      <c r="DP43" s="45"/>
      <c r="DQ43" s="45"/>
      <c r="DR43" s="45"/>
      <c r="DS43" s="45"/>
      <c r="DT43" s="45"/>
      <c r="DU43" s="45"/>
      <c r="DV43" s="45"/>
      <c r="DW43" s="45"/>
      <c r="DX43" s="45"/>
      <c r="DY43" s="45"/>
      <c r="DZ43" s="45"/>
      <c r="EA43" s="45"/>
      <c r="EB43" s="45"/>
      <c r="EC43" s="45"/>
      <c r="ED43" s="47"/>
      <c r="EE43" s="47"/>
      <c r="EF43" s="47"/>
      <c r="EG43" s="47"/>
      <c r="EH43" s="47"/>
      <c r="EI43" s="47"/>
      <c r="EJ43" s="47"/>
      <c r="EK43" s="47"/>
    </row>
    <row r="44" spans="1:141" ht="18" customHeight="1" thickBot="1">
      <c r="A44" s="154"/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  <c r="AF44" s="175"/>
      <c r="AG44" s="175"/>
      <c r="AH44" s="175"/>
      <c r="AI44" s="175"/>
      <c r="AJ44" s="175"/>
      <c r="AK44" s="175"/>
      <c r="AL44" s="175"/>
      <c r="AM44" s="175"/>
      <c r="AN44" s="175"/>
      <c r="AO44" s="175"/>
      <c r="AP44" s="175"/>
      <c r="AQ44" s="175"/>
      <c r="AR44" s="175"/>
      <c r="AS44" s="175"/>
      <c r="AT44" s="175"/>
      <c r="AU44" s="175"/>
      <c r="AV44" s="175"/>
      <c r="AW44" s="175"/>
      <c r="AX44" s="175"/>
      <c r="AY44" s="175"/>
      <c r="AZ44" s="175"/>
      <c r="BA44" s="175"/>
      <c r="BB44" s="175"/>
      <c r="BC44" s="175"/>
      <c r="BD44" s="175"/>
      <c r="BE44" s="175"/>
      <c r="BF44" s="175"/>
      <c r="BG44" s="175"/>
      <c r="BH44" s="175"/>
      <c r="BI44" s="175"/>
      <c r="BJ44" s="175"/>
      <c r="BK44" s="175"/>
      <c r="BL44" s="175"/>
      <c r="BM44" s="175"/>
      <c r="BN44" s="175"/>
      <c r="BO44" s="175"/>
      <c r="BP44" s="175"/>
      <c r="BQ44" s="175"/>
      <c r="BR44" s="175"/>
      <c r="BS44" s="175"/>
      <c r="BT44" s="175"/>
      <c r="BU44" s="175"/>
      <c r="BV44" s="175"/>
      <c r="BW44" s="175"/>
      <c r="BX44" s="175"/>
      <c r="BY44" s="175"/>
      <c r="BZ44" s="175"/>
      <c r="CA44" s="175"/>
      <c r="CB44" s="175"/>
      <c r="CC44" s="175"/>
      <c r="CD44" s="175"/>
      <c r="CE44" s="175"/>
      <c r="CF44" s="175"/>
      <c r="CG44" s="175"/>
      <c r="CH44" s="175"/>
      <c r="CI44" s="175"/>
      <c r="CJ44" s="175"/>
      <c r="CK44" s="175"/>
      <c r="CL44" s="175"/>
      <c r="CM44" s="175"/>
      <c r="CN44" s="175"/>
      <c r="CO44" s="175"/>
      <c r="CP44" s="175"/>
      <c r="CQ44" s="175"/>
      <c r="CR44" s="175"/>
      <c r="CS44" s="175"/>
      <c r="CT44" s="175"/>
      <c r="CU44" s="175"/>
      <c r="CV44" s="175"/>
      <c r="CW44" s="175"/>
      <c r="CX44" s="175"/>
      <c r="CY44" s="175"/>
      <c r="CZ44" s="175"/>
      <c r="DA44" s="175"/>
      <c r="DB44" s="175"/>
      <c r="DC44" s="175"/>
      <c r="DD44" s="175"/>
      <c r="DE44" s="175"/>
      <c r="DF44" s="175"/>
      <c r="DG44" s="175"/>
      <c r="DH44" s="175"/>
      <c r="DI44" s="175"/>
      <c r="DJ44" s="175"/>
      <c r="DK44" s="175"/>
      <c r="DL44" s="46"/>
      <c r="DM44" s="46"/>
      <c r="DN44" s="46"/>
      <c r="DR44" s="47"/>
      <c r="DS44" s="47"/>
      <c r="DT44" s="47"/>
      <c r="DU44" s="47"/>
      <c r="DV44" s="35"/>
      <c r="DW44" s="47"/>
      <c r="DX44" s="47"/>
      <c r="DY44" s="47"/>
      <c r="DZ44" s="47"/>
      <c r="EA44" s="47"/>
      <c r="EB44" s="47"/>
      <c r="EC44" s="47"/>
      <c r="ED44" s="47"/>
      <c r="EE44" s="47"/>
      <c r="EF44" s="47"/>
      <c r="EG44" s="47"/>
      <c r="EH44" s="47"/>
      <c r="EI44" s="47"/>
      <c r="EJ44" s="47"/>
      <c r="EK44" s="47"/>
    </row>
    <row r="45" spans="1:141" ht="15.75" customHeight="1">
      <c r="A45" s="176" t="s">
        <v>539</v>
      </c>
      <c r="B45" s="1435" t="s">
        <v>257</v>
      </c>
      <c r="C45" s="1436"/>
      <c r="D45" s="1436"/>
      <c r="E45" s="1436"/>
      <c r="F45" s="1436"/>
      <c r="G45" s="1436"/>
      <c r="H45" s="1436"/>
      <c r="I45" s="1436"/>
      <c r="J45" s="1437"/>
      <c r="K45" s="1391" t="s">
        <v>542</v>
      </c>
      <c r="L45" s="1391"/>
      <c r="M45" s="1391"/>
      <c r="N45" s="1391"/>
      <c r="O45" s="1391"/>
      <c r="P45" s="1391"/>
      <c r="Q45" s="1391"/>
      <c r="R45" s="1391"/>
      <c r="S45" s="1391"/>
      <c r="T45" s="1391" t="s">
        <v>543</v>
      </c>
      <c r="U45" s="1391"/>
      <c r="V45" s="1391"/>
      <c r="W45" s="1391"/>
      <c r="X45" s="1391"/>
      <c r="Y45" s="1391"/>
      <c r="Z45" s="1391"/>
      <c r="AA45" s="1391"/>
      <c r="AB45" s="1391"/>
      <c r="AC45" s="1391" t="s">
        <v>544</v>
      </c>
      <c r="AD45" s="1391"/>
      <c r="AE45" s="1391"/>
      <c r="AF45" s="1391"/>
      <c r="AG45" s="1391"/>
      <c r="AH45" s="1391"/>
      <c r="AI45" s="1391"/>
      <c r="AJ45" s="1391"/>
      <c r="AK45" s="1391"/>
      <c r="AL45" s="1391" t="s">
        <v>545</v>
      </c>
      <c r="AM45" s="1391"/>
      <c r="AN45" s="1391"/>
      <c r="AO45" s="1391"/>
      <c r="AP45" s="1391"/>
      <c r="AQ45" s="1391"/>
      <c r="AR45" s="1391"/>
      <c r="AS45" s="1391"/>
      <c r="AT45" s="1391"/>
      <c r="AU45" s="1391" t="s">
        <v>546</v>
      </c>
      <c r="AV45" s="1391"/>
      <c r="AW45" s="1391"/>
      <c r="AX45" s="1391"/>
      <c r="AY45" s="1391"/>
      <c r="AZ45" s="1391"/>
      <c r="BA45" s="1391"/>
      <c r="BB45" s="1391"/>
      <c r="BC45" s="1391"/>
      <c r="BD45" s="1391" t="s">
        <v>547</v>
      </c>
      <c r="BE45" s="1391"/>
      <c r="BF45" s="1391"/>
      <c r="BG45" s="1391"/>
      <c r="BH45" s="1391"/>
      <c r="BI45" s="1391"/>
      <c r="BJ45" s="1391"/>
      <c r="BK45" s="1391"/>
      <c r="BL45" s="1391"/>
      <c r="BM45" s="1391"/>
      <c r="BN45" s="1391" t="s">
        <v>548</v>
      </c>
      <c r="BO45" s="1391"/>
      <c r="BP45" s="1391"/>
      <c r="BQ45" s="1391"/>
      <c r="BR45" s="1391"/>
      <c r="BS45" s="1391"/>
      <c r="BT45" s="1391"/>
      <c r="BU45" s="1391"/>
      <c r="BV45" s="1391"/>
      <c r="BW45" s="1391"/>
      <c r="BX45" s="1391" t="s">
        <v>549</v>
      </c>
      <c r="BY45" s="1391"/>
      <c r="BZ45" s="1391"/>
      <c r="CA45" s="1391"/>
      <c r="CB45" s="1391"/>
      <c r="CC45" s="1391"/>
      <c r="CD45" s="1391"/>
      <c r="CE45" s="1391"/>
      <c r="CF45" s="1391"/>
      <c r="CG45" s="1391"/>
      <c r="CH45" s="1391" t="s">
        <v>550</v>
      </c>
      <c r="CI45" s="1391"/>
      <c r="CJ45" s="1391"/>
      <c r="CK45" s="1391"/>
      <c r="CL45" s="1391"/>
      <c r="CM45" s="1391"/>
      <c r="CN45" s="1391"/>
      <c r="CO45" s="1391"/>
      <c r="CP45" s="1391"/>
      <c r="CQ45" s="1391"/>
      <c r="CR45" s="1391" t="s">
        <v>551</v>
      </c>
      <c r="CS45" s="1391"/>
      <c r="CT45" s="1391"/>
      <c r="CU45" s="1391"/>
      <c r="CV45" s="1391"/>
      <c r="CW45" s="1391"/>
      <c r="CX45" s="1391"/>
      <c r="CY45" s="1391"/>
      <c r="CZ45" s="1391"/>
      <c r="DA45" s="1391"/>
      <c r="DB45" s="1392" t="s">
        <v>567</v>
      </c>
      <c r="DC45" s="1392"/>
      <c r="DD45" s="1392"/>
      <c r="DE45" s="1392"/>
      <c r="DF45" s="1392"/>
      <c r="DG45" s="1392"/>
      <c r="DH45" s="1392"/>
      <c r="DI45" s="1392"/>
      <c r="DJ45" s="1392"/>
      <c r="DK45" s="1392"/>
      <c r="DL45" s="173"/>
      <c r="DM45" s="173"/>
      <c r="DN45" s="47"/>
      <c r="DO45" s="173"/>
      <c r="DP45" s="173"/>
      <c r="DQ45" s="173"/>
      <c r="DR45" s="173"/>
      <c r="DS45" s="173"/>
      <c r="DT45" s="173"/>
      <c r="DU45" s="173"/>
      <c r="DV45" s="173"/>
      <c r="DW45" s="173"/>
      <c r="DX45" s="173"/>
      <c r="DY45" s="47"/>
      <c r="DZ45" s="47"/>
      <c r="EA45" s="47"/>
      <c r="EB45" s="47"/>
      <c r="EC45" s="47"/>
      <c r="ED45" s="47"/>
      <c r="EE45" s="47"/>
      <c r="EF45" s="47"/>
      <c r="EG45" s="47"/>
      <c r="EH45" s="47"/>
      <c r="EI45" s="47"/>
      <c r="EJ45" s="47"/>
      <c r="EK45" s="47"/>
    </row>
    <row r="46" spans="1:141" ht="15.75" customHeight="1">
      <c r="A46" s="461" t="s">
        <v>515</v>
      </c>
      <c r="B46" s="1400">
        <f>SUM(K46:DK46)</f>
        <v>89036</v>
      </c>
      <c r="C46" s="1387"/>
      <c r="D46" s="1387"/>
      <c r="E46" s="1387"/>
      <c r="F46" s="1387"/>
      <c r="G46" s="1387"/>
      <c r="H46" s="1387"/>
      <c r="I46" s="1387"/>
      <c r="J46" s="1387"/>
      <c r="K46" s="1398">
        <v>2614</v>
      </c>
      <c r="L46" s="1398"/>
      <c r="M46" s="1398"/>
      <c r="N46" s="1398"/>
      <c r="O46" s="1398"/>
      <c r="P46" s="1398"/>
      <c r="Q46" s="1398"/>
      <c r="R46" s="1398"/>
      <c r="S46" s="1398"/>
      <c r="T46" s="1398">
        <v>3317</v>
      </c>
      <c r="U46" s="1398"/>
      <c r="V46" s="1398"/>
      <c r="W46" s="1398"/>
      <c r="X46" s="1398"/>
      <c r="Y46" s="1398"/>
      <c r="Z46" s="1398"/>
      <c r="AA46" s="1398"/>
      <c r="AB46" s="1398"/>
      <c r="AC46" s="1398">
        <v>6358</v>
      </c>
      <c r="AD46" s="1398"/>
      <c r="AE46" s="1398"/>
      <c r="AF46" s="1398"/>
      <c r="AG46" s="1398"/>
      <c r="AH46" s="1398"/>
      <c r="AI46" s="1398"/>
      <c r="AJ46" s="1398"/>
      <c r="AK46" s="1398"/>
      <c r="AL46" s="1398">
        <v>10336</v>
      </c>
      <c r="AM46" s="1398"/>
      <c r="AN46" s="1398"/>
      <c r="AO46" s="1398"/>
      <c r="AP46" s="1398"/>
      <c r="AQ46" s="1398"/>
      <c r="AR46" s="1398"/>
      <c r="AS46" s="1398"/>
      <c r="AT46" s="1398"/>
      <c r="AU46" s="1398">
        <v>7209</v>
      </c>
      <c r="AV46" s="1398"/>
      <c r="AW46" s="1398"/>
      <c r="AX46" s="1398"/>
      <c r="AY46" s="1398"/>
      <c r="AZ46" s="1398"/>
      <c r="BA46" s="1398"/>
      <c r="BB46" s="1398"/>
      <c r="BC46" s="1398"/>
      <c r="BD46" s="1387">
        <v>4889</v>
      </c>
      <c r="BE46" s="1387"/>
      <c r="BF46" s="1387"/>
      <c r="BG46" s="1387"/>
      <c r="BH46" s="1387"/>
      <c r="BI46" s="1387"/>
      <c r="BJ46" s="1387"/>
      <c r="BK46" s="1387"/>
      <c r="BL46" s="1387"/>
      <c r="BM46" s="1387"/>
      <c r="BN46" s="1387">
        <v>1968</v>
      </c>
      <c r="BO46" s="1387"/>
      <c r="BP46" s="1387"/>
      <c r="BQ46" s="1387"/>
      <c r="BR46" s="1387"/>
      <c r="BS46" s="1387"/>
      <c r="BT46" s="1387"/>
      <c r="BU46" s="1387"/>
      <c r="BV46" s="1387"/>
      <c r="BW46" s="1387"/>
      <c r="BX46" s="1387">
        <v>16254</v>
      </c>
      <c r="BY46" s="1387"/>
      <c r="BZ46" s="1387"/>
      <c r="CA46" s="1387"/>
      <c r="CB46" s="1387"/>
      <c r="CC46" s="1387"/>
      <c r="CD46" s="1387"/>
      <c r="CE46" s="1387"/>
      <c r="CF46" s="1387"/>
      <c r="CG46" s="1387"/>
      <c r="CH46" s="1387">
        <v>1684</v>
      </c>
      <c r="CI46" s="1387"/>
      <c r="CJ46" s="1387"/>
      <c r="CK46" s="1387"/>
      <c r="CL46" s="1387"/>
      <c r="CM46" s="1387"/>
      <c r="CN46" s="1387"/>
      <c r="CO46" s="1387"/>
      <c r="CP46" s="1387"/>
      <c r="CQ46" s="1387"/>
      <c r="CR46" s="1387">
        <v>33661</v>
      </c>
      <c r="CS46" s="1387"/>
      <c r="CT46" s="1387"/>
      <c r="CU46" s="1387"/>
      <c r="CV46" s="1387"/>
      <c r="CW46" s="1387"/>
      <c r="CX46" s="1387"/>
      <c r="CY46" s="1387"/>
      <c r="CZ46" s="1387"/>
      <c r="DA46" s="1387"/>
      <c r="DB46" s="1387">
        <v>746</v>
      </c>
      <c r="DC46" s="1387"/>
      <c r="DD46" s="1387"/>
      <c r="DE46" s="1387"/>
      <c r="DF46" s="1387"/>
      <c r="DG46" s="1387"/>
      <c r="DH46" s="1387"/>
      <c r="DI46" s="1387"/>
      <c r="DJ46" s="1387"/>
      <c r="DK46" s="1387"/>
      <c r="DL46" s="47"/>
      <c r="DM46" s="47"/>
      <c r="DN46" s="47"/>
      <c r="DO46" s="47"/>
      <c r="DP46" s="47"/>
      <c r="DQ46" s="47"/>
      <c r="DR46" s="47"/>
      <c r="DS46" s="47"/>
      <c r="DT46" s="47"/>
      <c r="DU46" s="47"/>
      <c r="DV46" s="47"/>
      <c r="DW46" s="47"/>
      <c r="DX46" s="47"/>
      <c r="DY46" s="47"/>
      <c r="DZ46" s="47"/>
      <c r="EA46" s="47"/>
      <c r="EB46" s="47"/>
      <c r="EC46" s="47"/>
      <c r="ED46" s="47"/>
      <c r="EE46" s="47"/>
      <c r="EF46" s="47"/>
      <c r="EG46" s="47"/>
      <c r="EH46" s="47"/>
      <c r="EI46" s="47"/>
      <c r="EJ46" s="47"/>
      <c r="EK46" s="47"/>
    </row>
    <row r="47" spans="1:141" ht="15.75" customHeight="1">
      <c r="A47" s="461" t="s">
        <v>12</v>
      </c>
      <c r="B47" s="1400">
        <f>SUM(K47:DK47)</f>
        <v>90975</v>
      </c>
      <c r="C47" s="1387"/>
      <c r="D47" s="1387"/>
      <c r="E47" s="1387"/>
      <c r="F47" s="1387"/>
      <c r="G47" s="1387"/>
      <c r="H47" s="1387"/>
      <c r="I47" s="1387"/>
      <c r="J47" s="1387"/>
      <c r="K47" s="1387">
        <v>2530</v>
      </c>
      <c r="L47" s="1387"/>
      <c r="M47" s="1387"/>
      <c r="N47" s="1387"/>
      <c r="O47" s="1387"/>
      <c r="P47" s="1387"/>
      <c r="Q47" s="1387"/>
      <c r="R47" s="1387"/>
      <c r="S47" s="1387"/>
      <c r="T47" s="1387">
        <v>3501</v>
      </c>
      <c r="U47" s="1387"/>
      <c r="V47" s="1387"/>
      <c r="W47" s="1387"/>
      <c r="X47" s="1387"/>
      <c r="Y47" s="1387"/>
      <c r="Z47" s="1387"/>
      <c r="AA47" s="1387"/>
      <c r="AB47" s="1387"/>
      <c r="AC47" s="1387">
        <v>6229</v>
      </c>
      <c r="AD47" s="1387"/>
      <c r="AE47" s="1387"/>
      <c r="AF47" s="1387"/>
      <c r="AG47" s="1387"/>
      <c r="AH47" s="1387"/>
      <c r="AI47" s="1387"/>
      <c r="AJ47" s="1387"/>
      <c r="AK47" s="1387"/>
      <c r="AL47" s="1387">
        <v>10508</v>
      </c>
      <c r="AM47" s="1387"/>
      <c r="AN47" s="1387"/>
      <c r="AO47" s="1387"/>
      <c r="AP47" s="1387"/>
      <c r="AQ47" s="1387"/>
      <c r="AR47" s="1387"/>
      <c r="AS47" s="1387"/>
      <c r="AT47" s="1387"/>
      <c r="AU47" s="1387">
        <v>7431</v>
      </c>
      <c r="AV47" s="1387"/>
      <c r="AW47" s="1387"/>
      <c r="AX47" s="1387"/>
      <c r="AY47" s="1387"/>
      <c r="AZ47" s="1387"/>
      <c r="BA47" s="1387"/>
      <c r="BB47" s="1387"/>
      <c r="BC47" s="1387"/>
      <c r="BD47" s="1387">
        <v>4837</v>
      </c>
      <c r="BE47" s="1387"/>
      <c r="BF47" s="1387"/>
      <c r="BG47" s="1387"/>
      <c r="BH47" s="1387"/>
      <c r="BI47" s="1387"/>
      <c r="BJ47" s="1387"/>
      <c r="BK47" s="1387"/>
      <c r="BL47" s="1387"/>
      <c r="BM47" s="1387"/>
      <c r="BN47" s="1387">
        <v>2013</v>
      </c>
      <c r="BO47" s="1387"/>
      <c r="BP47" s="1387"/>
      <c r="BQ47" s="1387"/>
      <c r="BR47" s="1387"/>
      <c r="BS47" s="1387"/>
      <c r="BT47" s="1387"/>
      <c r="BU47" s="1387"/>
      <c r="BV47" s="1387"/>
      <c r="BW47" s="1387"/>
      <c r="BX47" s="1387">
        <v>16965</v>
      </c>
      <c r="BY47" s="1387"/>
      <c r="BZ47" s="1387"/>
      <c r="CA47" s="1387"/>
      <c r="CB47" s="1387"/>
      <c r="CC47" s="1387"/>
      <c r="CD47" s="1387"/>
      <c r="CE47" s="1387"/>
      <c r="CF47" s="1387"/>
      <c r="CG47" s="1387"/>
      <c r="CH47" s="1387">
        <v>1510</v>
      </c>
      <c r="CI47" s="1387"/>
      <c r="CJ47" s="1387"/>
      <c r="CK47" s="1387"/>
      <c r="CL47" s="1387"/>
      <c r="CM47" s="1387"/>
      <c r="CN47" s="1387"/>
      <c r="CO47" s="1387"/>
      <c r="CP47" s="1387"/>
      <c r="CQ47" s="1387"/>
      <c r="CR47" s="1387">
        <v>34794</v>
      </c>
      <c r="CS47" s="1387"/>
      <c r="CT47" s="1387"/>
      <c r="CU47" s="1387"/>
      <c r="CV47" s="1387"/>
      <c r="CW47" s="1387"/>
      <c r="CX47" s="1387"/>
      <c r="CY47" s="1387"/>
      <c r="CZ47" s="1387"/>
      <c r="DA47" s="1387"/>
      <c r="DB47" s="1387">
        <v>657</v>
      </c>
      <c r="DC47" s="1387"/>
      <c r="DD47" s="1387"/>
      <c r="DE47" s="1387"/>
      <c r="DF47" s="1387"/>
      <c r="DG47" s="1387"/>
      <c r="DH47" s="1387"/>
      <c r="DI47" s="1387"/>
      <c r="DJ47" s="1387"/>
      <c r="DK47" s="1387"/>
      <c r="DL47" s="177"/>
      <c r="DM47" s="174"/>
      <c r="DN47" s="174"/>
      <c r="DO47" s="174"/>
      <c r="DP47" s="174"/>
      <c r="DQ47" s="174"/>
      <c r="DR47" s="174"/>
      <c r="DS47" s="47"/>
      <c r="DT47" s="47"/>
      <c r="DU47" s="47"/>
      <c r="DV47" s="47"/>
      <c r="DW47" s="47"/>
      <c r="DX47" s="47"/>
      <c r="DY47" s="47"/>
      <c r="DZ47" s="47"/>
      <c r="EA47" s="47"/>
      <c r="EB47" s="47"/>
      <c r="EC47" s="47"/>
      <c r="ED47" s="47"/>
      <c r="EE47" s="47"/>
      <c r="EF47" s="47"/>
      <c r="EG47" s="47"/>
      <c r="EH47" s="47"/>
      <c r="EI47" s="47"/>
      <c r="EJ47" s="47"/>
      <c r="EK47" s="47"/>
    </row>
    <row r="48" spans="1:141" ht="15.75" customHeight="1">
      <c r="A48" s="462">
        <v>2</v>
      </c>
      <c r="B48" s="1400">
        <f>SUM(K48:DK48)</f>
        <v>87150</v>
      </c>
      <c r="C48" s="1387"/>
      <c r="D48" s="1387"/>
      <c r="E48" s="1387"/>
      <c r="F48" s="1387"/>
      <c r="G48" s="1387"/>
      <c r="H48" s="1387"/>
      <c r="I48" s="1387"/>
      <c r="J48" s="1387"/>
      <c r="K48" s="1387">
        <v>2582</v>
      </c>
      <c r="L48" s="1387"/>
      <c r="M48" s="1387"/>
      <c r="N48" s="1387"/>
      <c r="O48" s="1387"/>
      <c r="P48" s="1387"/>
      <c r="Q48" s="1387"/>
      <c r="R48" s="1387"/>
      <c r="S48" s="1387"/>
      <c r="T48" s="1387">
        <v>3558</v>
      </c>
      <c r="U48" s="1387"/>
      <c r="V48" s="1387"/>
      <c r="W48" s="1387"/>
      <c r="X48" s="1387"/>
      <c r="Y48" s="1387"/>
      <c r="Z48" s="1387"/>
      <c r="AA48" s="1387"/>
      <c r="AB48" s="1387"/>
      <c r="AC48" s="1387">
        <v>6186</v>
      </c>
      <c r="AD48" s="1387"/>
      <c r="AE48" s="1387"/>
      <c r="AF48" s="1387"/>
      <c r="AG48" s="1387"/>
      <c r="AH48" s="1387"/>
      <c r="AI48" s="1387"/>
      <c r="AJ48" s="1387"/>
      <c r="AK48" s="1387"/>
      <c r="AL48" s="1387">
        <v>9212</v>
      </c>
      <c r="AM48" s="1387"/>
      <c r="AN48" s="1387"/>
      <c r="AO48" s="1387"/>
      <c r="AP48" s="1387"/>
      <c r="AQ48" s="1387"/>
      <c r="AR48" s="1387"/>
      <c r="AS48" s="1387"/>
      <c r="AT48" s="1387"/>
      <c r="AU48" s="1387">
        <v>7105</v>
      </c>
      <c r="AV48" s="1387"/>
      <c r="AW48" s="1387"/>
      <c r="AX48" s="1387"/>
      <c r="AY48" s="1387"/>
      <c r="AZ48" s="1387"/>
      <c r="BA48" s="1387"/>
      <c r="BB48" s="1387"/>
      <c r="BC48" s="1387"/>
      <c r="BD48" s="1387">
        <v>4511</v>
      </c>
      <c r="BE48" s="1387"/>
      <c r="BF48" s="1387"/>
      <c r="BG48" s="1387"/>
      <c r="BH48" s="1387"/>
      <c r="BI48" s="1387"/>
      <c r="BJ48" s="1387"/>
      <c r="BK48" s="1387"/>
      <c r="BL48" s="1387"/>
      <c r="BM48" s="1387"/>
      <c r="BN48" s="1387">
        <v>2054</v>
      </c>
      <c r="BO48" s="1387"/>
      <c r="BP48" s="1387"/>
      <c r="BQ48" s="1387"/>
      <c r="BR48" s="1387"/>
      <c r="BS48" s="1387"/>
      <c r="BT48" s="1387"/>
      <c r="BU48" s="1387"/>
      <c r="BV48" s="1387"/>
      <c r="BW48" s="1387"/>
      <c r="BX48" s="1387">
        <v>16374</v>
      </c>
      <c r="BY48" s="1387"/>
      <c r="BZ48" s="1387"/>
      <c r="CA48" s="1387"/>
      <c r="CB48" s="1387"/>
      <c r="CC48" s="1387"/>
      <c r="CD48" s="1387"/>
      <c r="CE48" s="1387"/>
      <c r="CF48" s="1387"/>
      <c r="CG48" s="1387"/>
      <c r="CH48" s="1387">
        <v>1607</v>
      </c>
      <c r="CI48" s="1387"/>
      <c r="CJ48" s="1387"/>
      <c r="CK48" s="1387"/>
      <c r="CL48" s="1387"/>
      <c r="CM48" s="1387"/>
      <c r="CN48" s="1387"/>
      <c r="CO48" s="1387"/>
      <c r="CP48" s="1387"/>
      <c r="CQ48" s="1387"/>
      <c r="CR48" s="1387">
        <v>33287</v>
      </c>
      <c r="CS48" s="1387"/>
      <c r="CT48" s="1387"/>
      <c r="CU48" s="1387"/>
      <c r="CV48" s="1387"/>
      <c r="CW48" s="1387"/>
      <c r="CX48" s="1387"/>
      <c r="CY48" s="1387"/>
      <c r="CZ48" s="1387"/>
      <c r="DA48" s="1387"/>
      <c r="DB48" s="1387">
        <v>674</v>
      </c>
      <c r="DC48" s="1387"/>
      <c r="DD48" s="1387"/>
      <c r="DE48" s="1387"/>
      <c r="DF48" s="1387"/>
      <c r="DG48" s="1387"/>
      <c r="DH48" s="1387"/>
      <c r="DI48" s="1387"/>
      <c r="DJ48" s="1387"/>
      <c r="DK48" s="1387"/>
      <c r="DL48" s="177"/>
      <c r="DM48" s="174"/>
      <c r="DN48" s="174"/>
      <c r="DO48" s="174"/>
      <c r="DP48" s="174"/>
      <c r="DQ48" s="174"/>
      <c r="DR48" s="174"/>
      <c r="DS48" s="47"/>
      <c r="DT48" s="47"/>
      <c r="DU48" s="47"/>
      <c r="DV48" s="47"/>
      <c r="DW48" s="47"/>
      <c r="DX48" s="47"/>
      <c r="DY48" s="47"/>
      <c r="DZ48" s="47"/>
      <c r="EA48" s="47"/>
      <c r="EB48" s="47"/>
      <c r="EC48" s="47"/>
      <c r="ED48" s="47"/>
      <c r="EE48" s="47"/>
      <c r="EF48" s="47"/>
      <c r="EG48" s="47"/>
      <c r="EH48" s="47"/>
      <c r="EI48" s="47"/>
      <c r="EJ48" s="47"/>
      <c r="EK48" s="47"/>
    </row>
    <row r="49" spans="1:141" ht="15.75" customHeight="1">
      <c r="A49" s="462">
        <v>3</v>
      </c>
      <c r="B49" s="1400">
        <f>SUM(K49:DK49)</f>
        <v>88001</v>
      </c>
      <c r="C49" s="1387"/>
      <c r="D49" s="1387"/>
      <c r="E49" s="1387"/>
      <c r="F49" s="1387"/>
      <c r="G49" s="1387"/>
      <c r="H49" s="1387"/>
      <c r="I49" s="1387"/>
      <c r="J49" s="1387"/>
      <c r="K49" s="1387">
        <v>2468</v>
      </c>
      <c r="L49" s="1387"/>
      <c r="M49" s="1387"/>
      <c r="N49" s="1387"/>
      <c r="O49" s="1387"/>
      <c r="P49" s="1387"/>
      <c r="Q49" s="1387"/>
      <c r="R49" s="1387"/>
      <c r="S49" s="1387"/>
      <c r="T49" s="1387">
        <v>3694</v>
      </c>
      <c r="U49" s="1387"/>
      <c r="V49" s="1387"/>
      <c r="W49" s="1387"/>
      <c r="X49" s="1387"/>
      <c r="Y49" s="1387"/>
      <c r="Z49" s="1387"/>
      <c r="AA49" s="1387"/>
      <c r="AB49" s="1387"/>
      <c r="AC49" s="1387">
        <v>6427</v>
      </c>
      <c r="AD49" s="1387"/>
      <c r="AE49" s="1387"/>
      <c r="AF49" s="1387"/>
      <c r="AG49" s="1387"/>
      <c r="AH49" s="1387"/>
      <c r="AI49" s="1387"/>
      <c r="AJ49" s="1387"/>
      <c r="AK49" s="1387"/>
      <c r="AL49" s="1387">
        <v>10880</v>
      </c>
      <c r="AM49" s="1387"/>
      <c r="AN49" s="1387"/>
      <c r="AO49" s="1387"/>
      <c r="AP49" s="1387"/>
      <c r="AQ49" s="1387"/>
      <c r="AR49" s="1387"/>
      <c r="AS49" s="1387"/>
      <c r="AT49" s="1387"/>
      <c r="AU49" s="1387">
        <v>7184</v>
      </c>
      <c r="AV49" s="1387"/>
      <c r="AW49" s="1387"/>
      <c r="AX49" s="1387"/>
      <c r="AY49" s="1387"/>
      <c r="AZ49" s="1387"/>
      <c r="BA49" s="1387"/>
      <c r="BB49" s="1387"/>
      <c r="BC49" s="1387"/>
      <c r="BD49" s="1387">
        <v>4618</v>
      </c>
      <c r="BE49" s="1387"/>
      <c r="BF49" s="1387"/>
      <c r="BG49" s="1387"/>
      <c r="BH49" s="1387"/>
      <c r="BI49" s="1387"/>
      <c r="BJ49" s="1387"/>
      <c r="BK49" s="1387"/>
      <c r="BL49" s="1387"/>
      <c r="BM49" s="1387"/>
      <c r="BN49" s="1387">
        <v>2100</v>
      </c>
      <c r="BO49" s="1387"/>
      <c r="BP49" s="1387"/>
      <c r="BQ49" s="1387"/>
      <c r="BR49" s="1387"/>
      <c r="BS49" s="1387"/>
      <c r="BT49" s="1387"/>
      <c r="BU49" s="1387"/>
      <c r="BV49" s="1387"/>
      <c r="BW49" s="1387"/>
      <c r="BX49" s="1387">
        <v>16347</v>
      </c>
      <c r="BY49" s="1387"/>
      <c r="BZ49" s="1387"/>
      <c r="CA49" s="1387"/>
      <c r="CB49" s="1387"/>
      <c r="CC49" s="1387"/>
      <c r="CD49" s="1387"/>
      <c r="CE49" s="1387"/>
      <c r="CF49" s="1387"/>
      <c r="CG49" s="1387"/>
      <c r="CH49" s="1387">
        <v>1601</v>
      </c>
      <c r="CI49" s="1387"/>
      <c r="CJ49" s="1387"/>
      <c r="CK49" s="1387"/>
      <c r="CL49" s="1387"/>
      <c r="CM49" s="1387"/>
      <c r="CN49" s="1387"/>
      <c r="CO49" s="1387"/>
      <c r="CP49" s="1387"/>
      <c r="CQ49" s="1387"/>
      <c r="CR49" s="1387">
        <v>31908</v>
      </c>
      <c r="CS49" s="1387"/>
      <c r="CT49" s="1387"/>
      <c r="CU49" s="1387"/>
      <c r="CV49" s="1387"/>
      <c r="CW49" s="1387"/>
      <c r="CX49" s="1387"/>
      <c r="CY49" s="1387"/>
      <c r="CZ49" s="1387"/>
      <c r="DA49" s="1387"/>
      <c r="DB49" s="1387">
        <v>774</v>
      </c>
      <c r="DC49" s="1387"/>
      <c r="DD49" s="1387"/>
      <c r="DE49" s="1387"/>
      <c r="DF49" s="1387"/>
      <c r="DG49" s="1387"/>
      <c r="DH49" s="1387"/>
      <c r="DI49" s="1387"/>
      <c r="DJ49" s="1387"/>
      <c r="DK49" s="1387"/>
      <c r="DL49" s="177"/>
      <c r="DM49" s="174"/>
      <c r="DN49" s="174"/>
      <c r="DO49" s="174"/>
      <c r="DP49" s="174"/>
      <c r="DQ49" s="174"/>
      <c r="DR49" s="174"/>
      <c r="DS49" s="47"/>
      <c r="DT49" s="47"/>
      <c r="DU49" s="47"/>
      <c r="DV49" s="47"/>
      <c r="DW49" s="47"/>
      <c r="DX49" s="47"/>
      <c r="DY49" s="47"/>
      <c r="DZ49" s="47"/>
      <c r="EA49" s="47"/>
      <c r="EB49" s="47"/>
      <c r="EC49" s="47"/>
      <c r="ED49" s="47"/>
      <c r="EE49" s="47"/>
      <c r="EF49" s="47"/>
      <c r="EG49" s="47"/>
      <c r="EH49" s="47"/>
      <c r="EI49" s="47"/>
      <c r="EJ49" s="47"/>
      <c r="EK49" s="47"/>
    </row>
    <row r="50" spans="1:141" s="411" customFormat="1" ht="15.75" customHeight="1">
      <c r="A50" s="469">
        <v>4</v>
      </c>
      <c r="B50" s="1401">
        <f>SUM(B52:J64)</f>
        <v>98735</v>
      </c>
      <c r="C50" s="1388"/>
      <c r="D50" s="1388"/>
      <c r="E50" s="1388"/>
      <c r="F50" s="1388"/>
      <c r="G50" s="1388"/>
      <c r="H50" s="1388"/>
      <c r="I50" s="1388"/>
      <c r="J50" s="1388"/>
      <c r="K50" s="1388">
        <f>SUM(K52:S64)</f>
        <v>3070</v>
      </c>
      <c r="L50" s="1388"/>
      <c r="M50" s="1388"/>
      <c r="N50" s="1388"/>
      <c r="O50" s="1388"/>
      <c r="P50" s="1388"/>
      <c r="Q50" s="1388"/>
      <c r="R50" s="1388"/>
      <c r="S50" s="1388"/>
      <c r="T50" s="1388">
        <f>SUM(T52:AB64)</f>
        <v>4261</v>
      </c>
      <c r="U50" s="1388"/>
      <c r="V50" s="1388"/>
      <c r="W50" s="1388"/>
      <c r="X50" s="1388"/>
      <c r="Y50" s="1388"/>
      <c r="Z50" s="1388"/>
      <c r="AA50" s="1388"/>
      <c r="AB50" s="1388"/>
      <c r="AC50" s="1388">
        <f>SUM(AC52:AK64)</f>
        <v>7567</v>
      </c>
      <c r="AD50" s="1388"/>
      <c r="AE50" s="1388"/>
      <c r="AF50" s="1388"/>
      <c r="AG50" s="1388"/>
      <c r="AH50" s="1388"/>
      <c r="AI50" s="1388"/>
      <c r="AJ50" s="1388"/>
      <c r="AK50" s="1388"/>
      <c r="AL50" s="1388">
        <f>SUM(AL52:AT64)</f>
        <v>12494</v>
      </c>
      <c r="AM50" s="1388"/>
      <c r="AN50" s="1388"/>
      <c r="AO50" s="1388"/>
      <c r="AP50" s="1388"/>
      <c r="AQ50" s="1388"/>
      <c r="AR50" s="1388"/>
      <c r="AS50" s="1388"/>
      <c r="AT50" s="1388"/>
      <c r="AU50" s="1388">
        <f>SUM(AU52:BC64)</f>
        <v>7472</v>
      </c>
      <c r="AV50" s="1388"/>
      <c r="AW50" s="1388"/>
      <c r="AX50" s="1388"/>
      <c r="AY50" s="1388"/>
      <c r="AZ50" s="1388"/>
      <c r="BA50" s="1388"/>
      <c r="BB50" s="1388"/>
      <c r="BC50" s="1388"/>
      <c r="BD50" s="1388">
        <f>SUM(BD52:BM64)</f>
        <v>5636</v>
      </c>
      <c r="BE50" s="1388"/>
      <c r="BF50" s="1388"/>
      <c r="BG50" s="1388"/>
      <c r="BH50" s="1388"/>
      <c r="BI50" s="1388"/>
      <c r="BJ50" s="1388"/>
      <c r="BK50" s="1388"/>
      <c r="BL50" s="1388"/>
      <c r="BM50" s="1388"/>
      <c r="BN50" s="1388">
        <f>SUM(BN52:BW64)</f>
        <v>2350</v>
      </c>
      <c r="BO50" s="1388"/>
      <c r="BP50" s="1388"/>
      <c r="BQ50" s="1388"/>
      <c r="BR50" s="1388"/>
      <c r="BS50" s="1388"/>
      <c r="BT50" s="1388"/>
      <c r="BU50" s="1388"/>
      <c r="BV50" s="1388"/>
      <c r="BW50" s="1388"/>
      <c r="BX50" s="1388">
        <f>SUM(BX52:CG64)</f>
        <v>19621</v>
      </c>
      <c r="BY50" s="1388"/>
      <c r="BZ50" s="1388"/>
      <c r="CA50" s="1388"/>
      <c r="CB50" s="1388"/>
      <c r="CC50" s="1388"/>
      <c r="CD50" s="1388"/>
      <c r="CE50" s="1388"/>
      <c r="CF50" s="1388"/>
      <c r="CG50" s="1388"/>
      <c r="CH50" s="1388">
        <f>SUM(CH52:CQ64)</f>
        <v>1985</v>
      </c>
      <c r="CI50" s="1388"/>
      <c r="CJ50" s="1388"/>
      <c r="CK50" s="1388"/>
      <c r="CL50" s="1388"/>
      <c r="CM50" s="1388"/>
      <c r="CN50" s="1388"/>
      <c r="CO50" s="1388"/>
      <c r="CP50" s="1388"/>
      <c r="CQ50" s="1388"/>
      <c r="CR50" s="1388">
        <f>SUM(CR52:DA64)</f>
        <v>33077</v>
      </c>
      <c r="CS50" s="1388"/>
      <c r="CT50" s="1388"/>
      <c r="CU50" s="1388"/>
      <c r="CV50" s="1388"/>
      <c r="CW50" s="1388"/>
      <c r="CX50" s="1388"/>
      <c r="CY50" s="1388"/>
      <c r="CZ50" s="1388"/>
      <c r="DA50" s="1388"/>
      <c r="DB50" s="1388">
        <f>SUM(DB52:DK64)</f>
        <v>1202</v>
      </c>
      <c r="DC50" s="1388"/>
      <c r="DD50" s="1388"/>
      <c r="DE50" s="1388"/>
      <c r="DF50" s="1388"/>
      <c r="DG50" s="1388"/>
      <c r="DH50" s="1388"/>
      <c r="DI50" s="1388"/>
      <c r="DJ50" s="1388"/>
      <c r="DK50" s="1388"/>
      <c r="DL50" s="471"/>
      <c r="DM50" s="470"/>
      <c r="DN50" s="470"/>
      <c r="DO50" s="470"/>
      <c r="DP50" s="470"/>
      <c r="DQ50" s="470"/>
      <c r="DR50" s="470"/>
      <c r="DS50" s="415"/>
      <c r="DT50" s="464"/>
      <c r="DU50" s="464"/>
      <c r="DV50" s="464"/>
      <c r="DW50" s="464"/>
      <c r="DX50" s="464"/>
      <c r="DY50" s="415"/>
      <c r="DZ50" s="415"/>
      <c r="EA50" s="415"/>
      <c r="EB50" s="415"/>
      <c r="EC50" s="415"/>
      <c r="ED50" s="415"/>
      <c r="EE50" s="415"/>
      <c r="EF50" s="415"/>
      <c r="EG50" s="415"/>
      <c r="EH50" s="415"/>
      <c r="EI50" s="415"/>
      <c r="EJ50" s="415"/>
      <c r="EK50" s="415"/>
    </row>
    <row r="51" spans="1:141" ht="15.75" customHeight="1">
      <c r="A51" s="168"/>
      <c r="B51" s="1400"/>
      <c r="C51" s="1387"/>
      <c r="D51" s="1387"/>
      <c r="E51" s="1387"/>
      <c r="F51" s="1387"/>
      <c r="G51" s="1387"/>
      <c r="H51" s="1387"/>
      <c r="I51" s="1387"/>
      <c r="J51" s="1387"/>
      <c r="K51" s="1387"/>
      <c r="L51" s="1387"/>
      <c r="M51" s="1387"/>
      <c r="N51" s="1387"/>
      <c r="O51" s="1387"/>
      <c r="P51" s="1387"/>
      <c r="Q51" s="1387"/>
      <c r="R51" s="1387"/>
      <c r="S51" s="1387"/>
      <c r="T51" s="1387"/>
      <c r="U51" s="1387"/>
      <c r="V51" s="1387"/>
      <c r="W51" s="1387"/>
      <c r="X51" s="1387"/>
      <c r="Y51" s="1387"/>
      <c r="Z51" s="1387"/>
      <c r="AA51" s="1387"/>
      <c r="AB51" s="1387"/>
      <c r="AC51" s="1387"/>
      <c r="AD51" s="1387"/>
      <c r="AE51" s="1387"/>
      <c r="AF51" s="1387"/>
      <c r="AG51" s="1387"/>
      <c r="AH51" s="1387"/>
      <c r="AI51" s="1387"/>
      <c r="AJ51" s="1387"/>
      <c r="AK51" s="1387"/>
      <c r="AL51" s="1387"/>
      <c r="AM51" s="1387"/>
      <c r="AN51" s="1387"/>
      <c r="AO51" s="1387"/>
      <c r="AP51" s="1387"/>
      <c r="AQ51" s="1387"/>
      <c r="AR51" s="1387"/>
      <c r="AS51" s="1387"/>
      <c r="AT51" s="1387"/>
      <c r="AU51" s="1387"/>
      <c r="AV51" s="1387"/>
      <c r="AW51" s="1387"/>
      <c r="AX51" s="1387"/>
      <c r="AY51" s="1387"/>
      <c r="AZ51" s="1387"/>
      <c r="BA51" s="1387"/>
      <c r="BB51" s="1387"/>
      <c r="BC51" s="1387"/>
      <c r="BD51" s="1387"/>
      <c r="BE51" s="1387"/>
      <c r="BF51" s="1387"/>
      <c r="BG51" s="1387"/>
      <c r="BH51" s="1387"/>
      <c r="BI51" s="1387"/>
      <c r="BJ51" s="1387"/>
      <c r="BK51" s="1387"/>
      <c r="BL51" s="1387"/>
      <c r="BM51" s="1387"/>
      <c r="BN51" s="1387"/>
      <c r="BO51" s="1387"/>
      <c r="BP51" s="1387"/>
      <c r="BQ51" s="1387"/>
      <c r="BR51" s="1387"/>
      <c r="BS51" s="1387"/>
      <c r="BT51" s="1387"/>
      <c r="BU51" s="1387"/>
      <c r="BV51" s="1387"/>
      <c r="BW51" s="1387"/>
      <c r="BX51" s="1387"/>
      <c r="BY51" s="1387"/>
      <c r="BZ51" s="1387"/>
      <c r="CA51" s="1387"/>
      <c r="CB51" s="1387"/>
      <c r="CC51" s="1387"/>
      <c r="CD51" s="1387"/>
      <c r="CE51" s="1387"/>
      <c r="CF51" s="1387"/>
      <c r="CG51" s="1387"/>
      <c r="CH51" s="1387"/>
      <c r="CI51" s="1387"/>
      <c r="CJ51" s="1387"/>
      <c r="CK51" s="1387"/>
      <c r="CL51" s="1387"/>
      <c r="CM51" s="1387"/>
      <c r="CN51" s="1387"/>
      <c r="CO51" s="1387"/>
      <c r="CP51" s="1387"/>
      <c r="CQ51" s="1387"/>
      <c r="CR51" s="1387"/>
      <c r="CS51" s="1387"/>
      <c r="CT51" s="1387"/>
      <c r="CU51" s="1387"/>
      <c r="CV51" s="1387"/>
      <c r="CW51" s="1387"/>
      <c r="CX51" s="1387"/>
      <c r="CY51" s="1387"/>
      <c r="CZ51" s="1387"/>
      <c r="DA51" s="1387"/>
      <c r="DB51" s="1387"/>
      <c r="DC51" s="1387"/>
      <c r="DD51" s="1387"/>
      <c r="DE51" s="1387"/>
      <c r="DF51" s="1387"/>
      <c r="DG51" s="1387"/>
      <c r="DH51" s="1387"/>
      <c r="DI51" s="1387"/>
      <c r="DJ51" s="1387"/>
      <c r="DK51" s="1387"/>
      <c r="DL51" s="177"/>
      <c r="DM51" s="174"/>
      <c r="DN51" s="174"/>
      <c r="DO51" s="174"/>
      <c r="DP51" s="174"/>
      <c r="DQ51" s="174"/>
      <c r="DR51" s="174"/>
      <c r="DS51" s="47"/>
      <c r="DT51" s="47"/>
      <c r="DU51" s="47"/>
      <c r="DV51" s="47"/>
      <c r="DW51" s="47"/>
      <c r="DX51" s="47"/>
      <c r="DY51" s="47"/>
      <c r="DZ51" s="47"/>
      <c r="EA51" s="47"/>
      <c r="EB51" s="47"/>
      <c r="EC51" s="47"/>
      <c r="ED51" s="47"/>
      <c r="EE51" s="47"/>
      <c r="EF51" s="47"/>
      <c r="EG51" s="47"/>
      <c r="EH51" s="47"/>
      <c r="EI51" s="47"/>
      <c r="EJ51" s="47"/>
      <c r="EK51" s="47"/>
    </row>
    <row r="52" spans="1:141" ht="15.75" customHeight="1">
      <c r="A52" s="168" t="s">
        <v>516</v>
      </c>
      <c r="B52" s="1400">
        <f>SUM(K52:DK52)</f>
        <v>3735</v>
      </c>
      <c r="C52" s="1387"/>
      <c r="D52" s="1387"/>
      <c r="E52" s="1387"/>
      <c r="F52" s="1387"/>
      <c r="G52" s="1387"/>
      <c r="H52" s="1387"/>
      <c r="I52" s="1387"/>
      <c r="J52" s="1387"/>
      <c r="K52" s="1387">
        <v>145</v>
      </c>
      <c r="L52" s="1387"/>
      <c r="M52" s="1387"/>
      <c r="N52" s="1387"/>
      <c r="O52" s="1387"/>
      <c r="P52" s="1387"/>
      <c r="Q52" s="1387"/>
      <c r="R52" s="1387"/>
      <c r="S52" s="1387"/>
      <c r="T52" s="1387">
        <v>144</v>
      </c>
      <c r="U52" s="1387"/>
      <c r="V52" s="1387"/>
      <c r="W52" s="1387"/>
      <c r="X52" s="1387"/>
      <c r="Y52" s="1387"/>
      <c r="Z52" s="1387"/>
      <c r="AA52" s="1387"/>
      <c r="AB52" s="1387"/>
      <c r="AC52" s="1387">
        <v>328</v>
      </c>
      <c r="AD52" s="1387"/>
      <c r="AE52" s="1387"/>
      <c r="AF52" s="1387"/>
      <c r="AG52" s="1387"/>
      <c r="AH52" s="1387"/>
      <c r="AI52" s="1387"/>
      <c r="AJ52" s="1387"/>
      <c r="AK52" s="1387"/>
      <c r="AL52" s="1387">
        <v>419</v>
      </c>
      <c r="AM52" s="1387"/>
      <c r="AN52" s="1387"/>
      <c r="AO52" s="1387"/>
      <c r="AP52" s="1387"/>
      <c r="AQ52" s="1387"/>
      <c r="AR52" s="1387"/>
      <c r="AS52" s="1387"/>
      <c r="AT52" s="1387"/>
      <c r="AU52" s="1387">
        <v>335</v>
      </c>
      <c r="AV52" s="1387"/>
      <c r="AW52" s="1387"/>
      <c r="AX52" s="1387"/>
      <c r="AY52" s="1387"/>
      <c r="AZ52" s="1387"/>
      <c r="BA52" s="1387"/>
      <c r="BB52" s="1387"/>
      <c r="BC52" s="1387"/>
      <c r="BD52" s="1387">
        <v>237</v>
      </c>
      <c r="BE52" s="1387"/>
      <c r="BF52" s="1387"/>
      <c r="BG52" s="1387"/>
      <c r="BH52" s="1387"/>
      <c r="BI52" s="1387"/>
      <c r="BJ52" s="1387"/>
      <c r="BK52" s="1387"/>
      <c r="BL52" s="1387"/>
      <c r="BM52" s="1387"/>
      <c r="BN52" s="1387">
        <v>77</v>
      </c>
      <c r="BO52" s="1387"/>
      <c r="BP52" s="1387"/>
      <c r="BQ52" s="1387"/>
      <c r="BR52" s="1387"/>
      <c r="BS52" s="1387"/>
      <c r="BT52" s="1387"/>
      <c r="BU52" s="1387"/>
      <c r="BV52" s="1387"/>
      <c r="BW52" s="1387"/>
      <c r="BX52" s="1387">
        <v>689</v>
      </c>
      <c r="BY52" s="1387"/>
      <c r="BZ52" s="1387"/>
      <c r="CA52" s="1387"/>
      <c r="CB52" s="1387"/>
      <c r="CC52" s="1387"/>
      <c r="CD52" s="1387"/>
      <c r="CE52" s="1387"/>
      <c r="CF52" s="1387"/>
      <c r="CG52" s="1387"/>
      <c r="CH52" s="1387">
        <v>60</v>
      </c>
      <c r="CI52" s="1387"/>
      <c r="CJ52" s="1387"/>
      <c r="CK52" s="1387"/>
      <c r="CL52" s="1387"/>
      <c r="CM52" s="1387"/>
      <c r="CN52" s="1387"/>
      <c r="CO52" s="1387"/>
      <c r="CP52" s="1387"/>
      <c r="CQ52" s="1387"/>
      <c r="CR52" s="1387">
        <v>1262</v>
      </c>
      <c r="CS52" s="1387"/>
      <c r="CT52" s="1387"/>
      <c r="CU52" s="1387"/>
      <c r="CV52" s="1387"/>
      <c r="CW52" s="1387"/>
      <c r="CX52" s="1387"/>
      <c r="CY52" s="1387"/>
      <c r="CZ52" s="1387"/>
      <c r="DA52" s="1387"/>
      <c r="DB52" s="1387">
        <v>39</v>
      </c>
      <c r="DC52" s="1387"/>
      <c r="DD52" s="1387"/>
      <c r="DE52" s="1387"/>
      <c r="DF52" s="1387"/>
      <c r="DG52" s="1387"/>
      <c r="DH52" s="1387"/>
      <c r="DI52" s="1387"/>
      <c r="DJ52" s="1387"/>
      <c r="DK52" s="1387"/>
      <c r="DL52" s="177"/>
      <c r="DM52" s="174"/>
      <c r="DN52" s="174"/>
      <c r="DO52" s="174"/>
      <c r="DP52" s="174"/>
      <c r="DQ52" s="174"/>
      <c r="DR52" s="174"/>
      <c r="DS52" s="47"/>
      <c r="DT52" s="47"/>
      <c r="DU52" s="47"/>
      <c r="DV52" s="47"/>
      <c r="DW52" s="47"/>
      <c r="DX52" s="47"/>
      <c r="DY52" s="47"/>
      <c r="DZ52" s="47"/>
      <c r="EA52" s="47"/>
      <c r="EB52" s="47"/>
      <c r="EC52" s="47"/>
      <c r="ED52" s="47"/>
      <c r="EE52" s="47"/>
      <c r="EF52" s="47"/>
      <c r="EG52" s="47"/>
      <c r="EH52" s="47"/>
      <c r="EI52" s="47"/>
      <c r="EJ52" s="47"/>
      <c r="EK52" s="47"/>
    </row>
    <row r="53" spans="1:141" ht="15.75" customHeight="1">
      <c r="A53" s="169" t="s">
        <v>517</v>
      </c>
      <c r="B53" s="1400">
        <f aca="true" t="shared" si="1" ref="B53:B60">SUM(K53:DK53)</f>
        <v>9119</v>
      </c>
      <c r="C53" s="1387"/>
      <c r="D53" s="1387"/>
      <c r="E53" s="1387"/>
      <c r="F53" s="1387"/>
      <c r="G53" s="1387"/>
      <c r="H53" s="1387"/>
      <c r="I53" s="1387"/>
      <c r="J53" s="1387"/>
      <c r="K53" s="1387">
        <v>273</v>
      </c>
      <c r="L53" s="1387"/>
      <c r="M53" s="1387"/>
      <c r="N53" s="1387"/>
      <c r="O53" s="1387"/>
      <c r="P53" s="1387"/>
      <c r="Q53" s="1387"/>
      <c r="R53" s="1387"/>
      <c r="S53" s="1387"/>
      <c r="T53" s="1387">
        <v>398</v>
      </c>
      <c r="U53" s="1387"/>
      <c r="V53" s="1387"/>
      <c r="W53" s="1387"/>
      <c r="X53" s="1387"/>
      <c r="Y53" s="1387"/>
      <c r="Z53" s="1387"/>
      <c r="AA53" s="1387"/>
      <c r="AB53" s="1387"/>
      <c r="AC53" s="1387">
        <v>688</v>
      </c>
      <c r="AD53" s="1387"/>
      <c r="AE53" s="1387"/>
      <c r="AF53" s="1387"/>
      <c r="AG53" s="1387"/>
      <c r="AH53" s="1387"/>
      <c r="AI53" s="1387"/>
      <c r="AJ53" s="1387"/>
      <c r="AK53" s="1387"/>
      <c r="AL53" s="1387">
        <v>1089</v>
      </c>
      <c r="AM53" s="1387"/>
      <c r="AN53" s="1387"/>
      <c r="AO53" s="1387"/>
      <c r="AP53" s="1387"/>
      <c r="AQ53" s="1387"/>
      <c r="AR53" s="1387"/>
      <c r="AS53" s="1387"/>
      <c r="AT53" s="1387"/>
      <c r="AU53" s="1387">
        <v>779</v>
      </c>
      <c r="AV53" s="1387"/>
      <c r="AW53" s="1387"/>
      <c r="AX53" s="1387"/>
      <c r="AY53" s="1387"/>
      <c r="AZ53" s="1387"/>
      <c r="BA53" s="1387"/>
      <c r="BB53" s="1387"/>
      <c r="BC53" s="1387"/>
      <c r="BD53" s="1387">
        <v>577</v>
      </c>
      <c r="BE53" s="1387"/>
      <c r="BF53" s="1387"/>
      <c r="BG53" s="1387"/>
      <c r="BH53" s="1387"/>
      <c r="BI53" s="1387"/>
      <c r="BJ53" s="1387"/>
      <c r="BK53" s="1387"/>
      <c r="BL53" s="1387"/>
      <c r="BM53" s="1387"/>
      <c r="BN53" s="1387">
        <v>196</v>
      </c>
      <c r="BO53" s="1387"/>
      <c r="BP53" s="1387"/>
      <c r="BQ53" s="1387"/>
      <c r="BR53" s="1387"/>
      <c r="BS53" s="1387"/>
      <c r="BT53" s="1387"/>
      <c r="BU53" s="1387"/>
      <c r="BV53" s="1387"/>
      <c r="BW53" s="1387"/>
      <c r="BX53" s="1387">
        <v>1746</v>
      </c>
      <c r="BY53" s="1387"/>
      <c r="BZ53" s="1387"/>
      <c r="CA53" s="1387"/>
      <c r="CB53" s="1387"/>
      <c r="CC53" s="1387"/>
      <c r="CD53" s="1387"/>
      <c r="CE53" s="1387"/>
      <c r="CF53" s="1387"/>
      <c r="CG53" s="1387"/>
      <c r="CH53" s="1387">
        <v>174</v>
      </c>
      <c r="CI53" s="1387"/>
      <c r="CJ53" s="1387"/>
      <c r="CK53" s="1387"/>
      <c r="CL53" s="1387"/>
      <c r="CM53" s="1387"/>
      <c r="CN53" s="1387"/>
      <c r="CO53" s="1387"/>
      <c r="CP53" s="1387"/>
      <c r="CQ53" s="1387"/>
      <c r="CR53" s="1387">
        <v>3099</v>
      </c>
      <c r="CS53" s="1387"/>
      <c r="CT53" s="1387"/>
      <c r="CU53" s="1387"/>
      <c r="CV53" s="1387"/>
      <c r="CW53" s="1387"/>
      <c r="CX53" s="1387"/>
      <c r="CY53" s="1387"/>
      <c r="CZ53" s="1387"/>
      <c r="DA53" s="1387"/>
      <c r="DB53" s="1387">
        <v>100</v>
      </c>
      <c r="DC53" s="1387"/>
      <c r="DD53" s="1387"/>
      <c r="DE53" s="1387"/>
      <c r="DF53" s="1387"/>
      <c r="DG53" s="1387"/>
      <c r="DH53" s="1387"/>
      <c r="DI53" s="1387"/>
      <c r="DJ53" s="1387"/>
      <c r="DK53" s="1387"/>
      <c r="DL53" s="177"/>
      <c r="DM53" s="174"/>
      <c r="DN53" s="174"/>
      <c r="DO53" s="174"/>
      <c r="DP53" s="174"/>
      <c r="DQ53" s="174"/>
      <c r="DR53" s="174"/>
      <c r="DS53" s="47"/>
      <c r="DT53" s="47"/>
      <c r="DU53" s="47"/>
      <c r="DV53" s="47"/>
      <c r="DW53" s="47"/>
      <c r="DX53" s="47"/>
      <c r="DY53" s="47"/>
      <c r="DZ53" s="47"/>
      <c r="EA53" s="47"/>
      <c r="EB53" s="47"/>
      <c r="EC53" s="47"/>
      <c r="ED53" s="47"/>
      <c r="EE53" s="47"/>
      <c r="EF53" s="47"/>
      <c r="EG53" s="47"/>
      <c r="EH53" s="47"/>
      <c r="EI53" s="47"/>
      <c r="EJ53" s="47"/>
      <c r="EK53" s="47"/>
    </row>
    <row r="54" spans="1:141" ht="15.75" customHeight="1">
      <c r="A54" s="169" t="s">
        <v>518</v>
      </c>
      <c r="B54" s="1400">
        <f t="shared" si="1"/>
        <v>8413</v>
      </c>
      <c r="C54" s="1387"/>
      <c r="D54" s="1387"/>
      <c r="E54" s="1387"/>
      <c r="F54" s="1387"/>
      <c r="G54" s="1387"/>
      <c r="H54" s="1387"/>
      <c r="I54" s="1387"/>
      <c r="J54" s="1387"/>
      <c r="K54" s="1387">
        <v>283</v>
      </c>
      <c r="L54" s="1387"/>
      <c r="M54" s="1387"/>
      <c r="N54" s="1387"/>
      <c r="O54" s="1387"/>
      <c r="P54" s="1387"/>
      <c r="Q54" s="1387"/>
      <c r="R54" s="1387"/>
      <c r="S54" s="1387"/>
      <c r="T54" s="1387">
        <v>312</v>
      </c>
      <c r="U54" s="1387"/>
      <c r="V54" s="1387"/>
      <c r="W54" s="1387"/>
      <c r="X54" s="1387"/>
      <c r="Y54" s="1387"/>
      <c r="Z54" s="1387"/>
      <c r="AA54" s="1387"/>
      <c r="AB54" s="1387"/>
      <c r="AC54" s="1387">
        <v>575</v>
      </c>
      <c r="AD54" s="1387"/>
      <c r="AE54" s="1387"/>
      <c r="AF54" s="1387"/>
      <c r="AG54" s="1387"/>
      <c r="AH54" s="1387"/>
      <c r="AI54" s="1387"/>
      <c r="AJ54" s="1387"/>
      <c r="AK54" s="1387"/>
      <c r="AL54" s="1387">
        <v>1001</v>
      </c>
      <c r="AM54" s="1387"/>
      <c r="AN54" s="1387"/>
      <c r="AO54" s="1387"/>
      <c r="AP54" s="1387"/>
      <c r="AQ54" s="1387"/>
      <c r="AR54" s="1387"/>
      <c r="AS54" s="1387"/>
      <c r="AT54" s="1387"/>
      <c r="AU54" s="1387">
        <v>642</v>
      </c>
      <c r="AV54" s="1387"/>
      <c r="AW54" s="1387"/>
      <c r="AX54" s="1387"/>
      <c r="AY54" s="1387"/>
      <c r="AZ54" s="1387"/>
      <c r="BA54" s="1387"/>
      <c r="BB54" s="1387"/>
      <c r="BC54" s="1387"/>
      <c r="BD54" s="1387">
        <v>457</v>
      </c>
      <c r="BE54" s="1387"/>
      <c r="BF54" s="1387"/>
      <c r="BG54" s="1387"/>
      <c r="BH54" s="1387"/>
      <c r="BI54" s="1387"/>
      <c r="BJ54" s="1387"/>
      <c r="BK54" s="1387"/>
      <c r="BL54" s="1387"/>
      <c r="BM54" s="1387"/>
      <c r="BN54" s="1387">
        <v>231</v>
      </c>
      <c r="BO54" s="1387"/>
      <c r="BP54" s="1387"/>
      <c r="BQ54" s="1387"/>
      <c r="BR54" s="1387"/>
      <c r="BS54" s="1387"/>
      <c r="BT54" s="1387"/>
      <c r="BU54" s="1387"/>
      <c r="BV54" s="1387"/>
      <c r="BW54" s="1387"/>
      <c r="BX54" s="1387">
        <v>1762</v>
      </c>
      <c r="BY54" s="1387"/>
      <c r="BZ54" s="1387"/>
      <c r="CA54" s="1387"/>
      <c r="CB54" s="1387"/>
      <c r="CC54" s="1387"/>
      <c r="CD54" s="1387"/>
      <c r="CE54" s="1387"/>
      <c r="CF54" s="1387"/>
      <c r="CG54" s="1387"/>
      <c r="CH54" s="1387">
        <v>157</v>
      </c>
      <c r="CI54" s="1387"/>
      <c r="CJ54" s="1387"/>
      <c r="CK54" s="1387"/>
      <c r="CL54" s="1387"/>
      <c r="CM54" s="1387"/>
      <c r="CN54" s="1387"/>
      <c r="CO54" s="1387"/>
      <c r="CP54" s="1387"/>
      <c r="CQ54" s="1387"/>
      <c r="CR54" s="1387">
        <v>2903</v>
      </c>
      <c r="CS54" s="1387"/>
      <c r="CT54" s="1387"/>
      <c r="CU54" s="1387"/>
      <c r="CV54" s="1387"/>
      <c r="CW54" s="1387"/>
      <c r="CX54" s="1387"/>
      <c r="CY54" s="1387"/>
      <c r="CZ54" s="1387"/>
      <c r="DA54" s="1387"/>
      <c r="DB54" s="1387">
        <v>90</v>
      </c>
      <c r="DC54" s="1387"/>
      <c r="DD54" s="1387"/>
      <c r="DE54" s="1387"/>
      <c r="DF54" s="1387"/>
      <c r="DG54" s="1387"/>
      <c r="DH54" s="1387"/>
      <c r="DI54" s="1387"/>
      <c r="DJ54" s="1387"/>
      <c r="DK54" s="1387"/>
      <c r="DL54" s="177"/>
      <c r="DM54" s="174"/>
      <c r="DN54" s="174"/>
      <c r="DO54" s="174"/>
      <c r="DP54" s="174"/>
      <c r="DQ54" s="174"/>
      <c r="DR54" s="174"/>
      <c r="DS54" s="47"/>
      <c r="DT54" s="47"/>
      <c r="DU54" s="47"/>
      <c r="DV54" s="47"/>
      <c r="DW54" s="47"/>
      <c r="DX54" s="47"/>
      <c r="DY54" s="47"/>
      <c r="DZ54" s="47"/>
      <c r="EA54" s="47"/>
      <c r="EB54" s="47"/>
      <c r="EC54" s="47"/>
      <c r="ED54" s="47"/>
      <c r="EE54" s="47"/>
      <c r="EF54" s="47"/>
      <c r="EG54" s="47"/>
      <c r="EH54" s="47"/>
      <c r="EI54" s="47"/>
      <c r="EJ54" s="47"/>
      <c r="EK54" s="47"/>
    </row>
    <row r="55" spans="1:141" ht="15.75" customHeight="1">
      <c r="A55" s="169" t="s">
        <v>519</v>
      </c>
      <c r="B55" s="1400">
        <f t="shared" si="1"/>
        <v>9642</v>
      </c>
      <c r="C55" s="1387"/>
      <c r="D55" s="1387"/>
      <c r="E55" s="1387"/>
      <c r="F55" s="1387"/>
      <c r="G55" s="1387"/>
      <c r="H55" s="1387"/>
      <c r="I55" s="1387"/>
      <c r="J55" s="1387"/>
      <c r="K55" s="1387">
        <v>286</v>
      </c>
      <c r="L55" s="1387"/>
      <c r="M55" s="1387"/>
      <c r="N55" s="1387"/>
      <c r="O55" s="1387"/>
      <c r="P55" s="1387"/>
      <c r="Q55" s="1387"/>
      <c r="R55" s="1387"/>
      <c r="S55" s="1387"/>
      <c r="T55" s="1387">
        <v>373</v>
      </c>
      <c r="U55" s="1387"/>
      <c r="V55" s="1387"/>
      <c r="W55" s="1387"/>
      <c r="X55" s="1387"/>
      <c r="Y55" s="1387"/>
      <c r="Z55" s="1387"/>
      <c r="AA55" s="1387"/>
      <c r="AB55" s="1387"/>
      <c r="AC55" s="1387">
        <v>824</v>
      </c>
      <c r="AD55" s="1387"/>
      <c r="AE55" s="1387"/>
      <c r="AF55" s="1387"/>
      <c r="AG55" s="1387"/>
      <c r="AH55" s="1387"/>
      <c r="AI55" s="1387"/>
      <c r="AJ55" s="1387"/>
      <c r="AK55" s="1387"/>
      <c r="AL55" s="1387">
        <v>1133</v>
      </c>
      <c r="AM55" s="1387"/>
      <c r="AN55" s="1387"/>
      <c r="AO55" s="1387"/>
      <c r="AP55" s="1387"/>
      <c r="AQ55" s="1387"/>
      <c r="AR55" s="1387"/>
      <c r="AS55" s="1387"/>
      <c r="AT55" s="1387"/>
      <c r="AU55" s="1387">
        <v>790</v>
      </c>
      <c r="AV55" s="1387"/>
      <c r="AW55" s="1387"/>
      <c r="AX55" s="1387"/>
      <c r="AY55" s="1387"/>
      <c r="AZ55" s="1387"/>
      <c r="BA55" s="1387"/>
      <c r="BB55" s="1387"/>
      <c r="BC55" s="1387"/>
      <c r="BD55" s="1387">
        <v>488</v>
      </c>
      <c r="BE55" s="1387"/>
      <c r="BF55" s="1387"/>
      <c r="BG55" s="1387"/>
      <c r="BH55" s="1387"/>
      <c r="BI55" s="1387"/>
      <c r="BJ55" s="1387"/>
      <c r="BK55" s="1387"/>
      <c r="BL55" s="1387"/>
      <c r="BM55" s="1387"/>
      <c r="BN55" s="1387">
        <v>206</v>
      </c>
      <c r="BO55" s="1387"/>
      <c r="BP55" s="1387"/>
      <c r="BQ55" s="1387"/>
      <c r="BR55" s="1387"/>
      <c r="BS55" s="1387"/>
      <c r="BT55" s="1387"/>
      <c r="BU55" s="1387"/>
      <c r="BV55" s="1387"/>
      <c r="BW55" s="1387"/>
      <c r="BX55" s="1387">
        <v>1916</v>
      </c>
      <c r="BY55" s="1387"/>
      <c r="BZ55" s="1387"/>
      <c r="CA55" s="1387"/>
      <c r="CB55" s="1387"/>
      <c r="CC55" s="1387"/>
      <c r="CD55" s="1387"/>
      <c r="CE55" s="1387"/>
      <c r="CF55" s="1387"/>
      <c r="CG55" s="1387"/>
      <c r="CH55" s="1387">
        <v>197</v>
      </c>
      <c r="CI55" s="1387"/>
      <c r="CJ55" s="1387"/>
      <c r="CK55" s="1387"/>
      <c r="CL55" s="1387"/>
      <c r="CM55" s="1387"/>
      <c r="CN55" s="1387"/>
      <c r="CO55" s="1387"/>
      <c r="CP55" s="1387"/>
      <c r="CQ55" s="1387"/>
      <c r="CR55" s="1387">
        <v>3323</v>
      </c>
      <c r="CS55" s="1387"/>
      <c r="CT55" s="1387"/>
      <c r="CU55" s="1387"/>
      <c r="CV55" s="1387"/>
      <c r="CW55" s="1387"/>
      <c r="CX55" s="1387"/>
      <c r="CY55" s="1387"/>
      <c r="CZ55" s="1387"/>
      <c r="DA55" s="1387"/>
      <c r="DB55" s="1387">
        <v>106</v>
      </c>
      <c r="DC55" s="1387"/>
      <c r="DD55" s="1387"/>
      <c r="DE55" s="1387"/>
      <c r="DF55" s="1387"/>
      <c r="DG55" s="1387"/>
      <c r="DH55" s="1387"/>
      <c r="DI55" s="1387"/>
      <c r="DJ55" s="1387"/>
      <c r="DK55" s="1387"/>
      <c r="DL55" s="177"/>
      <c r="DM55" s="174"/>
      <c r="DN55" s="174"/>
      <c r="DO55" s="174"/>
      <c r="DP55" s="174"/>
      <c r="DQ55" s="174"/>
      <c r="DR55" s="174"/>
      <c r="DS55" s="47"/>
      <c r="DT55" s="47"/>
      <c r="DU55" s="47"/>
      <c r="DV55" s="47"/>
      <c r="DW55" s="47"/>
      <c r="DX55" s="47"/>
      <c r="DY55" s="47"/>
      <c r="DZ55" s="47"/>
      <c r="EA55" s="47"/>
      <c r="EB55" s="47"/>
      <c r="EC55" s="47"/>
      <c r="ED55" s="47"/>
      <c r="EE55" s="47"/>
      <c r="EF55" s="47"/>
      <c r="EG55" s="47"/>
      <c r="EH55" s="47"/>
      <c r="EI55" s="47"/>
      <c r="EJ55" s="47"/>
      <c r="EK55" s="47"/>
    </row>
    <row r="56" spans="1:141" ht="15.75" customHeight="1">
      <c r="A56" s="169" t="s">
        <v>520</v>
      </c>
      <c r="B56" s="1400">
        <f t="shared" si="1"/>
        <v>10938</v>
      </c>
      <c r="C56" s="1387"/>
      <c r="D56" s="1387"/>
      <c r="E56" s="1387"/>
      <c r="F56" s="1387"/>
      <c r="G56" s="1387"/>
      <c r="H56" s="1387"/>
      <c r="I56" s="1387"/>
      <c r="J56" s="1387"/>
      <c r="K56" s="1387">
        <v>287</v>
      </c>
      <c r="L56" s="1387"/>
      <c r="M56" s="1387"/>
      <c r="N56" s="1387"/>
      <c r="O56" s="1387"/>
      <c r="P56" s="1387"/>
      <c r="Q56" s="1387"/>
      <c r="R56" s="1387"/>
      <c r="S56" s="1387"/>
      <c r="T56" s="1387">
        <v>367</v>
      </c>
      <c r="U56" s="1387"/>
      <c r="V56" s="1387"/>
      <c r="W56" s="1387"/>
      <c r="X56" s="1387"/>
      <c r="Y56" s="1387"/>
      <c r="Z56" s="1387"/>
      <c r="AA56" s="1387"/>
      <c r="AB56" s="1387"/>
      <c r="AC56" s="1387">
        <v>918</v>
      </c>
      <c r="AD56" s="1387"/>
      <c r="AE56" s="1387"/>
      <c r="AF56" s="1387"/>
      <c r="AG56" s="1387"/>
      <c r="AH56" s="1387"/>
      <c r="AI56" s="1387"/>
      <c r="AJ56" s="1387"/>
      <c r="AK56" s="1387"/>
      <c r="AL56" s="1387">
        <v>1237</v>
      </c>
      <c r="AM56" s="1387"/>
      <c r="AN56" s="1387"/>
      <c r="AO56" s="1387"/>
      <c r="AP56" s="1387"/>
      <c r="AQ56" s="1387"/>
      <c r="AR56" s="1387"/>
      <c r="AS56" s="1387"/>
      <c r="AT56" s="1387"/>
      <c r="AU56" s="1387">
        <v>1064</v>
      </c>
      <c r="AV56" s="1387"/>
      <c r="AW56" s="1387"/>
      <c r="AX56" s="1387"/>
      <c r="AY56" s="1387"/>
      <c r="AZ56" s="1387"/>
      <c r="BA56" s="1387"/>
      <c r="BB56" s="1387"/>
      <c r="BC56" s="1387"/>
      <c r="BD56" s="1387">
        <v>526</v>
      </c>
      <c r="BE56" s="1387"/>
      <c r="BF56" s="1387"/>
      <c r="BG56" s="1387"/>
      <c r="BH56" s="1387"/>
      <c r="BI56" s="1387"/>
      <c r="BJ56" s="1387"/>
      <c r="BK56" s="1387"/>
      <c r="BL56" s="1387"/>
      <c r="BM56" s="1387"/>
      <c r="BN56" s="1387">
        <v>212</v>
      </c>
      <c r="BO56" s="1387"/>
      <c r="BP56" s="1387"/>
      <c r="BQ56" s="1387"/>
      <c r="BR56" s="1387"/>
      <c r="BS56" s="1387"/>
      <c r="BT56" s="1387"/>
      <c r="BU56" s="1387"/>
      <c r="BV56" s="1387"/>
      <c r="BW56" s="1387"/>
      <c r="BX56" s="1387">
        <v>1999</v>
      </c>
      <c r="BY56" s="1387"/>
      <c r="BZ56" s="1387"/>
      <c r="CA56" s="1387"/>
      <c r="CB56" s="1387"/>
      <c r="CC56" s="1387"/>
      <c r="CD56" s="1387"/>
      <c r="CE56" s="1387"/>
      <c r="CF56" s="1387"/>
      <c r="CG56" s="1387"/>
      <c r="CH56" s="1387">
        <v>206</v>
      </c>
      <c r="CI56" s="1387"/>
      <c r="CJ56" s="1387"/>
      <c r="CK56" s="1387"/>
      <c r="CL56" s="1387"/>
      <c r="CM56" s="1387"/>
      <c r="CN56" s="1387"/>
      <c r="CO56" s="1387"/>
      <c r="CP56" s="1387"/>
      <c r="CQ56" s="1387"/>
      <c r="CR56" s="1387">
        <v>3992</v>
      </c>
      <c r="CS56" s="1387"/>
      <c r="CT56" s="1387"/>
      <c r="CU56" s="1387"/>
      <c r="CV56" s="1387"/>
      <c r="CW56" s="1387"/>
      <c r="CX56" s="1387"/>
      <c r="CY56" s="1387"/>
      <c r="CZ56" s="1387"/>
      <c r="DA56" s="1387"/>
      <c r="DB56" s="1387">
        <v>130</v>
      </c>
      <c r="DC56" s="1387"/>
      <c r="DD56" s="1387"/>
      <c r="DE56" s="1387"/>
      <c r="DF56" s="1387"/>
      <c r="DG56" s="1387"/>
      <c r="DH56" s="1387"/>
      <c r="DI56" s="1387"/>
      <c r="DJ56" s="1387"/>
      <c r="DK56" s="1387"/>
      <c r="DL56" s="177"/>
      <c r="DM56" s="174"/>
      <c r="DN56" s="174"/>
      <c r="DO56" s="174"/>
      <c r="DP56" s="174"/>
      <c r="DQ56" s="174"/>
      <c r="DR56" s="174"/>
      <c r="DS56" s="47"/>
      <c r="DT56" s="47"/>
      <c r="DU56" s="47"/>
      <c r="DV56" s="47"/>
      <c r="DW56" s="47"/>
      <c r="DX56" s="47"/>
      <c r="DY56" s="47"/>
      <c r="DZ56" s="47"/>
      <c r="EA56" s="47"/>
      <c r="EB56" s="47"/>
      <c r="EC56" s="47"/>
      <c r="ED56" s="47"/>
      <c r="EE56" s="47"/>
      <c r="EF56" s="47"/>
      <c r="EG56" s="47"/>
      <c r="EH56" s="47"/>
      <c r="EI56" s="47"/>
      <c r="EJ56" s="47"/>
      <c r="EK56" s="47"/>
    </row>
    <row r="57" spans="1:141" ht="15.75" customHeight="1">
      <c r="A57" s="169" t="s">
        <v>521</v>
      </c>
      <c r="B57" s="1400">
        <f t="shared" si="1"/>
        <v>5671</v>
      </c>
      <c r="C57" s="1387"/>
      <c r="D57" s="1387"/>
      <c r="E57" s="1387"/>
      <c r="F57" s="1387"/>
      <c r="G57" s="1387"/>
      <c r="H57" s="1387"/>
      <c r="I57" s="1387"/>
      <c r="J57" s="1387"/>
      <c r="K57" s="1387">
        <v>178</v>
      </c>
      <c r="L57" s="1387"/>
      <c r="M57" s="1387"/>
      <c r="N57" s="1387"/>
      <c r="O57" s="1387"/>
      <c r="P57" s="1387"/>
      <c r="Q57" s="1387"/>
      <c r="R57" s="1387"/>
      <c r="S57" s="1387"/>
      <c r="T57" s="1387">
        <v>295</v>
      </c>
      <c r="U57" s="1387"/>
      <c r="V57" s="1387"/>
      <c r="W57" s="1387"/>
      <c r="X57" s="1387"/>
      <c r="Y57" s="1387"/>
      <c r="Z57" s="1387"/>
      <c r="AA57" s="1387"/>
      <c r="AB57" s="1387"/>
      <c r="AC57" s="1387">
        <v>362</v>
      </c>
      <c r="AD57" s="1387"/>
      <c r="AE57" s="1387"/>
      <c r="AF57" s="1387"/>
      <c r="AG57" s="1387"/>
      <c r="AH57" s="1387"/>
      <c r="AI57" s="1387"/>
      <c r="AJ57" s="1387"/>
      <c r="AK57" s="1387"/>
      <c r="AL57" s="1387">
        <v>826</v>
      </c>
      <c r="AM57" s="1387"/>
      <c r="AN57" s="1387"/>
      <c r="AO57" s="1387"/>
      <c r="AP57" s="1387"/>
      <c r="AQ57" s="1387"/>
      <c r="AR57" s="1387"/>
      <c r="AS57" s="1387"/>
      <c r="AT57" s="1387"/>
      <c r="AU57" s="1387">
        <v>635</v>
      </c>
      <c r="AV57" s="1387"/>
      <c r="AW57" s="1387"/>
      <c r="AX57" s="1387"/>
      <c r="AY57" s="1387"/>
      <c r="AZ57" s="1387"/>
      <c r="BA57" s="1387"/>
      <c r="BB57" s="1387"/>
      <c r="BC57" s="1387"/>
      <c r="BD57" s="1387">
        <v>311</v>
      </c>
      <c r="BE57" s="1387"/>
      <c r="BF57" s="1387"/>
      <c r="BG57" s="1387"/>
      <c r="BH57" s="1387"/>
      <c r="BI57" s="1387"/>
      <c r="BJ57" s="1387"/>
      <c r="BK57" s="1387"/>
      <c r="BL57" s="1387"/>
      <c r="BM57" s="1387"/>
      <c r="BN57" s="1387">
        <v>136</v>
      </c>
      <c r="BO57" s="1387"/>
      <c r="BP57" s="1387"/>
      <c r="BQ57" s="1387"/>
      <c r="BR57" s="1387"/>
      <c r="BS57" s="1387"/>
      <c r="BT57" s="1387"/>
      <c r="BU57" s="1387"/>
      <c r="BV57" s="1387"/>
      <c r="BW57" s="1387"/>
      <c r="BX57" s="1387">
        <v>1001</v>
      </c>
      <c r="BY57" s="1387"/>
      <c r="BZ57" s="1387"/>
      <c r="CA57" s="1387"/>
      <c r="CB57" s="1387"/>
      <c r="CC57" s="1387"/>
      <c r="CD57" s="1387"/>
      <c r="CE57" s="1387"/>
      <c r="CF57" s="1387"/>
      <c r="CG57" s="1387"/>
      <c r="CH57" s="1387">
        <v>114</v>
      </c>
      <c r="CI57" s="1387"/>
      <c r="CJ57" s="1387"/>
      <c r="CK57" s="1387"/>
      <c r="CL57" s="1387"/>
      <c r="CM57" s="1387"/>
      <c r="CN57" s="1387"/>
      <c r="CO57" s="1387"/>
      <c r="CP57" s="1387"/>
      <c r="CQ57" s="1387"/>
      <c r="CR57" s="1387">
        <v>1770</v>
      </c>
      <c r="CS57" s="1387"/>
      <c r="CT57" s="1387"/>
      <c r="CU57" s="1387"/>
      <c r="CV57" s="1387"/>
      <c r="CW57" s="1387"/>
      <c r="CX57" s="1387"/>
      <c r="CY57" s="1387"/>
      <c r="CZ57" s="1387"/>
      <c r="DA57" s="1387"/>
      <c r="DB57" s="1387">
        <v>43</v>
      </c>
      <c r="DC57" s="1387"/>
      <c r="DD57" s="1387"/>
      <c r="DE57" s="1387"/>
      <c r="DF57" s="1387"/>
      <c r="DG57" s="1387"/>
      <c r="DH57" s="1387"/>
      <c r="DI57" s="1387"/>
      <c r="DJ57" s="1387"/>
      <c r="DK57" s="1387"/>
      <c r="DL57" s="177"/>
      <c r="DM57" s="174"/>
      <c r="DN57" s="174"/>
      <c r="DO57" s="174"/>
      <c r="DP57" s="174"/>
      <c r="DQ57" s="174"/>
      <c r="DR57" s="174"/>
      <c r="DS57" s="47"/>
      <c r="DT57" s="47"/>
      <c r="DU57" s="47"/>
      <c r="DV57" s="47"/>
      <c r="DW57" s="47"/>
      <c r="DX57" s="47"/>
      <c r="DY57" s="47"/>
      <c r="DZ57" s="47"/>
      <c r="EA57" s="47"/>
      <c r="EB57" s="47"/>
      <c r="EC57" s="47"/>
      <c r="ED57" s="47"/>
      <c r="EE57" s="47"/>
      <c r="EF57" s="47"/>
      <c r="EG57" s="47"/>
      <c r="EH57" s="47"/>
      <c r="EI57" s="47"/>
      <c r="EJ57" s="47"/>
      <c r="EK57" s="47"/>
    </row>
    <row r="58" spans="1:141" ht="15.75" customHeight="1">
      <c r="A58" s="169" t="s">
        <v>522</v>
      </c>
      <c r="B58" s="1400">
        <f t="shared" si="1"/>
        <v>9030</v>
      </c>
      <c r="C58" s="1387"/>
      <c r="D58" s="1387"/>
      <c r="E58" s="1387"/>
      <c r="F58" s="1387"/>
      <c r="G58" s="1387"/>
      <c r="H58" s="1387"/>
      <c r="I58" s="1387"/>
      <c r="J58" s="1387"/>
      <c r="K58" s="1387">
        <v>297</v>
      </c>
      <c r="L58" s="1387"/>
      <c r="M58" s="1387"/>
      <c r="N58" s="1387"/>
      <c r="O58" s="1387"/>
      <c r="P58" s="1387"/>
      <c r="Q58" s="1387"/>
      <c r="R58" s="1387"/>
      <c r="S58" s="1387"/>
      <c r="T58" s="1387">
        <v>419</v>
      </c>
      <c r="U58" s="1387"/>
      <c r="V58" s="1387"/>
      <c r="W58" s="1387"/>
      <c r="X58" s="1387"/>
      <c r="Y58" s="1387"/>
      <c r="Z58" s="1387"/>
      <c r="AA58" s="1387"/>
      <c r="AB58" s="1387"/>
      <c r="AC58" s="1387">
        <v>736</v>
      </c>
      <c r="AD58" s="1387"/>
      <c r="AE58" s="1387"/>
      <c r="AF58" s="1387"/>
      <c r="AG58" s="1387"/>
      <c r="AH58" s="1387"/>
      <c r="AI58" s="1387"/>
      <c r="AJ58" s="1387"/>
      <c r="AK58" s="1387"/>
      <c r="AL58" s="1387">
        <v>1150</v>
      </c>
      <c r="AM58" s="1387"/>
      <c r="AN58" s="1387"/>
      <c r="AO58" s="1387"/>
      <c r="AP58" s="1387"/>
      <c r="AQ58" s="1387"/>
      <c r="AR58" s="1387"/>
      <c r="AS58" s="1387"/>
      <c r="AT58" s="1387"/>
      <c r="AU58" s="1387">
        <v>558</v>
      </c>
      <c r="AV58" s="1387"/>
      <c r="AW58" s="1387"/>
      <c r="AX58" s="1387"/>
      <c r="AY58" s="1387"/>
      <c r="AZ58" s="1387"/>
      <c r="BA58" s="1387"/>
      <c r="BB58" s="1387"/>
      <c r="BC58" s="1387"/>
      <c r="BD58" s="1387">
        <v>555</v>
      </c>
      <c r="BE58" s="1387"/>
      <c r="BF58" s="1387"/>
      <c r="BG58" s="1387"/>
      <c r="BH58" s="1387"/>
      <c r="BI58" s="1387"/>
      <c r="BJ58" s="1387"/>
      <c r="BK58" s="1387"/>
      <c r="BL58" s="1387"/>
      <c r="BM58" s="1387"/>
      <c r="BN58" s="1387">
        <v>216</v>
      </c>
      <c r="BO58" s="1387"/>
      <c r="BP58" s="1387"/>
      <c r="BQ58" s="1387"/>
      <c r="BR58" s="1387"/>
      <c r="BS58" s="1387"/>
      <c r="BT58" s="1387"/>
      <c r="BU58" s="1387"/>
      <c r="BV58" s="1387"/>
      <c r="BW58" s="1387"/>
      <c r="BX58" s="1387">
        <v>1700</v>
      </c>
      <c r="BY58" s="1387"/>
      <c r="BZ58" s="1387"/>
      <c r="CA58" s="1387"/>
      <c r="CB58" s="1387"/>
      <c r="CC58" s="1387"/>
      <c r="CD58" s="1387"/>
      <c r="CE58" s="1387"/>
      <c r="CF58" s="1387"/>
      <c r="CG58" s="1387"/>
      <c r="CH58" s="1387">
        <v>215</v>
      </c>
      <c r="CI58" s="1387"/>
      <c r="CJ58" s="1387"/>
      <c r="CK58" s="1387"/>
      <c r="CL58" s="1387"/>
      <c r="CM58" s="1387"/>
      <c r="CN58" s="1387"/>
      <c r="CO58" s="1387"/>
      <c r="CP58" s="1387"/>
      <c r="CQ58" s="1387"/>
      <c r="CR58" s="1387">
        <v>3059</v>
      </c>
      <c r="CS58" s="1387"/>
      <c r="CT58" s="1387"/>
      <c r="CU58" s="1387"/>
      <c r="CV58" s="1387"/>
      <c r="CW58" s="1387"/>
      <c r="CX58" s="1387"/>
      <c r="CY58" s="1387"/>
      <c r="CZ58" s="1387"/>
      <c r="DA58" s="1387"/>
      <c r="DB58" s="1387">
        <v>125</v>
      </c>
      <c r="DC58" s="1387"/>
      <c r="DD58" s="1387"/>
      <c r="DE58" s="1387"/>
      <c r="DF58" s="1387"/>
      <c r="DG58" s="1387"/>
      <c r="DH58" s="1387"/>
      <c r="DI58" s="1387"/>
      <c r="DJ58" s="1387"/>
      <c r="DK58" s="1387"/>
      <c r="DL58" s="177"/>
      <c r="DM58" s="174"/>
      <c r="DN58" s="174"/>
      <c r="DO58" s="174"/>
      <c r="DP58" s="174"/>
      <c r="DQ58" s="174"/>
      <c r="DR58" s="174"/>
      <c r="DS58" s="47"/>
      <c r="DT58" s="47"/>
      <c r="DU58" s="47"/>
      <c r="DV58" s="47"/>
      <c r="DW58" s="47"/>
      <c r="DX58" s="47"/>
      <c r="DY58" s="47"/>
      <c r="DZ58" s="47"/>
      <c r="EA58" s="47"/>
      <c r="EB58" s="47"/>
      <c r="EC58" s="47"/>
      <c r="ED58" s="47"/>
      <c r="EE58" s="47"/>
      <c r="EF58" s="47"/>
      <c r="EG58" s="47"/>
      <c r="EH58" s="47"/>
      <c r="EI58" s="47"/>
      <c r="EJ58" s="47"/>
      <c r="EK58" s="47"/>
    </row>
    <row r="59" spans="1:141" ht="15.75" customHeight="1">
      <c r="A59" s="169" t="s">
        <v>523</v>
      </c>
      <c r="B59" s="1400">
        <f t="shared" si="1"/>
        <v>8462</v>
      </c>
      <c r="C59" s="1387"/>
      <c r="D59" s="1387"/>
      <c r="E59" s="1387"/>
      <c r="F59" s="1387"/>
      <c r="G59" s="1387"/>
      <c r="H59" s="1387"/>
      <c r="I59" s="1387"/>
      <c r="J59" s="1387"/>
      <c r="K59" s="1387">
        <v>265</v>
      </c>
      <c r="L59" s="1387"/>
      <c r="M59" s="1387"/>
      <c r="N59" s="1387"/>
      <c r="O59" s="1387"/>
      <c r="P59" s="1387"/>
      <c r="Q59" s="1387"/>
      <c r="R59" s="1387"/>
      <c r="S59" s="1387"/>
      <c r="T59" s="1387">
        <v>390</v>
      </c>
      <c r="U59" s="1387"/>
      <c r="V59" s="1387"/>
      <c r="W59" s="1387"/>
      <c r="X59" s="1387"/>
      <c r="Y59" s="1387"/>
      <c r="Z59" s="1387"/>
      <c r="AA59" s="1387"/>
      <c r="AB59" s="1387"/>
      <c r="AC59" s="1387">
        <v>608</v>
      </c>
      <c r="AD59" s="1387"/>
      <c r="AE59" s="1387"/>
      <c r="AF59" s="1387"/>
      <c r="AG59" s="1387"/>
      <c r="AH59" s="1387"/>
      <c r="AI59" s="1387"/>
      <c r="AJ59" s="1387"/>
      <c r="AK59" s="1387"/>
      <c r="AL59" s="1387">
        <v>987</v>
      </c>
      <c r="AM59" s="1387"/>
      <c r="AN59" s="1387"/>
      <c r="AO59" s="1387"/>
      <c r="AP59" s="1387"/>
      <c r="AQ59" s="1387"/>
      <c r="AR59" s="1387"/>
      <c r="AS59" s="1387"/>
      <c r="AT59" s="1387"/>
      <c r="AU59" s="1387">
        <v>508</v>
      </c>
      <c r="AV59" s="1387"/>
      <c r="AW59" s="1387"/>
      <c r="AX59" s="1387"/>
      <c r="AY59" s="1387"/>
      <c r="AZ59" s="1387"/>
      <c r="BA59" s="1387"/>
      <c r="BB59" s="1387"/>
      <c r="BC59" s="1387"/>
      <c r="BD59" s="1387">
        <v>536</v>
      </c>
      <c r="BE59" s="1387"/>
      <c r="BF59" s="1387"/>
      <c r="BG59" s="1387"/>
      <c r="BH59" s="1387"/>
      <c r="BI59" s="1387"/>
      <c r="BJ59" s="1387"/>
      <c r="BK59" s="1387"/>
      <c r="BL59" s="1387"/>
      <c r="BM59" s="1387"/>
      <c r="BN59" s="1387">
        <v>227</v>
      </c>
      <c r="BO59" s="1387"/>
      <c r="BP59" s="1387"/>
      <c r="BQ59" s="1387"/>
      <c r="BR59" s="1387"/>
      <c r="BS59" s="1387"/>
      <c r="BT59" s="1387"/>
      <c r="BU59" s="1387"/>
      <c r="BV59" s="1387"/>
      <c r="BW59" s="1387"/>
      <c r="BX59" s="1387">
        <v>1817</v>
      </c>
      <c r="BY59" s="1387"/>
      <c r="BZ59" s="1387"/>
      <c r="CA59" s="1387"/>
      <c r="CB59" s="1387"/>
      <c r="CC59" s="1387"/>
      <c r="CD59" s="1387"/>
      <c r="CE59" s="1387"/>
      <c r="CF59" s="1387"/>
      <c r="CG59" s="1387"/>
      <c r="CH59" s="1387">
        <v>199</v>
      </c>
      <c r="CI59" s="1387"/>
      <c r="CJ59" s="1387"/>
      <c r="CK59" s="1387"/>
      <c r="CL59" s="1387"/>
      <c r="CM59" s="1387"/>
      <c r="CN59" s="1387"/>
      <c r="CO59" s="1387"/>
      <c r="CP59" s="1387"/>
      <c r="CQ59" s="1387"/>
      <c r="CR59" s="1387">
        <v>2794</v>
      </c>
      <c r="CS59" s="1387"/>
      <c r="CT59" s="1387"/>
      <c r="CU59" s="1387"/>
      <c r="CV59" s="1387"/>
      <c r="CW59" s="1387"/>
      <c r="CX59" s="1387"/>
      <c r="CY59" s="1387"/>
      <c r="CZ59" s="1387"/>
      <c r="DA59" s="1387"/>
      <c r="DB59" s="1387">
        <v>131</v>
      </c>
      <c r="DC59" s="1387"/>
      <c r="DD59" s="1387"/>
      <c r="DE59" s="1387"/>
      <c r="DF59" s="1387"/>
      <c r="DG59" s="1387"/>
      <c r="DH59" s="1387"/>
      <c r="DI59" s="1387"/>
      <c r="DJ59" s="1387"/>
      <c r="DK59" s="1387"/>
      <c r="DL59" s="177"/>
      <c r="DM59" s="174"/>
      <c r="DN59" s="174"/>
      <c r="DO59" s="174"/>
      <c r="DP59" s="174"/>
      <c r="DQ59" s="174"/>
      <c r="DR59" s="174"/>
      <c r="DS59" s="47"/>
      <c r="DT59" s="47"/>
      <c r="DU59" s="47"/>
      <c r="DV59" s="47"/>
      <c r="DW59" s="47"/>
      <c r="DX59" s="47"/>
      <c r="DY59" s="47"/>
      <c r="DZ59" s="47"/>
      <c r="EA59" s="47"/>
      <c r="EB59" s="47"/>
      <c r="EC59" s="47"/>
      <c r="ED59" s="47"/>
      <c r="EE59" s="47"/>
      <c r="EF59" s="47"/>
      <c r="EG59" s="47"/>
      <c r="EH59" s="47"/>
      <c r="EI59" s="47"/>
      <c r="EJ59" s="47"/>
      <c r="EK59" s="47"/>
    </row>
    <row r="60" spans="1:141" ht="15.75" customHeight="1">
      <c r="A60" s="169" t="s">
        <v>524</v>
      </c>
      <c r="B60" s="1400">
        <f t="shared" si="1"/>
        <v>7699</v>
      </c>
      <c r="C60" s="1387"/>
      <c r="D60" s="1387"/>
      <c r="E60" s="1387"/>
      <c r="F60" s="1387"/>
      <c r="G60" s="1387"/>
      <c r="H60" s="1387"/>
      <c r="I60" s="1387"/>
      <c r="J60" s="1387"/>
      <c r="K60" s="1387">
        <v>216</v>
      </c>
      <c r="L60" s="1387"/>
      <c r="M60" s="1387"/>
      <c r="N60" s="1387"/>
      <c r="O60" s="1387"/>
      <c r="P60" s="1387"/>
      <c r="Q60" s="1387"/>
      <c r="R60" s="1387"/>
      <c r="S60" s="1387"/>
      <c r="T60" s="1387">
        <v>357</v>
      </c>
      <c r="U60" s="1387"/>
      <c r="V60" s="1387"/>
      <c r="W60" s="1387"/>
      <c r="X60" s="1387"/>
      <c r="Y60" s="1387"/>
      <c r="Z60" s="1387"/>
      <c r="AA60" s="1387"/>
      <c r="AB60" s="1387"/>
      <c r="AC60" s="1387">
        <v>516</v>
      </c>
      <c r="AD60" s="1387"/>
      <c r="AE60" s="1387"/>
      <c r="AF60" s="1387"/>
      <c r="AG60" s="1387"/>
      <c r="AH60" s="1387"/>
      <c r="AI60" s="1387"/>
      <c r="AJ60" s="1387"/>
      <c r="AK60" s="1387"/>
      <c r="AL60" s="1387">
        <v>998</v>
      </c>
      <c r="AM60" s="1387"/>
      <c r="AN60" s="1387"/>
      <c r="AO60" s="1387"/>
      <c r="AP60" s="1387"/>
      <c r="AQ60" s="1387"/>
      <c r="AR60" s="1387"/>
      <c r="AS60" s="1387"/>
      <c r="AT60" s="1387"/>
      <c r="AU60" s="1387">
        <v>459</v>
      </c>
      <c r="AV60" s="1387"/>
      <c r="AW60" s="1387"/>
      <c r="AX60" s="1387"/>
      <c r="AY60" s="1387"/>
      <c r="AZ60" s="1387"/>
      <c r="BA60" s="1387"/>
      <c r="BB60" s="1387"/>
      <c r="BC60" s="1387"/>
      <c r="BD60" s="1387">
        <v>473</v>
      </c>
      <c r="BE60" s="1387"/>
      <c r="BF60" s="1387"/>
      <c r="BG60" s="1387"/>
      <c r="BH60" s="1387"/>
      <c r="BI60" s="1387"/>
      <c r="BJ60" s="1387"/>
      <c r="BK60" s="1387"/>
      <c r="BL60" s="1387"/>
      <c r="BM60" s="1387"/>
      <c r="BN60" s="1387">
        <v>168</v>
      </c>
      <c r="BO60" s="1387"/>
      <c r="BP60" s="1387"/>
      <c r="BQ60" s="1387"/>
      <c r="BR60" s="1387"/>
      <c r="BS60" s="1387"/>
      <c r="BT60" s="1387"/>
      <c r="BU60" s="1387"/>
      <c r="BV60" s="1387"/>
      <c r="BW60" s="1387"/>
      <c r="BX60" s="1387">
        <v>1638</v>
      </c>
      <c r="BY60" s="1387"/>
      <c r="BZ60" s="1387"/>
      <c r="CA60" s="1387"/>
      <c r="CB60" s="1387"/>
      <c r="CC60" s="1387"/>
      <c r="CD60" s="1387"/>
      <c r="CE60" s="1387"/>
      <c r="CF60" s="1387"/>
      <c r="CG60" s="1387"/>
      <c r="CH60" s="1387">
        <v>135</v>
      </c>
      <c r="CI60" s="1387"/>
      <c r="CJ60" s="1387"/>
      <c r="CK60" s="1387"/>
      <c r="CL60" s="1387"/>
      <c r="CM60" s="1387"/>
      <c r="CN60" s="1387"/>
      <c r="CO60" s="1387"/>
      <c r="CP60" s="1387"/>
      <c r="CQ60" s="1387"/>
      <c r="CR60" s="1387">
        <v>2647</v>
      </c>
      <c r="CS60" s="1387"/>
      <c r="CT60" s="1387"/>
      <c r="CU60" s="1387"/>
      <c r="CV60" s="1387"/>
      <c r="CW60" s="1387"/>
      <c r="CX60" s="1387"/>
      <c r="CY60" s="1387"/>
      <c r="CZ60" s="1387"/>
      <c r="DA60" s="1387"/>
      <c r="DB60" s="1387">
        <v>92</v>
      </c>
      <c r="DC60" s="1387"/>
      <c r="DD60" s="1387"/>
      <c r="DE60" s="1387"/>
      <c r="DF60" s="1387"/>
      <c r="DG60" s="1387"/>
      <c r="DH60" s="1387"/>
      <c r="DI60" s="1387"/>
      <c r="DJ60" s="1387"/>
      <c r="DK60" s="1387"/>
      <c r="DL60" s="177"/>
      <c r="DM60" s="174"/>
      <c r="DN60" s="174"/>
      <c r="DO60" s="174"/>
      <c r="DP60" s="174"/>
      <c r="DQ60" s="174"/>
      <c r="DR60" s="174"/>
      <c r="DS60" s="47"/>
      <c r="DT60" s="47"/>
      <c r="DU60" s="47"/>
      <c r="DV60" s="47"/>
      <c r="DW60" s="47"/>
      <c r="DX60" s="47"/>
      <c r="DY60" s="47"/>
      <c r="DZ60" s="47"/>
      <c r="EA60" s="47"/>
      <c r="EB60" s="47"/>
      <c r="EC60" s="47"/>
      <c r="ED60" s="47"/>
      <c r="EE60" s="47"/>
      <c r="EF60" s="47"/>
      <c r="EG60" s="47"/>
      <c r="EH60" s="47"/>
      <c r="EI60" s="47"/>
      <c r="EJ60" s="47"/>
      <c r="EK60" s="47"/>
    </row>
    <row r="61" spans="1:141" ht="15.75" customHeight="1">
      <c r="A61" s="169"/>
      <c r="B61" s="1400"/>
      <c r="C61" s="1387"/>
      <c r="D61" s="1387"/>
      <c r="E61" s="1387"/>
      <c r="F61" s="1387"/>
      <c r="G61" s="1387"/>
      <c r="H61" s="1387"/>
      <c r="I61" s="1387"/>
      <c r="J61" s="1387"/>
      <c r="K61" s="1387"/>
      <c r="L61" s="1387"/>
      <c r="M61" s="1387"/>
      <c r="N61" s="1387"/>
      <c r="O61" s="1387"/>
      <c r="P61" s="1387"/>
      <c r="Q61" s="1387"/>
      <c r="R61" s="1387"/>
      <c r="S61" s="1387"/>
      <c r="T61" s="1387"/>
      <c r="U61" s="1387"/>
      <c r="V61" s="1387"/>
      <c r="W61" s="1387"/>
      <c r="X61" s="1387"/>
      <c r="Y61" s="1387"/>
      <c r="Z61" s="1387"/>
      <c r="AA61" s="1387"/>
      <c r="AB61" s="1387"/>
      <c r="AC61" s="1387"/>
      <c r="AD61" s="1387"/>
      <c r="AE61" s="1387"/>
      <c r="AF61" s="1387"/>
      <c r="AG61" s="1387"/>
      <c r="AH61" s="1387"/>
      <c r="AI61" s="1387"/>
      <c r="AJ61" s="1387"/>
      <c r="AK61" s="1387"/>
      <c r="AL61" s="1387"/>
      <c r="AM61" s="1387"/>
      <c r="AN61" s="1387"/>
      <c r="AO61" s="1387"/>
      <c r="AP61" s="1387"/>
      <c r="AQ61" s="1387"/>
      <c r="AR61" s="1387"/>
      <c r="AS61" s="1387"/>
      <c r="AT61" s="1387"/>
      <c r="AU61" s="1387"/>
      <c r="AV61" s="1387"/>
      <c r="AW61" s="1387"/>
      <c r="AX61" s="1387"/>
      <c r="AY61" s="1387"/>
      <c r="AZ61" s="1387"/>
      <c r="BA61" s="1387"/>
      <c r="BB61" s="1387"/>
      <c r="BC61" s="1387"/>
      <c r="BD61" s="1387"/>
      <c r="BE61" s="1387"/>
      <c r="BF61" s="1387"/>
      <c r="BG61" s="1387"/>
      <c r="BH61" s="1387"/>
      <c r="BI61" s="1387"/>
      <c r="BJ61" s="1387"/>
      <c r="BK61" s="1387"/>
      <c r="BL61" s="1387"/>
      <c r="BM61" s="1387"/>
      <c r="BN61" s="1387"/>
      <c r="BO61" s="1387"/>
      <c r="BP61" s="1387"/>
      <c r="BQ61" s="1387"/>
      <c r="BR61" s="1387"/>
      <c r="BS61" s="1387"/>
      <c r="BT61" s="1387"/>
      <c r="BU61" s="1387"/>
      <c r="BV61" s="1387"/>
      <c r="BW61" s="1387"/>
      <c r="BX61" s="1387"/>
      <c r="BY61" s="1387"/>
      <c r="BZ61" s="1387"/>
      <c r="CA61" s="1387"/>
      <c r="CB61" s="1387"/>
      <c r="CC61" s="1387"/>
      <c r="CD61" s="1387"/>
      <c r="CE61" s="1387"/>
      <c r="CF61" s="1387"/>
      <c r="CG61" s="1387"/>
      <c r="CH61" s="1387"/>
      <c r="CI61" s="1387"/>
      <c r="CJ61" s="1387"/>
      <c r="CK61" s="1387"/>
      <c r="CL61" s="1387"/>
      <c r="CM61" s="1387"/>
      <c r="CN61" s="1387"/>
      <c r="CO61" s="1387"/>
      <c r="CP61" s="1387"/>
      <c r="CQ61" s="1387"/>
      <c r="CR61" s="1387"/>
      <c r="CS61" s="1387"/>
      <c r="CT61" s="1387"/>
      <c r="CU61" s="1387"/>
      <c r="CV61" s="1387"/>
      <c r="CW61" s="1387"/>
      <c r="CX61" s="1387"/>
      <c r="CY61" s="1387"/>
      <c r="CZ61" s="1387"/>
      <c r="DA61" s="1387"/>
      <c r="DB61" s="1387"/>
      <c r="DC61" s="1387"/>
      <c r="DD61" s="1387"/>
      <c r="DE61" s="1387"/>
      <c r="DF61" s="1387"/>
      <c r="DG61" s="1387"/>
      <c r="DH61" s="1387"/>
      <c r="DI61" s="1387"/>
      <c r="DJ61" s="1387"/>
      <c r="DK61" s="1387"/>
      <c r="DL61" s="177"/>
      <c r="DM61" s="174"/>
      <c r="DN61" s="174"/>
      <c r="DO61" s="174"/>
      <c r="DP61" s="174"/>
      <c r="DQ61" s="174"/>
      <c r="DR61" s="174"/>
      <c r="DS61" s="47"/>
      <c r="DT61" s="47"/>
      <c r="DU61" s="47"/>
      <c r="DV61" s="47"/>
      <c r="DW61" s="47"/>
      <c r="DX61" s="47"/>
      <c r="DY61" s="47"/>
      <c r="DZ61" s="47"/>
      <c r="EA61" s="47"/>
      <c r="EB61" s="47"/>
      <c r="EC61" s="47"/>
      <c r="ED61" s="47"/>
      <c r="EE61" s="47"/>
      <c r="EF61" s="47"/>
      <c r="EG61" s="47"/>
      <c r="EH61" s="47"/>
      <c r="EI61" s="47"/>
      <c r="EJ61" s="47"/>
      <c r="EK61" s="47"/>
    </row>
    <row r="62" spans="1:141" ht="15.75" customHeight="1">
      <c r="A62" s="169" t="s">
        <v>525</v>
      </c>
      <c r="B62" s="1400">
        <f>SUM(K62:DK62)</f>
        <v>9240</v>
      </c>
      <c r="C62" s="1387"/>
      <c r="D62" s="1387"/>
      <c r="E62" s="1387"/>
      <c r="F62" s="1387"/>
      <c r="G62" s="1387"/>
      <c r="H62" s="1387"/>
      <c r="I62" s="1387"/>
      <c r="J62" s="1387"/>
      <c r="K62" s="1387">
        <v>312</v>
      </c>
      <c r="L62" s="1387"/>
      <c r="M62" s="1387"/>
      <c r="N62" s="1387"/>
      <c r="O62" s="1387"/>
      <c r="P62" s="1387"/>
      <c r="Q62" s="1387"/>
      <c r="R62" s="1387"/>
      <c r="S62" s="1387"/>
      <c r="T62" s="1387">
        <v>391</v>
      </c>
      <c r="U62" s="1387"/>
      <c r="V62" s="1387"/>
      <c r="W62" s="1387"/>
      <c r="X62" s="1387"/>
      <c r="Y62" s="1387"/>
      <c r="Z62" s="1387"/>
      <c r="AA62" s="1387"/>
      <c r="AB62" s="1387"/>
      <c r="AC62" s="1387">
        <v>683</v>
      </c>
      <c r="AD62" s="1387"/>
      <c r="AE62" s="1387"/>
      <c r="AF62" s="1387"/>
      <c r="AG62" s="1387"/>
      <c r="AH62" s="1387"/>
      <c r="AI62" s="1387"/>
      <c r="AJ62" s="1387"/>
      <c r="AK62" s="1387"/>
      <c r="AL62" s="1387">
        <v>1225</v>
      </c>
      <c r="AM62" s="1387"/>
      <c r="AN62" s="1387"/>
      <c r="AO62" s="1387"/>
      <c r="AP62" s="1387"/>
      <c r="AQ62" s="1387"/>
      <c r="AR62" s="1387"/>
      <c r="AS62" s="1387"/>
      <c r="AT62" s="1387"/>
      <c r="AU62" s="1387">
        <v>624</v>
      </c>
      <c r="AV62" s="1387"/>
      <c r="AW62" s="1387"/>
      <c r="AX62" s="1387"/>
      <c r="AY62" s="1387"/>
      <c r="AZ62" s="1387"/>
      <c r="BA62" s="1387"/>
      <c r="BB62" s="1387"/>
      <c r="BC62" s="1387"/>
      <c r="BD62" s="1387">
        <v>538</v>
      </c>
      <c r="BE62" s="1387"/>
      <c r="BF62" s="1387"/>
      <c r="BG62" s="1387"/>
      <c r="BH62" s="1387"/>
      <c r="BI62" s="1387"/>
      <c r="BJ62" s="1387"/>
      <c r="BK62" s="1387"/>
      <c r="BL62" s="1387"/>
      <c r="BM62" s="1387"/>
      <c r="BN62" s="1387">
        <v>248</v>
      </c>
      <c r="BO62" s="1387"/>
      <c r="BP62" s="1387"/>
      <c r="BQ62" s="1387"/>
      <c r="BR62" s="1387"/>
      <c r="BS62" s="1387"/>
      <c r="BT62" s="1387"/>
      <c r="BU62" s="1387"/>
      <c r="BV62" s="1387"/>
      <c r="BW62" s="1387"/>
      <c r="BX62" s="1387">
        <v>1971</v>
      </c>
      <c r="BY62" s="1387"/>
      <c r="BZ62" s="1387"/>
      <c r="CA62" s="1387"/>
      <c r="CB62" s="1387"/>
      <c r="CC62" s="1387"/>
      <c r="CD62" s="1387"/>
      <c r="CE62" s="1387"/>
      <c r="CF62" s="1387"/>
      <c r="CG62" s="1387"/>
      <c r="CH62" s="1387">
        <v>184</v>
      </c>
      <c r="CI62" s="1387"/>
      <c r="CJ62" s="1387"/>
      <c r="CK62" s="1387"/>
      <c r="CL62" s="1387"/>
      <c r="CM62" s="1387"/>
      <c r="CN62" s="1387"/>
      <c r="CO62" s="1387"/>
      <c r="CP62" s="1387"/>
      <c r="CQ62" s="1387"/>
      <c r="CR62" s="1387">
        <v>2948</v>
      </c>
      <c r="CS62" s="1387"/>
      <c r="CT62" s="1387"/>
      <c r="CU62" s="1387"/>
      <c r="CV62" s="1387"/>
      <c r="CW62" s="1387"/>
      <c r="CX62" s="1387"/>
      <c r="CY62" s="1387"/>
      <c r="CZ62" s="1387"/>
      <c r="DA62" s="1387"/>
      <c r="DB62" s="1387">
        <v>116</v>
      </c>
      <c r="DC62" s="1387"/>
      <c r="DD62" s="1387"/>
      <c r="DE62" s="1387"/>
      <c r="DF62" s="1387"/>
      <c r="DG62" s="1387"/>
      <c r="DH62" s="1387"/>
      <c r="DI62" s="1387"/>
      <c r="DJ62" s="1387"/>
      <c r="DK62" s="1387"/>
      <c r="DL62" s="177"/>
      <c r="DM62" s="174"/>
      <c r="DN62" s="174"/>
      <c r="DO62" s="174"/>
      <c r="DP62" s="174"/>
      <c r="DQ62" s="174"/>
      <c r="DR62" s="174"/>
      <c r="DS62" s="47"/>
      <c r="DT62" s="47"/>
      <c r="DU62" s="47"/>
      <c r="DV62" s="47"/>
      <c r="DW62" s="47"/>
      <c r="DX62" s="47"/>
      <c r="DY62" s="47"/>
      <c r="DZ62" s="47"/>
      <c r="EA62" s="47"/>
      <c r="EB62" s="47"/>
      <c r="EC62" s="47"/>
      <c r="ED62" s="47"/>
      <c r="EE62" s="47"/>
      <c r="EF62" s="47"/>
      <c r="EG62" s="47"/>
      <c r="EH62" s="47"/>
      <c r="EI62" s="47"/>
      <c r="EJ62" s="47"/>
      <c r="EK62" s="47"/>
    </row>
    <row r="63" spans="1:141" ht="15.75" customHeight="1">
      <c r="A63" s="169" t="s">
        <v>526</v>
      </c>
      <c r="B63" s="1400">
        <f>SUM(K63:DK63)</f>
        <v>9756</v>
      </c>
      <c r="C63" s="1387"/>
      <c r="D63" s="1387"/>
      <c r="E63" s="1387"/>
      <c r="F63" s="1387"/>
      <c r="G63" s="1387"/>
      <c r="H63" s="1387"/>
      <c r="I63" s="1387"/>
      <c r="J63" s="1387"/>
      <c r="K63" s="1387">
        <v>315</v>
      </c>
      <c r="L63" s="1387"/>
      <c r="M63" s="1387"/>
      <c r="N63" s="1387"/>
      <c r="O63" s="1387"/>
      <c r="P63" s="1387"/>
      <c r="Q63" s="1387"/>
      <c r="R63" s="1387"/>
      <c r="S63" s="1387"/>
      <c r="T63" s="1387">
        <v>458</v>
      </c>
      <c r="U63" s="1387"/>
      <c r="V63" s="1387"/>
      <c r="W63" s="1387"/>
      <c r="X63" s="1387"/>
      <c r="Y63" s="1387"/>
      <c r="Z63" s="1387"/>
      <c r="AA63" s="1387"/>
      <c r="AB63" s="1387"/>
      <c r="AC63" s="1387">
        <v>801</v>
      </c>
      <c r="AD63" s="1387"/>
      <c r="AE63" s="1387"/>
      <c r="AF63" s="1387"/>
      <c r="AG63" s="1387"/>
      <c r="AH63" s="1387"/>
      <c r="AI63" s="1387"/>
      <c r="AJ63" s="1387"/>
      <c r="AK63" s="1387"/>
      <c r="AL63" s="1387">
        <v>1541</v>
      </c>
      <c r="AM63" s="1387"/>
      <c r="AN63" s="1387"/>
      <c r="AO63" s="1387"/>
      <c r="AP63" s="1387"/>
      <c r="AQ63" s="1387"/>
      <c r="AR63" s="1387"/>
      <c r="AS63" s="1387"/>
      <c r="AT63" s="1387"/>
      <c r="AU63" s="1387">
        <v>677</v>
      </c>
      <c r="AV63" s="1387"/>
      <c r="AW63" s="1387"/>
      <c r="AX63" s="1387"/>
      <c r="AY63" s="1387"/>
      <c r="AZ63" s="1387"/>
      <c r="BA63" s="1387"/>
      <c r="BB63" s="1387"/>
      <c r="BC63" s="1387"/>
      <c r="BD63" s="1387">
        <v>597</v>
      </c>
      <c r="BE63" s="1387"/>
      <c r="BF63" s="1387"/>
      <c r="BG63" s="1387"/>
      <c r="BH63" s="1387"/>
      <c r="BI63" s="1387"/>
      <c r="BJ63" s="1387"/>
      <c r="BK63" s="1387"/>
      <c r="BL63" s="1387"/>
      <c r="BM63" s="1387"/>
      <c r="BN63" s="1387">
        <v>236</v>
      </c>
      <c r="BO63" s="1387"/>
      <c r="BP63" s="1387"/>
      <c r="BQ63" s="1387"/>
      <c r="BR63" s="1387"/>
      <c r="BS63" s="1387"/>
      <c r="BT63" s="1387"/>
      <c r="BU63" s="1387"/>
      <c r="BV63" s="1387"/>
      <c r="BW63" s="1387"/>
      <c r="BX63" s="1387">
        <v>1866</v>
      </c>
      <c r="BY63" s="1387"/>
      <c r="BZ63" s="1387"/>
      <c r="CA63" s="1387"/>
      <c r="CB63" s="1387"/>
      <c r="CC63" s="1387"/>
      <c r="CD63" s="1387"/>
      <c r="CE63" s="1387"/>
      <c r="CF63" s="1387"/>
      <c r="CG63" s="1387"/>
      <c r="CH63" s="1387">
        <v>230</v>
      </c>
      <c r="CI63" s="1387"/>
      <c r="CJ63" s="1387"/>
      <c r="CK63" s="1387"/>
      <c r="CL63" s="1387"/>
      <c r="CM63" s="1387"/>
      <c r="CN63" s="1387"/>
      <c r="CO63" s="1387"/>
      <c r="CP63" s="1387"/>
      <c r="CQ63" s="1387"/>
      <c r="CR63" s="1387">
        <v>2932</v>
      </c>
      <c r="CS63" s="1387"/>
      <c r="CT63" s="1387"/>
      <c r="CU63" s="1387"/>
      <c r="CV63" s="1387"/>
      <c r="CW63" s="1387"/>
      <c r="CX63" s="1387"/>
      <c r="CY63" s="1387"/>
      <c r="CZ63" s="1387"/>
      <c r="DA63" s="1387"/>
      <c r="DB63" s="1387">
        <v>103</v>
      </c>
      <c r="DC63" s="1387"/>
      <c r="DD63" s="1387"/>
      <c r="DE63" s="1387"/>
      <c r="DF63" s="1387"/>
      <c r="DG63" s="1387"/>
      <c r="DH63" s="1387"/>
      <c r="DI63" s="1387"/>
      <c r="DJ63" s="1387"/>
      <c r="DK63" s="1387"/>
      <c r="DL63" s="177"/>
      <c r="DM63" s="174"/>
      <c r="DN63" s="174"/>
      <c r="DO63" s="174"/>
      <c r="DP63" s="174"/>
      <c r="DQ63" s="174"/>
      <c r="DR63" s="174"/>
      <c r="DS63" s="47"/>
      <c r="DT63" s="47"/>
      <c r="DU63" s="47"/>
      <c r="DV63" s="47"/>
      <c r="DW63" s="47"/>
      <c r="DX63" s="47"/>
      <c r="DY63" s="47"/>
      <c r="DZ63" s="47"/>
      <c r="EA63" s="47"/>
      <c r="EB63" s="47"/>
      <c r="EC63" s="47"/>
      <c r="ED63" s="47"/>
      <c r="EE63" s="47"/>
      <c r="EF63" s="47"/>
      <c r="EG63" s="47"/>
      <c r="EH63" s="47"/>
      <c r="EI63" s="47"/>
      <c r="EJ63" s="47"/>
      <c r="EK63" s="47"/>
    </row>
    <row r="64" spans="1:141" ht="15.75" customHeight="1">
      <c r="A64" s="170" t="s">
        <v>527</v>
      </c>
      <c r="B64" s="1399">
        <f>SUM(K64:DK64)</f>
        <v>7030</v>
      </c>
      <c r="C64" s="1386"/>
      <c r="D64" s="1386"/>
      <c r="E64" s="1386"/>
      <c r="F64" s="1386"/>
      <c r="G64" s="1386"/>
      <c r="H64" s="1386"/>
      <c r="I64" s="1386"/>
      <c r="J64" s="1386"/>
      <c r="K64" s="1386">
        <v>213</v>
      </c>
      <c r="L64" s="1386"/>
      <c r="M64" s="1386"/>
      <c r="N64" s="1386"/>
      <c r="O64" s="1386"/>
      <c r="P64" s="1386"/>
      <c r="Q64" s="1386"/>
      <c r="R64" s="1386"/>
      <c r="S64" s="1386"/>
      <c r="T64" s="1386">
        <v>357</v>
      </c>
      <c r="U64" s="1386"/>
      <c r="V64" s="1386"/>
      <c r="W64" s="1386"/>
      <c r="X64" s="1386"/>
      <c r="Y64" s="1386"/>
      <c r="Z64" s="1386"/>
      <c r="AA64" s="1386"/>
      <c r="AB64" s="1386"/>
      <c r="AC64" s="1386">
        <v>528</v>
      </c>
      <c r="AD64" s="1386"/>
      <c r="AE64" s="1386"/>
      <c r="AF64" s="1386"/>
      <c r="AG64" s="1386"/>
      <c r="AH64" s="1386"/>
      <c r="AI64" s="1386"/>
      <c r="AJ64" s="1386"/>
      <c r="AK64" s="1386"/>
      <c r="AL64" s="1386">
        <v>888</v>
      </c>
      <c r="AM64" s="1386"/>
      <c r="AN64" s="1386"/>
      <c r="AO64" s="1386"/>
      <c r="AP64" s="1386"/>
      <c r="AQ64" s="1386"/>
      <c r="AR64" s="1386"/>
      <c r="AS64" s="1386"/>
      <c r="AT64" s="1386"/>
      <c r="AU64" s="1386">
        <v>401</v>
      </c>
      <c r="AV64" s="1386"/>
      <c r="AW64" s="1386"/>
      <c r="AX64" s="1386"/>
      <c r="AY64" s="1386"/>
      <c r="AZ64" s="1386"/>
      <c r="BA64" s="1386"/>
      <c r="BB64" s="1386"/>
      <c r="BC64" s="1386"/>
      <c r="BD64" s="1386">
        <v>341</v>
      </c>
      <c r="BE64" s="1386"/>
      <c r="BF64" s="1386"/>
      <c r="BG64" s="1386"/>
      <c r="BH64" s="1386"/>
      <c r="BI64" s="1386"/>
      <c r="BJ64" s="1386"/>
      <c r="BK64" s="1386"/>
      <c r="BL64" s="1386"/>
      <c r="BM64" s="1386"/>
      <c r="BN64" s="1386">
        <v>197</v>
      </c>
      <c r="BO64" s="1386"/>
      <c r="BP64" s="1386"/>
      <c r="BQ64" s="1386"/>
      <c r="BR64" s="1386"/>
      <c r="BS64" s="1386"/>
      <c r="BT64" s="1386"/>
      <c r="BU64" s="1386"/>
      <c r="BV64" s="1386"/>
      <c r="BW64" s="1386"/>
      <c r="BX64" s="1386">
        <v>1516</v>
      </c>
      <c r="BY64" s="1386"/>
      <c r="BZ64" s="1386"/>
      <c r="CA64" s="1386"/>
      <c r="CB64" s="1386"/>
      <c r="CC64" s="1386"/>
      <c r="CD64" s="1386"/>
      <c r="CE64" s="1386"/>
      <c r="CF64" s="1386"/>
      <c r="CG64" s="1386"/>
      <c r="CH64" s="1386">
        <v>114</v>
      </c>
      <c r="CI64" s="1386"/>
      <c r="CJ64" s="1386"/>
      <c r="CK64" s="1386"/>
      <c r="CL64" s="1386"/>
      <c r="CM64" s="1386"/>
      <c r="CN64" s="1386"/>
      <c r="CO64" s="1386"/>
      <c r="CP64" s="1386"/>
      <c r="CQ64" s="1386"/>
      <c r="CR64" s="1386">
        <v>2348</v>
      </c>
      <c r="CS64" s="1386"/>
      <c r="CT64" s="1386"/>
      <c r="CU64" s="1386"/>
      <c r="CV64" s="1386"/>
      <c r="CW64" s="1386"/>
      <c r="CX64" s="1386"/>
      <c r="CY64" s="1386"/>
      <c r="CZ64" s="1386"/>
      <c r="DA64" s="1386"/>
      <c r="DB64" s="1386">
        <v>127</v>
      </c>
      <c r="DC64" s="1386"/>
      <c r="DD64" s="1386"/>
      <c r="DE64" s="1386"/>
      <c r="DF64" s="1386"/>
      <c r="DG64" s="1386"/>
      <c r="DH64" s="1386"/>
      <c r="DI64" s="1386"/>
      <c r="DJ64" s="1386"/>
      <c r="DK64" s="1386"/>
      <c r="DL64" s="177"/>
      <c r="DM64" s="174"/>
      <c r="DN64" s="174"/>
      <c r="DO64" s="174"/>
      <c r="DP64" s="174"/>
      <c r="DQ64" s="174"/>
      <c r="DR64" s="174"/>
      <c r="DS64" s="47"/>
      <c r="DT64" s="47"/>
      <c r="DU64" s="47"/>
      <c r="DV64" s="47"/>
      <c r="DW64" s="47"/>
      <c r="DX64" s="47"/>
      <c r="DY64" s="47"/>
      <c r="DZ64" s="47"/>
      <c r="EA64" s="47"/>
      <c r="EB64" s="47"/>
      <c r="EC64" s="47"/>
      <c r="ED64" s="47"/>
      <c r="EE64" s="47"/>
      <c r="EF64" s="47"/>
      <c r="EG64" s="47"/>
      <c r="EH64" s="47"/>
      <c r="EI64" s="47"/>
      <c r="EJ64" s="47"/>
      <c r="EK64" s="47"/>
    </row>
    <row r="65" spans="116:141" ht="15" customHeight="1">
      <c r="DL65" s="47"/>
      <c r="DM65" s="47"/>
      <c r="DN65" s="47"/>
      <c r="DO65" s="47"/>
      <c r="DP65" s="47"/>
      <c r="DQ65" s="47"/>
      <c r="DR65" s="47"/>
      <c r="DS65" s="47"/>
      <c r="DT65" s="47"/>
      <c r="DU65" s="47"/>
      <c r="DV65" s="47"/>
      <c r="DW65" s="47"/>
      <c r="DX65" s="47"/>
      <c r="DY65" s="47"/>
      <c r="DZ65" s="47"/>
      <c r="EA65" s="47"/>
      <c r="EB65" s="47"/>
      <c r="EC65" s="47"/>
      <c r="ED65" s="47"/>
      <c r="EE65" s="47"/>
      <c r="EF65" s="47"/>
      <c r="EG65" s="47"/>
      <c r="EH65" s="47"/>
      <c r="EI65" s="47"/>
      <c r="EJ65" s="47"/>
      <c r="EK65" s="47"/>
    </row>
    <row r="66" spans="119:141" ht="14.25">
      <c r="DO66" s="47"/>
      <c r="DP66" s="47"/>
      <c r="DQ66" s="47"/>
      <c r="DR66" s="47"/>
      <c r="DS66" s="47"/>
      <c r="DT66" s="47"/>
      <c r="DU66" s="47"/>
      <c r="DV66" s="47"/>
      <c r="DW66" s="47"/>
      <c r="DX66" s="47"/>
      <c r="DY66" s="47"/>
      <c r="DZ66" s="47"/>
      <c r="EA66" s="47"/>
      <c r="EB66" s="47"/>
      <c r="EC66" s="47"/>
      <c r="ED66" s="47"/>
      <c r="EE66" s="47"/>
      <c r="EF66" s="47"/>
      <c r="EG66" s="47"/>
      <c r="EH66" s="47"/>
      <c r="EI66" s="47"/>
      <c r="EJ66" s="47"/>
      <c r="EK66" s="47"/>
    </row>
    <row r="67" spans="119:141" ht="14.25">
      <c r="DO67" s="47"/>
      <c r="DP67" s="47"/>
      <c r="DQ67" s="47"/>
      <c r="DR67" s="47"/>
      <c r="DS67" s="47"/>
      <c r="DT67" s="47"/>
      <c r="DU67" s="47"/>
      <c r="DV67" s="47"/>
      <c r="DW67" s="47"/>
      <c r="DX67" s="47"/>
      <c r="DY67" s="47"/>
      <c r="DZ67" s="47"/>
      <c r="EA67" s="47"/>
      <c r="EB67" s="47"/>
      <c r="EC67" s="47"/>
      <c r="ED67" s="47"/>
      <c r="EE67" s="47"/>
      <c r="EF67" s="47"/>
      <c r="EG67" s="47"/>
      <c r="EH67" s="47"/>
      <c r="EI67" s="47"/>
      <c r="EJ67" s="47"/>
      <c r="EK67" s="47"/>
    </row>
    <row r="68" spans="119:141" ht="14.25">
      <c r="DO68" s="47"/>
      <c r="DP68" s="47"/>
      <c r="DQ68" s="47"/>
      <c r="DR68" s="47"/>
      <c r="DS68" s="47"/>
      <c r="DT68" s="47"/>
      <c r="DU68" s="47"/>
      <c r="DV68" s="47"/>
      <c r="DW68" s="47"/>
      <c r="DX68" s="47"/>
      <c r="DY68" s="47"/>
      <c r="DZ68" s="47"/>
      <c r="EA68" s="47"/>
      <c r="EB68" s="47"/>
      <c r="EC68" s="47"/>
      <c r="ED68" s="47"/>
      <c r="EE68" s="47"/>
      <c r="EF68" s="47"/>
      <c r="EG68" s="47"/>
      <c r="EH68" s="47"/>
      <c r="EI68" s="47"/>
      <c r="EJ68" s="47"/>
      <c r="EK68" s="47"/>
    </row>
    <row r="69" spans="122:141" ht="14.25">
      <c r="DR69" s="47"/>
      <c r="DS69" s="47"/>
      <c r="DT69" s="47"/>
      <c r="DU69" s="47"/>
      <c r="DV69" s="47"/>
      <c r="DW69" s="47"/>
      <c r="DX69" s="47"/>
      <c r="DY69" s="47"/>
      <c r="DZ69" s="47"/>
      <c r="EA69" s="47"/>
      <c r="EB69" s="47"/>
      <c r="EC69" s="47"/>
      <c r="ED69" s="47"/>
      <c r="EE69" s="47"/>
      <c r="EF69" s="47"/>
      <c r="EG69" s="47"/>
      <c r="EH69" s="47"/>
      <c r="EI69" s="47"/>
      <c r="EJ69" s="47"/>
      <c r="EK69" s="47"/>
    </row>
    <row r="70" spans="122:141" ht="14.25">
      <c r="DR70" s="47"/>
      <c r="DS70" s="47"/>
      <c r="DT70" s="47"/>
      <c r="DU70" s="47"/>
      <c r="DV70" s="47"/>
      <c r="DW70" s="47"/>
      <c r="DX70" s="47"/>
      <c r="DY70" s="47"/>
      <c r="DZ70" s="47"/>
      <c r="EA70" s="47"/>
      <c r="EB70" s="47"/>
      <c r="EC70" s="47"/>
      <c r="ED70" s="47"/>
      <c r="EE70" s="47"/>
      <c r="EF70" s="47"/>
      <c r="EG70" s="47"/>
      <c r="EH70" s="47"/>
      <c r="EI70" s="47"/>
      <c r="EJ70" s="47"/>
      <c r="EK70" s="47"/>
    </row>
    <row r="71" spans="122:141" ht="14.25">
      <c r="DR71" s="47"/>
      <c r="DS71" s="47"/>
      <c r="DT71" s="47"/>
      <c r="DU71" s="47"/>
      <c r="DV71" s="47"/>
      <c r="DW71" s="47"/>
      <c r="DX71" s="47"/>
      <c r="DY71" s="47"/>
      <c r="DZ71" s="47"/>
      <c r="EA71" s="47"/>
      <c r="EB71" s="47"/>
      <c r="EC71" s="47"/>
      <c r="ED71" s="47"/>
      <c r="EE71" s="47"/>
      <c r="EF71" s="47"/>
      <c r="EG71" s="47"/>
      <c r="EH71" s="47"/>
      <c r="EI71" s="47"/>
      <c r="EJ71" s="47"/>
      <c r="EK71" s="47"/>
    </row>
    <row r="72" spans="122:141" ht="14.25">
      <c r="DR72" s="47"/>
      <c r="DS72" s="47"/>
      <c r="DT72" s="47"/>
      <c r="DU72" s="47"/>
      <c r="DV72" s="47"/>
      <c r="DW72" s="47"/>
      <c r="DX72" s="47"/>
      <c r="DY72" s="47"/>
      <c r="DZ72" s="47"/>
      <c r="EA72" s="47"/>
      <c r="EB72" s="47"/>
      <c r="EC72" s="47"/>
      <c r="ED72" s="47"/>
      <c r="EE72" s="47"/>
      <c r="EF72" s="47"/>
      <c r="EG72" s="47"/>
      <c r="EH72" s="47"/>
      <c r="EI72" s="47"/>
      <c r="EJ72" s="47"/>
      <c r="EK72" s="47"/>
    </row>
    <row r="73" spans="122:141" ht="14.25">
      <c r="DR73" s="47"/>
      <c r="DS73" s="47"/>
      <c r="DT73" s="47"/>
      <c r="DU73" s="47"/>
      <c r="DV73" s="47"/>
      <c r="DW73" s="47"/>
      <c r="DX73" s="47"/>
      <c r="DY73" s="47"/>
      <c r="DZ73" s="47"/>
      <c r="EA73" s="47"/>
      <c r="EB73" s="47"/>
      <c r="EC73" s="47"/>
      <c r="ED73" s="47"/>
      <c r="EE73" s="47"/>
      <c r="EF73" s="47"/>
      <c r="EG73" s="47"/>
      <c r="EH73" s="47"/>
      <c r="EI73" s="47"/>
      <c r="EJ73" s="47"/>
      <c r="EK73" s="47"/>
    </row>
    <row r="74" spans="122:141" ht="14.25">
      <c r="DR74" s="47"/>
      <c r="DS74" s="47"/>
      <c r="DT74" s="47"/>
      <c r="DU74" s="47"/>
      <c r="DV74" s="47"/>
      <c r="DW74" s="47"/>
      <c r="DX74" s="47"/>
      <c r="DY74" s="47"/>
      <c r="DZ74" s="47"/>
      <c r="EA74" s="47"/>
      <c r="EB74" s="47"/>
      <c r="EC74" s="47"/>
      <c r="ED74" s="47"/>
      <c r="EE74" s="47"/>
      <c r="EF74" s="47"/>
      <c r="EG74" s="47"/>
      <c r="EH74" s="47"/>
      <c r="EI74" s="47"/>
      <c r="EJ74" s="47"/>
      <c r="EK74" s="47"/>
    </row>
    <row r="75" spans="122:141" ht="14.25">
      <c r="DR75" s="47"/>
      <c r="DS75" s="47"/>
      <c r="DT75" s="47"/>
      <c r="DU75" s="47"/>
      <c r="DV75" s="47"/>
      <c r="DW75" s="47"/>
      <c r="DX75" s="47"/>
      <c r="DY75" s="47"/>
      <c r="DZ75" s="47"/>
      <c r="EA75" s="47"/>
      <c r="EB75" s="47"/>
      <c r="EC75" s="47"/>
      <c r="ED75" s="47"/>
      <c r="EE75" s="47"/>
      <c r="EF75" s="47"/>
      <c r="EG75" s="47"/>
      <c r="EH75" s="47"/>
      <c r="EI75" s="47"/>
      <c r="EJ75" s="47"/>
      <c r="EK75" s="47"/>
    </row>
    <row r="76" spans="36:141" ht="14.25"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DR76" s="47"/>
      <c r="DS76" s="47"/>
      <c r="DT76" s="47"/>
      <c r="DU76" s="47"/>
      <c r="DV76" s="47"/>
      <c r="DW76" s="47"/>
      <c r="DX76" s="47"/>
      <c r="DY76" s="47"/>
      <c r="DZ76" s="47"/>
      <c r="EA76" s="47"/>
      <c r="EB76" s="47"/>
      <c r="EC76" s="47"/>
      <c r="ED76" s="47"/>
      <c r="EE76" s="47"/>
      <c r="EF76" s="47"/>
      <c r="EG76" s="47"/>
      <c r="EH76" s="47"/>
      <c r="EI76" s="47"/>
      <c r="EJ76" s="47"/>
      <c r="EK76" s="47"/>
    </row>
    <row r="77" spans="36:141" ht="14.25"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DR77" s="47"/>
      <c r="DS77" s="47"/>
      <c r="DT77" s="47"/>
      <c r="DU77" s="47"/>
      <c r="DV77" s="47"/>
      <c r="DW77" s="47"/>
      <c r="DX77" s="47"/>
      <c r="DY77" s="47"/>
      <c r="DZ77" s="47"/>
      <c r="EA77" s="47"/>
      <c r="EB77" s="47"/>
      <c r="EC77" s="47"/>
      <c r="ED77" s="47"/>
      <c r="EE77" s="47"/>
      <c r="EF77" s="47"/>
      <c r="EG77" s="47"/>
      <c r="EH77" s="47"/>
      <c r="EI77" s="47"/>
      <c r="EJ77" s="47"/>
      <c r="EK77" s="47"/>
    </row>
    <row r="78" spans="36:141" ht="14.25"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DR78" s="47"/>
      <c r="DS78" s="47"/>
      <c r="DT78" s="47"/>
      <c r="DU78" s="47"/>
      <c r="DV78" s="47"/>
      <c r="DW78" s="47"/>
      <c r="DX78" s="47"/>
      <c r="DY78" s="47"/>
      <c r="DZ78" s="47"/>
      <c r="EA78" s="47"/>
      <c r="EB78" s="47"/>
      <c r="EC78" s="47"/>
      <c r="ED78" s="47"/>
      <c r="EE78" s="47"/>
      <c r="EF78" s="47"/>
      <c r="EG78" s="47"/>
      <c r="EH78" s="47"/>
      <c r="EI78" s="47"/>
      <c r="EJ78" s="47"/>
      <c r="EK78" s="47"/>
    </row>
    <row r="79" spans="36:141" ht="14.25"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DR79" s="47"/>
      <c r="DS79" s="47"/>
      <c r="DT79" s="47"/>
      <c r="DU79" s="47"/>
      <c r="DV79" s="47"/>
      <c r="DW79" s="47"/>
      <c r="DX79" s="47"/>
      <c r="DY79" s="47"/>
      <c r="DZ79" s="47"/>
      <c r="EA79" s="47"/>
      <c r="EB79" s="47"/>
      <c r="EC79" s="47"/>
      <c r="ED79" s="47"/>
      <c r="EE79" s="47"/>
      <c r="EF79" s="47"/>
      <c r="EG79" s="47"/>
      <c r="EH79" s="47"/>
      <c r="EI79" s="47"/>
      <c r="EJ79" s="47"/>
      <c r="EK79" s="47"/>
    </row>
    <row r="80" spans="36:47" ht="14.25"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</row>
    <row r="81" spans="36:47" ht="14.25"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</row>
    <row r="82" spans="36:47" ht="14.25"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</row>
    <row r="83" spans="36:47" ht="14.25"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</row>
    <row r="84" spans="36:47" ht="14.25"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</row>
    <row r="85" spans="36:47" ht="14.25"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</row>
  </sheetData>
  <sheetProtection/>
  <mergeCells count="727">
    <mergeCell ref="H32:M32"/>
    <mergeCell ref="N32:S32"/>
    <mergeCell ref="T32:Y32"/>
    <mergeCell ref="AX33:BC33"/>
    <mergeCell ref="H33:M33"/>
    <mergeCell ref="N33:S33"/>
    <mergeCell ref="T33:Y33"/>
    <mergeCell ref="Z33:AE33"/>
    <mergeCell ref="AF33:AK33"/>
    <mergeCell ref="AL33:AQ33"/>
    <mergeCell ref="B26:G26"/>
    <mergeCell ref="B27:G27"/>
    <mergeCell ref="B28:G28"/>
    <mergeCell ref="AX32:BC32"/>
    <mergeCell ref="AL31:AQ31"/>
    <mergeCell ref="AF28:AK28"/>
    <mergeCell ref="Z32:AE32"/>
    <mergeCell ref="AF32:AK32"/>
    <mergeCell ref="AL32:AQ32"/>
    <mergeCell ref="AR32:AW32"/>
    <mergeCell ref="AR33:AW33"/>
    <mergeCell ref="AR31:AW31"/>
    <mergeCell ref="AX30:BC30"/>
    <mergeCell ref="N31:S31"/>
    <mergeCell ref="T31:Y31"/>
    <mergeCell ref="Z31:AE31"/>
    <mergeCell ref="AX31:BC31"/>
    <mergeCell ref="T6:AB6"/>
    <mergeCell ref="AC6:AK6"/>
    <mergeCell ref="AF31:AK31"/>
    <mergeCell ref="N28:S28"/>
    <mergeCell ref="T28:Y28"/>
    <mergeCell ref="Z28:AE28"/>
    <mergeCell ref="T25:Y25"/>
    <mergeCell ref="Z25:AE25"/>
    <mergeCell ref="AF25:AK25"/>
    <mergeCell ref="T19:Y19"/>
    <mergeCell ref="AR29:AW29"/>
    <mergeCell ref="AX29:BC29"/>
    <mergeCell ref="H30:M30"/>
    <mergeCell ref="N30:S30"/>
    <mergeCell ref="T30:Y30"/>
    <mergeCell ref="Z30:AE30"/>
    <mergeCell ref="AF30:AK30"/>
    <mergeCell ref="AL30:AQ30"/>
    <mergeCell ref="AR30:AW30"/>
    <mergeCell ref="AX27:BC27"/>
    <mergeCell ref="AL28:AQ28"/>
    <mergeCell ref="AR28:AW28"/>
    <mergeCell ref="AX28:BC28"/>
    <mergeCell ref="H29:M29"/>
    <mergeCell ref="N29:S29"/>
    <mergeCell ref="T29:Y29"/>
    <mergeCell ref="Z29:AE29"/>
    <mergeCell ref="AF29:AK29"/>
    <mergeCell ref="AL29:AQ29"/>
    <mergeCell ref="AR26:AW26"/>
    <mergeCell ref="AX26:BC26"/>
    <mergeCell ref="N25:S25"/>
    <mergeCell ref="H27:M27"/>
    <mergeCell ref="N27:S27"/>
    <mergeCell ref="T27:Y27"/>
    <mergeCell ref="Z27:AE27"/>
    <mergeCell ref="AF27:AK27"/>
    <mergeCell ref="AL27:AQ27"/>
    <mergeCell ref="AR27:AW27"/>
    <mergeCell ref="H26:M26"/>
    <mergeCell ref="N26:S26"/>
    <mergeCell ref="T26:Y26"/>
    <mergeCell ref="Z26:AE26"/>
    <mergeCell ref="AF26:AK26"/>
    <mergeCell ref="AL26:AQ26"/>
    <mergeCell ref="T24:Y24"/>
    <mergeCell ref="Z24:AE24"/>
    <mergeCell ref="AF24:AK24"/>
    <mergeCell ref="AL24:AQ24"/>
    <mergeCell ref="AR24:AW24"/>
    <mergeCell ref="AX25:BC25"/>
    <mergeCell ref="AX24:BC24"/>
    <mergeCell ref="Z22:AE22"/>
    <mergeCell ref="AF22:AK22"/>
    <mergeCell ref="AL22:AQ22"/>
    <mergeCell ref="AR22:AW22"/>
    <mergeCell ref="AX22:BC22"/>
    <mergeCell ref="AL23:AQ23"/>
    <mergeCell ref="AR23:AW23"/>
    <mergeCell ref="AX23:BC23"/>
    <mergeCell ref="B45:J45"/>
    <mergeCell ref="K45:S45"/>
    <mergeCell ref="H19:M19"/>
    <mergeCell ref="N19:S19"/>
    <mergeCell ref="H22:M22"/>
    <mergeCell ref="N22:S22"/>
    <mergeCell ref="H23:M23"/>
    <mergeCell ref="N23:S23"/>
    <mergeCell ref="H24:M24"/>
    <mergeCell ref="N24:S24"/>
    <mergeCell ref="AU10:BC10"/>
    <mergeCell ref="K11:S11"/>
    <mergeCell ref="T11:AB11"/>
    <mergeCell ref="AC11:AK11"/>
    <mergeCell ref="AL11:AT11"/>
    <mergeCell ref="AU11:BC11"/>
    <mergeCell ref="K10:S10"/>
    <mergeCell ref="T10:AB10"/>
    <mergeCell ref="AL6:AT6"/>
    <mergeCell ref="AU6:BC6"/>
    <mergeCell ref="AC7:AK7"/>
    <mergeCell ref="AL7:AT7"/>
    <mergeCell ref="AU7:BC7"/>
    <mergeCell ref="AC8:AK8"/>
    <mergeCell ref="B6:J6"/>
    <mergeCell ref="B11:J11"/>
    <mergeCell ref="K7:S7"/>
    <mergeCell ref="T7:AB7"/>
    <mergeCell ref="K8:S8"/>
    <mergeCell ref="T8:AB8"/>
    <mergeCell ref="K9:S9"/>
    <mergeCell ref="T9:AB9"/>
    <mergeCell ref="K6:S6"/>
    <mergeCell ref="B7:J7"/>
    <mergeCell ref="B8:J8"/>
    <mergeCell ref="B10:J10"/>
    <mergeCell ref="B9:J9"/>
    <mergeCell ref="AL8:AT8"/>
    <mergeCell ref="AU8:BC8"/>
    <mergeCell ref="AC9:AK9"/>
    <mergeCell ref="AL9:AT9"/>
    <mergeCell ref="AU9:BC9"/>
    <mergeCell ref="AC10:AK10"/>
    <mergeCell ref="AL10:AT10"/>
    <mergeCell ref="H21:M21"/>
    <mergeCell ref="N21:S21"/>
    <mergeCell ref="BV22:CA22"/>
    <mergeCell ref="T21:Y21"/>
    <mergeCell ref="Z21:AE21"/>
    <mergeCell ref="AX21:BC21"/>
    <mergeCell ref="T22:Y22"/>
    <mergeCell ref="AR21:AW21"/>
    <mergeCell ref="BD22:BI22"/>
    <mergeCell ref="BP22:BU22"/>
    <mergeCell ref="CN18:DE18"/>
    <mergeCell ref="CN19:CS19"/>
    <mergeCell ref="DL18:DN18"/>
    <mergeCell ref="DO18:DQ18"/>
    <mergeCell ref="DF17:DK19"/>
    <mergeCell ref="B17:G19"/>
    <mergeCell ref="AX19:BC19"/>
    <mergeCell ref="H17:AK18"/>
    <mergeCell ref="AL18:BC18"/>
    <mergeCell ref="AL17:DE17"/>
    <mergeCell ref="T45:AB45"/>
    <mergeCell ref="AC45:AK45"/>
    <mergeCell ref="AL45:AT45"/>
    <mergeCell ref="AU45:BC45"/>
    <mergeCell ref="A17:A19"/>
    <mergeCell ref="DR18:DT18"/>
    <mergeCell ref="BV18:CM18"/>
    <mergeCell ref="BV19:CA19"/>
    <mergeCell ref="CB19:CG19"/>
    <mergeCell ref="CH19:CM19"/>
    <mergeCell ref="Z19:AE19"/>
    <mergeCell ref="AF19:AK19"/>
    <mergeCell ref="AL19:AQ19"/>
    <mergeCell ref="CT19:CY19"/>
    <mergeCell ref="CZ19:DE19"/>
    <mergeCell ref="N34:S34"/>
    <mergeCell ref="T34:Y34"/>
    <mergeCell ref="Z34:AE34"/>
    <mergeCell ref="AR19:AW19"/>
    <mergeCell ref="AF21:AK21"/>
    <mergeCell ref="T23:Y23"/>
    <mergeCell ref="Z23:AE23"/>
    <mergeCell ref="AF23:AK23"/>
    <mergeCell ref="AL35:AQ35"/>
    <mergeCell ref="AR35:AW35"/>
    <mergeCell ref="AF34:AK34"/>
    <mergeCell ref="AL34:AQ34"/>
    <mergeCell ref="AR34:AW34"/>
    <mergeCell ref="AL25:AQ25"/>
    <mergeCell ref="AR25:AW25"/>
    <mergeCell ref="AX34:BC34"/>
    <mergeCell ref="AF37:AK37"/>
    <mergeCell ref="AL37:AQ37"/>
    <mergeCell ref="AR37:AW37"/>
    <mergeCell ref="AL36:AQ36"/>
    <mergeCell ref="AX35:BC35"/>
    <mergeCell ref="AX36:BC36"/>
    <mergeCell ref="H35:M35"/>
    <mergeCell ref="N35:S35"/>
    <mergeCell ref="T35:Y35"/>
    <mergeCell ref="Z35:AE35"/>
    <mergeCell ref="AF35:AK35"/>
    <mergeCell ref="AX37:BC37"/>
    <mergeCell ref="N36:S36"/>
    <mergeCell ref="T36:Y36"/>
    <mergeCell ref="H37:M37"/>
    <mergeCell ref="N37:S37"/>
    <mergeCell ref="H38:M38"/>
    <mergeCell ref="N38:S38"/>
    <mergeCell ref="T38:Y38"/>
    <mergeCell ref="Z38:AE38"/>
    <mergeCell ref="AF38:AK38"/>
    <mergeCell ref="AL38:AQ38"/>
    <mergeCell ref="AR38:AW38"/>
    <mergeCell ref="AX38:BC38"/>
    <mergeCell ref="Z37:AE37"/>
    <mergeCell ref="B35:G35"/>
    <mergeCell ref="B29:G29"/>
    <mergeCell ref="B30:G30"/>
    <mergeCell ref="B31:G31"/>
    <mergeCell ref="B32:G32"/>
    <mergeCell ref="B37:G37"/>
    <mergeCell ref="H36:M36"/>
    <mergeCell ref="AX39:BC39"/>
    <mergeCell ref="H39:M39"/>
    <mergeCell ref="N39:S39"/>
    <mergeCell ref="T39:Y39"/>
    <mergeCell ref="Z39:AE39"/>
    <mergeCell ref="B20:G20"/>
    <mergeCell ref="H20:M20"/>
    <mergeCell ref="B33:G33"/>
    <mergeCell ref="B34:G34"/>
    <mergeCell ref="H34:M34"/>
    <mergeCell ref="B24:G24"/>
    <mergeCell ref="B25:G25"/>
    <mergeCell ref="H25:M25"/>
    <mergeCell ref="H28:M28"/>
    <mergeCell ref="H31:M31"/>
    <mergeCell ref="AL20:AQ20"/>
    <mergeCell ref="AL21:AQ21"/>
    <mergeCell ref="B22:G22"/>
    <mergeCell ref="B23:G23"/>
    <mergeCell ref="B21:G21"/>
    <mergeCell ref="AR20:AW20"/>
    <mergeCell ref="AX20:BC20"/>
    <mergeCell ref="B46:J46"/>
    <mergeCell ref="N20:S20"/>
    <mergeCell ref="T20:Y20"/>
    <mergeCell ref="Z20:AE20"/>
    <mergeCell ref="AF20:AK20"/>
    <mergeCell ref="B38:G38"/>
    <mergeCell ref="B39:G39"/>
    <mergeCell ref="A43:DK43"/>
    <mergeCell ref="B51:J51"/>
    <mergeCell ref="B52:J52"/>
    <mergeCell ref="B53:J53"/>
    <mergeCell ref="B54:J54"/>
    <mergeCell ref="B47:J47"/>
    <mergeCell ref="B48:J48"/>
    <mergeCell ref="B49:J49"/>
    <mergeCell ref="B50:J50"/>
    <mergeCell ref="B59:J59"/>
    <mergeCell ref="B60:J60"/>
    <mergeCell ref="B62:J62"/>
    <mergeCell ref="B63:J63"/>
    <mergeCell ref="B55:J55"/>
    <mergeCell ref="B56:J56"/>
    <mergeCell ref="B57:J57"/>
    <mergeCell ref="B58:J58"/>
    <mergeCell ref="B61:J61"/>
    <mergeCell ref="B64:J64"/>
    <mergeCell ref="K46:S46"/>
    <mergeCell ref="K47:S47"/>
    <mergeCell ref="K48:S48"/>
    <mergeCell ref="K49:S49"/>
    <mergeCell ref="K50:S50"/>
    <mergeCell ref="K51:S51"/>
    <mergeCell ref="K52:S52"/>
    <mergeCell ref="K53:S53"/>
    <mergeCell ref="K54:S54"/>
    <mergeCell ref="K59:S59"/>
    <mergeCell ref="K60:S60"/>
    <mergeCell ref="K62:S62"/>
    <mergeCell ref="K63:S63"/>
    <mergeCell ref="K55:S55"/>
    <mergeCell ref="K56:S56"/>
    <mergeCell ref="K57:S57"/>
    <mergeCell ref="K58:S58"/>
    <mergeCell ref="K61:S61"/>
    <mergeCell ref="K64:S64"/>
    <mergeCell ref="T46:AB46"/>
    <mergeCell ref="T47:AB47"/>
    <mergeCell ref="T48:AB48"/>
    <mergeCell ref="T49:AB49"/>
    <mergeCell ref="T50:AB50"/>
    <mergeCell ref="T51:AB51"/>
    <mergeCell ref="T52:AB52"/>
    <mergeCell ref="T53:AB53"/>
    <mergeCell ref="T54:AB54"/>
    <mergeCell ref="T59:AB59"/>
    <mergeCell ref="T60:AB60"/>
    <mergeCell ref="T62:AB62"/>
    <mergeCell ref="T63:AB63"/>
    <mergeCell ref="T55:AB55"/>
    <mergeCell ref="T56:AB56"/>
    <mergeCell ref="T57:AB57"/>
    <mergeCell ref="T58:AB58"/>
    <mergeCell ref="T61:AB61"/>
    <mergeCell ref="T64:AB64"/>
    <mergeCell ref="AC46:AK46"/>
    <mergeCell ref="AC47:AK47"/>
    <mergeCell ref="AC48:AK48"/>
    <mergeCell ref="AC49:AK49"/>
    <mergeCell ref="AC50:AK50"/>
    <mergeCell ref="AC51:AK51"/>
    <mergeCell ref="AC52:AK52"/>
    <mergeCell ref="AC53:AK53"/>
    <mergeCell ref="AC54:AK54"/>
    <mergeCell ref="AC59:AK59"/>
    <mergeCell ref="AC60:AK60"/>
    <mergeCell ref="AC62:AK62"/>
    <mergeCell ref="AC63:AK63"/>
    <mergeCell ref="AC55:AK55"/>
    <mergeCell ref="AC56:AK56"/>
    <mergeCell ref="AC57:AK57"/>
    <mergeCell ref="AC58:AK58"/>
    <mergeCell ref="AC61:AK61"/>
    <mergeCell ref="AC64:AK64"/>
    <mergeCell ref="AL46:AT46"/>
    <mergeCell ref="AL47:AT47"/>
    <mergeCell ref="AL48:AT48"/>
    <mergeCell ref="AL49:AT49"/>
    <mergeCell ref="AL50:AT50"/>
    <mergeCell ref="AL51:AT51"/>
    <mergeCell ref="AL52:AT52"/>
    <mergeCell ref="AL53:AT53"/>
    <mergeCell ref="AL54:AT54"/>
    <mergeCell ref="AL59:AT59"/>
    <mergeCell ref="AL60:AT60"/>
    <mergeCell ref="AL62:AT62"/>
    <mergeCell ref="AL63:AT63"/>
    <mergeCell ref="AL61:AT61"/>
    <mergeCell ref="AL55:AT55"/>
    <mergeCell ref="AL56:AT56"/>
    <mergeCell ref="AL57:AT57"/>
    <mergeCell ref="AL58:AT58"/>
    <mergeCell ref="AL64:AT64"/>
    <mergeCell ref="AU46:BC46"/>
    <mergeCell ref="AU47:BC47"/>
    <mergeCell ref="AU48:BC48"/>
    <mergeCell ref="AU49:BC49"/>
    <mergeCell ref="AU50:BC50"/>
    <mergeCell ref="AU51:BC51"/>
    <mergeCell ref="AU52:BC52"/>
    <mergeCell ref="AU53:BC53"/>
    <mergeCell ref="AU54:BC54"/>
    <mergeCell ref="AU59:BC59"/>
    <mergeCell ref="AU60:BC60"/>
    <mergeCell ref="AU62:BC62"/>
    <mergeCell ref="AU63:BC63"/>
    <mergeCell ref="AU61:BC61"/>
    <mergeCell ref="AU55:BC55"/>
    <mergeCell ref="AU56:BC56"/>
    <mergeCell ref="AU57:BC57"/>
    <mergeCell ref="AU58:BC58"/>
    <mergeCell ref="CR45:DA45"/>
    <mergeCell ref="DB45:DK45"/>
    <mergeCell ref="AU64:BC64"/>
    <mergeCell ref="BD18:BU18"/>
    <mergeCell ref="BD19:BI19"/>
    <mergeCell ref="BJ19:BO19"/>
    <mergeCell ref="BP19:BU19"/>
    <mergeCell ref="BD45:BM45"/>
    <mergeCell ref="BD46:BM46"/>
    <mergeCell ref="BN46:BW46"/>
    <mergeCell ref="BN45:BW45"/>
    <mergeCell ref="BX45:CG45"/>
    <mergeCell ref="CH45:CQ45"/>
    <mergeCell ref="BJ22:BO22"/>
    <mergeCell ref="BP29:BU29"/>
    <mergeCell ref="BV30:CA30"/>
    <mergeCell ref="CB23:CG23"/>
    <mergeCell ref="CH23:CM23"/>
    <mergeCell ref="CH28:CM28"/>
    <mergeCell ref="CB26:CG26"/>
    <mergeCell ref="BD7:BM7"/>
    <mergeCell ref="BN7:BW7"/>
    <mergeCell ref="BX7:CG7"/>
    <mergeCell ref="CH7:CQ7"/>
    <mergeCell ref="BD6:BM6"/>
    <mergeCell ref="BN6:BW6"/>
    <mergeCell ref="BX6:CG6"/>
    <mergeCell ref="CH6:CQ6"/>
    <mergeCell ref="BX8:CG8"/>
    <mergeCell ref="CR8:DA8"/>
    <mergeCell ref="DB8:DK8"/>
    <mergeCell ref="CR9:DA9"/>
    <mergeCell ref="CR6:DA6"/>
    <mergeCell ref="DB6:DK6"/>
    <mergeCell ref="CR7:DA7"/>
    <mergeCell ref="DB7:DK7"/>
    <mergeCell ref="DB9:DK9"/>
    <mergeCell ref="CH11:CQ11"/>
    <mergeCell ref="BX10:CG10"/>
    <mergeCell ref="CH10:CQ10"/>
    <mergeCell ref="CH8:CQ8"/>
    <mergeCell ref="BD9:BM9"/>
    <mergeCell ref="BN9:BW9"/>
    <mergeCell ref="BX9:CG9"/>
    <mergeCell ref="CH9:CQ9"/>
    <mergeCell ref="BD8:BM8"/>
    <mergeCell ref="BN8:BW8"/>
    <mergeCell ref="DB10:DK10"/>
    <mergeCell ref="BX46:CG46"/>
    <mergeCell ref="CH46:CQ46"/>
    <mergeCell ref="CR46:DA46"/>
    <mergeCell ref="DB46:DK46"/>
    <mergeCell ref="BV20:CA20"/>
    <mergeCell ref="CB20:CG20"/>
    <mergeCell ref="CH20:CM20"/>
    <mergeCell ref="BV21:CA21"/>
    <mergeCell ref="BX11:CG11"/>
    <mergeCell ref="BD48:BM48"/>
    <mergeCell ref="BN48:BW48"/>
    <mergeCell ref="BX48:CG48"/>
    <mergeCell ref="CH48:CQ48"/>
    <mergeCell ref="BD47:BM47"/>
    <mergeCell ref="BN47:BW47"/>
    <mergeCell ref="BX47:CG47"/>
    <mergeCell ref="CH47:CQ47"/>
    <mergeCell ref="CR47:DA47"/>
    <mergeCell ref="DB47:DK47"/>
    <mergeCell ref="CR48:DA48"/>
    <mergeCell ref="DB48:DK48"/>
    <mergeCell ref="CR49:DA49"/>
    <mergeCell ref="DB49:DK49"/>
    <mergeCell ref="CR50:DA50"/>
    <mergeCell ref="DB50:DK50"/>
    <mergeCell ref="BD49:BM49"/>
    <mergeCell ref="BN49:BW49"/>
    <mergeCell ref="BD50:BM50"/>
    <mergeCell ref="BN50:BW50"/>
    <mergeCell ref="BX50:CG50"/>
    <mergeCell ref="CH50:CQ50"/>
    <mergeCell ref="BX49:CG49"/>
    <mergeCell ref="CH49:CQ49"/>
    <mergeCell ref="BD52:BM52"/>
    <mergeCell ref="BN52:BW52"/>
    <mergeCell ref="BX52:CG52"/>
    <mergeCell ref="CH52:CQ52"/>
    <mergeCell ref="BD51:BM51"/>
    <mergeCell ref="BN51:BW51"/>
    <mergeCell ref="BX51:CG51"/>
    <mergeCell ref="CH51:CQ51"/>
    <mergeCell ref="CR51:DA51"/>
    <mergeCell ref="DB51:DK51"/>
    <mergeCell ref="CR52:DA52"/>
    <mergeCell ref="DB52:DK52"/>
    <mergeCell ref="CR53:DA53"/>
    <mergeCell ref="DB53:DK53"/>
    <mergeCell ref="CR54:DA54"/>
    <mergeCell ref="DB54:DK54"/>
    <mergeCell ref="BD53:BM53"/>
    <mergeCell ref="BN53:BW53"/>
    <mergeCell ref="BD54:BM54"/>
    <mergeCell ref="BN54:BW54"/>
    <mergeCell ref="BX54:CG54"/>
    <mergeCell ref="CH54:CQ54"/>
    <mergeCell ref="BX53:CG53"/>
    <mergeCell ref="CH53:CQ53"/>
    <mergeCell ref="BD56:BM56"/>
    <mergeCell ref="BN56:BW56"/>
    <mergeCell ref="BX56:CG56"/>
    <mergeCell ref="CH56:CQ56"/>
    <mergeCell ref="BD55:BM55"/>
    <mergeCell ref="BN55:BW55"/>
    <mergeCell ref="BX55:CG55"/>
    <mergeCell ref="CH55:CQ55"/>
    <mergeCell ref="CR55:DA55"/>
    <mergeCell ref="DB55:DK55"/>
    <mergeCell ref="CR56:DA56"/>
    <mergeCell ref="DB56:DK56"/>
    <mergeCell ref="CR57:DA57"/>
    <mergeCell ref="DB57:DK57"/>
    <mergeCell ref="BD57:BM57"/>
    <mergeCell ref="BN57:BW57"/>
    <mergeCell ref="BD58:BM58"/>
    <mergeCell ref="BN58:BW58"/>
    <mergeCell ref="BX58:CG58"/>
    <mergeCell ref="CH58:CQ58"/>
    <mergeCell ref="BX57:CG57"/>
    <mergeCell ref="CH57:CQ57"/>
    <mergeCell ref="BD59:BM59"/>
    <mergeCell ref="BN59:BW59"/>
    <mergeCell ref="BX59:CG59"/>
    <mergeCell ref="CH59:CQ59"/>
    <mergeCell ref="CR58:DA58"/>
    <mergeCell ref="DB58:DK58"/>
    <mergeCell ref="CR59:DA59"/>
    <mergeCell ref="DB59:DK59"/>
    <mergeCell ref="BD60:BM60"/>
    <mergeCell ref="BN60:BW60"/>
    <mergeCell ref="BX60:CG60"/>
    <mergeCell ref="CH60:CQ60"/>
    <mergeCell ref="BX61:CG61"/>
    <mergeCell ref="CH61:CQ61"/>
    <mergeCell ref="BD61:BM61"/>
    <mergeCell ref="BN61:BW61"/>
    <mergeCell ref="CR60:DA60"/>
    <mergeCell ref="DB60:DK60"/>
    <mergeCell ref="CR62:DA62"/>
    <mergeCell ref="DB62:DK62"/>
    <mergeCell ref="CR61:DA61"/>
    <mergeCell ref="DB61:DK61"/>
    <mergeCell ref="BD62:BM62"/>
    <mergeCell ref="BN62:BW62"/>
    <mergeCell ref="BD63:BM63"/>
    <mergeCell ref="BN63:BW63"/>
    <mergeCell ref="BX63:CG63"/>
    <mergeCell ref="CH63:CQ63"/>
    <mergeCell ref="BX62:CG62"/>
    <mergeCell ref="CH62:CQ62"/>
    <mergeCell ref="BD64:BM64"/>
    <mergeCell ref="BN64:BW64"/>
    <mergeCell ref="BX64:CG64"/>
    <mergeCell ref="CH64:CQ64"/>
    <mergeCell ref="CR63:DA63"/>
    <mergeCell ref="DB63:DK63"/>
    <mergeCell ref="CR64:DA64"/>
    <mergeCell ref="DB64:DK64"/>
    <mergeCell ref="BD20:BI20"/>
    <mergeCell ref="BJ20:BO20"/>
    <mergeCell ref="BP20:BU20"/>
    <mergeCell ref="BD21:BI21"/>
    <mergeCell ref="BJ21:BO21"/>
    <mergeCell ref="BP21:BU21"/>
    <mergeCell ref="BD23:BI23"/>
    <mergeCell ref="BP23:BU23"/>
    <mergeCell ref="BV23:CA23"/>
    <mergeCell ref="BD24:BI24"/>
    <mergeCell ref="BP24:BU24"/>
    <mergeCell ref="BV24:CA24"/>
    <mergeCell ref="BJ23:BO23"/>
    <mergeCell ref="BJ24:BO24"/>
    <mergeCell ref="BD25:BI25"/>
    <mergeCell ref="BP25:BU25"/>
    <mergeCell ref="BD26:BI26"/>
    <mergeCell ref="BJ26:BO26"/>
    <mergeCell ref="BP26:BU26"/>
    <mergeCell ref="BJ25:BO25"/>
    <mergeCell ref="BD27:BI27"/>
    <mergeCell ref="BJ27:BO27"/>
    <mergeCell ref="BP27:BU27"/>
    <mergeCell ref="BD28:BI28"/>
    <mergeCell ref="BJ28:BO28"/>
    <mergeCell ref="BP28:BU28"/>
    <mergeCell ref="BD33:BI33"/>
    <mergeCell ref="BJ33:BO33"/>
    <mergeCell ref="BP33:BU33"/>
    <mergeCell ref="BD29:BI29"/>
    <mergeCell ref="BJ29:BO29"/>
    <mergeCell ref="BD30:BI30"/>
    <mergeCell ref="BJ30:BO30"/>
    <mergeCell ref="BD39:BI39"/>
    <mergeCell ref="BJ39:BO39"/>
    <mergeCell ref="BP39:BU39"/>
    <mergeCell ref="BJ34:BO34"/>
    <mergeCell ref="BP34:BU34"/>
    <mergeCell ref="BD31:BI31"/>
    <mergeCell ref="BJ31:BO31"/>
    <mergeCell ref="BD32:BI32"/>
    <mergeCell ref="BJ32:BO32"/>
    <mergeCell ref="BP32:BU32"/>
    <mergeCell ref="CB21:CG21"/>
    <mergeCell ref="CH21:CM21"/>
    <mergeCell ref="CB22:CG22"/>
    <mergeCell ref="CH22:CM22"/>
    <mergeCell ref="BV25:CA25"/>
    <mergeCell ref="BV26:CA26"/>
    <mergeCell ref="CB28:CG28"/>
    <mergeCell ref="CB27:CG27"/>
    <mergeCell ref="CH27:CM27"/>
    <mergeCell ref="CH26:CM26"/>
    <mergeCell ref="BV27:CA27"/>
    <mergeCell ref="CB24:CG24"/>
    <mergeCell ref="CH24:CM24"/>
    <mergeCell ref="CH31:CM31"/>
    <mergeCell ref="CB32:CG32"/>
    <mergeCell ref="CH32:CM32"/>
    <mergeCell ref="BV31:CA31"/>
    <mergeCell ref="BV33:CA33"/>
    <mergeCell ref="CB25:CG25"/>
    <mergeCell ref="CH25:CM25"/>
    <mergeCell ref="CH29:CM29"/>
    <mergeCell ref="BV29:CA29"/>
    <mergeCell ref="BV28:CA28"/>
    <mergeCell ref="CN31:CS31"/>
    <mergeCell ref="BV38:CA38"/>
    <mergeCell ref="CB38:CG38"/>
    <mergeCell ref="CH38:CM38"/>
    <mergeCell ref="BV35:CA35"/>
    <mergeCell ref="CB35:CG35"/>
    <mergeCell ref="CH35:CM35"/>
    <mergeCell ref="CB33:CG33"/>
    <mergeCell ref="CH33:CM33"/>
    <mergeCell ref="BV32:CA32"/>
    <mergeCell ref="CZ20:DE20"/>
    <mergeCell ref="CN21:CS21"/>
    <mergeCell ref="CT21:CY21"/>
    <mergeCell ref="CZ21:DE21"/>
    <mergeCell ref="CN20:CS20"/>
    <mergeCell ref="CT20:CY20"/>
    <mergeCell ref="CN22:CS22"/>
    <mergeCell ref="CT24:CY24"/>
    <mergeCell ref="CZ24:DE24"/>
    <mergeCell ref="CT22:CY22"/>
    <mergeCell ref="CZ22:DE22"/>
    <mergeCell ref="CN23:CS23"/>
    <mergeCell ref="CZ23:DE23"/>
    <mergeCell ref="CT23:CY23"/>
    <mergeCell ref="CN24:CS24"/>
    <mergeCell ref="CT26:CY26"/>
    <mergeCell ref="CZ26:DE26"/>
    <mergeCell ref="CN25:CS25"/>
    <mergeCell ref="CT25:CY25"/>
    <mergeCell ref="CN26:CS26"/>
    <mergeCell ref="CZ34:DE34"/>
    <mergeCell ref="CT29:CY29"/>
    <mergeCell ref="CZ29:DE29"/>
    <mergeCell ref="CT28:CY28"/>
    <mergeCell ref="CT31:CY31"/>
    <mergeCell ref="CT27:CY27"/>
    <mergeCell ref="CZ32:DE32"/>
    <mergeCell ref="CN29:CS29"/>
    <mergeCell ref="CT30:CY30"/>
    <mergeCell ref="CZ30:DE30"/>
    <mergeCell ref="CN28:CS28"/>
    <mergeCell ref="CN30:CS30"/>
    <mergeCell ref="CZ27:DE27"/>
    <mergeCell ref="CN27:CS27"/>
    <mergeCell ref="CZ31:DE31"/>
    <mergeCell ref="DF24:DK24"/>
    <mergeCell ref="DF25:DK25"/>
    <mergeCell ref="DF26:DK26"/>
    <mergeCell ref="DF27:DK27"/>
    <mergeCell ref="DF28:DK28"/>
    <mergeCell ref="DF30:DK30"/>
    <mergeCell ref="DF29:DK29"/>
    <mergeCell ref="CZ28:DE28"/>
    <mergeCell ref="CZ25:DE25"/>
    <mergeCell ref="CT39:CY39"/>
    <mergeCell ref="CZ39:DE39"/>
    <mergeCell ref="BV39:CA39"/>
    <mergeCell ref="CB39:CG39"/>
    <mergeCell ref="CH39:CM39"/>
    <mergeCell ref="CT34:CY34"/>
    <mergeCell ref="CN32:CS32"/>
    <mergeCell ref="CT35:CY35"/>
    <mergeCell ref="DF20:DK20"/>
    <mergeCell ref="DF21:DK21"/>
    <mergeCell ref="DF22:DK22"/>
    <mergeCell ref="DF23:DK23"/>
    <mergeCell ref="CN35:CS35"/>
    <mergeCell ref="CN37:CS37"/>
    <mergeCell ref="CT37:CY37"/>
    <mergeCell ref="CZ37:DE37"/>
    <mergeCell ref="CZ33:DE33"/>
    <mergeCell ref="CN34:CS34"/>
    <mergeCell ref="AF39:AK39"/>
    <mergeCell ref="AL39:AQ39"/>
    <mergeCell ref="AR39:AW39"/>
    <mergeCell ref="CN38:CS38"/>
    <mergeCell ref="CT38:CY38"/>
    <mergeCell ref="CZ38:DE38"/>
    <mergeCell ref="CN39:CS39"/>
    <mergeCell ref="BD38:BI38"/>
    <mergeCell ref="BJ38:BO38"/>
    <mergeCell ref="BP38:BU38"/>
    <mergeCell ref="DF39:DK39"/>
    <mergeCell ref="DF31:DK31"/>
    <mergeCell ref="DF32:DK32"/>
    <mergeCell ref="DF33:DK33"/>
    <mergeCell ref="DF34:DK34"/>
    <mergeCell ref="DF36:DK36"/>
    <mergeCell ref="DF37:DK37"/>
    <mergeCell ref="DF38:DK38"/>
    <mergeCell ref="CN36:CS36"/>
    <mergeCell ref="CT36:CY36"/>
    <mergeCell ref="CZ36:DE36"/>
    <mergeCell ref="A2:DK2"/>
    <mergeCell ref="A3:DK3"/>
    <mergeCell ref="A4:DK4"/>
    <mergeCell ref="CR11:DA11"/>
    <mergeCell ref="DB11:DK11"/>
    <mergeCell ref="BD10:BM10"/>
    <mergeCell ref="BN10:BW10"/>
    <mergeCell ref="BD11:BM11"/>
    <mergeCell ref="BN11:BW11"/>
    <mergeCell ref="CR10:DA10"/>
    <mergeCell ref="CB36:CG36"/>
    <mergeCell ref="CH36:CM36"/>
    <mergeCell ref="BP31:BU31"/>
    <mergeCell ref="A15:DK15"/>
    <mergeCell ref="CB29:CG29"/>
    <mergeCell ref="DF35:DK35"/>
    <mergeCell ref="CZ35:DE35"/>
    <mergeCell ref="CT32:CY32"/>
    <mergeCell ref="CN33:CS33"/>
    <mergeCell ref="CT33:CY33"/>
    <mergeCell ref="BD35:BI35"/>
    <mergeCell ref="BJ35:BO35"/>
    <mergeCell ref="BP35:BU35"/>
    <mergeCell ref="BD34:BI34"/>
    <mergeCell ref="BV34:CA34"/>
    <mergeCell ref="CB34:CG34"/>
    <mergeCell ref="CH34:CM34"/>
    <mergeCell ref="BD37:BI37"/>
    <mergeCell ref="BP30:BU30"/>
    <mergeCell ref="CH37:CM37"/>
    <mergeCell ref="CB37:CG37"/>
    <mergeCell ref="BV37:CA37"/>
    <mergeCell ref="BP37:BU37"/>
    <mergeCell ref="BV36:CA36"/>
    <mergeCell ref="CH30:CM30"/>
    <mergeCell ref="CB30:CG30"/>
    <mergeCell ref="CB31:CG31"/>
    <mergeCell ref="T37:Y37"/>
    <mergeCell ref="B36:G36"/>
    <mergeCell ref="BD36:BI36"/>
    <mergeCell ref="DF40:DK40"/>
    <mergeCell ref="BJ36:BO36"/>
    <mergeCell ref="AR36:AW36"/>
    <mergeCell ref="Z36:AE36"/>
    <mergeCell ref="AF36:AK36"/>
    <mergeCell ref="BP36:BU36"/>
    <mergeCell ref="BJ37:BO37"/>
  </mergeCells>
  <printOptions horizontalCentered="1"/>
  <pageMargins left="0.5905511811023623" right="0.5905511811023623" top="0.5905511811023623" bottom="0.3937007874015748" header="0" footer="0"/>
  <pageSetup fitToHeight="1" fitToWidth="1" horizontalDpi="300" verticalDpi="300" orientation="landscape" paperSize="8" scale="7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71"/>
  <sheetViews>
    <sheetView view="pageBreakPreview" zoomScale="60" zoomScaleNormal="90" zoomScalePageLayoutView="0" workbookViewId="0" topLeftCell="A27">
      <selection activeCell="A62" sqref="A62"/>
    </sheetView>
  </sheetViews>
  <sheetFormatPr defaultColWidth="10.59765625" defaultRowHeight="15"/>
  <cols>
    <col min="1" max="1" width="10.59765625" style="186" customWidth="1"/>
    <col min="2" max="2" width="7.59765625" style="186" customWidth="1"/>
    <col min="3" max="3" width="12.59765625" style="186" customWidth="1"/>
    <col min="4" max="8" width="16.59765625" style="186" customWidth="1"/>
    <col min="9" max="9" width="7.19921875" style="186" customWidth="1"/>
    <col min="10" max="10" width="2.59765625" style="186" customWidth="1"/>
    <col min="11" max="11" width="13.5" style="186" customWidth="1"/>
    <col min="12" max="21" width="10.09765625" style="186" customWidth="1"/>
    <col min="22" max="16384" width="10.59765625" style="186" customWidth="1"/>
  </cols>
  <sheetData>
    <row r="1" spans="1:21" s="235" customFormat="1" ht="19.5" customHeight="1">
      <c r="A1" s="15" t="s">
        <v>568</v>
      </c>
      <c r="U1" s="16" t="s">
        <v>533</v>
      </c>
    </row>
    <row r="2" spans="1:21" ht="19.5" customHeight="1">
      <c r="A2" s="683"/>
      <c r="B2" s="683"/>
      <c r="C2" s="683"/>
      <c r="D2" s="683"/>
      <c r="E2" s="683"/>
      <c r="F2" s="683"/>
      <c r="G2" s="683"/>
      <c r="H2" s="683"/>
      <c r="I2" s="201"/>
      <c r="J2" s="538" t="s">
        <v>574</v>
      </c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</row>
    <row r="3" spans="1:8" ht="19.5" customHeight="1">
      <c r="A3" s="565" t="s">
        <v>817</v>
      </c>
      <c r="B3" s="565"/>
      <c r="C3" s="565"/>
      <c r="D3" s="565"/>
      <c r="E3" s="565"/>
      <c r="F3" s="565"/>
      <c r="G3" s="565"/>
      <c r="H3" s="565"/>
    </row>
    <row r="4" spans="9:21" ht="18" customHeight="1" thickBot="1">
      <c r="I4" s="201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194"/>
    </row>
    <row r="5" spans="1:21" ht="15" customHeight="1">
      <c r="A5" s="472"/>
      <c r="B5" s="472"/>
      <c r="C5" s="488" t="s">
        <v>832</v>
      </c>
      <c r="D5" s="1449" t="s">
        <v>515</v>
      </c>
      <c r="E5" s="1449" t="s">
        <v>12</v>
      </c>
      <c r="F5" s="1449" t="s">
        <v>13</v>
      </c>
      <c r="G5" s="1449" t="s">
        <v>14</v>
      </c>
      <c r="H5" s="1156" t="s">
        <v>15</v>
      </c>
      <c r="I5" s="200"/>
      <c r="J5" s="1462" t="s">
        <v>838</v>
      </c>
      <c r="K5" s="1463"/>
      <c r="L5" s="1459" t="s">
        <v>259</v>
      </c>
      <c r="M5" s="1460"/>
      <c r="N5" s="1459" t="s">
        <v>260</v>
      </c>
      <c r="O5" s="1460"/>
      <c r="P5" s="1459" t="s">
        <v>261</v>
      </c>
      <c r="Q5" s="1460"/>
      <c r="R5" s="1459" t="s">
        <v>262</v>
      </c>
      <c r="S5" s="1460"/>
      <c r="T5" s="1459" t="s">
        <v>263</v>
      </c>
      <c r="U5" s="1461"/>
    </row>
    <row r="6" spans="1:21" ht="15" customHeight="1">
      <c r="A6" s="489" t="s">
        <v>831</v>
      </c>
      <c r="B6" s="204"/>
      <c r="C6" s="473"/>
      <c r="D6" s="679"/>
      <c r="E6" s="679"/>
      <c r="F6" s="679"/>
      <c r="G6" s="679"/>
      <c r="H6" s="700"/>
      <c r="I6" s="200"/>
      <c r="J6" s="1464"/>
      <c r="K6" s="1465"/>
      <c r="L6" s="491" t="s">
        <v>66</v>
      </c>
      <c r="M6" s="491" t="s">
        <v>264</v>
      </c>
      <c r="N6" s="491" t="s">
        <v>66</v>
      </c>
      <c r="O6" s="491" t="s">
        <v>264</v>
      </c>
      <c r="P6" s="491" t="s">
        <v>66</v>
      </c>
      <c r="Q6" s="491" t="s">
        <v>264</v>
      </c>
      <c r="R6" s="491" t="s">
        <v>66</v>
      </c>
      <c r="S6" s="491" t="s">
        <v>264</v>
      </c>
      <c r="T6" s="491" t="s">
        <v>66</v>
      </c>
      <c r="U6" s="492" t="s">
        <v>264</v>
      </c>
    </row>
    <row r="7" spans="1:21" ht="15" customHeight="1">
      <c r="A7" s="773" t="s">
        <v>834</v>
      </c>
      <c r="B7" s="602"/>
      <c r="C7" s="603"/>
      <c r="D7" s="474">
        <v>33</v>
      </c>
      <c r="E7" s="475">
        <v>33</v>
      </c>
      <c r="F7" s="475">
        <v>35</v>
      </c>
      <c r="G7" s="475">
        <v>35</v>
      </c>
      <c r="H7" s="475">
        <v>35</v>
      </c>
      <c r="I7" s="199"/>
      <c r="J7" s="659" t="s">
        <v>478</v>
      </c>
      <c r="K7" s="1468"/>
      <c r="L7" s="476">
        <v>225</v>
      </c>
      <c r="M7" s="477">
        <v>17709</v>
      </c>
      <c r="N7" s="477">
        <v>304</v>
      </c>
      <c r="O7" s="477">
        <v>15399</v>
      </c>
      <c r="P7" s="477">
        <v>298</v>
      </c>
      <c r="Q7" s="477">
        <v>16070</v>
      </c>
      <c r="R7" s="477">
        <v>137</v>
      </c>
      <c r="S7" s="477">
        <v>15258</v>
      </c>
      <c r="T7" s="477">
        <v>137</v>
      </c>
      <c r="U7" s="477">
        <v>12841</v>
      </c>
    </row>
    <row r="8" spans="1:21" ht="15" customHeight="1">
      <c r="A8" s="638" t="s">
        <v>835</v>
      </c>
      <c r="B8" s="565"/>
      <c r="C8" s="641"/>
      <c r="D8" s="478">
        <v>1360175</v>
      </c>
      <c r="E8" s="479">
        <v>1432374</v>
      </c>
      <c r="F8" s="479">
        <v>1547905</v>
      </c>
      <c r="G8" s="479">
        <v>1618784</v>
      </c>
      <c r="H8" s="479">
        <v>1711393</v>
      </c>
      <c r="I8" s="199"/>
      <c r="J8" s="568" t="s">
        <v>8</v>
      </c>
      <c r="K8" s="803"/>
      <c r="L8" s="188">
        <v>232</v>
      </c>
      <c r="M8" s="183">
        <v>17362</v>
      </c>
      <c r="N8" s="183">
        <v>274</v>
      </c>
      <c r="O8" s="183">
        <v>13460</v>
      </c>
      <c r="P8" s="183">
        <v>285</v>
      </c>
      <c r="Q8" s="183">
        <v>20133</v>
      </c>
      <c r="R8" s="183">
        <v>161</v>
      </c>
      <c r="S8" s="183">
        <v>11744</v>
      </c>
      <c r="T8" s="183">
        <v>106</v>
      </c>
      <c r="U8" s="183">
        <v>15356</v>
      </c>
    </row>
    <row r="9" spans="1:21" ht="15" customHeight="1">
      <c r="A9" s="638" t="s">
        <v>836</v>
      </c>
      <c r="B9" s="565"/>
      <c r="C9" s="641"/>
      <c r="D9" s="478">
        <v>175</v>
      </c>
      <c r="E9" s="479">
        <v>186</v>
      </c>
      <c r="F9" s="479">
        <v>165</v>
      </c>
      <c r="G9" s="479">
        <v>129</v>
      </c>
      <c r="H9" s="479">
        <v>145</v>
      </c>
      <c r="I9" s="199"/>
      <c r="J9" s="662">
        <v>2</v>
      </c>
      <c r="K9" s="1466"/>
      <c r="L9" s="188">
        <v>185</v>
      </c>
      <c r="M9" s="183">
        <v>14807</v>
      </c>
      <c r="N9" s="183">
        <v>347</v>
      </c>
      <c r="O9" s="183">
        <v>14112</v>
      </c>
      <c r="P9" s="183">
        <v>257</v>
      </c>
      <c r="Q9" s="183">
        <v>18790</v>
      </c>
      <c r="R9" s="183">
        <v>177</v>
      </c>
      <c r="S9" s="183">
        <v>15936</v>
      </c>
      <c r="T9" s="183">
        <v>125</v>
      </c>
      <c r="U9" s="183">
        <v>14890</v>
      </c>
    </row>
    <row r="10" spans="1:21" ht="15" customHeight="1">
      <c r="A10" s="267" t="s">
        <v>529</v>
      </c>
      <c r="B10" s="267"/>
      <c r="C10" s="267"/>
      <c r="D10" s="341"/>
      <c r="E10" s="341"/>
      <c r="F10" s="341"/>
      <c r="G10" s="341"/>
      <c r="H10" s="341"/>
      <c r="I10" s="199"/>
      <c r="J10" s="662">
        <v>3</v>
      </c>
      <c r="K10" s="1466"/>
      <c r="L10" s="188">
        <v>168</v>
      </c>
      <c r="M10" s="183">
        <v>10396</v>
      </c>
      <c r="N10" s="183">
        <v>370</v>
      </c>
      <c r="O10" s="183">
        <v>15967</v>
      </c>
      <c r="P10" s="183">
        <v>339</v>
      </c>
      <c r="Q10" s="183">
        <v>25645</v>
      </c>
      <c r="R10" s="183">
        <v>233</v>
      </c>
      <c r="S10" s="183">
        <v>13589</v>
      </c>
      <c r="T10" s="183">
        <v>103</v>
      </c>
      <c r="U10" s="183">
        <v>17168</v>
      </c>
    </row>
    <row r="11" spans="9:21" ht="15" customHeight="1">
      <c r="I11" s="199"/>
      <c r="J11" s="666" t="s">
        <v>839</v>
      </c>
      <c r="K11" s="1467"/>
      <c r="L11" s="512">
        <f>SUM(L13:L20,L22,L25,L31,L41,L48,L54,L62,L68)</f>
        <v>179</v>
      </c>
      <c r="M11" s="329">
        <f aca="true" t="shared" si="0" ref="M11:U11">SUM(M13:M20,M22,M25,M31,M41,M48,M54,M62,M68)</f>
        <v>13585</v>
      </c>
      <c r="N11" s="329">
        <f t="shared" si="0"/>
        <v>323</v>
      </c>
      <c r="O11" s="329">
        <f t="shared" si="0"/>
        <v>15431</v>
      </c>
      <c r="P11" s="329">
        <f t="shared" si="0"/>
        <v>287</v>
      </c>
      <c r="Q11" s="329">
        <f t="shared" si="0"/>
        <v>21865</v>
      </c>
      <c r="R11" s="329">
        <f t="shared" si="0"/>
        <v>214</v>
      </c>
      <c r="S11" s="329">
        <f t="shared" si="0"/>
        <v>27899</v>
      </c>
      <c r="T11" s="329">
        <f t="shared" si="0"/>
        <v>112</v>
      </c>
      <c r="U11" s="329">
        <f t="shared" si="0"/>
        <v>21262</v>
      </c>
    </row>
    <row r="12" spans="9:21" ht="15" customHeight="1">
      <c r="I12" s="199"/>
      <c r="J12" s="199"/>
      <c r="K12" s="309"/>
      <c r="L12" s="202"/>
      <c r="M12" s="191"/>
      <c r="N12" s="191"/>
      <c r="O12" s="191"/>
      <c r="P12" s="191"/>
      <c r="Q12" s="191"/>
      <c r="R12" s="191"/>
      <c r="S12" s="191"/>
      <c r="T12" s="191"/>
      <c r="U12" s="191"/>
    </row>
    <row r="13" spans="1:22" ht="15" customHeight="1">
      <c r="A13" s="201"/>
      <c r="B13" s="201"/>
      <c r="C13" s="201"/>
      <c r="D13" s="201"/>
      <c r="E13" s="201"/>
      <c r="F13" s="201"/>
      <c r="G13" s="201"/>
      <c r="H13" s="201"/>
      <c r="I13" s="199"/>
      <c r="J13" s="568" t="s">
        <v>71</v>
      </c>
      <c r="K13" s="596"/>
      <c r="L13" s="188">
        <v>7</v>
      </c>
      <c r="M13" s="183">
        <v>4179</v>
      </c>
      <c r="N13" s="183">
        <v>66</v>
      </c>
      <c r="O13" s="183">
        <v>4263</v>
      </c>
      <c r="P13" s="183">
        <v>112</v>
      </c>
      <c r="Q13" s="183">
        <v>8848</v>
      </c>
      <c r="R13" s="183">
        <v>16</v>
      </c>
      <c r="S13" s="183">
        <v>1695</v>
      </c>
      <c r="T13" s="183">
        <v>9</v>
      </c>
      <c r="U13" s="183">
        <v>9262</v>
      </c>
      <c r="V13" s="199"/>
    </row>
    <row r="14" spans="1:22" ht="15" customHeight="1">
      <c r="A14" s="201"/>
      <c r="B14" s="201"/>
      <c r="C14" s="201"/>
      <c r="D14" s="201"/>
      <c r="E14" s="201"/>
      <c r="F14" s="201"/>
      <c r="G14" s="201"/>
      <c r="H14" s="201"/>
      <c r="I14" s="199"/>
      <c r="J14" s="568" t="s">
        <v>32</v>
      </c>
      <c r="K14" s="576"/>
      <c r="L14" s="188" t="s">
        <v>818</v>
      </c>
      <c r="M14" s="183" t="s">
        <v>818</v>
      </c>
      <c r="N14" s="183">
        <v>1</v>
      </c>
      <c r="O14" s="183">
        <v>79</v>
      </c>
      <c r="P14" s="183">
        <v>2</v>
      </c>
      <c r="Q14" s="183">
        <v>94</v>
      </c>
      <c r="R14" s="183">
        <v>15</v>
      </c>
      <c r="S14" s="183">
        <v>6471</v>
      </c>
      <c r="T14" s="183">
        <v>7</v>
      </c>
      <c r="U14" s="183">
        <v>4057</v>
      </c>
      <c r="V14" s="199"/>
    </row>
    <row r="15" spans="1:22" ht="15" customHeight="1">
      <c r="A15" s="538" t="s">
        <v>888</v>
      </c>
      <c r="B15" s="538"/>
      <c r="C15" s="538"/>
      <c r="D15" s="538"/>
      <c r="E15" s="538"/>
      <c r="F15" s="538"/>
      <c r="G15" s="538"/>
      <c r="H15" s="538"/>
      <c r="I15" s="199"/>
      <c r="J15" s="568" t="s">
        <v>72</v>
      </c>
      <c r="K15" s="576"/>
      <c r="L15" s="188">
        <v>9</v>
      </c>
      <c r="M15" s="183">
        <v>463</v>
      </c>
      <c r="N15" s="183">
        <v>19</v>
      </c>
      <c r="O15" s="183">
        <v>1674</v>
      </c>
      <c r="P15" s="183">
        <v>15</v>
      </c>
      <c r="Q15" s="183">
        <v>1938</v>
      </c>
      <c r="R15" s="183">
        <v>6</v>
      </c>
      <c r="S15" s="183">
        <v>706</v>
      </c>
      <c r="T15" s="183">
        <v>14</v>
      </c>
      <c r="U15" s="183">
        <v>548</v>
      </c>
      <c r="V15" s="199"/>
    </row>
    <row r="16" spans="1:22" ht="15" customHeight="1" thickBot="1">
      <c r="A16" s="201"/>
      <c r="B16" s="201"/>
      <c r="C16" s="201"/>
      <c r="D16" s="201"/>
      <c r="E16" s="201"/>
      <c r="F16" s="201"/>
      <c r="G16" s="201"/>
      <c r="H16" s="201"/>
      <c r="I16" s="199"/>
      <c r="J16" s="568" t="s">
        <v>73</v>
      </c>
      <c r="K16" s="576"/>
      <c r="L16" s="188" t="s">
        <v>818</v>
      </c>
      <c r="M16" s="183" t="s">
        <v>818</v>
      </c>
      <c r="N16" s="183">
        <v>1</v>
      </c>
      <c r="O16" s="183">
        <v>30</v>
      </c>
      <c r="P16" s="183">
        <v>1</v>
      </c>
      <c r="Q16" s="183">
        <v>30</v>
      </c>
      <c r="R16" s="183">
        <v>29</v>
      </c>
      <c r="S16" s="183">
        <v>7250</v>
      </c>
      <c r="T16" s="183" t="s">
        <v>818</v>
      </c>
      <c r="U16" s="183" t="s">
        <v>818</v>
      </c>
      <c r="V16" s="199"/>
    </row>
    <row r="17" spans="1:22" ht="15" customHeight="1">
      <c r="A17" s="480"/>
      <c r="B17" s="480"/>
      <c r="C17" s="488" t="s">
        <v>832</v>
      </c>
      <c r="D17" s="1449" t="s">
        <v>515</v>
      </c>
      <c r="E17" s="1449" t="s">
        <v>12</v>
      </c>
      <c r="F17" s="1449" t="s">
        <v>13</v>
      </c>
      <c r="G17" s="1449" t="s">
        <v>14</v>
      </c>
      <c r="H17" s="1156" t="s">
        <v>15</v>
      </c>
      <c r="I17" s="199"/>
      <c r="J17" s="568" t="s">
        <v>74</v>
      </c>
      <c r="K17" s="576"/>
      <c r="L17" s="188">
        <v>20</v>
      </c>
      <c r="M17" s="183">
        <v>1033</v>
      </c>
      <c r="N17" s="183">
        <v>10</v>
      </c>
      <c r="O17" s="183">
        <v>305</v>
      </c>
      <c r="P17" s="183">
        <v>5</v>
      </c>
      <c r="Q17" s="183">
        <v>165</v>
      </c>
      <c r="R17" s="183">
        <v>11</v>
      </c>
      <c r="S17" s="183">
        <v>1462</v>
      </c>
      <c r="T17" s="183">
        <v>10</v>
      </c>
      <c r="U17" s="183">
        <v>352</v>
      </c>
      <c r="V17" s="199"/>
    </row>
    <row r="18" spans="1:22" ht="15" customHeight="1">
      <c r="A18" s="489" t="s">
        <v>833</v>
      </c>
      <c r="B18" s="204"/>
      <c r="C18" s="473"/>
      <c r="D18" s="679"/>
      <c r="E18" s="679"/>
      <c r="F18" s="679"/>
      <c r="G18" s="679"/>
      <c r="H18" s="700"/>
      <c r="I18" s="199"/>
      <c r="J18" s="568" t="s">
        <v>75</v>
      </c>
      <c r="K18" s="576"/>
      <c r="L18" s="188" t="s">
        <v>818</v>
      </c>
      <c r="M18" s="183" t="s">
        <v>818</v>
      </c>
      <c r="N18" s="183">
        <v>16</v>
      </c>
      <c r="O18" s="183">
        <v>480</v>
      </c>
      <c r="P18" s="183">
        <v>29</v>
      </c>
      <c r="Q18" s="183">
        <v>2777</v>
      </c>
      <c r="R18" s="183">
        <v>2</v>
      </c>
      <c r="S18" s="183">
        <v>80</v>
      </c>
      <c r="T18" s="183">
        <v>2</v>
      </c>
      <c r="U18" s="183">
        <v>90</v>
      </c>
      <c r="V18" s="199"/>
    </row>
    <row r="19" spans="1:22" ht="15" customHeight="1">
      <c r="A19" s="1470" t="s">
        <v>265</v>
      </c>
      <c r="B19" s="1470"/>
      <c r="C19" s="1471"/>
      <c r="D19" s="481">
        <v>16</v>
      </c>
      <c r="E19" s="267">
        <v>18</v>
      </c>
      <c r="F19" s="267">
        <v>18</v>
      </c>
      <c r="G19" s="267">
        <v>18</v>
      </c>
      <c r="H19" s="267">
        <v>18</v>
      </c>
      <c r="I19" s="199"/>
      <c r="J19" s="568" t="s">
        <v>76</v>
      </c>
      <c r="K19" s="576"/>
      <c r="L19" s="188">
        <v>15</v>
      </c>
      <c r="M19" s="183">
        <v>2614</v>
      </c>
      <c r="N19" s="183">
        <v>10</v>
      </c>
      <c r="O19" s="183">
        <v>509</v>
      </c>
      <c r="P19" s="183">
        <v>3</v>
      </c>
      <c r="Q19" s="183">
        <v>134</v>
      </c>
      <c r="R19" s="183">
        <v>11</v>
      </c>
      <c r="S19" s="183">
        <v>1248</v>
      </c>
      <c r="T19" s="183">
        <v>11</v>
      </c>
      <c r="U19" s="183">
        <v>1455</v>
      </c>
      <c r="V19" s="199"/>
    </row>
    <row r="20" spans="1:22" ht="15" customHeight="1">
      <c r="A20" s="738" t="s">
        <v>266</v>
      </c>
      <c r="B20" s="738"/>
      <c r="C20" s="739"/>
      <c r="D20" s="482">
        <v>98</v>
      </c>
      <c r="E20" s="194">
        <v>112</v>
      </c>
      <c r="F20" s="194">
        <v>118</v>
      </c>
      <c r="G20" s="194">
        <v>118</v>
      </c>
      <c r="H20" s="194">
        <v>127</v>
      </c>
      <c r="I20" s="199"/>
      <c r="J20" s="568" t="s">
        <v>77</v>
      </c>
      <c r="K20" s="576"/>
      <c r="L20" s="188">
        <v>4</v>
      </c>
      <c r="M20" s="183">
        <v>107</v>
      </c>
      <c r="N20" s="183">
        <v>4</v>
      </c>
      <c r="O20" s="183">
        <v>180</v>
      </c>
      <c r="P20" s="183">
        <v>2</v>
      </c>
      <c r="Q20" s="183">
        <v>68</v>
      </c>
      <c r="R20" s="183">
        <v>6</v>
      </c>
      <c r="S20" s="183">
        <v>227</v>
      </c>
      <c r="T20" s="183">
        <v>6</v>
      </c>
      <c r="U20" s="183">
        <v>467</v>
      </c>
      <c r="V20" s="199"/>
    </row>
    <row r="21" spans="1:22" ht="15" customHeight="1">
      <c r="A21" s="738" t="s">
        <v>267</v>
      </c>
      <c r="B21" s="738"/>
      <c r="C21" s="739"/>
      <c r="D21" s="482">
        <v>61</v>
      </c>
      <c r="E21" s="194">
        <v>57</v>
      </c>
      <c r="F21" s="194">
        <v>57</v>
      </c>
      <c r="G21" s="194">
        <v>57</v>
      </c>
      <c r="H21" s="194">
        <v>57</v>
      </c>
      <c r="I21" s="199"/>
      <c r="J21" s="236"/>
      <c r="K21" s="276"/>
      <c r="L21" s="482"/>
      <c r="M21" s="194"/>
      <c r="N21" s="194"/>
      <c r="O21" s="194"/>
      <c r="P21" s="194"/>
      <c r="Q21" s="194"/>
      <c r="R21" s="194"/>
      <c r="S21" s="194"/>
      <c r="T21" s="194"/>
      <c r="U21" s="194"/>
      <c r="V21" s="199"/>
    </row>
    <row r="22" spans="1:22" ht="15" customHeight="1">
      <c r="A22" s="738" t="s">
        <v>268</v>
      </c>
      <c r="B22" s="738"/>
      <c r="C22" s="739"/>
      <c r="D22" s="482">
        <v>11</v>
      </c>
      <c r="E22" s="194">
        <v>11</v>
      </c>
      <c r="F22" s="194">
        <v>15</v>
      </c>
      <c r="G22" s="194">
        <v>15</v>
      </c>
      <c r="H22" s="194">
        <v>15</v>
      </c>
      <c r="I22" s="199"/>
      <c r="J22" s="666" t="s">
        <v>78</v>
      </c>
      <c r="K22" s="666"/>
      <c r="L22" s="511">
        <f>SUM(L23)</f>
        <v>2</v>
      </c>
      <c r="M22" s="329">
        <f aca="true" t="shared" si="1" ref="M22:U22">SUM(M23)</f>
        <v>29</v>
      </c>
      <c r="N22" s="329">
        <f t="shared" si="1"/>
        <v>8</v>
      </c>
      <c r="O22" s="329">
        <f t="shared" si="1"/>
        <v>315</v>
      </c>
      <c r="P22" s="329">
        <f t="shared" si="1"/>
        <v>2</v>
      </c>
      <c r="Q22" s="329">
        <f t="shared" si="1"/>
        <v>80</v>
      </c>
      <c r="R22" s="329">
        <f t="shared" si="1"/>
        <v>3</v>
      </c>
      <c r="S22" s="329">
        <f t="shared" si="1"/>
        <v>55</v>
      </c>
      <c r="T22" s="329">
        <f t="shared" si="1"/>
        <v>1</v>
      </c>
      <c r="U22" s="329">
        <f t="shared" si="1"/>
        <v>80</v>
      </c>
      <c r="V22" s="199"/>
    </row>
    <row r="23" spans="1:22" ht="15" customHeight="1">
      <c r="A23" s="738" t="s">
        <v>269</v>
      </c>
      <c r="B23" s="738"/>
      <c r="C23" s="739"/>
      <c r="D23" s="482">
        <v>89</v>
      </c>
      <c r="E23" s="194">
        <v>90</v>
      </c>
      <c r="F23" s="194">
        <v>91</v>
      </c>
      <c r="G23" s="194">
        <v>96</v>
      </c>
      <c r="H23" s="194">
        <v>96</v>
      </c>
      <c r="I23" s="199"/>
      <c r="J23" s="26"/>
      <c r="K23" s="254" t="s">
        <v>79</v>
      </c>
      <c r="L23" s="188">
        <v>2</v>
      </c>
      <c r="M23" s="183">
        <v>29</v>
      </c>
      <c r="N23" s="183">
        <v>8</v>
      </c>
      <c r="O23" s="183">
        <v>315</v>
      </c>
      <c r="P23" s="183">
        <v>2</v>
      </c>
      <c r="Q23" s="183">
        <v>80</v>
      </c>
      <c r="R23" s="183">
        <v>3</v>
      </c>
      <c r="S23" s="183">
        <v>55</v>
      </c>
      <c r="T23" s="183">
        <v>1</v>
      </c>
      <c r="U23" s="183">
        <v>80</v>
      </c>
      <c r="V23" s="199"/>
    </row>
    <row r="24" spans="1:22" ht="15" customHeight="1">
      <c r="A24" s="738" t="s">
        <v>270</v>
      </c>
      <c r="B24" s="738"/>
      <c r="C24" s="739"/>
      <c r="D24" s="482">
        <v>48</v>
      </c>
      <c r="E24" s="194">
        <v>49</v>
      </c>
      <c r="F24" s="194">
        <v>48</v>
      </c>
      <c r="G24" s="194">
        <v>48</v>
      </c>
      <c r="H24" s="194">
        <v>55</v>
      </c>
      <c r="I24" s="199"/>
      <c r="J24" s="26"/>
      <c r="K24" s="254"/>
      <c r="L24" s="482"/>
      <c r="M24" s="194"/>
      <c r="N24" s="194"/>
      <c r="O24" s="194"/>
      <c r="P24" s="194"/>
      <c r="Q24" s="194"/>
      <c r="R24" s="194"/>
      <c r="S24" s="194"/>
      <c r="T24" s="194"/>
      <c r="U24" s="194"/>
      <c r="V24" s="199"/>
    </row>
    <row r="25" spans="1:22" ht="15" customHeight="1">
      <c r="A25" s="738" t="s">
        <v>271</v>
      </c>
      <c r="B25" s="738"/>
      <c r="C25" s="739"/>
      <c r="D25" s="482">
        <v>30</v>
      </c>
      <c r="E25" s="194">
        <v>30</v>
      </c>
      <c r="F25" s="194">
        <v>31</v>
      </c>
      <c r="G25" s="194">
        <v>48</v>
      </c>
      <c r="H25" s="194">
        <v>48</v>
      </c>
      <c r="I25" s="199"/>
      <c r="J25" s="666" t="s">
        <v>80</v>
      </c>
      <c r="K25" s="719"/>
      <c r="L25" s="512">
        <f>SUM(L26:L29)</f>
        <v>7</v>
      </c>
      <c r="M25" s="329">
        <f aca="true" t="shared" si="2" ref="M25:U25">SUM(M26:M29)</f>
        <v>150</v>
      </c>
      <c r="N25" s="329">
        <f t="shared" si="2"/>
        <v>16</v>
      </c>
      <c r="O25" s="329">
        <f t="shared" si="2"/>
        <v>766</v>
      </c>
      <c r="P25" s="329">
        <f t="shared" si="2"/>
        <v>20</v>
      </c>
      <c r="Q25" s="329">
        <f t="shared" si="2"/>
        <v>1154</v>
      </c>
      <c r="R25" s="329">
        <f t="shared" si="2"/>
        <v>18</v>
      </c>
      <c r="S25" s="329">
        <f t="shared" si="2"/>
        <v>336</v>
      </c>
      <c r="T25" s="329">
        <f t="shared" si="2"/>
        <v>3</v>
      </c>
      <c r="U25" s="329">
        <f t="shared" si="2"/>
        <v>280</v>
      </c>
      <c r="V25" s="199"/>
    </row>
    <row r="26" spans="1:22" ht="15" customHeight="1">
      <c r="A26" s="738" t="s">
        <v>272</v>
      </c>
      <c r="B26" s="738"/>
      <c r="C26" s="739"/>
      <c r="D26" s="482">
        <v>21</v>
      </c>
      <c r="E26" s="194">
        <v>21</v>
      </c>
      <c r="F26" s="194">
        <v>21</v>
      </c>
      <c r="G26" s="194">
        <v>21</v>
      </c>
      <c r="H26" s="194">
        <v>23</v>
      </c>
      <c r="I26" s="199"/>
      <c r="J26" s="26"/>
      <c r="K26" s="254" t="s">
        <v>81</v>
      </c>
      <c r="L26" s="188">
        <v>6</v>
      </c>
      <c r="M26" s="183">
        <v>104</v>
      </c>
      <c r="N26" s="183">
        <v>7</v>
      </c>
      <c r="O26" s="183">
        <v>348</v>
      </c>
      <c r="P26" s="183">
        <v>11</v>
      </c>
      <c r="Q26" s="183">
        <v>961</v>
      </c>
      <c r="R26" s="183">
        <v>3</v>
      </c>
      <c r="S26" s="183">
        <v>36</v>
      </c>
      <c r="T26" s="183" t="s">
        <v>819</v>
      </c>
      <c r="U26" s="183" t="s">
        <v>819</v>
      </c>
      <c r="V26" s="199"/>
    </row>
    <row r="27" spans="1:22" ht="15" customHeight="1">
      <c r="A27" s="738" t="s">
        <v>273</v>
      </c>
      <c r="B27" s="738"/>
      <c r="C27" s="739"/>
      <c r="D27" s="482">
        <v>36</v>
      </c>
      <c r="E27" s="194">
        <v>36</v>
      </c>
      <c r="F27" s="194">
        <v>33</v>
      </c>
      <c r="G27" s="194">
        <v>33</v>
      </c>
      <c r="H27" s="194">
        <v>31</v>
      </c>
      <c r="I27" s="199"/>
      <c r="J27" s="26"/>
      <c r="K27" s="254" t="s">
        <v>82</v>
      </c>
      <c r="L27" s="188">
        <v>1</v>
      </c>
      <c r="M27" s="183">
        <v>46</v>
      </c>
      <c r="N27" s="183">
        <v>4</v>
      </c>
      <c r="O27" s="183">
        <v>115</v>
      </c>
      <c r="P27" s="183">
        <v>4</v>
      </c>
      <c r="Q27" s="183">
        <v>95</v>
      </c>
      <c r="R27" s="183">
        <v>1</v>
      </c>
      <c r="S27" s="183">
        <v>20</v>
      </c>
      <c r="T27" s="183">
        <v>1</v>
      </c>
      <c r="U27" s="183">
        <v>100</v>
      </c>
      <c r="V27" s="199"/>
    </row>
    <row r="28" spans="1:22" ht="15" customHeight="1">
      <c r="A28" s="738" t="s">
        <v>274</v>
      </c>
      <c r="B28" s="738"/>
      <c r="C28" s="739"/>
      <c r="D28" s="482">
        <v>65</v>
      </c>
      <c r="E28" s="194">
        <v>65</v>
      </c>
      <c r="F28" s="194">
        <v>63</v>
      </c>
      <c r="G28" s="194">
        <v>63</v>
      </c>
      <c r="H28" s="194">
        <v>57</v>
      </c>
      <c r="I28" s="199"/>
      <c r="J28" s="26"/>
      <c r="K28" s="254" t="s">
        <v>83</v>
      </c>
      <c r="L28" s="188" t="s">
        <v>819</v>
      </c>
      <c r="M28" s="183" t="s">
        <v>819</v>
      </c>
      <c r="N28" s="183">
        <v>1</v>
      </c>
      <c r="O28" s="183">
        <v>150</v>
      </c>
      <c r="P28" s="183" t="s">
        <v>819</v>
      </c>
      <c r="Q28" s="183" t="s">
        <v>819</v>
      </c>
      <c r="R28" s="192" t="s">
        <v>819</v>
      </c>
      <c r="S28" s="183" t="s">
        <v>819</v>
      </c>
      <c r="T28" s="183">
        <v>1</v>
      </c>
      <c r="U28" s="183">
        <v>100</v>
      </c>
      <c r="V28" s="199"/>
    </row>
    <row r="29" spans="1:22" ht="15" customHeight="1">
      <c r="A29" s="738" t="s">
        <v>275</v>
      </c>
      <c r="B29" s="738"/>
      <c r="C29" s="739"/>
      <c r="D29" s="482">
        <v>1</v>
      </c>
      <c r="E29" s="194">
        <v>1</v>
      </c>
      <c r="F29" s="194">
        <v>1</v>
      </c>
      <c r="G29" s="194">
        <v>1</v>
      </c>
      <c r="H29" s="194">
        <v>1</v>
      </c>
      <c r="I29" s="199"/>
      <c r="J29" s="26"/>
      <c r="K29" s="254" t="s">
        <v>84</v>
      </c>
      <c r="L29" s="188" t="s">
        <v>819</v>
      </c>
      <c r="M29" s="183" t="s">
        <v>819</v>
      </c>
      <c r="N29" s="183">
        <v>4</v>
      </c>
      <c r="O29" s="183">
        <v>153</v>
      </c>
      <c r="P29" s="183">
        <v>5</v>
      </c>
      <c r="Q29" s="183">
        <v>98</v>
      </c>
      <c r="R29" s="183">
        <v>14</v>
      </c>
      <c r="S29" s="183">
        <v>280</v>
      </c>
      <c r="T29" s="183">
        <v>1</v>
      </c>
      <c r="U29" s="183">
        <v>80</v>
      </c>
      <c r="V29" s="199"/>
    </row>
    <row r="30" spans="1:22" ht="15" customHeight="1">
      <c r="A30" s="738" t="s">
        <v>276</v>
      </c>
      <c r="B30" s="738"/>
      <c r="C30" s="739"/>
      <c r="D30" s="482">
        <v>1</v>
      </c>
      <c r="E30" s="194">
        <v>1</v>
      </c>
      <c r="F30" s="194">
        <v>1</v>
      </c>
      <c r="G30" s="194">
        <v>1</v>
      </c>
      <c r="H30" s="194">
        <v>1</v>
      </c>
      <c r="I30" s="199"/>
      <c r="J30" s="26"/>
      <c r="K30" s="254"/>
      <c r="L30" s="482"/>
      <c r="M30" s="194"/>
      <c r="N30" s="194"/>
      <c r="O30" s="194"/>
      <c r="P30" s="194"/>
      <c r="Q30" s="194"/>
      <c r="R30" s="194"/>
      <c r="S30" s="194"/>
      <c r="T30" s="194"/>
      <c r="U30" s="194"/>
      <c r="V30" s="199"/>
    </row>
    <row r="31" spans="1:22" ht="15" customHeight="1">
      <c r="A31" s="738" t="s">
        <v>277</v>
      </c>
      <c r="B31" s="738"/>
      <c r="C31" s="739"/>
      <c r="D31" s="482">
        <v>184</v>
      </c>
      <c r="E31" s="194">
        <v>196</v>
      </c>
      <c r="F31" s="194">
        <v>163</v>
      </c>
      <c r="G31" s="194">
        <v>163</v>
      </c>
      <c r="H31" s="194">
        <v>179</v>
      </c>
      <c r="I31" s="199"/>
      <c r="J31" s="666" t="s">
        <v>85</v>
      </c>
      <c r="K31" s="667"/>
      <c r="L31" s="512">
        <f>SUM(L32:L39)</f>
        <v>40</v>
      </c>
      <c r="M31" s="329">
        <f aca="true" t="shared" si="3" ref="M31:U31">SUM(M32:M39)</f>
        <v>1301</v>
      </c>
      <c r="N31" s="329">
        <f t="shared" si="3"/>
        <v>25</v>
      </c>
      <c r="O31" s="329">
        <f t="shared" si="3"/>
        <v>780</v>
      </c>
      <c r="P31" s="329">
        <f t="shared" si="3"/>
        <v>36</v>
      </c>
      <c r="Q31" s="329">
        <f t="shared" si="3"/>
        <v>1513</v>
      </c>
      <c r="R31" s="329">
        <f t="shared" si="3"/>
        <v>19</v>
      </c>
      <c r="S31" s="329">
        <f t="shared" si="3"/>
        <v>2891</v>
      </c>
      <c r="T31" s="329">
        <f t="shared" si="3"/>
        <v>11</v>
      </c>
      <c r="U31" s="329">
        <f t="shared" si="3"/>
        <v>1702</v>
      </c>
      <c r="V31" s="199"/>
    </row>
    <row r="32" spans="1:22" ht="15" customHeight="1">
      <c r="A32" s="738" t="s">
        <v>278</v>
      </c>
      <c r="B32" s="738"/>
      <c r="C32" s="739"/>
      <c r="D32" s="482" t="s">
        <v>820</v>
      </c>
      <c r="E32" s="194">
        <v>14</v>
      </c>
      <c r="F32" s="194" t="s">
        <v>528</v>
      </c>
      <c r="G32" s="194" t="s">
        <v>438</v>
      </c>
      <c r="H32" s="194" t="s">
        <v>438</v>
      </c>
      <c r="I32" s="199"/>
      <c r="J32" s="26"/>
      <c r="K32" s="254" t="s">
        <v>86</v>
      </c>
      <c r="L32" s="188">
        <v>19</v>
      </c>
      <c r="M32" s="183">
        <v>625</v>
      </c>
      <c r="N32" s="183">
        <v>4</v>
      </c>
      <c r="O32" s="183">
        <v>420</v>
      </c>
      <c r="P32" s="183" t="s">
        <v>819</v>
      </c>
      <c r="Q32" s="183" t="s">
        <v>819</v>
      </c>
      <c r="R32" s="183">
        <v>4</v>
      </c>
      <c r="S32" s="183">
        <v>1563</v>
      </c>
      <c r="T32" s="183">
        <v>3</v>
      </c>
      <c r="U32" s="183">
        <v>1287</v>
      </c>
      <c r="V32" s="199"/>
    </row>
    <row r="33" spans="1:22" ht="15" customHeight="1">
      <c r="A33" s="738" t="s">
        <v>821</v>
      </c>
      <c r="B33" s="738"/>
      <c r="C33" s="739"/>
      <c r="D33" s="482">
        <v>6</v>
      </c>
      <c r="E33" s="194" t="s">
        <v>822</v>
      </c>
      <c r="F33" s="194" t="s">
        <v>438</v>
      </c>
      <c r="G33" s="194" t="s">
        <v>438</v>
      </c>
      <c r="H33" s="194" t="s">
        <v>438</v>
      </c>
      <c r="I33" s="199"/>
      <c r="J33" s="26"/>
      <c r="K33" s="254" t="s">
        <v>87</v>
      </c>
      <c r="L33" s="188">
        <v>6</v>
      </c>
      <c r="M33" s="183">
        <v>151</v>
      </c>
      <c r="N33" s="183">
        <v>10</v>
      </c>
      <c r="O33" s="183">
        <v>30</v>
      </c>
      <c r="P33" s="183">
        <v>10</v>
      </c>
      <c r="Q33" s="183">
        <v>1090</v>
      </c>
      <c r="R33" s="183">
        <v>4</v>
      </c>
      <c r="S33" s="183">
        <v>357</v>
      </c>
      <c r="T33" s="183" t="s">
        <v>819</v>
      </c>
      <c r="U33" s="183" t="s">
        <v>819</v>
      </c>
      <c r="V33" s="199"/>
    </row>
    <row r="34" spans="1:22" ht="15" customHeight="1">
      <c r="A34" s="859" t="s">
        <v>279</v>
      </c>
      <c r="B34" s="859"/>
      <c r="C34" s="1457"/>
      <c r="D34" s="490">
        <v>12</v>
      </c>
      <c r="E34" s="196">
        <v>12</v>
      </c>
      <c r="F34" s="196">
        <v>11</v>
      </c>
      <c r="G34" s="196">
        <v>11</v>
      </c>
      <c r="H34" s="196">
        <v>11</v>
      </c>
      <c r="I34" s="199"/>
      <c r="J34" s="26"/>
      <c r="K34" s="254" t="s">
        <v>88</v>
      </c>
      <c r="L34" s="188">
        <v>3</v>
      </c>
      <c r="M34" s="183">
        <v>132</v>
      </c>
      <c r="N34" s="183" t="s">
        <v>819</v>
      </c>
      <c r="O34" s="183" t="s">
        <v>819</v>
      </c>
      <c r="P34" s="183">
        <v>9</v>
      </c>
      <c r="Q34" s="183">
        <v>43</v>
      </c>
      <c r="R34" s="183">
        <v>3</v>
      </c>
      <c r="S34" s="183">
        <v>379</v>
      </c>
      <c r="T34" s="183">
        <v>2</v>
      </c>
      <c r="U34" s="183">
        <v>175</v>
      </c>
      <c r="V34" s="199"/>
    </row>
    <row r="35" spans="1:22" ht="15" customHeight="1">
      <c r="A35" s="1458" t="s">
        <v>530</v>
      </c>
      <c r="B35" s="1458"/>
      <c r="C35" s="1458"/>
      <c r="D35" s="1458"/>
      <c r="E35" s="1458"/>
      <c r="F35" s="1458"/>
      <c r="G35" s="1458"/>
      <c r="H35" s="1458"/>
      <c r="I35" s="199"/>
      <c r="J35" s="26"/>
      <c r="K35" s="254" t="s">
        <v>89</v>
      </c>
      <c r="L35" s="188">
        <v>1</v>
      </c>
      <c r="M35" s="183">
        <v>20</v>
      </c>
      <c r="N35" s="183">
        <v>1</v>
      </c>
      <c r="O35" s="183">
        <v>30</v>
      </c>
      <c r="P35" s="183" t="s">
        <v>823</v>
      </c>
      <c r="Q35" s="183" t="s">
        <v>823</v>
      </c>
      <c r="R35" s="183">
        <v>1</v>
      </c>
      <c r="S35" s="183">
        <v>30</v>
      </c>
      <c r="T35" s="183">
        <v>1</v>
      </c>
      <c r="U35" s="183">
        <v>40</v>
      </c>
      <c r="V35" s="199"/>
    </row>
    <row r="36" spans="9:22" ht="15" customHeight="1">
      <c r="I36" s="199"/>
      <c r="J36" s="26"/>
      <c r="K36" s="254" t="s">
        <v>90</v>
      </c>
      <c r="L36" s="188">
        <v>2</v>
      </c>
      <c r="M36" s="183">
        <v>80</v>
      </c>
      <c r="N36" s="183">
        <v>1</v>
      </c>
      <c r="O36" s="183">
        <v>50</v>
      </c>
      <c r="P36" s="183">
        <v>1</v>
      </c>
      <c r="Q36" s="183">
        <v>30</v>
      </c>
      <c r="R36" s="183">
        <v>1</v>
      </c>
      <c r="S36" s="183">
        <v>20</v>
      </c>
      <c r="T36" s="183">
        <v>1</v>
      </c>
      <c r="U36" s="183">
        <v>20</v>
      </c>
      <c r="V36" s="199"/>
    </row>
    <row r="37" spans="1:22" ht="15" customHeight="1">
      <c r="A37" s="201"/>
      <c r="B37" s="201"/>
      <c r="C37" s="201"/>
      <c r="D37" s="201"/>
      <c r="E37" s="201"/>
      <c r="F37" s="201"/>
      <c r="G37" s="201"/>
      <c r="H37" s="201"/>
      <c r="I37" s="199"/>
      <c r="J37" s="26"/>
      <c r="K37" s="254" t="s">
        <v>91</v>
      </c>
      <c r="L37" s="188">
        <v>6</v>
      </c>
      <c r="M37" s="183">
        <v>168</v>
      </c>
      <c r="N37" s="183">
        <v>8</v>
      </c>
      <c r="O37" s="183">
        <v>210</v>
      </c>
      <c r="P37" s="183">
        <v>13</v>
      </c>
      <c r="Q37" s="183">
        <v>252</v>
      </c>
      <c r="R37" s="183">
        <v>3</v>
      </c>
      <c r="S37" s="183">
        <v>120</v>
      </c>
      <c r="T37" s="183">
        <v>3</v>
      </c>
      <c r="U37" s="183">
        <v>100</v>
      </c>
      <c r="V37" s="199"/>
    </row>
    <row r="38" spans="9:22" ht="15" customHeight="1">
      <c r="I38" s="199"/>
      <c r="J38" s="26"/>
      <c r="K38" s="254" t="s">
        <v>92</v>
      </c>
      <c r="L38" s="188">
        <v>1</v>
      </c>
      <c r="M38" s="183">
        <v>34</v>
      </c>
      <c r="N38" s="183" t="s">
        <v>823</v>
      </c>
      <c r="O38" s="183" t="s">
        <v>823</v>
      </c>
      <c r="P38" s="183">
        <v>1</v>
      </c>
      <c r="Q38" s="183">
        <v>28</v>
      </c>
      <c r="R38" s="183">
        <v>1</v>
      </c>
      <c r="S38" s="183">
        <v>22</v>
      </c>
      <c r="T38" s="183" t="s">
        <v>823</v>
      </c>
      <c r="U38" s="183" t="s">
        <v>823</v>
      </c>
      <c r="V38" s="199"/>
    </row>
    <row r="39" spans="1:22" ht="15" customHeight="1">
      <c r="A39" s="201"/>
      <c r="B39" s="201"/>
      <c r="C39" s="201"/>
      <c r="D39" s="201"/>
      <c r="E39" s="201"/>
      <c r="F39" s="201"/>
      <c r="G39" s="201"/>
      <c r="H39" s="201"/>
      <c r="I39" s="199"/>
      <c r="J39" s="26"/>
      <c r="K39" s="254" t="s">
        <v>93</v>
      </c>
      <c r="L39" s="188">
        <v>2</v>
      </c>
      <c r="M39" s="183">
        <v>91</v>
      </c>
      <c r="N39" s="183">
        <v>1</v>
      </c>
      <c r="O39" s="183">
        <v>40</v>
      </c>
      <c r="P39" s="183">
        <v>2</v>
      </c>
      <c r="Q39" s="183">
        <v>70</v>
      </c>
      <c r="R39" s="183">
        <v>2</v>
      </c>
      <c r="S39" s="183">
        <v>400</v>
      </c>
      <c r="T39" s="183">
        <v>1</v>
      </c>
      <c r="U39" s="183">
        <v>80</v>
      </c>
      <c r="V39" s="199"/>
    </row>
    <row r="40" spans="1:22" ht="15" customHeight="1">
      <c r="A40" s="538" t="s">
        <v>837</v>
      </c>
      <c r="B40" s="538"/>
      <c r="C40" s="538"/>
      <c r="D40" s="538"/>
      <c r="E40" s="538"/>
      <c r="F40" s="538"/>
      <c r="G40" s="538"/>
      <c r="H40" s="538"/>
      <c r="I40" s="199"/>
      <c r="J40" s="26"/>
      <c r="K40" s="254"/>
      <c r="L40" s="482"/>
      <c r="M40" s="194"/>
      <c r="N40" s="194"/>
      <c r="O40" s="194"/>
      <c r="P40" s="194"/>
      <c r="Q40" s="194"/>
      <c r="R40" s="194"/>
      <c r="S40" s="194"/>
      <c r="T40" s="194"/>
      <c r="U40" s="194"/>
      <c r="V40" s="199"/>
    </row>
    <row r="41" spans="1:22" ht="15" customHeight="1" thickBot="1">
      <c r="A41" s="201"/>
      <c r="B41" s="201"/>
      <c r="C41" s="201"/>
      <c r="D41" s="201"/>
      <c r="E41" s="201"/>
      <c r="F41" s="201"/>
      <c r="G41" s="201"/>
      <c r="H41" s="201"/>
      <c r="I41" s="199"/>
      <c r="J41" s="666" t="s">
        <v>94</v>
      </c>
      <c r="K41" s="719"/>
      <c r="L41" s="512">
        <f>SUM(L42:L46)</f>
        <v>17</v>
      </c>
      <c r="M41" s="329">
        <f aca="true" t="shared" si="4" ref="M41:U41">SUM(M42:M46)</f>
        <v>418</v>
      </c>
      <c r="N41" s="329">
        <f t="shared" si="4"/>
        <v>50</v>
      </c>
      <c r="O41" s="329">
        <f t="shared" si="4"/>
        <v>3138</v>
      </c>
      <c r="P41" s="329">
        <f t="shared" si="4"/>
        <v>22</v>
      </c>
      <c r="Q41" s="329">
        <f t="shared" si="4"/>
        <v>1259</v>
      </c>
      <c r="R41" s="329">
        <f t="shared" si="4"/>
        <v>13</v>
      </c>
      <c r="S41" s="329">
        <f t="shared" si="4"/>
        <v>2236</v>
      </c>
      <c r="T41" s="329">
        <f t="shared" si="4"/>
        <v>5</v>
      </c>
      <c r="U41" s="329">
        <f t="shared" si="4"/>
        <v>307</v>
      </c>
      <c r="V41" s="199"/>
    </row>
    <row r="42" spans="1:22" ht="15" customHeight="1">
      <c r="A42" s="480"/>
      <c r="B42" s="480"/>
      <c r="C42" s="488" t="s">
        <v>894</v>
      </c>
      <c r="D42" s="1449" t="s">
        <v>478</v>
      </c>
      <c r="E42" s="1449" t="s">
        <v>8</v>
      </c>
      <c r="F42" s="1449" t="s">
        <v>9</v>
      </c>
      <c r="G42" s="1449" t="s">
        <v>10</v>
      </c>
      <c r="H42" s="1156" t="s">
        <v>11</v>
      </c>
      <c r="I42" s="199"/>
      <c r="J42" s="26"/>
      <c r="K42" s="254" t="s">
        <v>95</v>
      </c>
      <c r="L42" s="188">
        <v>1</v>
      </c>
      <c r="M42" s="183">
        <v>30</v>
      </c>
      <c r="N42" s="183">
        <v>3</v>
      </c>
      <c r="O42" s="183">
        <v>100</v>
      </c>
      <c r="P42" s="183">
        <v>2</v>
      </c>
      <c r="Q42" s="183">
        <v>60</v>
      </c>
      <c r="R42" s="183" t="s">
        <v>819</v>
      </c>
      <c r="S42" s="183" t="s">
        <v>819</v>
      </c>
      <c r="T42" s="183">
        <v>1</v>
      </c>
      <c r="U42" s="183">
        <v>40</v>
      </c>
      <c r="V42" s="199"/>
    </row>
    <row r="43" spans="1:22" ht="15" customHeight="1">
      <c r="A43" s="489" t="s">
        <v>831</v>
      </c>
      <c r="B43" s="204"/>
      <c r="C43" s="473"/>
      <c r="D43" s="679"/>
      <c r="E43" s="679"/>
      <c r="F43" s="679"/>
      <c r="G43" s="679"/>
      <c r="H43" s="700"/>
      <c r="I43" s="199"/>
      <c r="J43" s="26"/>
      <c r="K43" s="254" t="s">
        <v>96</v>
      </c>
      <c r="L43" s="188">
        <v>12</v>
      </c>
      <c r="M43" s="183">
        <v>264</v>
      </c>
      <c r="N43" s="183">
        <v>2</v>
      </c>
      <c r="O43" s="183">
        <v>100</v>
      </c>
      <c r="P43" s="183">
        <v>3</v>
      </c>
      <c r="Q43" s="183">
        <v>258</v>
      </c>
      <c r="R43" s="183" t="s">
        <v>819</v>
      </c>
      <c r="S43" s="183" t="s">
        <v>819</v>
      </c>
      <c r="T43" s="183">
        <v>2</v>
      </c>
      <c r="U43" s="183">
        <v>90</v>
      </c>
      <c r="V43" s="199"/>
    </row>
    <row r="44" spans="1:22" ht="15" customHeight="1">
      <c r="A44" s="1469" t="s">
        <v>429</v>
      </c>
      <c r="B44" s="1455"/>
      <c r="C44" s="1456"/>
      <c r="D44" s="1451">
        <v>490074</v>
      </c>
      <c r="E44" s="1453">
        <v>494644</v>
      </c>
      <c r="F44" s="1453">
        <v>501600</v>
      </c>
      <c r="G44" s="1453">
        <v>501816</v>
      </c>
      <c r="H44" s="1453">
        <v>522072</v>
      </c>
      <c r="I44" s="199"/>
      <c r="J44" s="26"/>
      <c r="K44" s="254" t="s">
        <v>97</v>
      </c>
      <c r="L44" s="188">
        <v>3</v>
      </c>
      <c r="M44" s="183">
        <v>112</v>
      </c>
      <c r="N44" s="183">
        <v>18</v>
      </c>
      <c r="O44" s="183">
        <v>1446</v>
      </c>
      <c r="P44" s="183">
        <v>2</v>
      </c>
      <c r="Q44" s="183">
        <v>63</v>
      </c>
      <c r="R44" s="183">
        <v>1</v>
      </c>
      <c r="S44" s="183">
        <v>350</v>
      </c>
      <c r="T44" s="183">
        <v>1</v>
      </c>
      <c r="U44" s="183">
        <v>53</v>
      </c>
      <c r="V44" s="199"/>
    </row>
    <row r="45" spans="1:22" ht="15" customHeight="1">
      <c r="A45" s="1170"/>
      <c r="B45" s="1170"/>
      <c r="C45" s="1171"/>
      <c r="D45" s="1452"/>
      <c r="E45" s="1454"/>
      <c r="F45" s="1454"/>
      <c r="G45" s="1454"/>
      <c r="H45" s="1454"/>
      <c r="I45" s="199"/>
      <c r="J45" s="26"/>
      <c r="K45" s="254" t="s">
        <v>98</v>
      </c>
      <c r="L45" s="188">
        <v>1</v>
      </c>
      <c r="M45" s="183">
        <v>12</v>
      </c>
      <c r="N45" s="183">
        <v>25</v>
      </c>
      <c r="O45" s="183">
        <v>1382</v>
      </c>
      <c r="P45" s="183">
        <v>10</v>
      </c>
      <c r="Q45" s="183">
        <v>425</v>
      </c>
      <c r="R45" s="183">
        <v>7</v>
      </c>
      <c r="S45" s="183">
        <v>1544</v>
      </c>
      <c r="T45" s="183" t="s">
        <v>819</v>
      </c>
      <c r="U45" s="183" t="s">
        <v>819</v>
      </c>
      <c r="V45" s="199"/>
    </row>
    <row r="46" spans="1:22" ht="15" customHeight="1">
      <c r="A46" s="267" t="s">
        <v>531</v>
      </c>
      <c r="B46" s="267"/>
      <c r="C46" s="267"/>
      <c r="D46" s="341"/>
      <c r="E46" s="341"/>
      <c r="F46" s="341"/>
      <c r="G46" s="341"/>
      <c r="H46" s="341"/>
      <c r="I46" s="199"/>
      <c r="J46" s="26"/>
      <c r="K46" s="254" t="s">
        <v>99</v>
      </c>
      <c r="L46" s="188" t="s">
        <v>819</v>
      </c>
      <c r="M46" s="183" t="s">
        <v>819</v>
      </c>
      <c r="N46" s="183">
        <v>2</v>
      </c>
      <c r="O46" s="183">
        <v>110</v>
      </c>
      <c r="P46" s="183">
        <v>5</v>
      </c>
      <c r="Q46" s="183">
        <v>453</v>
      </c>
      <c r="R46" s="183">
        <v>5</v>
      </c>
      <c r="S46" s="183">
        <v>342</v>
      </c>
      <c r="T46" s="183">
        <v>1</v>
      </c>
      <c r="U46" s="183">
        <v>124</v>
      </c>
      <c r="V46" s="199"/>
    </row>
    <row r="47" spans="9:22" ht="15" customHeight="1">
      <c r="I47" s="199"/>
      <c r="J47" s="26"/>
      <c r="K47" s="254"/>
      <c r="L47" s="482"/>
      <c r="M47" s="194"/>
      <c r="N47" s="194"/>
      <c r="O47" s="194"/>
      <c r="P47" s="194"/>
      <c r="Q47" s="194"/>
      <c r="R47" s="194"/>
      <c r="S47" s="194"/>
      <c r="T47" s="194"/>
      <c r="U47" s="194"/>
      <c r="V47" s="199"/>
    </row>
    <row r="48" spans="9:22" ht="15" customHeight="1">
      <c r="I48" s="199"/>
      <c r="J48" s="666" t="s">
        <v>100</v>
      </c>
      <c r="K48" s="719"/>
      <c r="L48" s="512">
        <f>SUM(L49:L52)</f>
        <v>11</v>
      </c>
      <c r="M48" s="329">
        <f aca="true" t="shared" si="5" ref="M48:U48">SUM(M49:M52)</f>
        <v>315</v>
      </c>
      <c r="N48" s="329">
        <f t="shared" si="5"/>
        <v>36</v>
      </c>
      <c r="O48" s="329">
        <f t="shared" si="5"/>
        <v>1064</v>
      </c>
      <c r="P48" s="329">
        <f t="shared" si="5"/>
        <v>10</v>
      </c>
      <c r="Q48" s="329">
        <f t="shared" si="5"/>
        <v>1099</v>
      </c>
      <c r="R48" s="329">
        <f t="shared" si="5"/>
        <v>26</v>
      </c>
      <c r="S48" s="329">
        <f t="shared" si="5"/>
        <v>967</v>
      </c>
      <c r="T48" s="329">
        <f t="shared" si="5"/>
        <v>11</v>
      </c>
      <c r="U48" s="329">
        <f t="shared" si="5"/>
        <v>1725</v>
      </c>
      <c r="V48" s="199"/>
    </row>
    <row r="49" spans="9:22" ht="15" customHeight="1">
      <c r="I49" s="199"/>
      <c r="J49" s="236"/>
      <c r="K49" s="254" t="s">
        <v>101</v>
      </c>
      <c r="L49" s="188" t="s">
        <v>819</v>
      </c>
      <c r="M49" s="183" t="s">
        <v>819</v>
      </c>
      <c r="N49" s="183">
        <v>2</v>
      </c>
      <c r="O49" s="183">
        <v>58</v>
      </c>
      <c r="P49" s="183">
        <v>1</v>
      </c>
      <c r="Q49" s="183">
        <v>25</v>
      </c>
      <c r="R49" s="183">
        <v>2</v>
      </c>
      <c r="S49" s="183">
        <v>320</v>
      </c>
      <c r="T49" s="183">
        <v>1</v>
      </c>
      <c r="U49" s="183">
        <v>1200</v>
      </c>
      <c r="V49" s="199"/>
    </row>
    <row r="50" spans="1:22" ht="15" customHeight="1">
      <c r="A50" s="538" t="s">
        <v>889</v>
      </c>
      <c r="B50" s="538"/>
      <c r="C50" s="538"/>
      <c r="D50" s="538"/>
      <c r="E50" s="538"/>
      <c r="F50" s="538"/>
      <c r="G50" s="538"/>
      <c r="H50" s="538"/>
      <c r="I50" s="199"/>
      <c r="J50" s="236"/>
      <c r="K50" s="254" t="s">
        <v>102</v>
      </c>
      <c r="L50" s="188">
        <v>2</v>
      </c>
      <c r="M50" s="183">
        <v>80</v>
      </c>
      <c r="N50" s="183">
        <v>1</v>
      </c>
      <c r="O50" s="183">
        <v>30</v>
      </c>
      <c r="P50" s="183">
        <v>1</v>
      </c>
      <c r="Q50" s="183">
        <v>50</v>
      </c>
      <c r="R50" s="183">
        <v>3</v>
      </c>
      <c r="S50" s="183">
        <v>60</v>
      </c>
      <c r="T50" s="183">
        <v>1</v>
      </c>
      <c r="U50" s="183">
        <v>25</v>
      </c>
      <c r="V50" s="199"/>
    </row>
    <row r="51" spans="1:22" ht="15" customHeight="1" thickBot="1">
      <c r="A51" s="201"/>
      <c r="B51" s="201"/>
      <c r="C51" s="201"/>
      <c r="D51" s="201"/>
      <c r="E51" s="201"/>
      <c r="F51" s="201"/>
      <c r="G51" s="201"/>
      <c r="H51" s="201"/>
      <c r="I51" s="199"/>
      <c r="J51" s="236"/>
      <c r="K51" s="254" t="s">
        <v>103</v>
      </c>
      <c r="L51" s="188">
        <v>6</v>
      </c>
      <c r="M51" s="183">
        <v>165</v>
      </c>
      <c r="N51" s="183">
        <v>12</v>
      </c>
      <c r="O51" s="183">
        <v>513</v>
      </c>
      <c r="P51" s="183">
        <v>8</v>
      </c>
      <c r="Q51" s="183">
        <v>1024</v>
      </c>
      <c r="R51" s="183">
        <v>18</v>
      </c>
      <c r="S51" s="183">
        <v>527</v>
      </c>
      <c r="T51" s="183">
        <v>8</v>
      </c>
      <c r="U51" s="183">
        <v>450</v>
      </c>
      <c r="V51" s="199"/>
    </row>
    <row r="52" spans="1:22" ht="15" customHeight="1">
      <c r="A52" s="480"/>
      <c r="B52" s="480"/>
      <c r="C52" s="488" t="s">
        <v>832</v>
      </c>
      <c r="D52" s="1449" t="s">
        <v>515</v>
      </c>
      <c r="E52" s="1449" t="s">
        <v>12</v>
      </c>
      <c r="F52" s="1449" t="s">
        <v>13</v>
      </c>
      <c r="G52" s="1449" t="s">
        <v>14</v>
      </c>
      <c r="H52" s="1156" t="s">
        <v>15</v>
      </c>
      <c r="I52" s="199"/>
      <c r="J52" s="236"/>
      <c r="K52" s="254" t="s">
        <v>104</v>
      </c>
      <c r="L52" s="188">
        <v>3</v>
      </c>
      <c r="M52" s="183">
        <v>70</v>
      </c>
      <c r="N52" s="183">
        <v>21</v>
      </c>
      <c r="O52" s="183">
        <v>463</v>
      </c>
      <c r="P52" s="183" t="s">
        <v>819</v>
      </c>
      <c r="Q52" s="183" t="s">
        <v>819</v>
      </c>
      <c r="R52" s="183">
        <v>3</v>
      </c>
      <c r="S52" s="183">
        <v>60</v>
      </c>
      <c r="T52" s="183">
        <v>1</v>
      </c>
      <c r="U52" s="183">
        <v>50</v>
      </c>
      <c r="V52" s="199"/>
    </row>
    <row r="53" spans="1:22" ht="15" customHeight="1">
      <c r="A53" s="489" t="s">
        <v>831</v>
      </c>
      <c r="B53" s="204"/>
      <c r="C53" s="473"/>
      <c r="D53" s="679"/>
      <c r="E53" s="679"/>
      <c r="F53" s="679"/>
      <c r="G53" s="679"/>
      <c r="H53" s="700"/>
      <c r="I53" s="199"/>
      <c r="J53" s="236"/>
      <c r="K53" s="254"/>
      <c r="L53" s="482"/>
      <c r="M53" s="194"/>
      <c r="N53" s="194"/>
      <c r="O53" s="194"/>
      <c r="P53" s="194"/>
      <c r="Q53" s="194"/>
      <c r="R53" s="194"/>
      <c r="S53" s="194"/>
      <c r="T53" s="194"/>
      <c r="U53" s="194"/>
      <c r="V53" s="199"/>
    </row>
    <row r="54" spans="1:22" ht="15" customHeight="1">
      <c r="A54" s="1455" t="s">
        <v>280</v>
      </c>
      <c r="B54" s="1455"/>
      <c r="C54" s="1456"/>
      <c r="D54" s="1451">
        <v>316357</v>
      </c>
      <c r="E54" s="1453">
        <v>317681</v>
      </c>
      <c r="F54" s="1453">
        <v>320460</v>
      </c>
      <c r="G54" s="1453">
        <v>323964</v>
      </c>
      <c r="H54" s="1453">
        <v>326606</v>
      </c>
      <c r="I54" s="199"/>
      <c r="J54" s="666" t="s">
        <v>105</v>
      </c>
      <c r="K54" s="719"/>
      <c r="L54" s="512">
        <f>SUM(L55:L60)</f>
        <v>34</v>
      </c>
      <c r="M54" s="329">
        <f aca="true" t="shared" si="6" ref="M54:U54">SUM(M55:M60)</f>
        <v>2219</v>
      </c>
      <c r="N54" s="329">
        <f t="shared" si="6"/>
        <v>37</v>
      </c>
      <c r="O54" s="329">
        <f t="shared" si="6"/>
        <v>1165</v>
      </c>
      <c r="P54" s="329">
        <f t="shared" si="6"/>
        <v>16</v>
      </c>
      <c r="Q54" s="329">
        <f t="shared" si="6"/>
        <v>1793</v>
      </c>
      <c r="R54" s="329">
        <f t="shared" si="6"/>
        <v>21</v>
      </c>
      <c r="S54" s="329">
        <f t="shared" si="6"/>
        <v>1654</v>
      </c>
      <c r="T54" s="329">
        <f t="shared" si="6"/>
        <v>14</v>
      </c>
      <c r="U54" s="329">
        <f t="shared" si="6"/>
        <v>572</v>
      </c>
      <c r="V54" s="199"/>
    </row>
    <row r="55" spans="1:22" ht="15" customHeight="1">
      <c r="A55" s="1170"/>
      <c r="B55" s="1170"/>
      <c r="C55" s="1171"/>
      <c r="D55" s="1452"/>
      <c r="E55" s="1454"/>
      <c r="F55" s="1454"/>
      <c r="G55" s="1454"/>
      <c r="H55" s="1454"/>
      <c r="I55" s="199"/>
      <c r="J55" s="26"/>
      <c r="K55" s="254" t="s">
        <v>106</v>
      </c>
      <c r="L55" s="188">
        <v>2</v>
      </c>
      <c r="M55" s="183">
        <v>71</v>
      </c>
      <c r="N55" s="183">
        <v>2</v>
      </c>
      <c r="O55" s="183">
        <v>150</v>
      </c>
      <c r="P55" s="183">
        <v>8</v>
      </c>
      <c r="Q55" s="183">
        <v>300</v>
      </c>
      <c r="R55" s="183">
        <v>1</v>
      </c>
      <c r="S55" s="183">
        <v>20</v>
      </c>
      <c r="T55" s="183" t="s">
        <v>824</v>
      </c>
      <c r="U55" s="183" t="s">
        <v>824</v>
      </c>
      <c r="V55" s="199"/>
    </row>
    <row r="56" spans="1:22" ht="15" customHeight="1">
      <c r="A56" s="267" t="s">
        <v>532</v>
      </c>
      <c r="B56" s="267"/>
      <c r="C56" s="267"/>
      <c r="D56" s="341"/>
      <c r="E56" s="341"/>
      <c r="F56" s="341"/>
      <c r="G56" s="341"/>
      <c r="H56" s="341"/>
      <c r="I56" s="199"/>
      <c r="J56" s="26"/>
      <c r="K56" s="254" t="s">
        <v>107</v>
      </c>
      <c r="L56" s="188">
        <v>10</v>
      </c>
      <c r="M56" s="183">
        <v>272</v>
      </c>
      <c r="N56" s="183">
        <v>1</v>
      </c>
      <c r="O56" s="183">
        <v>31</v>
      </c>
      <c r="P56" s="183">
        <v>1</v>
      </c>
      <c r="Q56" s="183">
        <v>33</v>
      </c>
      <c r="R56" s="183" t="s">
        <v>819</v>
      </c>
      <c r="S56" s="183" t="s">
        <v>819</v>
      </c>
      <c r="T56" s="183">
        <v>1</v>
      </c>
      <c r="U56" s="183">
        <v>51</v>
      </c>
      <c r="V56" s="199"/>
    </row>
    <row r="57" spans="9:22" ht="15" customHeight="1">
      <c r="I57" s="199"/>
      <c r="J57" s="26"/>
      <c r="K57" s="254" t="s">
        <v>108</v>
      </c>
      <c r="L57" s="188">
        <v>15</v>
      </c>
      <c r="M57" s="183">
        <v>589</v>
      </c>
      <c r="N57" s="183">
        <v>8</v>
      </c>
      <c r="O57" s="183">
        <v>539</v>
      </c>
      <c r="P57" s="183">
        <v>1</v>
      </c>
      <c r="Q57" s="183">
        <v>36</v>
      </c>
      <c r="R57" s="183">
        <v>2</v>
      </c>
      <c r="S57" s="183">
        <v>25</v>
      </c>
      <c r="T57" s="183">
        <v>6</v>
      </c>
      <c r="U57" s="183">
        <v>20</v>
      </c>
      <c r="V57" s="199"/>
    </row>
    <row r="58" spans="9:22" ht="15" customHeight="1">
      <c r="I58" s="199"/>
      <c r="J58" s="26"/>
      <c r="K58" s="254" t="s">
        <v>109</v>
      </c>
      <c r="L58" s="188">
        <v>4</v>
      </c>
      <c r="M58" s="183">
        <v>948</v>
      </c>
      <c r="N58" s="183" t="s">
        <v>819</v>
      </c>
      <c r="O58" s="183" t="s">
        <v>819</v>
      </c>
      <c r="P58" s="183">
        <v>1</v>
      </c>
      <c r="Q58" s="183">
        <v>1163</v>
      </c>
      <c r="R58" s="183">
        <v>13</v>
      </c>
      <c r="S58" s="183">
        <v>1434</v>
      </c>
      <c r="T58" s="183">
        <v>4</v>
      </c>
      <c r="U58" s="183">
        <v>333</v>
      </c>
      <c r="V58" s="199"/>
    </row>
    <row r="59" spans="9:22" ht="15" customHeight="1">
      <c r="I59" s="199"/>
      <c r="J59" s="26"/>
      <c r="K59" s="254" t="s">
        <v>110</v>
      </c>
      <c r="L59" s="188">
        <v>2</v>
      </c>
      <c r="M59" s="183">
        <v>324</v>
      </c>
      <c r="N59" s="183">
        <v>3</v>
      </c>
      <c r="O59" s="183">
        <v>65</v>
      </c>
      <c r="P59" s="183">
        <v>3</v>
      </c>
      <c r="Q59" s="183">
        <v>161</v>
      </c>
      <c r="R59" s="183">
        <v>3</v>
      </c>
      <c r="S59" s="183">
        <v>105</v>
      </c>
      <c r="T59" s="183">
        <v>1</v>
      </c>
      <c r="U59" s="183">
        <v>18</v>
      </c>
      <c r="V59" s="199"/>
    </row>
    <row r="60" spans="1:22" ht="15" customHeight="1">
      <c r="A60" s="538" t="s">
        <v>890</v>
      </c>
      <c r="B60" s="538"/>
      <c r="C60" s="538"/>
      <c r="D60" s="538"/>
      <c r="E60" s="538"/>
      <c r="F60" s="538"/>
      <c r="G60" s="538"/>
      <c r="H60" s="538"/>
      <c r="I60" s="199"/>
      <c r="J60" s="26"/>
      <c r="K60" s="254" t="s">
        <v>111</v>
      </c>
      <c r="L60" s="188">
        <v>1</v>
      </c>
      <c r="M60" s="183">
        <v>15</v>
      </c>
      <c r="N60" s="183">
        <v>23</v>
      </c>
      <c r="O60" s="183">
        <v>380</v>
      </c>
      <c r="P60" s="183">
        <v>2</v>
      </c>
      <c r="Q60" s="183">
        <v>100</v>
      </c>
      <c r="R60" s="183">
        <v>2</v>
      </c>
      <c r="S60" s="183">
        <v>70</v>
      </c>
      <c r="T60" s="183">
        <v>2</v>
      </c>
      <c r="U60" s="183">
        <v>150</v>
      </c>
      <c r="V60" s="199"/>
    </row>
    <row r="61" spans="9:22" ht="15" customHeight="1" thickBot="1">
      <c r="I61" s="199"/>
      <c r="J61" s="26"/>
      <c r="K61" s="254"/>
      <c r="L61" s="482"/>
      <c r="M61" s="194"/>
      <c r="N61" s="194"/>
      <c r="O61" s="194"/>
      <c r="P61" s="194"/>
      <c r="Q61" s="194"/>
      <c r="R61" s="194"/>
      <c r="S61" s="194"/>
      <c r="T61" s="194"/>
      <c r="U61" s="194"/>
      <c r="V61" s="199"/>
    </row>
    <row r="62" spans="1:22" ht="15" customHeight="1">
      <c r="A62" s="480"/>
      <c r="B62" s="480"/>
      <c r="C62" s="488" t="s">
        <v>832</v>
      </c>
      <c r="D62" s="1449" t="s">
        <v>515</v>
      </c>
      <c r="E62" s="1449" t="s">
        <v>12</v>
      </c>
      <c r="F62" s="1449" t="s">
        <v>13</v>
      </c>
      <c r="G62" s="1449" t="s">
        <v>14</v>
      </c>
      <c r="H62" s="1156" t="s">
        <v>15</v>
      </c>
      <c r="I62" s="199"/>
      <c r="J62" s="666" t="s">
        <v>112</v>
      </c>
      <c r="K62" s="1500"/>
      <c r="L62" s="329">
        <f>SUM(L63:L66)</f>
        <v>9</v>
      </c>
      <c r="M62" s="329">
        <f aca="true" t="shared" si="7" ref="M62:U62">SUM(M63:M66)</f>
        <v>666</v>
      </c>
      <c r="N62" s="329">
        <f t="shared" si="7"/>
        <v>20</v>
      </c>
      <c r="O62" s="329">
        <f t="shared" si="7"/>
        <v>588</v>
      </c>
      <c r="P62" s="329">
        <f t="shared" si="7"/>
        <v>11</v>
      </c>
      <c r="Q62" s="329">
        <f t="shared" si="7"/>
        <v>893</v>
      </c>
      <c r="R62" s="329">
        <f t="shared" si="7"/>
        <v>13</v>
      </c>
      <c r="S62" s="329">
        <f t="shared" si="7"/>
        <v>501</v>
      </c>
      <c r="T62" s="329">
        <f t="shared" si="7"/>
        <v>5</v>
      </c>
      <c r="U62" s="329">
        <f t="shared" si="7"/>
        <v>300</v>
      </c>
      <c r="V62" s="199"/>
    </row>
    <row r="63" spans="1:22" ht="15" customHeight="1">
      <c r="A63" s="489" t="s">
        <v>830</v>
      </c>
      <c r="B63" s="204"/>
      <c r="C63" s="473"/>
      <c r="D63" s="1450"/>
      <c r="E63" s="1450"/>
      <c r="F63" s="1450"/>
      <c r="G63" s="1450"/>
      <c r="H63" s="708"/>
      <c r="I63" s="199"/>
      <c r="J63" s="26"/>
      <c r="K63" s="254" t="s">
        <v>113</v>
      </c>
      <c r="L63" s="188">
        <v>5</v>
      </c>
      <c r="M63" s="183">
        <v>109</v>
      </c>
      <c r="N63" s="183">
        <v>1</v>
      </c>
      <c r="O63" s="183">
        <v>50</v>
      </c>
      <c r="P63" s="183">
        <v>1</v>
      </c>
      <c r="Q63" s="183">
        <v>80</v>
      </c>
      <c r="R63" s="183">
        <v>1</v>
      </c>
      <c r="S63" s="183">
        <v>40</v>
      </c>
      <c r="T63" s="183">
        <v>2</v>
      </c>
      <c r="U63" s="183">
        <v>190</v>
      </c>
      <c r="V63" s="199"/>
    </row>
    <row r="64" spans="1:22" ht="15" customHeight="1">
      <c r="A64" s="1445" t="s">
        <v>825</v>
      </c>
      <c r="B64" s="1446"/>
      <c r="C64" s="1446"/>
      <c r="D64" s="536">
        <f>SUM(D66:D69)</f>
        <v>3491</v>
      </c>
      <c r="E64" s="536">
        <f>SUM(E66:E69)</f>
        <v>3489</v>
      </c>
      <c r="F64" s="536">
        <f>SUM(F66:F69)</f>
        <v>3487</v>
      </c>
      <c r="G64" s="536">
        <f>SUM(G66:G69)</f>
        <v>3487</v>
      </c>
      <c r="H64" s="536">
        <f>SUM(H66:H69)</f>
        <v>3484</v>
      </c>
      <c r="I64" s="199"/>
      <c r="J64" s="26"/>
      <c r="K64" s="254" t="s">
        <v>114</v>
      </c>
      <c r="L64" s="188" t="s">
        <v>819</v>
      </c>
      <c r="M64" s="183" t="s">
        <v>819</v>
      </c>
      <c r="N64" s="183">
        <v>1</v>
      </c>
      <c r="O64" s="183">
        <v>155</v>
      </c>
      <c r="P64" s="183">
        <v>8</v>
      </c>
      <c r="Q64" s="183">
        <v>751</v>
      </c>
      <c r="R64" s="183">
        <v>2</v>
      </c>
      <c r="S64" s="183">
        <v>256</v>
      </c>
      <c r="T64" s="183" t="s">
        <v>819</v>
      </c>
      <c r="U64" s="183" t="s">
        <v>819</v>
      </c>
      <c r="V64" s="199"/>
    </row>
    <row r="65" spans="1:22" ht="15" customHeight="1">
      <c r="A65" s="487"/>
      <c r="B65" s="487"/>
      <c r="C65" s="487"/>
      <c r="D65" s="401"/>
      <c r="E65" s="401"/>
      <c r="F65" s="401"/>
      <c r="G65" s="401"/>
      <c r="H65" s="401"/>
      <c r="I65" s="199"/>
      <c r="J65" s="26"/>
      <c r="K65" s="254" t="s">
        <v>115</v>
      </c>
      <c r="L65" s="188">
        <v>2</v>
      </c>
      <c r="M65" s="183">
        <v>512</v>
      </c>
      <c r="N65" s="183">
        <v>9</v>
      </c>
      <c r="O65" s="183">
        <v>198</v>
      </c>
      <c r="P65" s="183">
        <v>1</v>
      </c>
      <c r="Q65" s="183">
        <v>32</v>
      </c>
      <c r="R65" s="183">
        <v>2</v>
      </c>
      <c r="S65" s="183">
        <v>30</v>
      </c>
      <c r="T65" s="183">
        <v>2</v>
      </c>
      <c r="U65" s="183">
        <v>80</v>
      </c>
      <c r="V65" s="199"/>
    </row>
    <row r="66" spans="1:22" ht="15" customHeight="1">
      <c r="A66" s="1441" t="s">
        <v>826</v>
      </c>
      <c r="B66" s="1447"/>
      <c r="C66" s="1448"/>
      <c r="D66" s="483">
        <v>1929</v>
      </c>
      <c r="E66" s="483">
        <v>1927</v>
      </c>
      <c r="F66" s="483">
        <v>1926</v>
      </c>
      <c r="G66" s="483">
        <v>1926</v>
      </c>
      <c r="H66" s="483">
        <v>1926</v>
      </c>
      <c r="I66" s="199"/>
      <c r="J66" s="26"/>
      <c r="K66" s="254" t="s">
        <v>116</v>
      </c>
      <c r="L66" s="188">
        <v>2</v>
      </c>
      <c r="M66" s="183">
        <v>45</v>
      </c>
      <c r="N66" s="183">
        <v>9</v>
      </c>
      <c r="O66" s="183">
        <v>185</v>
      </c>
      <c r="P66" s="183">
        <v>1</v>
      </c>
      <c r="Q66" s="183">
        <v>30</v>
      </c>
      <c r="R66" s="183">
        <v>8</v>
      </c>
      <c r="S66" s="183">
        <v>175</v>
      </c>
      <c r="T66" s="183">
        <v>1</v>
      </c>
      <c r="U66" s="183">
        <v>30</v>
      </c>
      <c r="V66" s="199"/>
    </row>
    <row r="67" spans="1:22" ht="15" customHeight="1">
      <c r="A67" s="1441" t="s">
        <v>827</v>
      </c>
      <c r="B67" s="1447"/>
      <c r="C67" s="1448"/>
      <c r="D67" s="483">
        <v>1433</v>
      </c>
      <c r="E67" s="483">
        <v>1433</v>
      </c>
      <c r="F67" s="483">
        <v>1432</v>
      </c>
      <c r="G67" s="483">
        <v>1432</v>
      </c>
      <c r="H67" s="483">
        <v>1429</v>
      </c>
      <c r="I67" s="199"/>
      <c r="J67" s="26"/>
      <c r="K67" s="254"/>
      <c r="L67" s="482"/>
      <c r="M67" s="194"/>
      <c r="N67" s="194"/>
      <c r="O67" s="194"/>
      <c r="P67" s="194"/>
      <c r="Q67" s="194"/>
      <c r="R67" s="194"/>
      <c r="S67" s="194"/>
      <c r="T67" s="194"/>
      <c r="U67" s="194"/>
      <c r="V67" s="199"/>
    </row>
    <row r="68" spans="1:22" ht="15" customHeight="1">
      <c r="A68" s="1441" t="s">
        <v>828</v>
      </c>
      <c r="B68" s="1442"/>
      <c r="C68" s="1442"/>
      <c r="D68" s="483">
        <v>24</v>
      </c>
      <c r="E68" s="483">
        <v>24</v>
      </c>
      <c r="F68" s="483">
        <v>24</v>
      </c>
      <c r="G68" s="483">
        <v>24</v>
      </c>
      <c r="H68" s="483">
        <v>24</v>
      </c>
      <c r="I68" s="199"/>
      <c r="J68" s="666" t="s">
        <v>117</v>
      </c>
      <c r="K68" s="719"/>
      <c r="L68" s="512">
        <f>SUM(L69)</f>
        <v>4</v>
      </c>
      <c r="M68" s="329">
        <f aca="true" t="shared" si="8" ref="M68:U68">SUM(M69)</f>
        <v>91</v>
      </c>
      <c r="N68" s="329">
        <f t="shared" si="8"/>
        <v>4</v>
      </c>
      <c r="O68" s="329">
        <f t="shared" si="8"/>
        <v>95</v>
      </c>
      <c r="P68" s="329">
        <f t="shared" si="8"/>
        <v>1</v>
      </c>
      <c r="Q68" s="329">
        <f t="shared" si="8"/>
        <v>20</v>
      </c>
      <c r="R68" s="329">
        <f t="shared" si="8"/>
        <v>5</v>
      </c>
      <c r="S68" s="329">
        <f t="shared" si="8"/>
        <v>120</v>
      </c>
      <c r="T68" s="329">
        <f t="shared" si="8"/>
        <v>3</v>
      </c>
      <c r="U68" s="329">
        <f t="shared" si="8"/>
        <v>65</v>
      </c>
      <c r="V68" s="199"/>
    </row>
    <row r="69" spans="1:21" ht="15" customHeight="1">
      <c r="A69" s="1443" t="s">
        <v>829</v>
      </c>
      <c r="B69" s="1444"/>
      <c r="C69" s="1444"/>
      <c r="D69" s="484">
        <v>105</v>
      </c>
      <c r="E69" s="484">
        <v>105</v>
      </c>
      <c r="F69" s="484">
        <v>105</v>
      </c>
      <c r="G69" s="484">
        <v>105</v>
      </c>
      <c r="H69" s="484">
        <v>105</v>
      </c>
      <c r="I69" s="199"/>
      <c r="J69" s="28"/>
      <c r="K69" s="273" t="s">
        <v>118</v>
      </c>
      <c r="L69" s="485">
        <v>4</v>
      </c>
      <c r="M69" s="193">
        <v>91</v>
      </c>
      <c r="N69" s="193">
        <v>4</v>
      </c>
      <c r="O69" s="193">
        <v>95</v>
      </c>
      <c r="P69" s="193">
        <v>1</v>
      </c>
      <c r="Q69" s="193">
        <v>20</v>
      </c>
      <c r="R69" s="193">
        <v>5</v>
      </c>
      <c r="S69" s="193">
        <v>120</v>
      </c>
      <c r="T69" s="193">
        <v>3</v>
      </c>
      <c r="U69" s="193">
        <v>65</v>
      </c>
    </row>
    <row r="70" spans="1:21" ht="15" customHeight="1">
      <c r="A70" s="486" t="s">
        <v>436</v>
      </c>
      <c r="B70" s="486"/>
      <c r="C70" s="486"/>
      <c r="I70" s="199"/>
      <c r="J70" s="267" t="s">
        <v>430</v>
      </c>
      <c r="K70" s="267"/>
      <c r="L70" s="267"/>
      <c r="M70" s="267"/>
      <c r="N70" s="267"/>
      <c r="O70" s="267"/>
      <c r="P70" s="267"/>
      <c r="Q70" s="267"/>
      <c r="R70" s="267"/>
      <c r="S70" s="267"/>
      <c r="T70" s="267"/>
      <c r="U70" s="486"/>
    </row>
    <row r="71" ht="15" customHeight="1">
      <c r="I71" s="199"/>
    </row>
    <row r="72" ht="14.25" customHeight="1"/>
    <row r="73" ht="14.25" customHeight="1"/>
    <row r="74" ht="14.25" customHeight="1"/>
  </sheetData>
  <sheetProtection/>
  <mergeCells count="96">
    <mergeCell ref="A44:C45"/>
    <mergeCell ref="D44:D45"/>
    <mergeCell ref="E44:E45"/>
    <mergeCell ref="F44:F45"/>
    <mergeCell ref="G5:G6"/>
    <mergeCell ref="H5:H6"/>
    <mergeCell ref="A9:C9"/>
    <mergeCell ref="A7:C7"/>
    <mergeCell ref="A8:C8"/>
    <mergeCell ref="A19:C19"/>
    <mergeCell ref="G44:G45"/>
    <mergeCell ref="H44:H45"/>
    <mergeCell ref="N5:O5"/>
    <mergeCell ref="P5:Q5"/>
    <mergeCell ref="J9:K9"/>
    <mergeCell ref="J10:K10"/>
    <mergeCell ref="J11:K11"/>
    <mergeCell ref="J7:K7"/>
    <mergeCell ref="J8:K8"/>
    <mergeCell ref="J17:K17"/>
    <mergeCell ref="T5:U5"/>
    <mergeCell ref="A2:H2"/>
    <mergeCell ref="J2:U2"/>
    <mergeCell ref="A3:H3"/>
    <mergeCell ref="D5:D6"/>
    <mergeCell ref="E5:E6"/>
    <mergeCell ref="F5:F6"/>
    <mergeCell ref="J5:K6"/>
    <mergeCell ref="L5:M5"/>
    <mergeCell ref="J13:K13"/>
    <mergeCell ref="J14:K14"/>
    <mergeCell ref="A15:H15"/>
    <mergeCell ref="J15:K15"/>
    <mergeCell ref="J19:K19"/>
    <mergeCell ref="R5:S5"/>
    <mergeCell ref="A20:C20"/>
    <mergeCell ref="J20:K20"/>
    <mergeCell ref="J16:K16"/>
    <mergeCell ref="D17:D18"/>
    <mergeCell ref="E17:E18"/>
    <mergeCell ref="F17:F18"/>
    <mergeCell ref="G17:G18"/>
    <mergeCell ref="H17:H18"/>
    <mergeCell ref="J18:K18"/>
    <mergeCell ref="A24:C24"/>
    <mergeCell ref="A25:C25"/>
    <mergeCell ref="J25:K25"/>
    <mergeCell ref="A26:C26"/>
    <mergeCell ref="A21:C21"/>
    <mergeCell ref="A22:C22"/>
    <mergeCell ref="J22:K22"/>
    <mergeCell ref="A23:C23"/>
    <mergeCell ref="A31:C31"/>
    <mergeCell ref="J31:K31"/>
    <mergeCell ref="A32:C32"/>
    <mergeCell ref="A33:C33"/>
    <mergeCell ref="A27:C27"/>
    <mergeCell ref="A28:C28"/>
    <mergeCell ref="A29:C29"/>
    <mergeCell ref="A30:C30"/>
    <mergeCell ref="A34:C34"/>
    <mergeCell ref="A40:H40"/>
    <mergeCell ref="J41:K41"/>
    <mergeCell ref="D42:D43"/>
    <mergeCell ref="E42:E43"/>
    <mergeCell ref="F42:F43"/>
    <mergeCell ref="G42:G43"/>
    <mergeCell ref="H42:H43"/>
    <mergeCell ref="A35:H35"/>
    <mergeCell ref="J48:K48"/>
    <mergeCell ref="A50:H50"/>
    <mergeCell ref="D52:D53"/>
    <mergeCell ref="E52:E53"/>
    <mergeCell ref="F52:F53"/>
    <mergeCell ref="G52:G53"/>
    <mergeCell ref="H52:H53"/>
    <mergeCell ref="J54:K54"/>
    <mergeCell ref="A60:H60"/>
    <mergeCell ref="D54:D55"/>
    <mergeCell ref="E54:E55"/>
    <mergeCell ref="F54:F55"/>
    <mergeCell ref="G54:G55"/>
    <mergeCell ref="H54:H55"/>
    <mergeCell ref="A54:C55"/>
    <mergeCell ref="J62:K62"/>
    <mergeCell ref="D62:D63"/>
    <mergeCell ref="E62:E63"/>
    <mergeCell ref="F62:F63"/>
    <mergeCell ref="G62:G63"/>
    <mergeCell ref="H62:H63"/>
    <mergeCell ref="A68:C68"/>
    <mergeCell ref="A69:C69"/>
    <mergeCell ref="A64:C64"/>
    <mergeCell ref="A66:C66"/>
    <mergeCell ref="A67:C67"/>
    <mergeCell ref="J68:K6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71"/>
  <sheetViews>
    <sheetView tabSelected="1" zoomScalePageLayoutView="0" workbookViewId="0" topLeftCell="A1">
      <selection activeCell="A2" sqref="A2:W2"/>
    </sheetView>
  </sheetViews>
  <sheetFormatPr defaultColWidth="10.59765625" defaultRowHeight="15"/>
  <cols>
    <col min="1" max="1" width="2.59765625" style="186" customWidth="1"/>
    <col min="2" max="2" width="12.69921875" style="186" customWidth="1"/>
    <col min="3" max="4" width="9.3984375" style="186" customWidth="1"/>
    <col min="5" max="5" width="10.09765625" style="186" customWidth="1"/>
    <col min="6" max="14" width="9.3984375" style="186" customWidth="1"/>
    <col min="15" max="15" width="10.09765625" style="186" customWidth="1"/>
    <col min="16" max="21" width="9.3984375" style="186" customWidth="1"/>
    <col min="22" max="23" width="10.3984375" style="186" customWidth="1"/>
    <col min="24" max="16384" width="10.59765625" style="186" customWidth="1"/>
  </cols>
  <sheetData>
    <row r="1" spans="1:23" s="235" customFormat="1" ht="19.5" customHeight="1">
      <c r="A1" s="15" t="s">
        <v>535</v>
      </c>
      <c r="W1" s="16" t="s">
        <v>533</v>
      </c>
    </row>
    <row r="2" spans="1:23" ht="19.5" customHeight="1">
      <c r="A2" s="538" t="s">
        <v>534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</row>
    <row r="3" spans="1:25" ht="18" customHeight="1" thickBot="1">
      <c r="A3" s="200"/>
      <c r="X3" s="57"/>
      <c r="Y3" s="237"/>
    </row>
    <row r="4" spans="1:25" ht="14.25" customHeight="1">
      <c r="A4" s="1485" t="s">
        <v>844</v>
      </c>
      <c r="B4" s="1486"/>
      <c r="C4" s="560" t="s">
        <v>281</v>
      </c>
      <c r="D4" s="560"/>
      <c r="E4" s="560"/>
      <c r="F4" s="560"/>
      <c r="G4" s="560"/>
      <c r="H4" s="560"/>
      <c r="I4" s="561"/>
      <c r="J4" s="559" t="s">
        <v>293</v>
      </c>
      <c r="K4" s="561"/>
      <c r="L4" s="559" t="s">
        <v>294</v>
      </c>
      <c r="M4" s="561"/>
      <c r="N4" s="559" t="s">
        <v>282</v>
      </c>
      <c r="O4" s="560"/>
      <c r="P4" s="560"/>
      <c r="Q4" s="560"/>
      <c r="R4" s="560"/>
      <c r="S4" s="560"/>
      <c r="T4" s="560"/>
      <c r="U4" s="560"/>
      <c r="V4" s="560"/>
      <c r="W4" s="560"/>
      <c r="X4" s="151"/>
      <c r="Y4" s="152"/>
    </row>
    <row r="5" spans="1:23" ht="14.25" customHeight="1">
      <c r="A5" s="1487"/>
      <c r="B5" s="1488"/>
      <c r="C5" s="1480" t="s">
        <v>299</v>
      </c>
      <c r="D5" s="1474" t="s">
        <v>286</v>
      </c>
      <c r="E5" s="1477" t="s">
        <v>287</v>
      </c>
      <c r="F5" s="1472" t="s">
        <v>295</v>
      </c>
      <c r="G5" s="748"/>
      <c r="H5" s="748"/>
      <c r="I5" s="749"/>
      <c r="J5" s="1482" t="s">
        <v>283</v>
      </c>
      <c r="K5" s="572" t="s">
        <v>296</v>
      </c>
      <c r="L5" s="1482" t="s">
        <v>283</v>
      </c>
      <c r="M5" s="572" t="s">
        <v>16</v>
      </c>
      <c r="N5" s="1472" t="s">
        <v>297</v>
      </c>
      <c r="O5" s="749"/>
      <c r="P5" s="1472" t="s">
        <v>284</v>
      </c>
      <c r="Q5" s="749"/>
      <c r="R5" s="1472" t="s">
        <v>285</v>
      </c>
      <c r="S5" s="749"/>
      <c r="T5" s="1472" t="s">
        <v>298</v>
      </c>
      <c r="U5" s="749"/>
      <c r="V5" s="1483" t="s">
        <v>846</v>
      </c>
      <c r="W5" s="150" t="s">
        <v>17</v>
      </c>
    </row>
    <row r="6" spans="1:23" ht="14.25" customHeight="1">
      <c r="A6" s="1487"/>
      <c r="B6" s="1488"/>
      <c r="C6" s="866"/>
      <c r="D6" s="1475"/>
      <c r="E6" s="1478"/>
      <c r="F6" s="753"/>
      <c r="G6" s="750"/>
      <c r="H6" s="750"/>
      <c r="I6" s="751"/>
      <c r="J6" s="547"/>
      <c r="K6" s="1481"/>
      <c r="L6" s="547"/>
      <c r="M6" s="1481"/>
      <c r="N6" s="753"/>
      <c r="O6" s="751"/>
      <c r="P6" s="753"/>
      <c r="Q6" s="751"/>
      <c r="R6" s="753"/>
      <c r="S6" s="751"/>
      <c r="T6" s="753"/>
      <c r="U6" s="751"/>
      <c r="V6" s="1484"/>
      <c r="W6" s="153" t="s">
        <v>18</v>
      </c>
    </row>
    <row r="7" spans="1:23" ht="14.25" customHeight="1">
      <c r="A7" s="1489"/>
      <c r="B7" s="1490"/>
      <c r="C7" s="837"/>
      <c r="D7" s="1476"/>
      <c r="E7" s="1479"/>
      <c r="F7" s="493" t="s">
        <v>288</v>
      </c>
      <c r="G7" s="494" t="s">
        <v>289</v>
      </c>
      <c r="H7" s="494" t="s">
        <v>290</v>
      </c>
      <c r="I7" s="354" t="s">
        <v>145</v>
      </c>
      <c r="J7" s="548"/>
      <c r="K7" s="573"/>
      <c r="L7" s="548"/>
      <c r="M7" s="573"/>
      <c r="N7" s="495" t="s">
        <v>840</v>
      </c>
      <c r="O7" s="496" t="s">
        <v>841</v>
      </c>
      <c r="P7" s="495" t="s">
        <v>842</v>
      </c>
      <c r="Q7" s="496" t="s">
        <v>843</v>
      </c>
      <c r="R7" s="495" t="s">
        <v>842</v>
      </c>
      <c r="S7" s="496" t="s">
        <v>843</v>
      </c>
      <c r="T7" s="495" t="s">
        <v>842</v>
      </c>
      <c r="U7" s="496" t="s">
        <v>843</v>
      </c>
      <c r="V7" s="495" t="s">
        <v>842</v>
      </c>
      <c r="W7" s="496" t="s">
        <v>843</v>
      </c>
    </row>
    <row r="8" spans="1:23" ht="14.25" customHeight="1">
      <c r="A8" s="659" t="s">
        <v>478</v>
      </c>
      <c r="B8" s="660"/>
      <c r="C8" s="215">
        <v>311</v>
      </c>
      <c r="D8" s="497">
        <v>35</v>
      </c>
      <c r="E8" s="497">
        <v>356</v>
      </c>
      <c r="F8" s="215">
        <v>356</v>
      </c>
      <c r="G8" s="497">
        <v>18</v>
      </c>
      <c r="H8" s="497">
        <v>199</v>
      </c>
      <c r="I8" s="497">
        <v>139</v>
      </c>
      <c r="J8" s="497">
        <v>257</v>
      </c>
      <c r="K8" s="497">
        <v>5598</v>
      </c>
      <c r="L8" s="497">
        <v>416</v>
      </c>
      <c r="M8" s="497">
        <v>104203</v>
      </c>
      <c r="N8" s="497">
        <v>2491</v>
      </c>
      <c r="O8" s="497">
        <v>115172</v>
      </c>
      <c r="P8" s="497">
        <v>330</v>
      </c>
      <c r="Q8" s="497">
        <v>12384</v>
      </c>
      <c r="R8" s="497">
        <v>44</v>
      </c>
      <c r="S8" s="497">
        <v>2202</v>
      </c>
      <c r="T8" s="497">
        <v>5</v>
      </c>
      <c r="U8" s="497">
        <v>214</v>
      </c>
      <c r="V8" s="497">
        <v>405</v>
      </c>
      <c r="W8" s="497">
        <v>131309</v>
      </c>
    </row>
    <row r="9" spans="1:23" ht="14.25" customHeight="1">
      <c r="A9" s="568" t="s">
        <v>8</v>
      </c>
      <c r="B9" s="661"/>
      <c r="C9" s="215">
        <v>313</v>
      </c>
      <c r="D9" s="215">
        <v>35</v>
      </c>
      <c r="E9" s="215">
        <v>371</v>
      </c>
      <c r="F9" s="215">
        <v>369</v>
      </c>
      <c r="G9" s="215">
        <v>31</v>
      </c>
      <c r="H9" s="215">
        <v>197</v>
      </c>
      <c r="I9" s="215">
        <v>141</v>
      </c>
      <c r="J9" s="215">
        <v>247</v>
      </c>
      <c r="K9" s="215">
        <v>5054</v>
      </c>
      <c r="L9" s="215">
        <v>383</v>
      </c>
      <c r="M9" s="215">
        <v>102305</v>
      </c>
      <c r="N9" s="215">
        <v>2513</v>
      </c>
      <c r="O9" s="215">
        <v>114765</v>
      </c>
      <c r="P9" s="215">
        <v>338</v>
      </c>
      <c r="Q9" s="215">
        <v>11998</v>
      </c>
      <c r="R9" s="215">
        <v>39</v>
      </c>
      <c r="S9" s="215">
        <v>1976</v>
      </c>
      <c r="T9" s="215">
        <v>4</v>
      </c>
      <c r="U9" s="215">
        <v>199</v>
      </c>
      <c r="V9" s="215">
        <v>403</v>
      </c>
      <c r="W9" s="215">
        <v>127103</v>
      </c>
    </row>
    <row r="10" spans="1:23" ht="14.25" customHeight="1">
      <c r="A10" s="571">
        <v>2</v>
      </c>
      <c r="B10" s="770"/>
      <c r="C10" s="215">
        <v>315</v>
      </c>
      <c r="D10" s="215">
        <v>35</v>
      </c>
      <c r="E10" s="215">
        <v>359</v>
      </c>
      <c r="F10" s="215">
        <v>359</v>
      </c>
      <c r="G10" s="215">
        <v>17</v>
      </c>
      <c r="H10" s="215">
        <v>207</v>
      </c>
      <c r="I10" s="215">
        <v>135</v>
      </c>
      <c r="J10" s="215">
        <v>224</v>
      </c>
      <c r="K10" s="215">
        <v>4527</v>
      </c>
      <c r="L10" s="215">
        <v>411</v>
      </c>
      <c r="M10" s="215">
        <v>100172</v>
      </c>
      <c r="N10" s="215">
        <v>2502</v>
      </c>
      <c r="O10" s="215">
        <v>114239</v>
      </c>
      <c r="P10" s="215">
        <v>302</v>
      </c>
      <c r="Q10" s="215">
        <v>10313</v>
      </c>
      <c r="R10" s="215">
        <v>45</v>
      </c>
      <c r="S10" s="215">
        <v>1904</v>
      </c>
      <c r="T10" s="215">
        <v>4</v>
      </c>
      <c r="U10" s="215">
        <v>171</v>
      </c>
      <c r="V10" s="215">
        <v>403</v>
      </c>
      <c r="W10" s="215">
        <v>121285</v>
      </c>
    </row>
    <row r="11" spans="1:23" ht="14.25" customHeight="1">
      <c r="A11" s="571">
        <v>3</v>
      </c>
      <c r="B11" s="770"/>
      <c r="C11" s="215">
        <v>318</v>
      </c>
      <c r="D11" s="215">
        <v>35</v>
      </c>
      <c r="E11" s="215">
        <v>363</v>
      </c>
      <c r="F11" s="215">
        <v>363</v>
      </c>
      <c r="G11" s="215">
        <v>16</v>
      </c>
      <c r="H11" s="215">
        <v>207</v>
      </c>
      <c r="I11" s="215">
        <v>140</v>
      </c>
      <c r="J11" s="215">
        <v>218</v>
      </c>
      <c r="K11" s="215">
        <v>4271</v>
      </c>
      <c r="L11" s="215">
        <v>400</v>
      </c>
      <c r="M11" s="215">
        <v>100156</v>
      </c>
      <c r="N11" s="215">
        <v>2464</v>
      </c>
      <c r="O11" s="215">
        <v>111497</v>
      </c>
      <c r="P11" s="215">
        <v>409</v>
      </c>
      <c r="Q11" s="215">
        <v>11101</v>
      </c>
      <c r="R11" s="215">
        <v>47</v>
      </c>
      <c r="S11" s="215">
        <v>1907</v>
      </c>
      <c r="T11" s="215">
        <v>5</v>
      </c>
      <c r="U11" s="215">
        <v>190</v>
      </c>
      <c r="V11" s="215">
        <v>402</v>
      </c>
      <c r="W11" s="215">
        <v>116345</v>
      </c>
    </row>
    <row r="12" spans="1:23" s="20" customFormat="1" ht="14.25" customHeight="1">
      <c r="A12" s="666" t="s">
        <v>845</v>
      </c>
      <c r="B12" s="1473"/>
      <c r="C12" s="519">
        <f>SUM(C14:C21,C23,C26,C32,C42,C49,C55,C63,C69)</f>
        <v>348</v>
      </c>
      <c r="D12" s="519">
        <f aca="true" t="shared" si="0" ref="D12:W12">SUM(D14:D21,D23,D26,D32,D42,D49,D55,D63,D69)</f>
        <v>36</v>
      </c>
      <c r="E12" s="519">
        <f t="shared" si="0"/>
        <v>312</v>
      </c>
      <c r="F12" s="519">
        <f t="shared" si="0"/>
        <v>350</v>
      </c>
      <c r="G12" s="519">
        <f t="shared" si="0"/>
        <v>15</v>
      </c>
      <c r="H12" s="519">
        <f t="shared" si="0"/>
        <v>303</v>
      </c>
      <c r="I12" s="519">
        <f t="shared" si="0"/>
        <v>32</v>
      </c>
      <c r="J12" s="519">
        <f t="shared" si="0"/>
        <v>198</v>
      </c>
      <c r="K12" s="519">
        <f t="shared" si="0"/>
        <v>3536</v>
      </c>
      <c r="L12" s="519">
        <f t="shared" si="0"/>
        <v>396</v>
      </c>
      <c r="M12" s="519">
        <f t="shared" si="0"/>
        <v>92319</v>
      </c>
      <c r="N12" s="519">
        <f t="shared" si="0"/>
        <v>2379</v>
      </c>
      <c r="O12" s="519">
        <f t="shared" si="0"/>
        <v>100774</v>
      </c>
      <c r="P12" s="519">
        <f t="shared" si="0"/>
        <v>357</v>
      </c>
      <c r="Q12" s="519">
        <f t="shared" si="0"/>
        <v>11468</v>
      </c>
      <c r="R12" s="519">
        <f t="shared" si="0"/>
        <v>45</v>
      </c>
      <c r="S12" s="519">
        <f t="shared" si="0"/>
        <v>1471</v>
      </c>
      <c r="T12" s="519">
        <f t="shared" si="0"/>
        <v>6</v>
      </c>
      <c r="U12" s="519">
        <f t="shared" si="0"/>
        <v>186</v>
      </c>
      <c r="V12" s="519">
        <f t="shared" si="0"/>
        <v>403</v>
      </c>
      <c r="W12" s="519">
        <f t="shared" si="0"/>
        <v>113039</v>
      </c>
    </row>
    <row r="13" spans="1:23" ht="14.25" customHeight="1">
      <c r="A13" s="236"/>
      <c r="B13" s="498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</row>
    <row r="14" spans="1:23" ht="14.25" customHeight="1">
      <c r="A14" s="568" t="s">
        <v>71</v>
      </c>
      <c r="B14" s="576"/>
      <c r="C14" s="215">
        <v>56</v>
      </c>
      <c r="D14" s="215">
        <v>2</v>
      </c>
      <c r="E14" s="215">
        <v>54</v>
      </c>
      <c r="F14" s="215">
        <v>122</v>
      </c>
      <c r="G14" s="215">
        <v>1</v>
      </c>
      <c r="H14" s="215">
        <v>121</v>
      </c>
      <c r="I14" s="215" t="s">
        <v>818</v>
      </c>
      <c r="J14" s="215">
        <v>12</v>
      </c>
      <c r="K14" s="215">
        <v>200</v>
      </c>
      <c r="L14" s="215">
        <v>55</v>
      </c>
      <c r="M14" s="215">
        <v>23679</v>
      </c>
      <c r="N14" s="215">
        <v>1135</v>
      </c>
      <c r="O14" s="215">
        <v>46045</v>
      </c>
      <c r="P14" s="215">
        <v>66</v>
      </c>
      <c r="Q14" s="215">
        <v>2488</v>
      </c>
      <c r="R14" s="215">
        <v>19</v>
      </c>
      <c r="S14" s="215">
        <v>648</v>
      </c>
      <c r="T14" s="215" t="s">
        <v>818</v>
      </c>
      <c r="U14" s="215" t="s">
        <v>818</v>
      </c>
      <c r="V14" s="215">
        <v>84</v>
      </c>
      <c r="W14" s="215">
        <v>39770</v>
      </c>
    </row>
    <row r="15" spans="1:23" ht="14.25" customHeight="1">
      <c r="A15" s="568" t="s">
        <v>32</v>
      </c>
      <c r="B15" s="576"/>
      <c r="C15" s="215">
        <v>12</v>
      </c>
      <c r="D15" s="215" t="s">
        <v>818</v>
      </c>
      <c r="E15" s="215">
        <v>12</v>
      </c>
      <c r="F15" s="215">
        <v>24</v>
      </c>
      <c r="G15" s="215" t="s">
        <v>818</v>
      </c>
      <c r="H15" s="215">
        <v>12</v>
      </c>
      <c r="I15" s="215">
        <v>12</v>
      </c>
      <c r="J15" s="215">
        <v>8</v>
      </c>
      <c r="K15" s="215">
        <v>248</v>
      </c>
      <c r="L15" s="215">
        <v>10</v>
      </c>
      <c r="M15" s="215">
        <v>3148</v>
      </c>
      <c r="N15" s="215">
        <v>10</v>
      </c>
      <c r="O15" s="215">
        <v>3065</v>
      </c>
      <c r="P15" s="215">
        <v>11</v>
      </c>
      <c r="Q15" s="215">
        <v>592</v>
      </c>
      <c r="R15" s="215" t="s">
        <v>818</v>
      </c>
      <c r="S15" s="215" t="s">
        <v>818</v>
      </c>
      <c r="T15" s="215">
        <v>2</v>
      </c>
      <c r="U15" s="215">
        <v>62</v>
      </c>
      <c r="V15" s="215">
        <v>18</v>
      </c>
      <c r="W15" s="215">
        <v>5130</v>
      </c>
    </row>
    <row r="16" spans="1:23" ht="14.25" customHeight="1">
      <c r="A16" s="568" t="s">
        <v>72</v>
      </c>
      <c r="B16" s="576"/>
      <c r="C16" s="215">
        <v>30</v>
      </c>
      <c r="D16" s="215">
        <v>1</v>
      </c>
      <c r="E16" s="215">
        <v>29</v>
      </c>
      <c r="F16" s="215">
        <v>8</v>
      </c>
      <c r="G16" s="215">
        <v>4</v>
      </c>
      <c r="H16" s="215">
        <v>4</v>
      </c>
      <c r="I16" s="215" t="s">
        <v>818</v>
      </c>
      <c r="J16" s="215">
        <v>5</v>
      </c>
      <c r="K16" s="215">
        <v>169</v>
      </c>
      <c r="L16" s="215">
        <v>22</v>
      </c>
      <c r="M16" s="215">
        <v>6816</v>
      </c>
      <c r="N16" s="215">
        <v>26</v>
      </c>
      <c r="O16" s="215">
        <v>10207</v>
      </c>
      <c r="P16" s="215">
        <v>21</v>
      </c>
      <c r="Q16" s="215">
        <v>788</v>
      </c>
      <c r="R16" s="215">
        <v>5</v>
      </c>
      <c r="S16" s="215">
        <v>277</v>
      </c>
      <c r="T16" s="215" t="s">
        <v>818</v>
      </c>
      <c r="U16" s="215" t="s">
        <v>818</v>
      </c>
      <c r="V16" s="215">
        <v>35</v>
      </c>
      <c r="W16" s="215">
        <v>10283</v>
      </c>
    </row>
    <row r="17" spans="1:23" ht="14.25" customHeight="1">
      <c r="A17" s="568" t="s">
        <v>73</v>
      </c>
      <c r="B17" s="576"/>
      <c r="C17" s="215">
        <v>11</v>
      </c>
      <c r="D17" s="215">
        <v>1</v>
      </c>
      <c r="E17" s="215">
        <v>10</v>
      </c>
      <c r="F17" s="215">
        <v>5</v>
      </c>
      <c r="G17" s="215" t="s">
        <v>818</v>
      </c>
      <c r="H17" s="215">
        <v>5</v>
      </c>
      <c r="I17" s="215" t="s">
        <v>818</v>
      </c>
      <c r="J17" s="215">
        <v>3</v>
      </c>
      <c r="K17" s="215">
        <v>37</v>
      </c>
      <c r="L17" s="215">
        <v>8</v>
      </c>
      <c r="M17" s="215">
        <v>2962</v>
      </c>
      <c r="N17" s="215">
        <v>47</v>
      </c>
      <c r="O17" s="215">
        <v>1957</v>
      </c>
      <c r="P17" s="215">
        <v>9</v>
      </c>
      <c r="Q17" s="215">
        <v>315</v>
      </c>
      <c r="R17" s="215" t="s">
        <v>818</v>
      </c>
      <c r="S17" s="215" t="s">
        <v>818</v>
      </c>
      <c r="T17" s="215" t="s">
        <v>818</v>
      </c>
      <c r="U17" s="215" t="s">
        <v>818</v>
      </c>
      <c r="V17" s="215">
        <v>24</v>
      </c>
      <c r="W17" s="215">
        <v>2769</v>
      </c>
    </row>
    <row r="18" spans="1:23" ht="14.25" customHeight="1">
      <c r="A18" s="568" t="s">
        <v>74</v>
      </c>
      <c r="B18" s="576"/>
      <c r="C18" s="215">
        <v>11</v>
      </c>
      <c r="D18" s="215">
        <v>1</v>
      </c>
      <c r="E18" s="215">
        <v>10</v>
      </c>
      <c r="F18" s="215">
        <v>12</v>
      </c>
      <c r="G18" s="215" t="s">
        <v>818</v>
      </c>
      <c r="H18" s="215">
        <v>11</v>
      </c>
      <c r="I18" s="215">
        <v>1</v>
      </c>
      <c r="J18" s="215">
        <v>9</v>
      </c>
      <c r="K18" s="215">
        <v>200</v>
      </c>
      <c r="L18" s="215">
        <v>24</v>
      </c>
      <c r="M18" s="215">
        <v>4120</v>
      </c>
      <c r="N18" s="215">
        <v>124</v>
      </c>
      <c r="O18" s="215">
        <v>2128</v>
      </c>
      <c r="P18" s="215">
        <v>5</v>
      </c>
      <c r="Q18" s="215">
        <v>121</v>
      </c>
      <c r="R18" s="215" t="s">
        <v>818</v>
      </c>
      <c r="S18" s="215" t="s">
        <v>818</v>
      </c>
      <c r="T18" s="215" t="s">
        <v>818</v>
      </c>
      <c r="U18" s="215" t="s">
        <v>818</v>
      </c>
      <c r="V18" s="215">
        <v>21</v>
      </c>
      <c r="W18" s="215">
        <v>2213</v>
      </c>
    </row>
    <row r="19" spans="1:23" ht="14.25" customHeight="1">
      <c r="A19" s="568" t="s">
        <v>75</v>
      </c>
      <c r="B19" s="576"/>
      <c r="C19" s="215">
        <v>17</v>
      </c>
      <c r="D19" s="215">
        <v>1</v>
      </c>
      <c r="E19" s="215">
        <v>16</v>
      </c>
      <c r="F19" s="215" t="s">
        <v>437</v>
      </c>
      <c r="G19" s="215" t="s">
        <v>818</v>
      </c>
      <c r="H19" s="215" t="s">
        <v>818</v>
      </c>
      <c r="I19" s="215" t="s">
        <v>818</v>
      </c>
      <c r="J19" s="215" t="s">
        <v>818</v>
      </c>
      <c r="K19" s="215" t="s">
        <v>818</v>
      </c>
      <c r="L19" s="215">
        <v>16</v>
      </c>
      <c r="M19" s="215">
        <v>3445</v>
      </c>
      <c r="N19" s="215">
        <v>133</v>
      </c>
      <c r="O19" s="215">
        <v>1627</v>
      </c>
      <c r="P19" s="215">
        <v>7</v>
      </c>
      <c r="Q19" s="215">
        <v>224</v>
      </c>
      <c r="R19" s="215">
        <v>1</v>
      </c>
      <c r="S19" s="215">
        <v>49</v>
      </c>
      <c r="T19" s="215" t="s">
        <v>818</v>
      </c>
      <c r="U19" s="215" t="s">
        <v>818</v>
      </c>
      <c r="V19" s="215">
        <v>25</v>
      </c>
      <c r="W19" s="215">
        <v>6910</v>
      </c>
    </row>
    <row r="20" spans="1:23" ht="14.25" customHeight="1">
      <c r="A20" s="568" t="s">
        <v>76</v>
      </c>
      <c r="B20" s="576"/>
      <c r="C20" s="215">
        <v>11</v>
      </c>
      <c r="D20" s="215" t="s">
        <v>818</v>
      </c>
      <c r="E20" s="215">
        <v>11</v>
      </c>
      <c r="F20" s="215">
        <v>13</v>
      </c>
      <c r="G20" s="215" t="s">
        <v>818</v>
      </c>
      <c r="H20" s="215">
        <v>13</v>
      </c>
      <c r="I20" s="215" t="s">
        <v>818</v>
      </c>
      <c r="J20" s="215">
        <v>5</v>
      </c>
      <c r="K20" s="215">
        <v>82</v>
      </c>
      <c r="L20" s="215">
        <v>11</v>
      </c>
      <c r="M20" s="215">
        <v>3268</v>
      </c>
      <c r="N20" s="215">
        <v>81</v>
      </c>
      <c r="O20" s="215">
        <v>1800</v>
      </c>
      <c r="P20" s="215">
        <v>23</v>
      </c>
      <c r="Q20" s="215">
        <v>513</v>
      </c>
      <c r="R20" s="215">
        <v>1</v>
      </c>
      <c r="S20" s="215">
        <v>44</v>
      </c>
      <c r="T20" s="215">
        <v>1</v>
      </c>
      <c r="U20" s="215">
        <v>27</v>
      </c>
      <c r="V20" s="215">
        <v>11</v>
      </c>
      <c r="W20" s="215">
        <v>2433</v>
      </c>
    </row>
    <row r="21" spans="1:23" ht="14.25" customHeight="1">
      <c r="A21" s="568" t="s">
        <v>77</v>
      </c>
      <c r="B21" s="576"/>
      <c r="C21" s="215">
        <v>17</v>
      </c>
      <c r="D21" s="215">
        <v>1</v>
      </c>
      <c r="E21" s="215">
        <v>16</v>
      </c>
      <c r="F21" s="215">
        <v>37</v>
      </c>
      <c r="G21" s="215">
        <v>1</v>
      </c>
      <c r="H21" s="215">
        <v>34</v>
      </c>
      <c r="I21" s="215">
        <v>2</v>
      </c>
      <c r="J21" s="215">
        <v>9</v>
      </c>
      <c r="K21" s="215">
        <v>162</v>
      </c>
      <c r="L21" s="215">
        <v>13</v>
      </c>
      <c r="M21" s="215">
        <v>3571</v>
      </c>
      <c r="N21" s="215">
        <v>183</v>
      </c>
      <c r="O21" s="215">
        <v>8189</v>
      </c>
      <c r="P21" s="215">
        <v>45</v>
      </c>
      <c r="Q21" s="215">
        <v>1720</v>
      </c>
      <c r="R21" s="215">
        <v>2</v>
      </c>
      <c r="S21" s="215">
        <v>140</v>
      </c>
      <c r="T21" s="215">
        <v>1</v>
      </c>
      <c r="U21" s="215">
        <v>5</v>
      </c>
      <c r="V21" s="215">
        <v>16</v>
      </c>
      <c r="W21" s="215">
        <v>7175</v>
      </c>
    </row>
    <row r="22" spans="1:24" ht="14.25" customHeight="1">
      <c r="A22" s="236"/>
      <c r="B22" s="276"/>
      <c r="C22" s="499"/>
      <c r="D22" s="215"/>
      <c r="E22" s="215"/>
      <c r="F22" s="84" t="s">
        <v>437</v>
      </c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199"/>
    </row>
    <row r="23" spans="1:24" s="20" customFormat="1" ht="14.25" customHeight="1">
      <c r="A23" s="666" t="s">
        <v>78</v>
      </c>
      <c r="B23" s="667"/>
      <c r="C23" s="523">
        <f aca="true" t="shared" si="1" ref="C23:J23">SUM(C24)</f>
        <v>1</v>
      </c>
      <c r="D23" s="519">
        <f t="shared" si="1"/>
        <v>1</v>
      </c>
      <c r="E23" s="519">
        <f t="shared" si="1"/>
        <v>0</v>
      </c>
      <c r="F23" s="519">
        <f t="shared" si="1"/>
        <v>6</v>
      </c>
      <c r="G23" s="519">
        <f t="shared" si="1"/>
        <v>1</v>
      </c>
      <c r="H23" s="519">
        <f t="shared" si="1"/>
        <v>5</v>
      </c>
      <c r="I23" s="519">
        <f t="shared" si="1"/>
        <v>0</v>
      </c>
      <c r="J23" s="519">
        <f t="shared" si="1"/>
        <v>3</v>
      </c>
      <c r="K23" s="519">
        <f>SUM(K24)</f>
        <v>77</v>
      </c>
      <c r="L23" s="519">
        <f>SUM(L24)</f>
        <v>6</v>
      </c>
      <c r="M23" s="519">
        <f>SUM(M24)</f>
        <v>1955</v>
      </c>
      <c r="N23" s="519">
        <f>SUM(N24)</f>
        <v>31</v>
      </c>
      <c r="O23" s="519">
        <f>SUM(O24)</f>
        <v>688</v>
      </c>
      <c r="P23" s="519" t="s">
        <v>437</v>
      </c>
      <c r="Q23" s="519" t="s">
        <v>437</v>
      </c>
      <c r="R23" s="519" t="s">
        <v>437</v>
      </c>
      <c r="S23" s="519" t="s">
        <v>437</v>
      </c>
      <c r="T23" s="519" t="s">
        <v>437</v>
      </c>
      <c r="U23" s="519" t="s">
        <v>437</v>
      </c>
      <c r="V23" s="519">
        <f>SUM(V24)</f>
        <v>5</v>
      </c>
      <c r="W23" s="519">
        <f>SUM(W24)</f>
        <v>1012</v>
      </c>
      <c r="X23" s="502"/>
    </row>
    <row r="24" spans="1:24" ht="14.25" customHeight="1">
      <c r="A24" s="26"/>
      <c r="B24" s="254" t="s">
        <v>79</v>
      </c>
      <c r="C24" s="84">
        <v>1</v>
      </c>
      <c r="D24" s="215">
        <v>1</v>
      </c>
      <c r="E24" s="215" t="s">
        <v>819</v>
      </c>
      <c r="F24" s="84">
        <v>6</v>
      </c>
      <c r="G24" s="215">
        <v>1</v>
      </c>
      <c r="H24" s="215">
        <v>5</v>
      </c>
      <c r="I24" s="215" t="s">
        <v>819</v>
      </c>
      <c r="J24" s="215">
        <v>3</v>
      </c>
      <c r="K24" s="215">
        <v>77</v>
      </c>
      <c r="L24" s="215">
        <v>6</v>
      </c>
      <c r="M24" s="215">
        <v>1955</v>
      </c>
      <c r="N24" s="215">
        <v>31</v>
      </c>
      <c r="O24" s="215">
        <v>688</v>
      </c>
      <c r="P24" s="215" t="s">
        <v>819</v>
      </c>
      <c r="Q24" s="215" t="s">
        <v>819</v>
      </c>
      <c r="R24" s="215" t="s">
        <v>819</v>
      </c>
      <c r="S24" s="215" t="s">
        <v>819</v>
      </c>
      <c r="T24" s="215" t="s">
        <v>819</v>
      </c>
      <c r="U24" s="215" t="s">
        <v>819</v>
      </c>
      <c r="V24" s="215">
        <v>5</v>
      </c>
      <c r="W24" s="215">
        <v>1012</v>
      </c>
      <c r="X24" s="199"/>
    </row>
    <row r="25" spans="1:24" ht="14.25" customHeight="1">
      <c r="A25" s="26"/>
      <c r="B25" s="254"/>
      <c r="C25" s="499"/>
      <c r="D25" s="215"/>
      <c r="E25" s="215"/>
      <c r="F25" s="84" t="s">
        <v>437</v>
      </c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199"/>
    </row>
    <row r="26" spans="1:24" s="20" customFormat="1" ht="14.25" customHeight="1">
      <c r="A26" s="666" t="s">
        <v>80</v>
      </c>
      <c r="B26" s="667"/>
      <c r="C26" s="519">
        <f>SUM(C27:C30)</f>
        <v>5</v>
      </c>
      <c r="D26" s="519">
        <f aca="true" t="shared" si="2" ref="D26:K26">SUM(D27:D30)</f>
        <v>4</v>
      </c>
      <c r="E26" s="519">
        <f t="shared" si="2"/>
        <v>1</v>
      </c>
      <c r="F26" s="519">
        <f t="shared" si="2"/>
        <v>11</v>
      </c>
      <c r="G26" s="519">
        <f t="shared" si="2"/>
        <v>1</v>
      </c>
      <c r="H26" s="519">
        <f t="shared" si="2"/>
        <v>9</v>
      </c>
      <c r="I26" s="519">
        <f t="shared" si="2"/>
        <v>1</v>
      </c>
      <c r="J26" s="519">
        <f t="shared" si="2"/>
        <v>1</v>
      </c>
      <c r="K26" s="519">
        <f t="shared" si="2"/>
        <v>33</v>
      </c>
      <c r="L26" s="519">
        <f aca="true" t="shared" si="3" ref="L26:S26">SUM(L27:L30)</f>
        <v>47</v>
      </c>
      <c r="M26" s="519">
        <f t="shared" si="3"/>
        <v>5764</v>
      </c>
      <c r="N26" s="519">
        <f t="shared" si="3"/>
        <v>71</v>
      </c>
      <c r="O26" s="519">
        <f t="shared" si="3"/>
        <v>2962</v>
      </c>
      <c r="P26" s="519">
        <f t="shared" si="3"/>
        <v>6</v>
      </c>
      <c r="Q26" s="519">
        <f t="shared" si="3"/>
        <v>140</v>
      </c>
      <c r="R26" s="519">
        <f t="shared" si="3"/>
        <v>3</v>
      </c>
      <c r="S26" s="519">
        <f t="shared" si="3"/>
        <v>83</v>
      </c>
      <c r="T26" s="519" t="s">
        <v>437</v>
      </c>
      <c r="U26" s="519" t="s">
        <v>437</v>
      </c>
      <c r="V26" s="519">
        <f>SUM(V27:V30)</f>
        <v>15</v>
      </c>
      <c r="W26" s="519">
        <f>SUM(W27:W30)</f>
        <v>4506</v>
      </c>
      <c r="X26" s="502"/>
    </row>
    <row r="27" spans="1:24" ht="14.25" customHeight="1">
      <c r="A27" s="26"/>
      <c r="B27" s="254" t="s">
        <v>81</v>
      </c>
      <c r="C27" s="215">
        <v>1</v>
      </c>
      <c r="D27" s="215">
        <v>1</v>
      </c>
      <c r="E27" s="215" t="s">
        <v>819</v>
      </c>
      <c r="F27" s="215" t="s">
        <v>437</v>
      </c>
      <c r="G27" s="215" t="s">
        <v>819</v>
      </c>
      <c r="H27" s="215" t="s">
        <v>819</v>
      </c>
      <c r="I27" s="215" t="s">
        <v>819</v>
      </c>
      <c r="J27" s="215" t="s">
        <v>819</v>
      </c>
      <c r="K27" s="215" t="s">
        <v>819</v>
      </c>
      <c r="L27" s="215">
        <v>20</v>
      </c>
      <c r="M27" s="215">
        <v>1422</v>
      </c>
      <c r="N27" s="215">
        <v>20</v>
      </c>
      <c r="O27" s="215">
        <v>1677</v>
      </c>
      <c r="P27" s="215" t="s">
        <v>819</v>
      </c>
      <c r="Q27" s="215" t="s">
        <v>819</v>
      </c>
      <c r="R27" s="215" t="s">
        <v>819</v>
      </c>
      <c r="S27" s="215" t="s">
        <v>819</v>
      </c>
      <c r="T27" s="215" t="s">
        <v>819</v>
      </c>
      <c r="U27" s="215" t="s">
        <v>819</v>
      </c>
      <c r="V27" s="215">
        <v>3</v>
      </c>
      <c r="W27" s="215">
        <v>1418</v>
      </c>
      <c r="X27" s="199"/>
    </row>
    <row r="28" spans="1:24" ht="14.25" customHeight="1">
      <c r="A28" s="26"/>
      <c r="B28" s="254" t="s">
        <v>82</v>
      </c>
      <c r="C28" s="215">
        <v>1</v>
      </c>
      <c r="D28" s="215">
        <v>1</v>
      </c>
      <c r="E28" s="215" t="s">
        <v>819</v>
      </c>
      <c r="F28" s="215">
        <v>3</v>
      </c>
      <c r="G28" s="215" t="s">
        <v>819</v>
      </c>
      <c r="H28" s="215">
        <v>2</v>
      </c>
      <c r="I28" s="215">
        <v>1</v>
      </c>
      <c r="J28" s="215" t="s">
        <v>819</v>
      </c>
      <c r="K28" s="215" t="s">
        <v>819</v>
      </c>
      <c r="L28" s="215">
        <v>19</v>
      </c>
      <c r="M28" s="215">
        <v>1983</v>
      </c>
      <c r="N28" s="215" t="s">
        <v>819</v>
      </c>
      <c r="O28" s="215" t="s">
        <v>819</v>
      </c>
      <c r="P28" s="215" t="s">
        <v>819</v>
      </c>
      <c r="Q28" s="215" t="s">
        <v>819</v>
      </c>
      <c r="R28" s="215">
        <v>1</v>
      </c>
      <c r="S28" s="215">
        <v>29</v>
      </c>
      <c r="T28" s="215" t="s">
        <v>819</v>
      </c>
      <c r="U28" s="215" t="s">
        <v>819</v>
      </c>
      <c r="V28" s="215">
        <v>4</v>
      </c>
      <c r="W28" s="215">
        <v>1399</v>
      </c>
      <c r="X28" s="199"/>
    </row>
    <row r="29" spans="1:24" ht="14.25" customHeight="1">
      <c r="A29" s="26"/>
      <c r="B29" s="254" t="s">
        <v>83</v>
      </c>
      <c r="C29" s="215">
        <v>2</v>
      </c>
      <c r="D29" s="215">
        <v>1</v>
      </c>
      <c r="E29" s="215">
        <v>1</v>
      </c>
      <c r="F29" s="215">
        <v>8</v>
      </c>
      <c r="G29" s="215">
        <v>1</v>
      </c>
      <c r="H29" s="215">
        <v>7</v>
      </c>
      <c r="I29" s="215" t="s">
        <v>819</v>
      </c>
      <c r="J29" s="215">
        <v>1</v>
      </c>
      <c r="K29" s="215">
        <v>33</v>
      </c>
      <c r="L29" s="215">
        <v>5</v>
      </c>
      <c r="M29" s="215">
        <v>1784</v>
      </c>
      <c r="N29" s="215">
        <v>36</v>
      </c>
      <c r="O29" s="215">
        <v>939</v>
      </c>
      <c r="P29" s="215" t="s">
        <v>819</v>
      </c>
      <c r="Q29" s="215" t="s">
        <v>819</v>
      </c>
      <c r="R29" s="215" t="s">
        <v>819</v>
      </c>
      <c r="S29" s="215" t="s">
        <v>819</v>
      </c>
      <c r="T29" s="215" t="s">
        <v>819</v>
      </c>
      <c r="U29" s="215" t="s">
        <v>819</v>
      </c>
      <c r="V29" s="215">
        <v>4</v>
      </c>
      <c r="W29" s="215">
        <v>1266</v>
      </c>
      <c r="X29" s="199"/>
    </row>
    <row r="30" spans="1:24" ht="14.25" customHeight="1">
      <c r="A30" s="26"/>
      <c r="B30" s="254" t="s">
        <v>84</v>
      </c>
      <c r="C30" s="215">
        <v>1</v>
      </c>
      <c r="D30" s="215">
        <v>1</v>
      </c>
      <c r="E30" s="215" t="s">
        <v>819</v>
      </c>
      <c r="F30" s="215" t="s">
        <v>437</v>
      </c>
      <c r="G30" s="215" t="s">
        <v>819</v>
      </c>
      <c r="H30" s="215" t="s">
        <v>819</v>
      </c>
      <c r="I30" s="215" t="s">
        <v>819</v>
      </c>
      <c r="J30" s="215" t="s">
        <v>819</v>
      </c>
      <c r="K30" s="215" t="s">
        <v>819</v>
      </c>
      <c r="L30" s="215">
        <v>3</v>
      </c>
      <c r="M30" s="215">
        <v>575</v>
      </c>
      <c r="N30" s="215">
        <v>15</v>
      </c>
      <c r="O30" s="215">
        <v>346</v>
      </c>
      <c r="P30" s="215">
        <v>6</v>
      </c>
      <c r="Q30" s="215">
        <v>140</v>
      </c>
      <c r="R30" s="215">
        <v>2</v>
      </c>
      <c r="S30" s="215">
        <v>54</v>
      </c>
      <c r="T30" s="215" t="s">
        <v>819</v>
      </c>
      <c r="U30" s="215" t="s">
        <v>819</v>
      </c>
      <c r="V30" s="215">
        <v>4</v>
      </c>
      <c r="W30" s="215">
        <v>423</v>
      </c>
      <c r="X30" s="199"/>
    </row>
    <row r="31" spans="1:24" ht="14.25" customHeight="1">
      <c r="A31" s="26"/>
      <c r="B31" s="254"/>
      <c r="C31" s="499"/>
      <c r="D31" s="215"/>
      <c r="E31" s="215"/>
      <c r="F31" s="84" t="s">
        <v>437</v>
      </c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199"/>
    </row>
    <row r="32" spans="1:24" s="20" customFormat="1" ht="14.25" customHeight="1">
      <c r="A32" s="666" t="s">
        <v>85</v>
      </c>
      <c r="B32" s="667"/>
      <c r="C32" s="519">
        <f>SUM(C33:C40)</f>
        <v>27</v>
      </c>
      <c r="D32" s="519">
        <f aca="true" t="shared" si="4" ref="D32:K32">SUM(D33:D40)</f>
        <v>8</v>
      </c>
      <c r="E32" s="519">
        <f t="shared" si="4"/>
        <v>19</v>
      </c>
      <c r="F32" s="519">
        <f t="shared" si="4"/>
        <v>21</v>
      </c>
      <c r="G32" s="519">
        <f t="shared" si="4"/>
        <v>1</v>
      </c>
      <c r="H32" s="519">
        <f t="shared" si="4"/>
        <v>14</v>
      </c>
      <c r="I32" s="519">
        <f t="shared" si="4"/>
        <v>6</v>
      </c>
      <c r="J32" s="519">
        <f t="shared" si="4"/>
        <v>26</v>
      </c>
      <c r="K32" s="519">
        <f t="shared" si="4"/>
        <v>535</v>
      </c>
      <c r="L32" s="519">
        <f aca="true" t="shared" si="5" ref="L32:S32">SUM(L33:L40)</f>
        <v>28</v>
      </c>
      <c r="M32" s="519">
        <f t="shared" si="5"/>
        <v>4640</v>
      </c>
      <c r="N32" s="519">
        <f t="shared" si="5"/>
        <v>146</v>
      </c>
      <c r="O32" s="519">
        <f t="shared" si="5"/>
        <v>8205</v>
      </c>
      <c r="P32" s="519">
        <f t="shared" si="5"/>
        <v>28</v>
      </c>
      <c r="Q32" s="519">
        <f t="shared" si="5"/>
        <v>1033</v>
      </c>
      <c r="R32" s="519">
        <f t="shared" si="5"/>
        <v>8</v>
      </c>
      <c r="S32" s="519">
        <f t="shared" si="5"/>
        <v>90</v>
      </c>
      <c r="T32" s="519" t="s">
        <v>437</v>
      </c>
      <c r="U32" s="519" t="s">
        <v>437</v>
      </c>
      <c r="V32" s="519">
        <f>SUM(V33:V40)</f>
        <v>27</v>
      </c>
      <c r="W32" s="519">
        <f>SUM(W33:W40)</f>
        <v>9090</v>
      </c>
      <c r="X32" s="502"/>
    </row>
    <row r="33" spans="1:24" ht="14.25" customHeight="1">
      <c r="A33" s="26"/>
      <c r="B33" s="254" t="s">
        <v>86</v>
      </c>
      <c r="C33" s="215">
        <v>4</v>
      </c>
      <c r="D33" s="215">
        <v>1</v>
      </c>
      <c r="E33" s="215">
        <v>3</v>
      </c>
      <c r="F33" s="215" t="s">
        <v>437</v>
      </c>
      <c r="G33" s="215" t="s">
        <v>819</v>
      </c>
      <c r="H33" s="215" t="s">
        <v>819</v>
      </c>
      <c r="I33" s="215" t="s">
        <v>819</v>
      </c>
      <c r="J33" s="215">
        <v>3</v>
      </c>
      <c r="K33" s="215">
        <v>100</v>
      </c>
      <c r="L33" s="215">
        <v>2</v>
      </c>
      <c r="M33" s="215">
        <v>747</v>
      </c>
      <c r="N33" s="215">
        <v>42</v>
      </c>
      <c r="O33" s="215">
        <v>885</v>
      </c>
      <c r="P33" s="215">
        <v>2</v>
      </c>
      <c r="Q33" s="215">
        <v>73</v>
      </c>
      <c r="R33" s="215">
        <v>1</v>
      </c>
      <c r="S33" s="215">
        <v>30</v>
      </c>
      <c r="T33" s="215" t="s">
        <v>819</v>
      </c>
      <c r="U33" s="215" t="s">
        <v>819</v>
      </c>
      <c r="V33" s="215">
        <v>5</v>
      </c>
      <c r="W33" s="215">
        <v>1563</v>
      </c>
      <c r="X33" s="199"/>
    </row>
    <row r="34" spans="1:24" ht="14.25" customHeight="1">
      <c r="A34" s="26"/>
      <c r="B34" s="254" t="s">
        <v>87</v>
      </c>
      <c r="C34" s="215">
        <v>7</v>
      </c>
      <c r="D34" s="215">
        <v>1</v>
      </c>
      <c r="E34" s="215">
        <v>6</v>
      </c>
      <c r="F34" s="215">
        <v>10</v>
      </c>
      <c r="G34" s="215" t="s">
        <v>819</v>
      </c>
      <c r="H34" s="215">
        <v>9</v>
      </c>
      <c r="I34" s="215">
        <v>1</v>
      </c>
      <c r="J34" s="215">
        <v>3</v>
      </c>
      <c r="K34" s="215">
        <v>48</v>
      </c>
      <c r="L34" s="215">
        <v>5</v>
      </c>
      <c r="M34" s="215">
        <v>888</v>
      </c>
      <c r="N34" s="215">
        <v>5</v>
      </c>
      <c r="O34" s="215">
        <v>1846</v>
      </c>
      <c r="P34" s="215" t="s">
        <v>819</v>
      </c>
      <c r="Q34" s="215" t="s">
        <v>819</v>
      </c>
      <c r="R34" s="215" t="s">
        <v>819</v>
      </c>
      <c r="S34" s="215" t="s">
        <v>819</v>
      </c>
      <c r="T34" s="215" t="s">
        <v>819</v>
      </c>
      <c r="U34" s="215" t="s">
        <v>819</v>
      </c>
      <c r="V34" s="215">
        <v>5</v>
      </c>
      <c r="W34" s="215">
        <v>2586</v>
      </c>
      <c r="X34" s="199"/>
    </row>
    <row r="35" spans="1:24" ht="14.25" customHeight="1">
      <c r="A35" s="26"/>
      <c r="B35" s="254" t="s">
        <v>88</v>
      </c>
      <c r="C35" s="215">
        <v>5</v>
      </c>
      <c r="D35" s="215">
        <v>1</v>
      </c>
      <c r="E35" s="215">
        <v>4</v>
      </c>
      <c r="F35" s="215">
        <v>7</v>
      </c>
      <c r="G35" s="215" t="s">
        <v>819</v>
      </c>
      <c r="H35" s="215">
        <v>3</v>
      </c>
      <c r="I35" s="215">
        <v>4</v>
      </c>
      <c r="J35" s="215">
        <v>5</v>
      </c>
      <c r="K35" s="215">
        <v>82</v>
      </c>
      <c r="L35" s="215">
        <v>9</v>
      </c>
      <c r="M35" s="215">
        <v>2041</v>
      </c>
      <c r="N35" s="215">
        <v>59</v>
      </c>
      <c r="O35" s="215">
        <v>4711</v>
      </c>
      <c r="P35" s="500">
        <v>20</v>
      </c>
      <c r="Q35" s="215">
        <v>839</v>
      </c>
      <c r="R35" s="215">
        <v>7</v>
      </c>
      <c r="S35" s="215">
        <v>60</v>
      </c>
      <c r="T35" s="215" t="s">
        <v>819</v>
      </c>
      <c r="U35" s="215" t="s">
        <v>819</v>
      </c>
      <c r="V35" s="215">
        <v>7</v>
      </c>
      <c r="W35" s="215">
        <v>4044</v>
      </c>
      <c r="X35" s="199"/>
    </row>
    <row r="36" spans="1:24" ht="14.25" customHeight="1">
      <c r="A36" s="26"/>
      <c r="B36" s="254" t="s">
        <v>89</v>
      </c>
      <c r="C36" s="215">
        <v>1</v>
      </c>
      <c r="D36" s="215">
        <v>1</v>
      </c>
      <c r="E36" s="215" t="s">
        <v>823</v>
      </c>
      <c r="F36" s="215" t="s">
        <v>437</v>
      </c>
      <c r="G36" s="215" t="s">
        <v>823</v>
      </c>
      <c r="H36" s="215" t="s">
        <v>823</v>
      </c>
      <c r="I36" s="215" t="s">
        <v>823</v>
      </c>
      <c r="J36" s="215">
        <v>1</v>
      </c>
      <c r="K36" s="215">
        <v>73</v>
      </c>
      <c r="L36" s="215">
        <v>1</v>
      </c>
      <c r="M36" s="215">
        <v>138</v>
      </c>
      <c r="N36" s="215">
        <v>1</v>
      </c>
      <c r="O36" s="215">
        <v>138</v>
      </c>
      <c r="P36" s="215" t="s">
        <v>823</v>
      </c>
      <c r="Q36" s="215" t="s">
        <v>823</v>
      </c>
      <c r="R36" s="215" t="s">
        <v>823</v>
      </c>
      <c r="S36" s="215" t="s">
        <v>823</v>
      </c>
      <c r="T36" s="215" t="s">
        <v>823</v>
      </c>
      <c r="U36" s="215" t="s">
        <v>823</v>
      </c>
      <c r="V36" s="215">
        <v>2</v>
      </c>
      <c r="W36" s="215">
        <v>323</v>
      </c>
      <c r="X36" s="199"/>
    </row>
    <row r="37" spans="1:24" ht="14.25" customHeight="1">
      <c r="A37" s="26"/>
      <c r="B37" s="254" t="s">
        <v>90</v>
      </c>
      <c r="C37" s="215">
        <v>5</v>
      </c>
      <c r="D37" s="215">
        <v>1</v>
      </c>
      <c r="E37" s="215">
        <v>4</v>
      </c>
      <c r="F37" s="215">
        <v>3</v>
      </c>
      <c r="G37" s="215">
        <v>1</v>
      </c>
      <c r="H37" s="215">
        <v>2</v>
      </c>
      <c r="I37" s="215" t="s">
        <v>823</v>
      </c>
      <c r="J37" s="215">
        <v>1</v>
      </c>
      <c r="K37" s="215">
        <v>32</v>
      </c>
      <c r="L37" s="215">
        <v>1</v>
      </c>
      <c r="M37" s="215">
        <v>163</v>
      </c>
      <c r="N37" s="215">
        <v>9</v>
      </c>
      <c r="O37" s="215">
        <v>127</v>
      </c>
      <c r="P37" s="215" t="s">
        <v>823</v>
      </c>
      <c r="Q37" s="215" t="s">
        <v>823</v>
      </c>
      <c r="R37" s="215" t="s">
        <v>823</v>
      </c>
      <c r="S37" s="215" t="s">
        <v>823</v>
      </c>
      <c r="T37" s="215" t="s">
        <v>823</v>
      </c>
      <c r="U37" s="215" t="s">
        <v>823</v>
      </c>
      <c r="V37" s="215">
        <v>2</v>
      </c>
      <c r="W37" s="215">
        <v>127</v>
      </c>
      <c r="X37" s="199"/>
    </row>
    <row r="38" spans="1:24" ht="14.25" customHeight="1">
      <c r="A38" s="26"/>
      <c r="B38" s="254" t="s">
        <v>91</v>
      </c>
      <c r="C38" s="215">
        <v>1</v>
      </c>
      <c r="D38" s="215">
        <v>1</v>
      </c>
      <c r="E38" s="215" t="s">
        <v>823</v>
      </c>
      <c r="F38" s="215" t="s">
        <v>437</v>
      </c>
      <c r="G38" s="215" t="s">
        <v>823</v>
      </c>
      <c r="H38" s="215" t="s">
        <v>823</v>
      </c>
      <c r="I38" s="215" t="s">
        <v>823</v>
      </c>
      <c r="J38" s="215">
        <v>12</v>
      </c>
      <c r="K38" s="215">
        <v>177</v>
      </c>
      <c r="L38" s="215">
        <v>1</v>
      </c>
      <c r="M38" s="215">
        <v>368</v>
      </c>
      <c r="N38" s="215">
        <v>21</v>
      </c>
      <c r="O38" s="215">
        <v>343</v>
      </c>
      <c r="P38" s="215">
        <v>6</v>
      </c>
      <c r="Q38" s="215">
        <v>121</v>
      </c>
      <c r="R38" s="215" t="s">
        <v>823</v>
      </c>
      <c r="S38" s="215" t="s">
        <v>823</v>
      </c>
      <c r="T38" s="215" t="s">
        <v>823</v>
      </c>
      <c r="U38" s="215" t="s">
        <v>823</v>
      </c>
      <c r="V38" s="215">
        <v>2</v>
      </c>
      <c r="W38" s="215">
        <v>275</v>
      </c>
      <c r="X38" s="199"/>
    </row>
    <row r="39" spans="1:24" ht="14.25" customHeight="1">
      <c r="A39" s="26"/>
      <c r="B39" s="254" t="s">
        <v>92</v>
      </c>
      <c r="C39" s="215">
        <v>1</v>
      </c>
      <c r="D39" s="215">
        <v>1</v>
      </c>
      <c r="E39" s="215" t="s">
        <v>823</v>
      </c>
      <c r="F39" s="215" t="s">
        <v>437</v>
      </c>
      <c r="G39" s="215" t="s">
        <v>823</v>
      </c>
      <c r="H39" s="215" t="s">
        <v>823</v>
      </c>
      <c r="I39" s="215" t="s">
        <v>823</v>
      </c>
      <c r="J39" s="215" t="s">
        <v>823</v>
      </c>
      <c r="K39" s="215" t="s">
        <v>823</v>
      </c>
      <c r="L39" s="215">
        <v>7</v>
      </c>
      <c r="M39" s="215">
        <v>134</v>
      </c>
      <c r="N39" s="215">
        <v>5</v>
      </c>
      <c r="O39" s="215">
        <v>78</v>
      </c>
      <c r="P39" s="215" t="s">
        <v>823</v>
      </c>
      <c r="Q39" s="215" t="s">
        <v>823</v>
      </c>
      <c r="R39" s="215" t="s">
        <v>823</v>
      </c>
      <c r="S39" s="215" t="s">
        <v>823</v>
      </c>
      <c r="T39" s="215" t="s">
        <v>823</v>
      </c>
      <c r="U39" s="215" t="s">
        <v>823</v>
      </c>
      <c r="V39" s="215">
        <v>2</v>
      </c>
      <c r="W39" s="215">
        <v>80</v>
      </c>
      <c r="X39" s="199"/>
    </row>
    <row r="40" spans="1:24" ht="14.25" customHeight="1">
      <c r="A40" s="26"/>
      <c r="B40" s="254" t="s">
        <v>93</v>
      </c>
      <c r="C40" s="215">
        <v>3</v>
      </c>
      <c r="D40" s="215">
        <v>1</v>
      </c>
      <c r="E40" s="215">
        <v>2</v>
      </c>
      <c r="F40" s="215">
        <v>1</v>
      </c>
      <c r="G40" s="215" t="s">
        <v>823</v>
      </c>
      <c r="H40" s="215" t="s">
        <v>823</v>
      </c>
      <c r="I40" s="215">
        <v>1</v>
      </c>
      <c r="J40" s="215">
        <v>1</v>
      </c>
      <c r="K40" s="215">
        <v>23</v>
      </c>
      <c r="L40" s="215">
        <v>2</v>
      </c>
      <c r="M40" s="215">
        <v>161</v>
      </c>
      <c r="N40" s="215">
        <v>4</v>
      </c>
      <c r="O40" s="215">
        <v>77</v>
      </c>
      <c r="P40" s="215" t="s">
        <v>823</v>
      </c>
      <c r="Q40" s="215" t="s">
        <v>823</v>
      </c>
      <c r="R40" s="215" t="s">
        <v>823</v>
      </c>
      <c r="S40" s="215" t="s">
        <v>823</v>
      </c>
      <c r="T40" s="215" t="s">
        <v>823</v>
      </c>
      <c r="U40" s="215" t="s">
        <v>823</v>
      </c>
      <c r="V40" s="215">
        <v>2</v>
      </c>
      <c r="W40" s="215">
        <v>92</v>
      </c>
      <c r="X40" s="199"/>
    </row>
    <row r="41" spans="1:24" ht="14.25" customHeight="1">
      <c r="A41" s="26"/>
      <c r="B41" s="254"/>
      <c r="C41" s="499"/>
      <c r="D41" s="215"/>
      <c r="E41" s="215"/>
      <c r="F41" s="84" t="s">
        <v>437</v>
      </c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5"/>
      <c r="U41" s="215"/>
      <c r="V41" s="215"/>
      <c r="W41" s="215"/>
      <c r="X41" s="199"/>
    </row>
    <row r="42" spans="1:24" s="20" customFormat="1" ht="14.25" customHeight="1">
      <c r="A42" s="666" t="s">
        <v>94</v>
      </c>
      <c r="B42" s="667"/>
      <c r="C42" s="519">
        <f>SUM(C43:C47)</f>
        <v>45</v>
      </c>
      <c r="D42" s="519">
        <f aca="true" t="shared" si="6" ref="D42:K42">SUM(D43:D47)</f>
        <v>4</v>
      </c>
      <c r="E42" s="519">
        <f t="shared" si="6"/>
        <v>41</v>
      </c>
      <c r="F42" s="519">
        <f t="shared" si="6"/>
        <v>45</v>
      </c>
      <c r="G42" s="519">
        <f t="shared" si="6"/>
        <v>1</v>
      </c>
      <c r="H42" s="519">
        <f t="shared" si="6"/>
        <v>41</v>
      </c>
      <c r="I42" s="519">
        <f t="shared" si="6"/>
        <v>3</v>
      </c>
      <c r="J42" s="519">
        <f t="shared" si="6"/>
        <v>29</v>
      </c>
      <c r="K42" s="519">
        <f t="shared" si="6"/>
        <v>596</v>
      </c>
      <c r="L42" s="519">
        <f aca="true" t="shared" si="7" ref="L42:W42">SUM(L43:L47)</f>
        <v>34</v>
      </c>
      <c r="M42" s="519">
        <f t="shared" si="7"/>
        <v>11473</v>
      </c>
      <c r="N42" s="519">
        <f t="shared" si="7"/>
        <v>93</v>
      </c>
      <c r="O42" s="519">
        <f t="shared" si="7"/>
        <v>6753</v>
      </c>
      <c r="P42" s="519">
        <f t="shared" si="7"/>
        <v>67</v>
      </c>
      <c r="Q42" s="519">
        <f t="shared" si="7"/>
        <v>1451</v>
      </c>
      <c r="R42" s="519">
        <f t="shared" si="7"/>
        <v>3</v>
      </c>
      <c r="S42" s="519">
        <f t="shared" si="7"/>
        <v>83</v>
      </c>
      <c r="T42" s="519">
        <f t="shared" si="7"/>
        <v>1</v>
      </c>
      <c r="U42" s="519">
        <f t="shared" si="7"/>
        <v>14</v>
      </c>
      <c r="V42" s="519">
        <f t="shared" si="7"/>
        <v>26</v>
      </c>
      <c r="W42" s="519">
        <f t="shared" si="7"/>
        <v>8699</v>
      </c>
      <c r="X42" s="502"/>
    </row>
    <row r="43" spans="1:24" ht="14.25" customHeight="1">
      <c r="A43" s="26"/>
      <c r="B43" s="254" t="s">
        <v>95</v>
      </c>
      <c r="C43" s="215">
        <v>9</v>
      </c>
      <c r="D43" s="215">
        <v>1</v>
      </c>
      <c r="E43" s="215">
        <v>8</v>
      </c>
      <c r="F43" s="215">
        <v>14</v>
      </c>
      <c r="G43" s="215" t="s">
        <v>819</v>
      </c>
      <c r="H43" s="215">
        <v>14</v>
      </c>
      <c r="I43" s="215" t="s">
        <v>819</v>
      </c>
      <c r="J43" s="215">
        <v>7</v>
      </c>
      <c r="K43" s="215">
        <v>216</v>
      </c>
      <c r="L43" s="215">
        <v>8</v>
      </c>
      <c r="M43" s="215">
        <v>1859</v>
      </c>
      <c r="N43" s="215">
        <v>9</v>
      </c>
      <c r="O43" s="215">
        <v>2048</v>
      </c>
      <c r="P43" s="215" t="s">
        <v>819</v>
      </c>
      <c r="Q43" s="215" t="s">
        <v>819</v>
      </c>
      <c r="R43" s="215">
        <v>1</v>
      </c>
      <c r="S43" s="215">
        <v>31</v>
      </c>
      <c r="T43" s="215" t="s">
        <v>819</v>
      </c>
      <c r="U43" s="215" t="s">
        <v>819</v>
      </c>
      <c r="V43" s="215">
        <v>12</v>
      </c>
      <c r="W43" s="215">
        <v>2956</v>
      </c>
      <c r="X43" s="199"/>
    </row>
    <row r="44" spans="1:24" ht="14.25" customHeight="1">
      <c r="A44" s="26"/>
      <c r="B44" s="254" t="s">
        <v>96</v>
      </c>
      <c r="C44" s="215">
        <v>4</v>
      </c>
      <c r="D44" s="215" t="s">
        <v>819</v>
      </c>
      <c r="E44" s="215">
        <v>4</v>
      </c>
      <c r="F44" s="215">
        <v>5</v>
      </c>
      <c r="G44" s="215" t="s">
        <v>819</v>
      </c>
      <c r="H44" s="215">
        <v>4</v>
      </c>
      <c r="I44" s="215">
        <v>1</v>
      </c>
      <c r="J44" s="215" t="s">
        <v>819</v>
      </c>
      <c r="K44" s="215" t="s">
        <v>819</v>
      </c>
      <c r="L44" s="215">
        <v>1</v>
      </c>
      <c r="M44" s="215">
        <v>1553</v>
      </c>
      <c r="N44" s="215">
        <v>29</v>
      </c>
      <c r="O44" s="215">
        <v>793</v>
      </c>
      <c r="P44" s="215">
        <v>10</v>
      </c>
      <c r="Q44" s="215">
        <v>210</v>
      </c>
      <c r="R44" s="215" t="s">
        <v>819</v>
      </c>
      <c r="S44" s="215" t="s">
        <v>819</v>
      </c>
      <c r="T44" s="215" t="s">
        <v>819</v>
      </c>
      <c r="U44" s="215" t="s">
        <v>819</v>
      </c>
      <c r="V44" s="215">
        <v>3</v>
      </c>
      <c r="W44" s="215">
        <v>1027</v>
      </c>
      <c r="X44" s="199"/>
    </row>
    <row r="45" spans="1:24" ht="14.25" customHeight="1">
      <c r="A45" s="26"/>
      <c r="B45" s="254" t="s">
        <v>97</v>
      </c>
      <c r="C45" s="215">
        <v>8</v>
      </c>
      <c r="D45" s="215">
        <v>1</v>
      </c>
      <c r="E45" s="215">
        <v>7</v>
      </c>
      <c r="F45" s="215">
        <v>2</v>
      </c>
      <c r="G45" s="215" t="s">
        <v>819</v>
      </c>
      <c r="H45" s="215">
        <v>1</v>
      </c>
      <c r="I45" s="215">
        <v>1</v>
      </c>
      <c r="J45" s="215">
        <v>7</v>
      </c>
      <c r="K45" s="215">
        <v>45</v>
      </c>
      <c r="L45" s="215">
        <v>7</v>
      </c>
      <c r="M45" s="215">
        <v>1361</v>
      </c>
      <c r="N45" s="215">
        <v>12</v>
      </c>
      <c r="O45" s="215">
        <v>813</v>
      </c>
      <c r="P45" s="215">
        <v>15</v>
      </c>
      <c r="Q45" s="215">
        <v>319</v>
      </c>
      <c r="R45" s="215">
        <v>1</v>
      </c>
      <c r="S45" s="215">
        <v>32</v>
      </c>
      <c r="T45" s="215" t="s">
        <v>819</v>
      </c>
      <c r="U45" s="215" t="s">
        <v>819</v>
      </c>
      <c r="V45" s="215">
        <v>3</v>
      </c>
      <c r="W45" s="215">
        <v>1061</v>
      </c>
      <c r="X45" s="199"/>
    </row>
    <row r="46" spans="1:24" ht="14.25" customHeight="1">
      <c r="A46" s="26"/>
      <c r="B46" s="254" t="s">
        <v>98</v>
      </c>
      <c r="C46" s="215">
        <v>8</v>
      </c>
      <c r="D46" s="215">
        <v>1</v>
      </c>
      <c r="E46" s="215">
        <v>7</v>
      </c>
      <c r="F46" s="215">
        <v>5</v>
      </c>
      <c r="G46" s="215">
        <v>1</v>
      </c>
      <c r="H46" s="215">
        <v>4</v>
      </c>
      <c r="I46" s="215" t="s">
        <v>819</v>
      </c>
      <c r="J46" s="215">
        <v>15</v>
      </c>
      <c r="K46" s="215">
        <v>335</v>
      </c>
      <c r="L46" s="215">
        <v>5</v>
      </c>
      <c r="M46" s="215">
        <v>1361</v>
      </c>
      <c r="N46" s="215">
        <v>26</v>
      </c>
      <c r="O46" s="215">
        <v>825</v>
      </c>
      <c r="P46" s="215">
        <v>22</v>
      </c>
      <c r="Q46" s="215">
        <v>369</v>
      </c>
      <c r="R46" s="215">
        <v>1</v>
      </c>
      <c r="S46" s="215">
        <v>20</v>
      </c>
      <c r="T46" s="215" t="s">
        <v>819</v>
      </c>
      <c r="U46" s="215" t="s">
        <v>819</v>
      </c>
      <c r="V46" s="215">
        <v>3</v>
      </c>
      <c r="W46" s="215">
        <v>1084</v>
      </c>
      <c r="X46" s="199"/>
    </row>
    <row r="47" spans="1:24" ht="14.25" customHeight="1">
      <c r="A47" s="26"/>
      <c r="B47" s="254" t="s">
        <v>99</v>
      </c>
      <c r="C47" s="215">
        <v>16</v>
      </c>
      <c r="D47" s="215">
        <v>1</v>
      </c>
      <c r="E47" s="215">
        <v>15</v>
      </c>
      <c r="F47" s="215">
        <v>19</v>
      </c>
      <c r="G47" s="215" t="s">
        <v>819</v>
      </c>
      <c r="H47" s="215">
        <v>18</v>
      </c>
      <c r="I47" s="215">
        <v>1</v>
      </c>
      <c r="J47" s="215" t="s">
        <v>819</v>
      </c>
      <c r="K47" s="215" t="s">
        <v>819</v>
      </c>
      <c r="L47" s="215">
        <v>13</v>
      </c>
      <c r="M47" s="215">
        <v>5339</v>
      </c>
      <c r="N47" s="215">
        <v>17</v>
      </c>
      <c r="O47" s="215">
        <v>2274</v>
      </c>
      <c r="P47" s="215">
        <v>20</v>
      </c>
      <c r="Q47" s="215">
        <v>553</v>
      </c>
      <c r="R47" s="215" t="s">
        <v>819</v>
      </c>
      <c r="S47" s="215" t="s">
        <v>819</v>
      </c>
      <c r="T47" s="215">
        <v>1</v>
      </c>
      <c r="U47" s="215">
        <v>14</v>
      </c>
      <c r="V47" s="215">
        <v>5</v>
      </c>
      <c r="W47" s="215">
        <v>2571</v>
      </c>
      <c r="X47" s="199"/>
    </row>
    <row r="48" spans="1:24" ht="14.25" customHeight="1">
      <c r="A48" s="26"/>
      <c r="B48" s="254"/>
      <c r="C48" s="499"/>
      <c r="D48" s="215"/>
      <c r="E48" s="215"/>
      <c r="F48" s="84" t="s">
        <v>437</v>
      </c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199"/>
    </row>
    <row r="49" spans="1:24" s="20" customFormat="1" ht="14.25" customHeight="1">
      <c r="A49" s="666" t="s">
        <v>100</v>
      </c>
      <c r="B49" s="667"/>
      <c r="C49" s="519">
        <f aca="true" t="shared" si="8" ref="C49:H49">SUM(C50:C53)</f>
        <v>52</v>
      </c>
      <c r="D49" s="519">
        <f t="shared" si="8"/>
        <v>4</v>
      </c>
      <c r="E49" s="519">
        <f t="shared" si="8"/>
        <v>48</v>
      </c>
      <c r="F49" s="519">
        <f t="shared" si="8"/>
        <v>9</v>
      </c>
      <c r="G49" s="519">
        <f t="shared" si="8"/>
        <v>1</v>
      </c>
      <c r="H49" s="519">
        <f t="shared" si="8"/>
        <v>8</v>
      </c>
      <c r="I49" s="519" t="s">
        <v>437</v>
      </c>
      <c r="J49" s="519">
        <f aca="true" t="shared" si="9" ref="J49:W49">SUM(J50:J53)</f>
        <v>36</v>
      </c>
      <c r="K49" s="519">
        <f t="shared" si="9"/>
        <v>561</v>
      </c>
      <c r="L49" s="519">
        <f t="shared" si="9"/>
        <v>26</v>
      </c>
      <c r="M49" s="519">
        <f t="shared" si="9"/>
        <v>4984</v>
      </c>
      <c r="N49" s="519">
        <f t="shared" si="9"/>
        <v>98</v>
      </c>
      <c r="O49" s="519">
        <f t="shared" si="9"/>
        <v>2588</v>
      </c>
      <c r="P49" s="519">
        <f t="shared" si="9"/>
        <v>18</v>
      </c>
      <c r="Q49" s="519">
        <f t="shared" si="9"/>
        <v>597</v>
      </c>
      <c r="R49" s="519">
        <f t="shared" si="9"/>
        <v>2</v>
      </c>
      <c r="S49" s="519">
        <f t="shared" si="9"/>
        <v>35</v>
      </c>
      <c r="T49" s="519">
        <f t="shared" si="9"/>
        <v>1</v>
      </c>
      <c r="U49" s="519">
        <f t="shared" si="9"/>
        <v>78</v>
      </c>
      <c r="V49" s="519">
        <f t="shared" si="9"/>
        <v>24</v>
      </c>
      <c r="W49" s="519">
        <f t="shared" si="9"/>
        <v>4516</v>
      </c>
      <c r="X49" s="502"/>
    </row>
    <row r="50" spans="1:24" ht="14.25" customHeight="1">
      <c r="A50" s="236"/>
      <c r="B50" s="254" t="s">
        <v>101</v>
      </c>
      <c r="C50" s="215">
        <v>11</v>
      </c>
      <c r="D50" s="215">
        <v>1</v>
      </c>
      <c r="E50" s="215">
        <v>10</v>
      </c>
      <c r="F50" s="215">
        <v>4</v>
      </c>
      <c r="G50" s="215" t="s">
        <v>819</v>
      </c>
      <c r="H50" s="215">
        <v>4</v>
      </c>
      <c r="I50" s="215" t="s">
        <v>819</v>
      </c>
      <c r="J50" s="215">
        <v>7</v>
      </c>
      <c r="K50" s="215">
        <v>208</v>
      </c>
      <c r="L50" s="215">
        <v>10</v>
      </c>
      <c r="M50" s="215">
        <v>1545</v>
      </c>
      <c r="N50" s="215">
        <v>15</v>
      </c>
      <c r="O50" s="215">
        <v>606</v>
      </c>
      <c r="P50" s="215">
        <v>10</v>
      </c>
      <c r="Q50" s="215">
        <v>368</v>
      </c>
      <c r="R50" s="215">
        <v>1</v>
      </c>
      <c r="S50" s="215">
        <v>15</v>
      </c>
      <c r="T50" s="215">
        <v>1</v>
      </c>
      <c r="U50" s="215">
        <v>78</v>
      </c>
      <c r="V50" s="215">
        <v>8</v>
      </c>
      <c r="W50" s="215">
        <v>1103</v>
      </c>
      <c r="X50" s="199"/>
    </row>
    <row r="51" spans="1:24" ht="14.25" customHeight="1">
      <c r="A51" s="236"/>
      <c r="B51" s="254" t="s">
        <v>102</v>
      </c>
      <c r="C51" s="215">
        <v>27</v>
      </c>
      <c r="D51" s="215">
        <v>1</v>
      </c>
      <c r="E51" s="215">
        <v>26</v>
      </c>
      <c r="F51" s="215">
        <v>1</v>
      </c>
      <c r="G51" s="215" t="s">
        <v>819</v>
      </c>
      <c r="H51" s="215">
        <v>1</v>
      </c>
      <c r="I51" s="215" t="s">
        <v>819</v>
      </c>
      <c r="J51" s="215">
        <v>19</v>
      </c>
      <c r="K51" s="215">
        <v>156</v>
      </c>
      <c r="L51" s="215">
        <v>5</v>
      </c>
      <c r="M51" s="215">
        <v>944</v>
      </c>
      <c r="N51" s="215" t="s">
        <v>819</v>
      </c>
      <c r="O51" s="215" t="s">
        <v>819</v>
      </c>
      <c r="P51" s="215">
        <v>1</v>
      </c>
      <c r="Q51" s="215">
        <v>18</v>
      </c>
      <c r="R51" s="215" t="s">
        <v>819</v>
      </c>
      <c r="S51" s="215" t="s">
        <v>819</v>
      </c>
      <c r="T51" s="215" t="s">
        <v>819</v>
      </c>
      <c r="U51" s="215" t="s">
        <v>819</v>
      </c>
      <c r="V51" s="215">
        <v>3</v>
      </c>
      <c r="W51" s="215">
        <v>836</v>
      </c>
      <c r="X51" s="199"/>
    </row>
    <row r="52" spans="1:23" ht="14.25" customHeight="1">
      <c r="A52" s="236"/>
      <c r="B52" s="254" t="s">
        <v>103</v>
      </c>
      <c r="C52" s="215">
        <v>10</v>
      </c>
      <c r="D52" s="215">
        <v>1</v>
      </c>
      <c r="E52" s="215">
        <v>9</v>
      </c>
      <c r="F52" s="215" t="s">
        <v>437</v>
      </c>
      <c r="G52" s="215" t="s">
        <v>819</v>
      </c>
      <c r="H52" s="215" t="s">
        <v>819</v>
      </c>
      <c r="I52" s="215" t="s">
        <v>819</v>
      </c>
      <c r="J52" s="215">
        <v>7</v>
      </c>
      <c r="K52" s="215">
        <v>121</v>
      </c>
      <c r="L52" s="215">
        <v>8</v>
      </c>
      <c r="M52" s="215">
        <v>1764</v>
      </c>
      <c r="N52" s="215">
        <v>56</v>
      </c>
      <c r="O52" s="215">
        <v>1259</v>
      </c>
      <c r="P52" s="215">
        <v>3</v>
      </c>
      <c r="Q52" s="215">
        <v>86</v>
      </c>
      <c r="R52" s="215" t="s">
        <v>819</v>
      </c>
      <c r="S52" s="215" t="s">
        <v>819</v>
      </c>
      <c r="T52" s="215" t="s">
        <v>819</v>
      </c>
      <c r="U52" s="215" t="s">
        <v>819</v>
      </c>
      <c r="V52" s="215">
        <v>9</v>
      </c>
      <c r="W52" s="215">
        <v>1707</v>
      </c>
    </row>
    <row r="53" spans="1:23" ht="14.25" customHeight="1">
      <c r="A53" s="236"/>
      <c r="B53" s="254" t="s">
        <v>104</v>
      </c>
      <c r="C53" s="215">
        <v>4</v>
      </c>
      <c r="D53" s="215">
        <v>1</v>
      </c>
      <c r="E53" s="215">
        <v>3</v>
      </c>
      <c r="F53" s="215">
        <v>4</v>
      </c>
      <c r="G53" s="215">
        <v>1</v>
      </c>
      <c r="H53" s="215">
        <v>3</v>
      </c>
      <c r="I53" s="215" t="s">
        <v>819</v>
      </c>
      <c r="J53" s="215">
        <v>3</v>
      </c>
      <c r="K53" s="215">
        <v>76</v>
      </c>
      <c r="L53" s="215">
        <v>3</v>
      </c>
      <c r="M53" s="215">
        <v>731</v>
      </c>
      <c r="N53" s="215">
        <v>27</v>
      </c>
      <c r="O53" s="215">
        <v>723</v>
      </c>
      <c r="P53" s="215">
        <v>4</v>
      </c>
      <c r="Q53" s="215">
        <v>125</v>
      </c>
      <c r="R53" s="215">
        <v>1</v>
      </c>
      <c r="S53" s="215">
        <v>20</v>
      </c>
      <c r="T53" s="215" t="s">
        <v>819</v>
      </c>
      <c r="U53" s="215" t="s">
        <v>819</v>
      </c>
      <c r="V53" s="215">
        <v>4</v>
      </c>
      <c r="W53" s="215">
        <v>870</v>
      </c>
    </row>
    <row r="54" spans="1:23" ht="14.25" customHeight="1">
      <c r="A54" s="236"/>
      <c r="B54" s="254"/>
      <c r="C54" s="499"/>
      <c r="D54" s="215"/>
      <c r="E54" s="215"/>
      <c r="F54" s="215" t="s">
        <v>437</v>
      </c>
      <c r="G54" s="215"/>
      <c r="H54" s="215"/>
      <c r="I54" s="215"/>
      <c r="J54" s="215"/>
      <c r="K54" s="215"/>
      <c r="L54" s="215"/>
      <c r="M54" s="215"/>
      <c r="N54" s="215"/>
      <c r="O54" s="215"/>
      <c r="P54" s="215"/>
      <c r="Q54" s="215"/>
      <c r="R54" s="215"/>
      <c r="S54" s="215"/>
      <c r="T54" s="215"/>
      <c r="U54" s="215"/>
      <c r="V54" s="215"/>
      <c r="W54" s="215"/>
    </row>
    <row r="55" spans="1:23" s="20" customFormat="1" ht="14.25" customHeight="1">
      <c r="A55" s="666" t="s">
        <v>105</v>
      </c>
      <c r="B55" s="667"/>
      <c r="C55" s="519">
        <f>SUM(C56:C61)</f>
        <v>12</v>
      </c>
      <c r="D55" s="519">
        <f>SUM(D56:D61)</f>
        <v>6</v>
      </c>
      <c r="E55" s="519">
        <f>SUM(E56:E61)</f>
        <v>6</v>
      </c>
      <c r="F55" s="519">
        <f>SUM(F56:F61)</f>
        <v>17</v>
      </c>
      <c r="G55" s="519" t="s">
        <v>437</v>
      </c>
      <c r="H55" s="519">
        <f aca="true" t="shared" si="10" ref="H55:S55">SUM(H56:H61)</f>
        <v>15</v>
      </c>
      <c r="I55" s="519">
        <f t="shared" si="10"/>
        <v>2</v>
      </c>
      <c r="J55" s="519">
        <f t="shared" si="10"/>
        <v>15</v>
      </c>
      <c r="K55" s="519">
        <f t="shared" si="10"/>
        <v>230</v>
      </c>
      <c r="L55" s="519">
        <f t="shared" si="10"/>
        <v>57</v>
      </c>
      <c r="M55" s="519">
        <f t="shared" si="10"/>
        <v>5492</v>
      </c>
      <c r="N55" s="519">
        <f t="shared" si="10"/>
        <v>75</v>
      </c>
      <c r="O55" s="519">
        <f t="shared" si="10"/>
        <v>2181</v>
      </c>
      <c r="P55" s="519">
        <f t="shared" si="10"/>
        <v>22</v>
      </c>
      <c r="Q55" s="519">
        <f t="shared" si="10"/>
        <v>489</v>
      </c>
      <c r="R55" s="519">
        <f t="shared" si="10"/>
        <v>1</v>
      </c>
      <c r="S55" s="519">
        <f t="shared" si="10"/>
        <v>22</v>
      </c>
      <c r="T55" s="519" t="s">
        <v>437</v>
      </c>
      <c r="U55" s="519" t="s">
        <v>437</v>
      </c>
      <c r="V55" s="519">
        <f>SUM(V56:V61)</f>
        <v>23</v>
      </c>
      <c r="W55" s="519">
        <f>SUM(W56:W61)</f>
        <v>3661</v>
      </c>
    </row>
    <row r="56" spans="1:23" ht="14.25" customHeight="1">
      <c r="A56" s="26"/>
      <c r="B56" s="254" t="s">
        <v>106</v>
      </c>
      <c r="C56" s="215">
        <v>1</v>
      </c>
      <c r="D56" s="215">
        <v>1</v>
      </c>
      <c r="E56" s="215" t="s">
        <v>824</v>
      </c>
      <c r="F56" s="215">
        <v>6</v>
      </c>
      <c r="G56" s="215" t="s">
        <v>824</v>
      </c>
      <c r="H56" s="215">
        <v>5</v>
      </c>
      <c r="I56" s="215">
        <v>1</v>
      </c>
      <c r="J56" s="215">
        <v>1</v>
      </c>
      <c r="K56" s="215">
        <v>20</v>
      </c>
      <c r="L56" s="215">
        <v>8</v>
      </c>
      <c r="M56" s="215">
        <v>772</v>
      </c>
      <c r="N56" s="215">
        <v>9</v>
      </c>
      <c r="O56" s="215">
        <v>179</v>
      </c>
      <c r="P56" s="215" t="s">
        <v>824</v>
      </c>
      <c r="Q56" s="215" t="s">
        <v>824</v>
      </c>
      <c r="R56" s="215">
        <v>1</v>
      </c>
      <c r="S56" s="215">
        <v>22</v>
      </c>
      <c r="T56" s="215" t="s">
        <v>824</v>
      </c>
      <c r="U56" s="215" t="s">
        <v>824</v>
      </c>
      <c r="V56" s="215">
        <v>4</v>
      </c>
      <c r="W56" s="215">
        <v>637</v>
      </c>
    </row>
    <row r="57" spans="1:23" ht="14.25" customHeight="1">
      <c r="A57" s="26"/>
      <c r="B57" s="254" t="s">
        <v>107</v>
      </c>
      <c r="C57" s="215">
        <v>1</v>
      </c>
      <c r="D57" s="215">
        <v>1</v>
      </c>
      <c r="E57" s="215" t="s">
        <v>819</v>
      </c>
      <c r="F57" s="215" t="s">
        <v>437</v>
      </c>
      <c r="G57" s="215" t="s">
        <v>819</v>
      </c>
      <c r="H57" s="215" t="s">
        <v>819</v>
      </c>
      <c r="I57" s="215" t="s">
        <v>819</v>
      </c>
      <c r="J57" s="215">
        <v>1</v>
      </c>
      <c r="K57" s="215">
        <v>15</v>
      </c>
      <c r="L57" s="215">
        <v>16</v>
      </c>
      <c r="M57" s="215">
        <v>737</v>
      </c>
      <c r="N57" s="215">
        <v>14</v>
      </c>
      <c r="O57" s="215">
        <v>399</v>
      </c>
      <c r="P57" s="215">
        <v>9</v>
      </c>
      <c r="Q57" s="215">
        <v>198</v>
      </c>
      <c r="R57" s="215" t="s">
        <v>819</v>
      </c>
      <c r="S57" s="215" t="s">
        <v>819</v>
      </c>
      <c r="T57" s="215" t="s">
        <v>819</v>
      </c>
      <c r="U57" s="215" t="s">
        <v>819</v>
      </c>
      <c r="V57" s="215">
        <v>2</v>
      </c>
      <c r="W57" s="215">
        <v>556</v>
      </c>
    </row>
    <row r="58" spans="1:23" ht="14.25" customHeight="1">
      <c r="A58" s="26"/>
      <c r="B58" s="254" t="s">
        <v>108</v>
      </c>
      <c r="C58" s="215">
        <v>7</v>
      </c>
      <c r="D58" s="215">
        <v>1</v>
      </c>
      <c r="E58" s="215">
        <v>6</v>
      </c>
      <c r="F58" s="215">
        <v>4</v>
      </c>
      <c r="G58" s="215" t="s">
        <v>819</v>
      </c>
      <c r="H58" s="215">
        <v>4</v>
      </c>
      <c r="I58" s="215" t="s">
        <v>819</v>
      </c>
      <c r="J58" s="215">
        <v>6</v>
      </c>
      <c r="K58" s="215">
        <v>75</v>
      </c>
      <c r="L58" s="215">
        <v>6</v>
      </c>
      <c r="M58" s="215">
        <v>1033</v>
      </c>
      <c r="N58" s="215">
        <v>14</v>
      </c>
      <c r="O58" s="215">
        <v>318</v>
      </c>
      <c r="P58" s="215" t="s">
        <v>819</v>
      </c>
      <c r="Q58" s="215" t="s">
        <v>819</v>
      </c>
      <c r="R58" s="215" t="s">
        <v>819</v>
      </c>
      <c r="S58" s="215" t="s">
        <v>819</v>
      </c>
      <c r="T58" s="215" t="s">
        <v>819</v>
      </c>
      <c r="U58" s="215" t="s">
        <v>819</v>
      </c>
      <c r="V58" s="215">
        <v>7</v>
      </c>
      <c r="W58" s="215">
        <v>736</v>
      </c>
    </row>
    <row r="59" spans="1:23" ht="14.25" customHeight="1">
      <c r="A59" s="26"/>
      <c r="B59" s="254" t="s">
        <v>109</v>
      </c>
      <c r="C59" s="215">
        <v>1</v>
      </c>
      <c r="D59" s="215">
        <v>1</v>
      </c>
      <c r="E59" s="215" t="s">
        <v>819</v>
      </c>
      <c r="F59" s="215">
        <v>3</v>
      </c>
      <c r="G59" s="215" t="s">
        <v>819</v>
      </c>
      <c r="H59" s="215">
        <v>3</v>
      </c>
      <c r="I59" s="215" t="s">
        <v>819</v>
      </c>
      <c r="J59" s="215">
        <v>1</v>
      </c>
      <c r="K59" s="215">
        <v>30</v>
      </c>
      <c r="L59" s="215">
        <v>21</v>
      </c>
      <c r="M59" s="215">
        <v>1388</v>
      </c>
      <c r="N59" s="215">
        <v>22</v>
      </c>
      <c r="O59" s="215">
        <v>629</v>
      </c>
      <c r="P59" s="215">
        <v>3</v>
      </c>
      <c r="Q59" s="215">
        <v>88</v>
      </c>
      <c r="R59" s="215" t="s">
        <v>819</v>
      </c>
      <c r="S59" s="215" t="s">
        <v>819</v>
      </c>
      <c r="T59" s="215" t="s">
        <v>819</v>
      </c>
      <c r="U59" s="215" t="s">
        <v>819</v>
      </c>
      <c r="V59" s="215">
        <v>5</v>
      </c>
      <c r="W59" s="215">
        <v>869</v>
      </c>
    </row>
    <row r="60" spans="1:23" ht="14.25" customHeight="1">
      <c r="A60" s="26"/>
      <c r="B60" s="254" t="s">
        <v>110</v>
      </c>
      <c r="C60" s="215">
        <v>1</v>
      </c>
      <c r="D60" s="215">
        <v>1</v>
      </c>
      <c r="E60" s="215" t="s">
        <v>819</v>
      </c>
      <c r="F60" s="215">
        <v>2</v>
      </c>
      <c r="G60" s="215" t="s">
        <v>819</v>
      </c>
      <c r="H60" s="215">
        <v>1</v>
      </c>
      <c r="I60" s="215">
        <v>1</v>
      </c>
      <c r="J60" s="215">
        <v>1</v>
      </c>
      <c r="K60" s="215">
        <v>25</v>
      </c>
      <c r="L60" s="215">
        <v>4</v>
      </c>
      <c r="M60" s="215">
        <v>689</v>
      </c>
      <c r="N60" s="215">
        <v>4</v>
      </c>
      <c r="O60" s="215">
        <v>301</v>
      </c>
      <c r="P60" s="215" t="s">
        <v>819</v>
      </c>
      <c r="Q60" s="215" t="s">
        <v>819</v>
      </c>
      <c r="R60" s="215" t="s">
        <v>819</v>
      </c>
      <c r="S60" s="215" t="s">
        <v>819</v>
      </c>
      <c r="T60" s="215" t="s">
        <v>819</v>
      </c>
      <c r="U60" s="215" t="s">
        <v>819</v>
      </c>
      <c r="V60" s="215">
        <v>2</v>
      </c>
      <c r="W60" s="215">
        <v>378</v>
      </c>
    </row>
    <row r="61" spans="1:23" ht="14.25" customHeight="1">
      <c r="A61" s="26"/>
      <c r="B61" s="254" t="s">
        <v>111</v>
      </c>
      <c r="C61" s="215">
        <v>1</v>
      </c>
      <c r="D61" s="215">
        <v>1</v>
      </c>
      <c r="E61" s="215" t="s">
        <v>819</v>
      </c>
      <c r="F61" s="215">
        <v>2</v>
      </c>
      <c r="G61" s="215" t="s">
        <v>819</v>
      </c>
      <c r="H61" s="215">
        <v>2</v>
      </c>
      <c r="I61" s="215" t="s">
        <v>819</v>
      </c>
      <c r="J61" s="215">
        <v>5</v>
      </c>
      <c r="K61" s="215">
        <v>65</v>
      </c>
      <c r="L61" s="215">
        <v>2</v>
      </c>
      <c r="M61" s="215">
        <v>873</v>
      </c>
      <c r="N61" s="215">
        <v>12</v>
      </c>
      <c r="O61" s="215">
        <v>355</v>
      </c>
      <c r="P61" s="215">
        <v>10</v>
      </c>
      <c r="Q61" s="215">
        <v>203</v>
      </c>
      <c r="R61" s="215" t="s">
        <v>819</v>
      </c>
      <c r="S61" s="215" t="s">
        <v>819</v>
      </c>
      <c r="T61" s="215" t="s">
        <v>819</v>
      </c>
      <c r="U61" s="215" t="s">
        <v>819</v>
      </c>
      <c r="V61" s="215">
        <v>3</v>
      </c>
      <c r="W61" s="215">
        <v>485</v>
      </c>
    </row>
    <row r="62" spans="1:23" ht="14.25" customHeight="1">
      <c r="A62" s="26"/>
      <c r="B62" s="254"/>
      <c r="C62" s="499"/>
      <c r="D62" s="215"/>
      <c r="E62" s="215"/>
      <c r="F62" s="84" t="s">
        <v>437</v>
      </c>
      <c r="G62" s="215"/>
      <c r="H62" s="215"/>
      <c r="I62" s="215"/>
      <c r="J62" s="215"/>
      <c r="K62" s="215"/>
      <c r="L62" s="215"/>
      <c r="M62" s="215"/>
      <c r="N62" s="215"/>
      <c r="O62" s="215"/>
      <c r="P62" s="215"/>
      <c r="Q62" s="215"/>
      <c r="R62" s="215"/>
      <c r="S62" s="215"/>
      <c r="T62" s="215"/>
      <c r="U62" s="215"/>
      <c r="V62" s="215"/>
      <c r="W62" s="215"/>
    </row>
    <row r="63" spans="1:23" s="20" customFormat="1" ht="14.25" customHeight="1">
      <c r="A63" s="666" t="s">
        <v>112</v>
      </c>
      <c r="B63" s="667"/>
      <c r="C63" s="519">
        <f>SUM(C64:C67)</f>
        <v>36</v>
      </c>
      <c r="D63" s="519">
        <f aca="true" t="shared" si="11" ref="D63:K63">SUM(D64:D67)</f>
        <v>2</v>
      </c>
      <c r="E63" s="519">
        <f t="shared" si="11"/>
        <v>34</v>
      </c>
      <c r="F63" s="519">
        <f t="shared" si="11"/>
        <v>15</v>
      </c>
      <c r="G63" s="519">
        <f t="shared" si="11"/>
        <v>4</v>
      </c>
      <c r="H63" s="519">
        <f t="shared" si="11"/>
        <v>6</v>
      </c>
      <c r="I63" s="519">
        <f t="shared" si="11"/>
        <v>5</v>
      </c>
      <c r="J63" s="519">
        <f t="shared" si="11"/>
        <v>37</v>
      </c>
      <c r="K63" s="519">
        <f t="shared" si="11"/>
        <v>406</v>
      </c>
      <c r="L63" s="519">
        <f aca="true" t="shared" si="12" ref="L63:Q63">SUM(L64:L67)</f>
        <v>35</v>
      </c>
      <c r="M63" s="519">
        <f t="shared" si="12"/>
        <v>5495</v>
      </c>
      <c r="N63" s="519">
        <f t="shared" si="12"/>
        <v>87</v>
      </c>
      <c r="O63" s="519">
        <f t="shared" si="12"/>
        <v>1897</v>
      </c>
      <c r="P63" s="519">
        <f t="shared" si="12"/>
        <v>18</v>
      </c>
      <c r="Q63" s="519">
        <f t="shared" si="12"/>
        <v>762</v>
      </c>
      <c r="R63" s="519" t="s">
        <v>437</v>
      </c>
      <c r="S63" s="519" t="s">
        <v>437</v>
      </c>
      <c r="T63" s="519" t="s">
        <v>437</v>
      </c>
      <c r="U63" s="519" t="s">
        <v>437</v>
      </c>
      <c r="V63" s="519">
        <f>SUM(V64:V67)</f>
        <v>42</v>
      </c>
      <c r="W63" s="519">
        <f>SUM(W64:W67)</f>
        <v>3890</v>
      </c>
    </row>
    <row r="64" spans="1:23" ht="14.25" customHeight="1">
      <c r="A64" s="26"/>
      <c r="B64" s="254" t="s">
        <v>113</v>
      </c>
      <c r="C64" s="215">
        <v>13</v>
      </c>
      <c r="D64" s="215">
        <v>1</v>
      </c>
      <c r="E64" s="215">
        <v>12</v>
      </c>
      <c r="F64" s="215">
        <v>9</v>
      </c>
      <c r="G64" s="215">
        <v>2</v>
      </c>
      <c r="H64" s="215">
        <v>4</v>
      </c>
      <c r="I64" s="215">
        <v>3</v>
      </c>
      <c r="J64" s="215">
        <v>33</v>
      </c>
      <c r="K64" s="215">
        <v>264</v>
      </c>
      <c r="L64" s="215">
        <v>10</v>
      </c>
      <c r="M64" s="215">
        <v>1257</v>
      </c>
      <c r="N64" s="215">
        <v>26</v>
      </c>
      <c r="O64" s="215">
        <v>559</v>
      </c>
      <c r="P64" s="215">
        <v>3</v>
      </c>
      <c r="Q64" s="215">
        <v>206</v>
      </c>
      <c r="R64" s="215" t="s">
        <v>819</v>
      </c>
      <c r="S64" s="215" t="s">
        <v>819</v>
      </c>
      <c r="T64" s="215" t="s">
        <v>819</v>
      </c>
      <c r="U64" s="215" t="s">
        <v>819</v>
      </c>
      <c r="V64" s="215">
        <v>13</v>
      </c>
      <c r="W64" s="215">
        <v>1361</v>
      </c>
    </row>
    <row r="65" spans="1:23" ht="14.25" customHeight="1">
      <c r="A65" s="26"/>
      <c r="B65" s="254" t="s">
        <v>114</v>
      </c>
      <c r="C65" s="215">
        <v>8</v>
      </c>
      <c r="D65" s="215" t="s">
        <v>819</v>
      </c>
      <c r="E65" s="215">
        <v>8</v>
      </c>
      <c r="F65" s="215" t="s">
        <v>437</v>
      </c>
      <c r="G65" s="215" t="s">
        <v>819</v>
      </c>
      <c r="H65" s="215" t="s">
        <v>819</v>
      </c>
      <c r="I65" s="215" t="s">
        <v>819</v>
      </c>
      <c r="J65" s="215">
        <v>1</v>
      </c>
      <c r="K65" s="215">
        <v>28</v>
      </c>
      <c r="L65" s="215">
        <v>10</v>
      </c>
      <c r="M65" s="215">
        <v>1445</v>
      </c>
      <c r="N65" s="215">
        <v>5</v>
      </c>
      <c r="O65" s="215">
        <v>82</v>
      </c>
      <c r="P65" s="215">
        <v>1</v>
      </c>
      <c r="Q65" s="215">
        <v>23</v>
      </c>
      <c r="R65" s="215" t="s">
        <v>819</v>
      </c>
      <c r="S65" s="215" t="s">
        <v>819</v>
      </c>
      <c r="T65" s="215" t="s">
        <v>819</v>
      </c>
      <c r="U65" s="215" t="s">
        <v>819</v>
      </c>
      <c r="V65" s="215">
        <v>10</v>
      </c>
      <c r="W65" s="215">
        <v>724</v>
      </c>
    </row>
    <row r="66" spans="1:23" ht="14.25" customHeight="1">
      <c r="A66" s="26"/>
      <c r="B66" s="254" t="s">
        <v>115</v>
      </c>
      <c r="C66" s="215">
        <v>6</v>
      </c>
      <c r="D66" s="215" t="s">
        <v>819</v>
      </c>
      <c r="E66" s="215">
        <v>6</v>
      </c>
      <c r="F66" s="215">
        <v>6</v>
      </c>
      <c r="G66" s="215">
        <v>2</v>
      </c>
      <c r="H66" s="215">
        <v>2</v>
      </c>
      <c r="I66" s="215">
        <v>2</v>
      </c>
      <c r="J66" s="215">
        <v>2</v>
      </c>
      <c r="K66" s="215">
        <v>56</v>
      </c>
      <c r="L66" s="215">
        <v>7</v>
      </c>
      <c r="M66" s="215">
        <v>1889</v>
      </c>
      <c r="N66" s="215">
        <v>40</v>
      </c>
      <c r="O66" s="215">
        <v>861</v>
      </c>
      <c r="P66" s="215">
        <v>13</v>
      </c>
      <c r="Q66" s="215">
        <v>369</v>
      </c>
      <c r="R66" s="215" t="s">
        <v>819</v>
      </c>
      <c r="S66" s="215" t="s">
        <v>819</v>
      </c>
      <c r="T66" s="215" t="s">
        <v>819</v>
      </c>
      <c r="U66" s="215" t="s">
        <v>819</v>
      </c>
      <c r="V66" s="215">
        <v>10</v>
      </c>
      <c r="W66" s="215">
        <v>1328</v>
      </c>
    </row>
    <row r="67" spans="1:23" ht="14.25" customHeight="1">
      <c r="A67" s="26"/>
      <c r="B67" s="254" t="s">
        <v>116</v>
      </c>
      <c r="C67" s="215">
        <v>9</v>
      </c>
      <c r="D67" s="215">
        <v>1</v>
      </c>
      <c r="E67" s="215">
        <v>8</v>
      </c>
      <c r="F67" s="215" t="s">
        <v>437</v>
      </c>
      <c r="G67" s="215" t="s">
        <v>823</v>
      </c>
      <c r="H67" s="215" t="s">
        <v>823</v>
      </c>
      <c r="I67" s="215" t="s">
        <v>823</v>
      </c>
      <c r="J67" s="215">
        <v>1</v>
      </c>
      <c r="K67" s="215">
        <v>58</v>
      </c>
      <c r="L67" s="215">
        <v>8</v>
      </c>
      <c r="M67" s="215">
        <v>904</v>
      </c>
      <c r="N67" s="215">
        <v>16</v>
      </c>
      <c r="O67" s="215">
        <v>395</v>
      </c>
      <c r="P67" s="215">
        <v>1</v>
      </c>
      <c r="Q67" s="215">
        <v>164</v>
      </c>
      <c r="R67" s="215" t="s">
        <v>823</v>
      </c>
      <c r="S67" s="215" t="s">
        <v>823</v>
      </c>
      <c r="T67" s="215" t="s">
        <v>823</v>
      </c>
      <c r="U67" s="215" t="s">
        <v>823</v>
      </c>
      <c r="V67" s="215">
        <v>9</v>
      </c>
      <c r="W67" s="215">
        <v>477</v>
      </c>
    </row>
    <row r="68" spans="1:23" ht="14.25" customHeight="1">
      <c r="A68" s="26"/>
      <c r="B68" s="254"/>
      <c r="C68" s="499"/>
      <c r="D68" s="215"/>
      <c r="E68" s="215"/>
      <c r="F68" s="84" t="s">
        <v>437</v>
      </c>
      <c r="G68" s="215"/>
      <c r="H68" s="215"/>
      <c r="I68" s="215"/>
      <c r="J68" s="215"/>
      <c r="K68" s="215"/>
      <c r="L68" s="215"/>
      <c r="M68" s="215"/>
      <c r="N68" s="215"/>
      <c r="O68" s="215"/>
      <c r="P68" s="215"/>
      <c r="Q68" s="215"/>
      <c r="R68" s="215"/>
      <c r="S68" s="215"/>
      <c r="T68" s="215"/>
      <c r="U68" s="215"/>
      <c r="V68" s="215"/>
      <c r="W68" s="215"/>
    </row>
    <row r="69" spans="1:23" s="20" customFormat="1" ht="14.25" customHeight="1">
      <c r="A69" s="666" t="s">
        <v>117</v>
      </c>
      <c r="B69" s="667"/>
      <c r="C69" s="519">
        <f>SUM(C70)</f>
        <v>5</v>
      </c>
      <c r="D69" s="519" t="s">
        <v>437</v>
      </c>
      <c r="E69" s="519">
        <f>SUM(E70)</f>
        <v>5</v>
      </c>
      <c r="F69" s="519">
        <f>SUM(F70)</f>
        <v>5</v>
      </c>
      <c r="G69" s="519" t="s">
        <v>437</v>
      </c>
      <c r="H69" s="519">
        <f>SUM(H70)</f>
        <v>5</v>
      </c>
      <c r="I69" s="519" t="s">
        <v>437</v>
      </c>
      <c r="J69" s="519" t="s">
        <v>437</v>
      </c>
      <c r="K69" s="519" t="s">
        <v>437</v>
      </c>
      <c r="L69" s="519">
        <f aca="true" t="shared" si="13" ref="L69:Q69">SUM(L70)</f>
        <v>4</v>
      </c>
      <c r="M69" s="519">
        <f t="shared" si="13"/>
        <v>1507</v>
      </c>
      <c r="N69" s="519">
        <f t="shared" si="13"/>
        <v>39</v>
      </c>
      <c r="O69" s="519">
        <f t="shared" si="13"/>
        <v>482</v>
      </c>
      <c r="P69" s="519">
        <f t="shared" si="13"/>
        <v>11</v>
      </c>
      <c r="Q69" s="519">
        <f t="shared" si="13"/>
        <v>235</v>
      </c>
      <c r="R69" s="519" t="s">
        <v>437</v>
      </c>
      <c r="S69" s="519" t="s">
        <v>437</v>
      </c>
      <c r="T69" s="519" t="s">
        <v>437</v>
      </c>
      <c r="U69" s="519" t="s">
        <v>437</v>
      </c>
      <c r="V69" s="519">
        <f>SUM(V70)</f>
        <v>7</v>
      </c>
      <c r="W69" s="519">
        <f>SUM(W70)</f>
        <v>982</v>
      </c>
    </row>
    <row r="70" spans="1:23" ht="14.25" customHeight="1">
      <c r="A70" s="28"/>
      <c r="B70" s="273" t="s">
        <v>118</v>
      </c>
      <c r="C70" s="501">
        <v>5</v>
      </c>
      <c r="D70" s="450" t="s">
        <v>819</v>
      </c>
      <c r="E70" s="450">
        <v>5</v>
      </c>
      <c r="F70" s="215">
        <v>5</v>
      </c>
      <c r="G70" s="450" t="s">
        <v>819</v>
      </c>
      <c r="H70" s="450">
        <v>5</v>
      </c>
      <c r="I70" s="450" t="s">
        <v>819</v>
      </c>
      <c r="J70" s="450" t="s">
        <v>819</v>
      </c>
      <c r="K70" s="450" t="s">
        <v>819</v>
      </c>
      <c r="L70" s="450">
        <v>4</v>
      </c>
      <c r="M70" s="450">
        <v>1507</v>
      </c>
      <c r="N70" s="450">
        <v>39</v>
      </c>
      <c r="O70" s="450">
        <v>482</v>
      </c>
      <c r="P70" s="450">
        <v>11</v>
      </c>
      <c r="Q70" s="450">
        <v>235</v>
      </c>
      <c r="R70" s="450" t="s">
        <v>819</v>
      </c>
      <c r="S70" s="450" t="s">
        <v>819</v>
      </c>
      <c r="T70" s="450" t="s">
        <v>819</v>
      </c>
      <c r="U70" s="450" t="s">
        <v>819</v>
      </c>
      <c r="V70" s="450">
        <v>7</v>
      </c>
      <c r="W70" s="450">
        <v>982</v>
      </c>
    </row>
    <row r="71" spans="1:23" ht="14.25" customHeight="1">
      <c r="A71" s="201" t="s">
        <v>586</v>
      </c>
      <c r="B71" s="201"/>
      <c r="C71" s="427"/>
      <c r="D71" s="427"/>
      <c r="E71" s="427"/>
      <c r="F71" s="427"/>
      <c r="G71" s="427"/>
      <c r="H71" s="427"/>
      <c r="I71" s="427"/>
      <c r="J71" s="427"/>
      <c r="K71" s="427"/>
      <c r="L71" s="427"/>
      <c r="M71" s="427"/>
      <c r="N71" s="427"/>
      <c r="O71" s="427"/>
      <c r="P71" s="427"/>
      <c r="Q71" s="427"/>
      <c r="R71" s="427"/>
      <c r="S71" s="427"/>
      <c r="T71" s="427"/>
      <c r="U71" s="427"/>
      <c r="V71" s="427"/>
      <c r="W71" s="427"/>
    </row>
  </sheetData>
  <sheetProtection/>
  <mergeCells count="40">
    <mergeCell ref="V5:V6"/>
    <mergeCell ref="A2:W2"/>
    <mergeCell ref="A4:B7"/>
    <mergeCell ref="C4:I4"/>
    <mergeCell ref="J4:K4"/>
    <mergeCell ref="L4:M4"/>
    <mergeCell ref="N4:W4"/>
    <mergeCell ref="F5:I6"/>
    <mergeCell ref="J5:J7"/>
    <mergeCell ref="T5:U6"/>
    <mergeCell ref="P5:Q6"/>
    <mergeCell ref="A10:B10"/>
    <mergeCell ref="M5:M7"/>
    <mergeCell ref="N5:O6"/>
    <mergeCell ref="K5:K7"/>
    <mergeCell ref="L5:L7"/>
    <mergeCell ref="A8:B8"/>
    <mergeCell ref="R5:S6"/>
    <mergeCell ref="A17:B17"/>
    <mergeCell ref="A18:B18"/>
    <mergeCell ref="A9:B9"/>
    <mergeCell ref="A11:B11"/>
    <mergeCell ref="A12:B12"/>
    <mergeCell ref="A14:B14"/>
    <mergeCell ref="D5:D7"/>
    <mergeCell ref="E5:E7"/>
    <mergeCell ref="C5:C7"/>
    <mergeCell ref="A63:B63"/>
    <mergeCell ref="A69:B69"/>
    <mergeCell ref="A32:B32"/>
    <mergeCell ref="A42:B42"/>
    <mergeCell ref="A49:B49"/>
    <mergeCell ref="A55:B55"/>
    <mergeCell ref="A15:B15"/>
    <mergeCell ref="A16:B16"/>
    <mergeCell ref="A26:B26"/>
    <mergeCell ref="A19:B19"/>
    <mergeCell ref="A20:B20"/>
    <mergeCell ref="A21:B21"/>
    <mergeCell ref="A23:B2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2"/>
  <sheetViews>
    <sheetView zoomScale="80" zoomScaleNormal="80" zoomScalePageLayoutView="0" workbookViewId="0" topLeftCell="A1">
      <selection activeCell="A1" sqref="A1:AA71"/>
    </sheetView>
  </sheetViews>
  <sheetFormatPr defaultColWidth="10.59765625" defaultRowHeight="15"/>
  <cols>
    <col min="1" max="1" width="2.59765625" style="186" customWidth="1"/>
    <col min="2" max="2" width="13.09765625" style="186" customWidth="1"/>
    <col min="3" max="5" width="7.59765625" style="186" customWidth="1"/>
    <col min="6" max="27" width="9.59765625" style="186" customWidth="1"/>
    <col min="28" max="16384" width="10.59765625" style="186" customWidth="1"/>
  </cols>
  <sheetData>
    <row r="1" spans="1:27" s="235" customFormat="1" ht="19.5" customHeight="1">
      <c r="A1" s="15" t="s">
        <v>431</v>
      </c>
      <c r="J1" s="187"/>
      <c r="AA1" s="16" t="s">
        <v>432</v>
      </c>
    </row>
    <row r="2" spans="1:27" ht="19.5" customHeight="1">
      <c r="A2" s="538" t="s">
        <v>629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538"/>
      <c r="Q2" s="538"/>
      <c r="R2" s="538"/>
      <c r="S2" s="538"/>
      <c r="T2" s="538"/>
      <c r="U2" s="538"/>
      <c r="V2" s="538"/>
      <c r="W2" s="538"/>
      <c r="X2" s="538"/>
      <c r="Y2" s="538"/>
      <c r="Z2" s="538"/>
      <c r="AA2" s="538"/>
    </row>
    <row r="3" spans="1:27" ht="19.5" customHeight="1">
      <c r="A3" s="638" t="s">
        <v>628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</row>
    <row r="4" spans="2:27" ht="18" customHeight="1" thickBot="1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194" t="s">
        <v>439</v>
      </c>
    </row>
    <row r="5" spans="1:27" ht="15" customHeight="1">
      <c r="A5" s="651" t="s">
        <v>483</v>
      </c>
      <c r="B5" s="652"/>
      <c r="C5" s="559" t="s">
        <v>440</v>
      </c>
      <c r="D5" s="655"/>
      <c r="E5" s="656"/>
      <c r="F5" s="556" t="s">
        <v>66</v>
      </c>
      <c r="G5" s="559" t="s">
        <v>627</v>
      </c>
      <c r="H5" s="560"/>
      <c r="I5" s="561"/>
      <c r="J5" s="658" t="s">
        <v>630</v>
      </c>
      <c r="K5" s="560"/>
      <c r="L5" s="561"/>
      <c r="M5" s="658" t="s">
        <v>631</v>
      </c>
      <c r="N5" s="560"/>
      <c r="O5" s="561"/>
      <c r="P5" s="658" t="s">
        <v>632</v>
      </c>
      <c r="Q5" s="560"/>
      <c r="R5" s="561"/>
      <c r="S5" s="658" t="s">
        <v>633</v>
      </c>
      <c r="T5" s="560"/>
      <c r="U5" s="561"/>
      <c r="V5" s="658" t="s">
        <v>634</v>
      </c>
      <c r="W5" s="560"/>
      <c r="X5" s="561"/>
      <c r="Y5" s="658" t="s">
        <v>635</v>
      </c>
      <c r="Z5" s="560"/>
      <c r="AA5" s="560"/>
    </row>
    <row r="6" spans="1:27" ht="15" customHeight="1">
      <c r="A6" s="653"/>
      <c r="B6" s="654"/>
      <c r="C6" s="274" t="s">
        <v>22</v>
      </c>
      <c r="D6" s="247" t="s">
        <v>67</v>
      </c>
      <c r="E6" s="247" t="s">
        <v>68</v>
      </c>
      <c r="F6" s="657"/>
      <c r="G6" s="247" t="s">
        <v>22</v>
      </c>
      <c r="H6" s="247" t="s">
        <v>23</v>
      </c>
      <c r="I6" s="247" t="s">
        <v>24</v>
      </c>
      <c r="J6" s="247" t="s">
        <v>22</v>
      </c>
      <c r="K6" s="247" t="s">
        <v>23</v>
      </c>
      <c r="L6" s="247" t="s">
        <v>24</v>
      </c>
      <c r="M6" s="247" t="s">
        <v>22</v>
      </c>
      <c r="N6" s="247" t="s">
        <v>23</v>
      </c>
      <c r="O6" s="247" t="s">
        <v>24</v>
      </c>
      <c r="P6" s="247" t="s">
        <v>22</v>
      </c>
      <c r="Q6" s="247" t="s">
        <v>23</v>
      </c>
      <c r="R6" s="247" t="s">
        <v>24</v>
      </c>
      <c r="S6" s="247" t="s">
        <v>22</v>
      </c>
      <c r="T6" s="247" t="s">
        <v>23</v>
      </c>
      <c r="U6" s="247" t="s">
        <v>24</v>
      </c>
      <c r="V6" s="247" t="s">
        <v>22</v>
      </c>
      <c r="W6" s="247" t="s">
        <v>23</v>
      </c>
      <c r="X6" s="247" t="s">
        <v>24</v>
      </c>
      <c r="Y6" s="247" t="s">
        <v>22</v>
      </c>
      <c r="Z6" s="247" t="s">
        <v>23</v>
      </c>
      <c r="AA6" s="248" t="s">
        <v>24</v>
      </c>
    </row>
    <row r="7" spans="1:27" ht="15" customHeight="1">
      <c r="A7" s="659" t="s">
        <v>478</v>
      </c>
      <c r="B7" s="660"/>
      <c r="C7" s="182">
        <f>SUM(D7:E7)</f>
        <v>310</v>
      </c>
      <c r="D7" s="183">
        <v>291</v>
      </c>
      <c r="E7" s="183">
        <v>19</v>
      </c>
      <c r="F7" s="183">
        <v>3231</v>
      </c>
      <c r="G7" s="509">
        <f>SUM(H7:I7)</f>
        <v>95953</v>
      </c>
      <c r="H7" s="183">
        <f>SUM(K7,N7,Q7,T7,W7,Z7)</f>
        <v>49010</v>
      </c>
      <c r="I7" s="183">
        <f>SUM(L7,O7,R7,U7,X7,AA7)</f>
        <v>46943</v>
      </c>
      <c r="J7" s="509">
        <f>SUM(K7:L7)</f>
        <v>14271</v>
      </c>
      <c r="K7" s="183">
        <v>7320</v>
      </c>
      <c r="L7" s="183">
        <v>6951</v>
      </c>
      <c r="M7" s="509">
        <f>SUM(N7:O7)</f>
        <v>14719</v>
      </c>
      <c r="N7" s="183">
        <v>7478</v>
      </c>
      <c r="O7" s="183">
        <v>7241</v>
      </c>
      <c r="P7" s="509">
        <f>SUM(Q7:R7)</f>
        <v>15756</v>
      </c>
      <c r="Q7" s="183">
        <v>7985</v>
      </c>
      <c r="R7" s="183">
        <v>7771</v>
      </c>
      <c r="S7" s="509">
        <f>SUM(T7:U7)</f>
        <v>16474</v>
      </c>
      <c r="T7" s="183">
        <v>8409</v>
      </c>
      <c r="U7" s="183">
        <v>8065</v>
      </c>
      <c r="V7" s="509">
        <f>SUM(W7:X7)</f>
        <v>16983</v>
      </c>
      <c r="W7" s="183">
        <v>8731</v>
      </c>
      <c r="X7" s="183">
        <v>8252</v>
      </c>
      <c r="Y7" s="509">
        <f>SUM(Z7:AA7)</f>
        <v>17750</v>
      </c>
      <c r="Z7" s="183">
        <v>9087</v>
      </c>
      <c r="AA7" s="183">
        <v>8663</v>
      </c>
    </row>
    <row r="8" spans="1:27" ht="15" customHeight="1">
      <c r="A8" s="568" t="s">
        <v>8</v>
      </c>
      <c r="B8" s="661"/>
      <c r="C8" s="182">
        <f>SUM(D8:E8)</f>
        <v>308</v>
      </c>
      <c r="D8" s="183">
        <v>289</v>
      </c>
      <c r="E8" s="183">
        <v>19</v>
      </c>
      <c r="F8" s="183">
        <v>3183</v>
      </c>
      <c r="G8" s="182">
        <f>SUM(H8:I8)</f>
        <v>92553</v>
      </c>
      <c r="H8" s="183">
        <f aca="true" t="shared" si="0" ref="H8:I10">SUM(K8,N8,Q8,T8,W8,Z8)</f>
        <v>47278</v>
      </c>
      <c r="I8" s="183">
        <f t="shared" si="0"/>
        <v>45275</v>
      </c>
      <c r="J8" s="182">
        <f>SUM(K8:L8)</f>
        <v>14357</v>
      </c>
      <c r="K8" s="183">
        <v>7370</v>
      </c>
      <c r="L8" s="183">
        <v>6987</v>
      </c>
      <c r="M8" s="182">
        <f>SUM(N8:O8)</f>
        <v>14244</v>
      </c>
      <c r="N8" s="183">
        <v>7291</v>
      </c>
      <c r="O8" s="183">
        <v>6953</v>
      </c>
      <c r="P8" s="182">
        <f>SUM(Q8:R8)</f>
        <v>14755</v>
      </c>
      <c r="Q8" s="183">
        <v>7508</v>
      </c>
      <c r="R8" s="183">
        <v>7247</v>
      </c>
      <c r="S8" s="182">
        <f>SUM(T8:U8)</f>
        <v>15747</v>
      </c>
      <c r="T8" s="183">
        <v>7987</v>
      </c>
      <c r="U8" s="183">
        <v>7760</v>
      </c>
      <c r="V8" s="182">
        <f>SUM(W8:X8)</f>
        <v>16478</v>
      </c>
      <c r="W8" s="183">
        <v>8405</v>
      </c>
      <c r="X8" s="183">
        <v>8073</v>
      </c>
      <c r="Y8" s="182">
        <f>SUM(Z8:AA8)</f>
        <v>16972</v>
      </c>
      <c r="Z8" s="183">
        <v>8717</v>
      </c>
      <c r="AA8" s="183">
        <v>8255</v>
      </c>
    </row>
    <row r="9" spans="1:27" ht="15" customHeight="1">
      <c r="A9" s="662">
        <v>2</v>
      </c>
      <c r="B9" s="663"/>
      <c r="C9" s="182">
        <f>SUM(D9:E9)</f>
        <v>305</v>
      </c>
      <c r="D9" s="183">
        <v>289</v>
      </c>
      <c r="E9" s="183">
        <v>16</v>
      </c>
      <c r="F9" s="183">
        <v>3136</v>
      </c>
      <c r="G9" s="182">
        <f>SUM(H9:I9)</f>
        <v>89568</v>
      </c>
      <c r="H9" s="183">
        <f t="shared" si="0"/>
        <v>45654</v>
      </c>
      <c r="I9" s="183">
        <f t="shared" si="0"/>
        <v>43914</v>
      </c>
      <c r="J9" s="182">
        <f>SUM(K9:L9)</f>
        <v>13993</v>
      </c>
      <c r="K9" s="183">
        <v>7096</v>
      </c>
      <c r="L9" s="183">
        <v>6897</v>
      </c>
      <c r="M9" s="182">
        <f>SUM(N9:O9)</f>
        <v>14341</v>
      </c>
      <c r="N9" s="183">
        <v>7372</v>
      </c>
      <c r="O9" s="183">
        <v>6969</v>
      </c>
      <c r="P9" s="182">
        <f>SUM(Q9:R9)</f>
        <v>14245</v>
      </c>
      <c r="Q9" s="183">
        <v>7274</v>
      </c>
      <c r="R9" s="183">
        <v>6971</v>
      </c>
      <c r="S9" s="182">
        <f>SUM(T9:U9)</f>
        <v>14766</v>
      </c>
      <c r="T9" s="183">
        <v>7526</v>
      </c>
      <c r="U9" s="183">
        <v>7240</v>
      </c>
      <c r="V9" s="182">
        <f>SUM(W9:X9)</f>
        <v>15746</v>
      </c>
      <c r="W9" s="183">
        <v>7962</v>
      </c>
      <c r="X9" s="183">
        <v>7784</v>
      </c>
      <c r="Y9" s="182">
        <f>SUM(Z9:AA9)</f>
        <v>16477</v>
      </c>
      <c r="Z9" s="183">
        <v>8424</v>
      </c>
      <c r="AA9" s="183">
        <v>8053</v>
      </c>
    </row>
    <row r="10" spans="1:27" ht="15" customHeight="1">
      <c r="A10" s="662">
        <v>3</v>
      </c>
      <c r="B10" s="663"/>
      <c r="C10" s="182">
        <f>SUM(D10:E10)</f>
        <v>300</v>
      </c>
      <c r="D10" s="183">
        <v>286</v>
      </c>
      <c r="E10" s="183">
        <v>14</v>
      </c>
      <c r="F10" s="183">
        <v>3100</v>
      </c>
      <c r="G10" s="182">
        <f>SUM(H10:I10)</f>
        <v>86884</v>
      </c>
      <c r="H10" s="183">
        <f t="shared" si="0"/>
        <v>44156</v>
      </c>
      <c r="I10" s="183">
        <f t="shared" si="0"/>
        <v>42728</v>
      </c>
      <c r="J10" s="182">
        <f>SUM(K10:L10)</f>
        <v>13756</v>
      </c>
      <c r="K10" s="183">
        <v>6950</v>
      </c>
      <c r="L10" s="183">
        <v>6806</v>
      </c>
      <c r="M10" s="182">
        <f>SUM(N10:O10)</f>
        <v>13988</v>
      </c>
      <c r="N10" s="183">
        <v>7092</v>
      </c>
      <c r="O10" s="183">
        <v>6896</v>
      </c>
      <c r="P10" s="182">
        <f>SUM(Q10:R10)</f>
        <v>14376</v>
      </c>
      <c r="Q10" s="183">
        <v>7370</v>
      </c>
      <c r="R10" s="183">
        <v>7006</v>
      </c>
      <c r="S10" s="182">
        <f>SUM(T10:U10)</f>
        <v>14258</v>
      </c>
      <c r="T10" s="183">
        <v>7289</v>
      </c>
      <c r="U10" s="183">
        <v>6969</v>
      </c>
      <c r="V10" s="182">
        <f>SUM(W10:X10)</f>
        <v>14764</v>
      </c>
      <c r="W10" s="183">
        <v>7509</v>
      </c>
      <c r="X10" s="183">
        <v>7255</v>
      </c>
      <c r="Y10" s="182">
        <f>SUM(Z10:AA10)</f>
        <v>15742</v>
      </c>
      <c r="Z10" s="183">
        <v>7946</v>
      </c>
      <c r="AA10" s="183">
        <v>7796</v>
      </c>
    </row>
    <row r="11" spans="1:27" s="20" customFormat="1" ht="15" customHeight="1">
      <c r="A11" s="664">
        <v>4</v>
      </c>
      <c r="B11" s="665"/>
      <c r="C11" s="510">
        <f aca="true" t="shared" si="1" ref="C11:I11">SUM(C14:C21,C23,C26,C32,C42,C49,C55,C63,C69)</f>
        <v>296</v>
      </c>
      <c r="D11" s="510">
        <f t="shared" si="1"/>
        <v>282</v>
      </c>
      <c r="E11" s="510">
        <f t="shared" si="1"/>
        <v>14</v>
      </c>
      <c r="F11" s="510">
        <f t="shared" si="1"/>
        <v>3023</v>
      </c>
      <c r="G11" s="510">
        <f t="shared" si="1"/>
        <v>84576</v>
      </c>
      <c r="H11" s="510">
        <f t="shared" si="1"/>
        <v>43143</v>
      </c>
      <c r="I11" s="510">
        <f t="shared" si="1"/>
        <v>41433</v>
      </c>
      <c r="J11" s="510">
        <f>SUM(K11:L11)</f>
        <v>13199</v>
      </c>
      <c r="K11" s="329">
        <f>SUM(K14:K21,K23,K26,K32,K42,K49,K55,K63,K69)</f>
        <v>6839</v>
      </c>
      <c r="L11" s="329">
        <f>SUM(L14:L21,L23,L26,L32,L42,L49,L55,L63,L69)</f>
        <v>6360</v>
      </c>
      <c r="M11" s="510">
        <f>SUM(N11:O11)</f>
        <v>13812</v>
      </c>
      <c r="N11" s="329">
        <f aca="true" t="shared" si="2" ref="N11:AA11">SUM(N14:N21,N23,N26,N32,N42,N49,N55,N63,N69)</f>
        <v>6975</v>
      </c>
      <c r="O11" s="329">
        <f t="shared" si="2"/>
        <v>6837</v>
      </c>
      <c r="P11" s="510">
        <f>SUM(Q11:R11)</f>
        <v>14019</v>
      </c>
      <c r="Q11" s="329">
        <f t="shared" si="2"/>
        <v>7108</v>
      </c>
      <c r="R11" s="329">
        <f t="shared" si="2"/>
        <v>6911</v>
      </c>
      <c r="S11" s="510">
        <f>SUM(T11:U11)</f>
        <v>14419</v>
      </c>
      <c r="T11" s="329">
        <f t="shared" si="2"/>
        <v>7399</v>
      </c>
      <c r="U11" s="329">
        <f t="shared" si="2"/>
        <v>7020</v>
      </c>
      <c r="V11" s="510">
        <f>SUM(W11:X11)</f>
        <v>14341</v>
      </c>
      <c r="W11" s="329">
        <f t="shared" si="2"/>
        <v>7323</v>
      </c>
      <c r="X11" s="329">
        <f t="shared" si="2"/>
        <v>7018</v>
      </c>
      <c r="Y11" s="510">
        <f>SUM(Z11:AA11)</f>
        <v>14786</v>
      </c>
      <c r="Z11" s="329">
        <f t="shared" si="2"/>
        <v>7499</v>
      </c>
      <c r="AA11" s="329">
        <f t="shared" si="2"/>
        <v>7287</v>
      </c>
    </row>
    <row r="12" spans="1:27" ht="15" customHeight="1">
      <c r="A12" s="256"/>
      <c r="B12" s="275"/>
      <c r="C12" s="182"/>
      <c r="D12" s="182"/>
      <c r="E12" s="182"/>
      <c r="F12" s="182"/>
      <c r="G12" s="182"/>
      <c r="H12" s="183"/>
      <c r="I12" s="183"/>
      <c r="J12" s="182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</row>
    <row r="13" spans="1:27" ht="15" customHeight="1">
      <c r="A13" s="250"/>
      <c r="B13" s="276"/>
      <c r="C13" s="184"/>
      <c r="D13" s="184"/>
      <c r="E13" s="184"/>
      <c r="F13" s="184"/>
      <c r="G13" s="184"/>
      <c r="H13" s="183"/>
      <c r="I13" s="183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</row>
    <row r="14" spans="1:27" ht="15" customHeight="1">
      <c r="A14" s="568" t="s">
        <v>71</v>
      </c>
      <c r="B14" s="576"/>
      <c r="C14" s="182">
        <f aca="true" t="shared" si="3" ref="C14:C21">SUM(D14:E14)</f>
        <v>64</v>
      </c>
      <c r="D14" s="182">
        <v>63</v>
      </c>
      <c r="E14" s="182">
        <v>1</v>
      </c>
      <c r="F14" s="182">
        <v>979</v>
      </c>
      <c r="G14" s="182">
        <f aca="true" t="shared" si="4" ref="G14:G21">SUM(H14:I14)</f>
        <v>31259</v>
      </c>
      <c r="H14" s="183">
        <f>SUM(K14,N14,Q14,T14,W14,Z14)</f>
        <v>16002</v>
      </c>
      <c r="I14" s="183">
        <f>SUM(L14,O14,R14,U14,X14,AA14)</f>
        <v>15257</v>
      </c>
      <c r="J14" s="182">
        <f aca="true" t="shared" si="5" ref="J14:J21">SUM(K14:L14)</f>
        <v>4925</v>
      </c>
      <c r="K14" s="182">
        <v>2582</v>
      </c>
      <c r="L14" s="182">
        <v>2343</v>
      </c>
      <c r="M14" s="182">
        <f aca="true" t="shared" si="6" ref="M14:M21">SUM(N14:O14)</f>
        <v>5178</v>
      </c>
      <c r="N14" s="182">
        <v>2659</v>
      </c>
      <c r="O14" s="182">
        <v>2519</v>
      </c>
      <c r="P14" s="182">
        <f aca="true" t="shared" si="7" ref="P14:P21">SUM(Q14:R14)</f>
        <v>5232</v>
      </c>
      <c r="Q14" s="182">
        <v>2633</v>
      </c>
      <c r="R14" s="182">
        <v>2599</v>
      </c>
      <c r="S14" s="182">
        <f aca="true" t="shared" si="8" ref="S14:S21">SUM(T14:U14)</f>
        <v>5317</v>
      </c>
      <c r="T14" s="182">
        <v>2694</v>
      </c>
      <c r="U14" s="182">
        <v>2623</v>
      </c>
      <c r="V14" s="182">
        <f aca="true" t="shared" si="9" ref="V14:V21">SUM(W14:X14)</f>
        <v>5162</v>
      </c>
      <c r="W14" s="182">
        <v>2678</v>
      </c>
      <c r="X14" s="182">
        <v>2484</v>
      </c>
      <c r="Y14" s="182">
        <f aca="true" t="shared" si="10" ref="Y14:Y21">SUM(Z14:AA14)</f>
        <v>5445</v>
      </c>
      <c r="Z14" s="182">
        <v>2756</v>
      </c>
      <c r="AA14" s="182">
        <v>2689</v>
      </c>
    </row>
    <row r="15" spans="1:27" ht="15" customHeight="1">
      <c r="A15" s="568" t="s">
        <v>32</v>
      </c>
      <c r="B15" s="576"/>
      <c r="C15" s="182">
        <f t="shared" si="3"/>
        <v>10</v>
      </c>
      <c r="D15" s="182">
        <v>10</v>
      </c>
      <c r="E15" s="183" t="s">
        <v>1</v>
      </c>
      <c r="F15" s="182">
        <v>118</v>
      </c>
      <c r="G15" s="182">
        <f t="shared" si="4"/>
        <v>3512</v>
      </c>
      <c r="H15" s="183">
        <f aca="true" t="shared" si="11" ref="H15:H21">SUM(K15,N15,Q15,T15,W15,Z15)</f>
        <v>1782</v>
      </c>
      <c r="I15" s="183">
        <f aca="true" t="shared" si="12" ref="I15:I21">SUM(L15,O15,R15,U15,X15,AA15)</f>
        <v>1730</v>
      </c>
      <c r="J15" s="182">
        <f t="shared" si="5"/>
        <v>561</v>
      </c>
      <c r="K15" s="182">
        <v>282</v>
      </c>
      <c r="L15" s="182">
        <v>279</v>
      </c>
      <c r="M15" s="182">
        <f t="shared" si="6"/>
        <v>578</v>
      </c>
      <c r="N15" s="182">
        <v>288</v>
      </c>
      <c r="O15" s="182">
        <v>290</v>
      </c>
      <c r="P15" s="182">
        <f t="shared" si="7"/>
        <v>570</v>
      </c>
      <c r="Q15" s="182">
        <v>296</v>
      </c>
      <c r="R15" s="182">
        <v>274</v>
      </c>
      <c r="S15" s="182">
        <f t="shared" si="8"/>
        <v>585</v>
      </c>
      <c r="T15" s="182">
        <v>308</v>
      </c>
      <c r="U15" s="182">
        <v>277</v>
      </c>
      <c r="V15" s="182">
        <f t="shared" si="9"/>
        <v>612</v>
      </c>
      <c r="W15" s="182">
        <v>310</v>
      </c>
      <c r="X15" s="182">
        <v>302</v>
      </c>
      <c r="Y15" s="182">
        <f t="shared" si="10"/>
        <v>606</v>
      </c>
      <c r="Z15" s="182">
        <v>298</v>
      </c>
      <c r="AA15" s="182">
        <v>308</v>
      </c>
    </row>
    <row r="16" spans="1:27" ht="15" customHeight="1">
      <c r="A16" s="568" t="s">
        <v>72</v>
      </c>
      <c r="B16" s="576"/>
      <c r="C16" s="182">
        <f t="shared" si="3"/>
        <v>28</v>
      </c>
      <c r="D16" s="182">
        <v>25</v>
      </c>
      <c r="E16" s="182">
        <v>3</v>
      </c>
      <c r="F16" s="182">
        <v>271</v>
      </c>
      <c r="G16" s="182">
        <f t="shared" si="4"/>
        <v>7626</v>
      </c>
      <c r="H16" s="183">
        <f t="shared" si="11"/>
        <v>3943</v>
      </c>
      <c r="I16" s="183">
        <f t="shared" si="12"/>
        <v>3683</v>
      </c>
      <c r="J16" s="182">
        <f t="shared" si="5"/>
        <v>1199</v>
      </c>
      <c r="K16" s="182">
        <v>587</v>
      </c>
      <c r="L16" s="182">
        <v>612</v>
      </c>
      <c r="M16" s="182">
        <f t="shared" si="6"/>
        <v>1254</v>
      </c>
      <c r="N16" s="182">
        <v>672</v>
      </c>
      <c r="O16" s="182">
        <v>582</v>
      </c>
      <c r="P16" s="182">
        <f t="shared" si="7"/>
        <v>1267</v>
      </c>
      <c r="Q16" s="182">
        <v>666</v>
      </c>
      <c r="R16" s="182">
        <v>601</v>
      </c>
      <c r="S16" s="182">
        <f t="shared" si="8"/>
        <v>1330</v>
      </c>
      <c r="T16" s="182">
        <v>686</v>
      </c>
      <c r="U16" s="182">
        <v>644</v>
      </c>
      <c r="V16" s="182">
        <f t="shared" si="9"/>
        <v>1259</v>
      </c>
      <c r="W16" s="182">
        <v>635</v>
      </c>
      <c r="X16" s="182">
        <v>624</v>
      </c>
      <c r="Y16" s="182">
        <f t="shared" si="10"/>
        <v>1317</v>
      </c>
      <c r="Z16" s="182">
        <v>697</v>
      </c>
      <c r="AA16" s="182">
        <v>620</v>
      </c>
    </row>
    <row r="17" spans="1:27" ht="15" customHeight="1">
      <c r="A17" s="568" t="s">
        <v>73</v>
      </c>
      <c r="B17" s="576"/>
      <c r="C17" s="182">
        <f t="shared" si="3"/>
        <v>18</v>
      </c>
      <c r="D17" s="182">
        <v>16</v>
      </c>
      <c r="E17" s="182">
        <v>2</v>
      </c>
      <c r="F17" s="182">
        <v>106</v>
      </c>
      <c r="G17" s="182">
        <f t="shared" si="4"/>
        <v>2109</v>
      </c>
      <c r="H17" s="183">
        <f t="shared" si="11"/>
        <v>1054</v>
      </c>
      <c r="I17" s="183">
        <f t="shared" si="12"/>
        <v>1055</v>
      </c>
      <c r="J17" s="182">
        <f t="shared" si="5"/>
        <v>312</v>
      </c>
      <c r="K17" s="182">
        <v>156</v>
      </c>
      <c r="L17" s="182">
        <v>156</v>
      </c>
      <c r="M17" s="182">
        <f t="shared" si="6"/>
        <v>348</v>
      </c>
      <c r="N17" s="182">
        <v>166</v>
      </c>
      <c r="O17" s="182">
        <v>182</v>
      </c>
      <c r="P17" s="182">
        <f t="shared" si="7"/>
        <v>367</v>
      </c>
      <c r="Q17" s="182">
        <v>171</v>
      </c>
      <c r="R17" s="182">
        <v>196</v>
      </c>
      <c r="S17" s="182">
        <f t="shared" si="8"/>
        <v>339</v>
      </c>
      <c r="T17" s="182">
        <v>182</v>
      </c>
      <c r="U17" s="182">
        <v>157</v>
      </c>
      <c r="V17" s="182">
        <f t="shared" si="9"/>
        <v>372</v>
      </c>
      <c r="W17" s="182">
        <v>180</v>
      </c>
      <c r="X17" s="182">
        <v>192</v>
      </c>
      <c r="Y17" s="182">
        <f t="shared" si="10"/>
        <v>371</v>
      </c>
      <c r="Z17" s="182">
        <v>199</v>
      </c>
      <c r="AA17" s="182">
        <v>172</v>
      </c>
    </row>
    <row r="18" spans="1:27" ht="15" customHeight="1">
      <c r="A18" s="568" t="s">
        <v>74</v>
      </c>
      <c r="B18" s="576"/>
      <c r="C18" s="182">
        <f t="shared" si="3"/>
        <v>15</v>
      </c>
      <c r="D18" s="182">
        <v>14</v>
      </c>
      <c r="E18" s="183">
        <v>1</v>
      </c>
      <c r="F18" s="182">
        <v>80</v>
      </c>
      <c r="G18" s="182">
        <f t="shared" si="4"/>
        <v>1574</v>
      </c>
      <c r="H18" s="183">
        <f t="shared" si="11"/>
        <v>788</v>
      </c>
      <c r="I18" s="183">
        <f t="shared" si="12"/>
        <v>786</v>
      </c>
      <c r="J18" s="182">
        <f t="shared" si="5"/>
        <v>240</v>
      </c>
      <c r="K18" s="182">
        <v>113</v>
      </c>
      <c r="L18" s="182">
        <v>127</v>
      </c>
      <c r="M18" s="182">
        <f t="shared" si="6"/>
        <v>242</v>
      </c>
      <c r="N18" s="182">
        <v>123</v>
      </c>
      <c r="O18" s="182">
        <v>119</v>
      </c>
      <c r="P18" s="182">
        <f t="shared" si="7"/>
        <v>246</v>
      </c>
      <c r="Q18" s="182">
        <v>133</v>
      </c>
      <c r="R18" s="182">
        <v>113</v>
      </c>
      <c r="S18" s="182">
        <f t="shared" si="8"/>
        <v>270</v>
      </c>
      <c r="T18" s="182">
        <v>145</v>
      </c>
      <c r="U18" s="182">
        <v>125</v>
      </c>
      <c r="V18" s="182">
        <f t="shared" si="9"/>
        <v>304</v>
      </c>
      <c r="W18" s="182">
        <v>141</v>
      </c>
      <c r="X18" s="182">
        <v>163</v>
      </c>
      <c r="Y18" s="182">
        <f t="shared" si="10"/>
        <v>272</v>
      </c>
      <c r="Z18" s="182">
        <v>133</v>
      </c>
      <c r="AA18" s="182">
        <v>139</v>
      </c>
    </row>
    <row r="19" spans="1:27" ht="15" customHeight="1">
      <c r="A19" s="568" t="s">
        <v>75</v>
      </c>
      <c r="B19" s="576"/>
      <c r="C19" s="182">
        <f t="shared" si="3"/>
        <v>18</v>
      </c>
      <c r="D19" s="182">
        <v>18</v>
      </c>
      <c r="E19" s="183" t="s">
        <v>1</v>
      </c>
      <c r="F19" s="182">
        <v>182</v>
      </c>
      <c r="G19" s="182">
        <f t="shared" si="4"/>
        <v>4973</v>
      </c>
      <c r="H19" s="183">
        <f t="shared" si="11"/>
        <v>2520</v>
      </c>
      <c r="I19" s="183">
        <f t="shared" si="12"/>
        <v>2453</v>
      </c>
      <c r="J19" s="182">
        <f t="shared" si="5"/>
        <v>765</v>
      </c>
      <c r="K19" s="182">
        <v>394</v>
      </c>
      <c r="L19" s="182">
        <v>371</v>
      </c>
      <c r="M19" s="182">
        <f t="shared" si="6"/>
        <v>825</v>
      </c>
      <c r="N19" s="182">
        <v>425</v>
      </c>
      <c r="O19" s="182">
        <v>400</v>
      </c>
      <c r="P19" s="182">
        <f t="shared" si="7"/>
        <v>794</v>
      </c>
      <c r="Q19" s="182">
        <v>405</v>
      </c>
      <c r="R19" s="182">
        <v>389</v>
      </c>
      <c r="S19" s="182">
        <f t="shared" si="8"/>
        <v>844</v>
      </c>
      <c r="T19" s="182">
        <v>441</v>
      </c>
      <c r="U19" s="182">
        <v>403</v>
      </c>
      <c r="V19" s="182">
        <f t="shared" si="9"/>
        <v>871</v>
      </c>
      <c r="W19" s="182">
        <v>418</v>
      </c>
      <c r="X19" s="182">
        <v>453</v>
      </c>
      <c r="Y19" s="182">
        <f t="shared" si="10"/>
        <v>874</v>
      </c>
      <c r="Z19" s="182">
        <v>437</v>
      </c>
      <c r="AA19" s="182">
        <v>437</v>
      </c>
    </row>
    <row r="20" spans="1:27" ht="15" customHeight="1">
      <c r="A20" s="568" t="s">
        <v>76</v>
      </c>
      <c r="B20" s="576"/>
      <c r="C20" s="182">
        <f t="shared" si="3"/>
        <v>10</v>
      </c>
      <c r="D20" s="182">
        <v>9</v>
      </c>
      <c r="E20" s="182">
        <v>1</v>
      </c>
      <c r="F20" s="182">
        <v>78</v>
      </c>
      <c r="G20" s="182">
        <f t="shared" si="4"/>
        <v>1869</v>
      </c>
      <c r="H20" s="183">
        <f t="shared" si="11"/>
        <v>898</v>
      </c>
      <c r="I20" s="183">
        <f t="shared" si="12"/>
        <v>971</v>
      </c>
      <c r="J20" s="182">
        <f t="shared" si="5"/>
        <v>287</v>
      </c>
      <c r="K20" s="182">
        <v>133</v>
      </c>
      <c r="L20" s="182">
        <v>154</v>
      </c>
      <c r="M20" s="182">
        <f t="shared" si="6"/>
        <v>280</v>
      </c>
      <c r="N20" s="182">
        <v>145</v>
      </c>
      <c r="O20" s="182">
        <v>135</v>
      </c>
      <c r="P20" s="182">
        <f t="shared" si="7"/>
        <v>316</v>
      </c>
      <c r="Q20" s="182">
        <v>157</v>
      </c>
      <c r="R20" s="182">
        <v>159</v>
      </c>
      <c r="S20" s="182">
        <f t="shared" si="8"/>
        <v>328</v>
      </c>
      <c r="T20" s="182">
        <v>152</v>
      </c>
      <c r="U20" s="182">
        <v>176</v>
      </c>
      <c r="V20" s="182">
        <f t="shared" si="9"/>
        <v>314</v>
      </c>
      <c r="W20" s="182">
        <v>152</v>
      </c>
      <c r="X20" s="182">
        <v>162</v>
      </c>
      <c r="Y20" s="182">
        <f t="shared" si="10"/>
        <v>344</v>
      </c>
      <c r="Z20" s="182">
        <v>159</v>
      </c>
      <c r="AA20" s="182">
        <v>185</v>
      </c>
    </row>
    <row r="21" spans="1:27" ht="15" customHeight="1">
      <c r="A21" s="568" t="s">
        <v>77</v>
      </c>
      <c r="B21" s="576"/>
      <c r="C21" s="182">
        <f t="shared" si="3"/>
        <v>9</v>
      </c>
      <c r="D21" s="182">
        <v>9</v>
      </c>
      <c r="E21" s="183" t="s">
        <v>1</v>
      </c>
      <c r="F21" s="182">
        <v>162</v>
      </c>
      <c r="G21" s="182">
        <f t="shared" si="4"/>
        <v>5284</v>
      </c>
      <c r="H21" s="183">
        <f t="shared" si="11"/>
        <v>2704</v>
      </c>
      <c r="I21" s="183">
        <f t="shared" si="12"/>
        <v>2580</v>
      </c>
      <c r="J21" s="182">
        <f t="shared" si="5"/>
        <v>782</v>
      </c>
      <c r="K21" s="182">
        <v>415</v>
      </c>
      <c r="L21" s="182">
        <v>367</v>
      </c>
      <c r="M21" s="182">
        <f t="shared" si="6"/>
        <v>837</v>
      </c>
      <c r="N21" s="182">
        <v>424</v>
      </c>
      <c r="O21" s="182">
        <v>413</v>
      </c>
      <c r="P21" s="182">
        <f t="shared" si="7"/>
        <v>845</v>
      </c>
      <c r="Q21" s="182">
        <v>428</v>
      </c>
      <c r="R21" s="182">
        <v>417</v>
      </c>
      <c r="S21" s="182">
        <f t="shared" si="8"/>
        <v>891</v>
      </c>
      <c r="T21" s="182">
        <v>455</v>
      </c>
      <c r="U21" s="182">
        <v>436</v>
      </c>
      <c r="V21" s="182">
        <f t="shared" si="9"/>
        <v>1004</v>
      </c>
      <c r="W21" s="182">
        <v>513</v>
      </c>
      <c r="X21" s="182">
        <v>491</v>
      </c>
      <c r="Y21" s="182">
        <f t="shared" si="10"/>
        <v>925</v>
      </c>
      <c r="Z21" s="182">
        <v>469</v>
      </c>
      <c r="AA21" s="182">
        <v>456</v>
      </c>
    </row>
    <row r="22" spans="1:27" ht="15" customHeight="1">
      <c r="A22" s="253"/>
      <c r="B22" s="254"/>
      <c r="C22" s="184"/>
      <c r="D22" s="184"/>
      <c r="E22" s="184"/>
      <c r="F22" s="184"/>
      <c r="G22" s="184"/>
      <c r="H22" s="183"/>
      <c r="I22" s="183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</row>
    <row r="23" spans="1:27" s="20" customFormat="1" ht="15" customHeight="1">
      <c r="A23" s="666" t="s">
        <v>78</v>
      </c>
      <c r="B23" s="667"/>
      <c r="C23" s="510">
        <f>SUM(C24)</f>
        <v>4</v>
      </c>
      <c r="D23" s="510">
        <f aca="true" t="shared" si="13" ref="D23:AA23">SUM(D24)</f>
        <v>3</v>
      </c>
      <c r="E23" s="510">
        <f t="shared" si="13"/>
        <v>1</v>
      </c>
      <c r="F23" s="510">
        <f t="shared" si="13"/>
        <v>29</v>
      </c>
      <c r="G23" s="510">
        <f t="shared" si="13"/>
        <v>726</v>
      </c>
      <c r="H23" s="510">
        <f t="shared" si="13"/>
        <v>359</v>
      </c>
      <c r="I23" s="510">
        <f t="shared" si="13"/>
        <v>367</v>
      </c>
      <c r="J23" s="510">
        <f t="shared" si="13"/>
        <v>133</v>
      </c>
      <c r="K23" s="510">
        <f t="shared" si="13"/>
        <v>72</v>
      </c>
      <c r="L23" s="510">
        <f t="shared" si="13"/>
        <v>61</v>
      </c>
      <c r="M23" s="510">
        <f t="shared" si="13"/>
        <v>109</v>
      </c>
      <c r="N23" s="510">
        <f t="shared" si="13"/>
        <v>52</v>
      </c>
      <c r="O23" s="510">
        <f t="shared" si="13"/>
        <v>57</v>
      </c>
      <c r="P23" s="510">
        <f t="shared" si="13"/>
        <v>117</v>
      </c>
      <c r="Q23" s="510">
        <f t="shared" si="13"/>
        <v>56</v>
      </c>
      <c r="R23" s="510">
        <f t="shared" si="13"/>
        <v>61</v>
      </c>
      <c r="S23" s="510">
        <f t="shared" si="13"/>
        <v>122</v>
      </c>
      <c r="T23" s="510">
        <f t="shared" si="13"/>
        <v>65</v>
      </c>
      <c r="U23" s="510">
        <f t="shared" si="13"/>
        <v>57</v>
      </c>
      <c r="V23" s="510">
        <f t="shared" si="13"/>
        <v>109</v>
      </c>
      <c r="W23" s="510">
        <f t="shared" si="13"/>
        <v>49</v>
      </c>
      <c r="X23" s="510">
        <f t="shared" si="13"/>
        <v>60</v>
      </c>
      <c r="Y23" s="510">
        <f t="shared" si="13"/>
        <v>136</v>
      </c>
      <c r="Z23" s="510">
        <f t="shared" si="13"/>
        <v>65</v>
      </c>
      <c r="AA23" s="510">
        <f t="shared" si="13"/>
        <v>71</v>
      </c>
    </row>
    <row r="24" spans="1:27" ht="15" customHeight="1">
      <c r="A24" s="26"/>
      <c r="B24" s="254" t="s">
        <v>79</v>
      </c>
      <c r="C24" s="182">
        <f>SUM(D24:E24)</f>
        <v>4</v>
      </c>
      <c r="D24" s="185">
        <v>3</v>
      </c>
      <c r="E24" s="185">
        <v>1</v>
      </c>
      <c r="F24" s="185">
        <v>29</v>
      </c>
      <c r="G24" s="182">
        <f>SUM(H24:I24)</f>
        <v>726</v>
      </c>
      <c r="H24" s="183">
        <f>SUM(K24,N24,Q24,T24,W24,Z24)</f>
        <v>359</v>
      </c>
      <c r="I24" s="183">
        <f>SUM(L24,O24,R24,U24,X24,AA24)</f>
        <v>367</v>
      </c>
      <c r="J24" s="182">
        <f>SUM(K24:L24)</f>
        <v>133</v>
      </c>
      <c r="K24" s="185">
        <v>72</v>
      </c>
      <c r="L24" s="185">
        <v>61</v>
      </c>
      <c r="M24" s="182">
        <f>SUM(N24:O24)</f>
        <v>109</v>
      </c>
      <c r="N24" s="185">
        <v>52</v>
      </c>
      <c r="O24" s="185">
        <v>57</v>
      </c>
      <c r="P24" s="182">
        <f>SUM(Q24:R24)</f>
        <v>117</v>
      </c>
      <c r="Q24" s="185">
        <v>56</v>
      </c>
      <c r="R24" s="185">
        <v>61</v>
      </c>
      <c r="S24" s="182">
        <f>SUM(T24:U24)</f>
        <v>122</v>
      </c>
      <c r="T24" s="185">
        <v>65</v>
      </c>
      <c r="U24" s="185">
        <v>57</v>
      </c>
      <c r="V24" s="182">
        <f>SUM(W24:X24)</f>
        <v>109</v>
      </c>
      <c r="W24" s="185">
        <v>49</v>
      </c>
      <c r="X24" s="185">
        <v>60</v>
      </c>
      <c r="Y24" s="182">
        <f>SUM(Z24:AA24)</f>
        <v>136</v>
      </c>
      <c r="Z24" s="185">
        <v>65</v>
      </c>
      <c r="AA24" s="185">
        <v>71</v>
      </c>
    </row>
    <row r="25" spans="1:27" ht="15" customHeight="1">
      <c r="A25" s="26"/>
      <c r="B25" s="276"/>
      <c r="C25" s="184"/>
      <c r="D25" s="184"/>
      <c r="E25" s="184"/>
      <c r="F25" s="184"/>
      <c r="G25" s="184"/>
      <c r="H25" s="183"/>
      <c r="I25" s="183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</row>
    <row r="26" spans="1:27" s="20" customFormat="1" ht="15" customHeight="1">
      <c r="A26" s="666" t="s">
        <v>80</v>
      </c>
      <c r="B26" s="667"/>
      <c r="C26" s="505">
        <f>SUM(C27:C30)</f>
        <v>11</v>
      </c>
      <c r="D26" s="505">
        <f>SUM(D27:D30)</f>
        <v>11</v>
      </c>
      <c r="E26" s="505" t="s">
        <v>437</v>
      </c>
      <c r="F26" s="505">
        <f aca="true" t="shared" si="14" ref="F26:AA26">SUM(F27:F30)</f>
        <v>123</v>
      </c>
      <c r="G26" s="505">
        <f t="shared" si="14"/>
        <v>3390</v>
      </c>
      <c r="H26" s="505">
        <f t="shared" si="14"/>
        <v>1757</v>
      </c>
      <c r="I26" s="505">
        <f t="shared" si="14"/>
        <v>1633</v>
      </c>
      <c r="J26" s="505">
        <f t="shared" si="14"/>
        <v>529</v>
      </c>
      <c r="K26" s="505">
        <f t="shared" si="14"/>
        <v>272</v>
      </c>
      <c r="L26" s="505">
        <f t="shared" si="14"/>
        <v>257</v>
      </c>
      <c r="M26" s="505">
        <f t="shared" si="14"/>
        <v>564</v>
      </c>
      <c r="N26" s="505">
        <f t="shared" si="14"/>
        <v>268</v>
      </c>
      <c r="O26" s="505">
        <f t="shared" si="14"/>
        <v>296</v>
      </c>
      <c r="P26" s="505">
        <f t="shared" si="14"/>
        <v>566</v>
      </c>
      <c r="Q26" s="505">
        <f t="shared" si="14"/>
        <v>304</v>
      </c>
      <c r="R26" s="505">
        <f t="shared" si="14"/>
        <v>262</v>
      </c>
      <c r="S26" s="505">
        <f t="shared" si="14"/>
        <v>582</v>
      </c>
      <c r="T26" s="505">
        <f t="shared" si="14"/>
        <v>301</v>
      </c>
      <c r="U26" s="505">
        <f t="shared" si="14"/>
        <v>281</v>
      </c>
      <c r="V26" s="505">
        <f t="shared" si="14"/>
        <v>585</v>
      </c>
      <c r="W26" s="505">
        <f t="shared" si="14"/>
        <v>316</v>
      </c>
      <c r="X26" s="505">
        <f t="shared" si="14"/>
        <v>269</v>
      </c>
      <c r="Y26" s="505">
        <f t="shared" si="14"/>
        <v>564</v>
      </c>
      <c r="Z26" s="505">
        <f t="shared" si="14"/>
        <v>296</v>
      </c>
      <c r="AA26" s="505">
        <f t="shared" si="14"/>
        <v>268</v>
      </c>
    </row>
    <row r="27" spans="1:27" ht="15" customHeight="1">
      <c r="A27" s="26"/>
      <c r="B27" s="254" t="s">
        <v>81</v>
      </c>
      <c r="C27" s="182">
        <f>SUM(D27:E27)</f>
        <v>2</v>
      </c>
      <c r="D27" s="185">
        <v>2</v>
      </c>
      <c r="E27" s="183" t="s">
        <v>1</v>
      </c>
      <c r="F27" s="185">
        <v>35</v>
      </c>
      <c r="G27" s="182">
        <f>SUM(H27:I27)</f>
        <v>1031</v>
      </c>
      <c r="H27" s="183">
        <f aca="true" t="shared" si="15" ref="H27:I30">SUM(K27,N27,Q27,T27,W27,Z27)</f>
        <v>521</v>
      </c>
      <c r="I27" s="183">
        <f t="shared" si="15"/>
        <v>510</v>
      </c>
      <c r="J27" s="182">
        <f>SUM(K27:L27)</f>
        <v>161</v>
      </c>
      <c r="K27" s="185">
        <v>69</v>
      </c>
      <c r="L27" s="185">
        <v>92</v>
      </c>
      <c r="M27" s="182">
        <f>SUM(N27:O27)</f>
        <v>172</v>
      </c>
      <c r="N27" s="185">
        <v>85</v>
      </c>
      <c r="O27" s="185">
        <v>87</v>
      </c>
      <c r="P27" s="182">
        <f>SUM(Q27:R27)</f>
        <v>172</v>
      </c>
      <c r="Q27" s="185">
        <v>88</v>
      </c>
      <c r="R27" s="185">
        <v>84</v>
      </c>
      <c r="S27" s="182">
        <f>SUM(T27:U27)</f>
        <v>182</v>
      </c>
      <c r="T27" s="185">
        <v>97</v>
      </c>
      <c r="U27" s="185">
        <v>85</v>
      </c>
      <c r="V27" s="182">
        <f>SUM(W27:X27)</f>
        <v>180</v>
      </c>
      <c r="W27" s="185">
        <v>98</v>
      </c>
      <c r="X27" s="185">
        <v>82</v>
      </c>
      <c r="Y27" s="182">
        <f>SUM(Z27:AA27)</f>
        <v>164</v>
      </c>
      <c r="Z27" s="185">
        <v>84</v>
      </c>
      <c r="AA27" s="185">
        <v>80</v>
      </c>
    </row>
    <row r="28" spans="1:27" ht="15" customHeight="1">
      <c r="A28" s="26"/>
      <c r="B28" s="254" t="s">
        <v>82</v>
      </c>
      <c r="C28" s="182">
        <f>SUM(D28:E28)</f>
        <v>3</v>
      </c>
      <c r="D28" s="185">
        <v>3</v>
      </c>
      <c r="E28" s="183" t="s">
        <v>1</v>
      </c>
      <c r="F28" s="185">
        <v>35</v>
      </c>
      <c r="G28" s="182">
        <f>SUM(H28:I28)</f>
        <v>1078</v>
      </c>
      <c r="H28" s="183">
        <f t="shared" si="15"/>
        <v>561</v>
      </c>
      <c r="I28" s="183">
        <f t="shared" si="15"/>
        <v>517</v>
      </c>
      <c r="J28" s="182">
        <f>SUM(K28:L28)</f>
        <v>171</v>
      </c>
      <c r="K28" s="185">
        <v>98</v>
      </c>
      <c r="L28" s="185">
        <v>73</v>
      </c>
      <c r="M28" s="182">
        <f>SUM(N28:O28)</f>
        <v>172</v>
      </c>
      <c r="N28" s="185">
        <v>79</v>
      </c>
      <c r="O28" s="185">
        <v>93</v>
      </c>
      <c r="P28" s="182">
        <f>SUM(Q28:R28)</f>
        <v>167</v>
      </c>
      <c r="Q28" s="185">
        <v>98</v>
      </c>
      <c r="R28" s="185">
        <v>69</v>
      </c>
      <c r="S28" s="182">
        <f>SUM(T28:U28)</f>
        <v>198</v>
      </c>
      <c r="T28" s="185">
        <v>102</v>
      </c>
      <c r="U28" s="185">
        <v>96</v>
      </c>
      <c r="V28" s="182">
        <f>SUM(W28:X28)</f>
        <v>189</v>
      </c>
      <c r="W28" s="185">
        <v>93</v>
      </c>
      <c r="X28" s="185">
        <v>96</v>
      </c>
      <c r="Y28" s="182">
        <f>SUM(Z28:AA28)</f>
        <v>181</v>
      </c>
      <c r="Z28" s="185">
        <v>91</v>
      </c>
      <c r="AA28" s="185">
        <v>90</v>
      </c>
    </row>
    <row r="29" spans="1:27" ht="15" customHeight="1">
      <c r="A29" s="26"/>
      <c r="B29" s="254" t="s">
        <v>83</v>
      </c>
      <c r="C29" s="182">
        <f>SUM(D29:E29)</f>
        <v>3</v>
      </c>
      <c r="D29" s="185">
        <v>3</v>
      </c>
      <c r="E29" s="183" t="s">
        <v>1</v>
      </c>
      <c r="F29" s="185">
        <v>34</v>
      </c>
      <c r="G29" s="182">
        <f>SUM(H29:I29)</f>
        <v>948</v>
      </c>
      <c r="H29" s="183">
        <f t="shared" si="15"/>
        <v>490</v>
      </c>
      <c r="I29" s="183">
        <f t="shared" si="15"/>
        <v>458</v>
      </c>
      <c r="J29" s="182">
        <f>SUM(K29:L29)</f>
        <v>143</v>
      </c>
      <c r="K29" s="185">
        <v>76</v>
      </c>
      <c r="L29" s="185">
        <v>67</v>
      </c>
      <c r="M29" s="182">
        <f>SUM(N29:O29)</f>
        <v>156</v>
      </c>
      <c r="N29" s="185">
        <v>66</v>
      </c>
      <c r="O29" s="185">
        <v>90</v>
      </c>
      <c r="P29" s="182">
        <f>SUM(Q29:R29)</f>
        <v>157</v>
      </c>
      <c r="Q29" s="185">
        <v>84</v>
      </c>
      <c r="R29" s="185">
        <v>73</v>
      </c>
      <c r="S29" s="182">
        <f>SUM(T29:U29)</f>
        <v>158</v>
      </c>
      <c r="T29" s="185">
        <v>77</v>
      </c>
      <c r="U29" s="185">
        <v>81</v>
      </c>
      <c r="V29" s="182">
        <f>SUM(W29:X29)</f>
        <v>158</v>
      </c>
      <c r="W29" s="185">
        <v>88</v>
      </c>
      <c r="X29" s="185">
        <v>70</v>
      </c>
      <c r="Y29" s="182">
        <f>SUM(Z29:AA29)</f>
        <v>176</v>
      </c>
      <c r="Z29" s="185">
        <v>99</v>
      </c>
      <c r="AA29" s="185">
        <v>77</v>
      </c>
    </row>
    <row r="30" spans="1:27" ht="15" customHeight="1">
      <c r="A30" s="26"/>
      <c r="B30" s="254" t="s">
        <v>84</v>
      </c>
      <c r="C30" s="182">
        <f>SUM(D30:E30)</f>
        <v>3</v>
      </c>
      <c r="D30" s="185">
        <v>3</v>
      </c>
      <c r="E30" s="183" t="s">
        <v>1</v>
      </c>
      <c r="F30" s="185">
        <v>19</v>
      </c>
      <c r="G30" s="182">
        <f>SUM(H30:I30)</f>
        <v>333</v>
      </c>
      <c r="H30" s="183">
        <f t="shared" si="15"/>
        <v>185</v>
      </c>
      <c r="I30" s="183">
        <f t="shared" si="15"/>
        <v>148</v>
      </c>
      <c r="J30" s="182">
        <f>SUM(K30:L30)</f>
        <v>54</v>
      </c>
      <c r="K30" s="185">
        <v>29</v>
      </c>
      <c r="L30" s="185">
        <v>25</v>
      </c>
      <c r="M30" s="182">
        <f>SUM(N30:O30)</f>
        <v>64</v>
      </c>
      <c r="N30" s="185">
        <v>38</v>
      </c>
      <c r="O30" s="185">
        <v>26</v>
      </c>
      <c r="P30" s="182">
        <f>SUM(Q30:R30)</f>
        <v>70</v>
      </c>
      <c r="Q30" s="185">
        <v>34</v>
      </c>
      <c r="R30" s="185">
        <v>36</v>
      </c>
      <c r="S30" s="182">
        <f>SUM(T30:U30)</f>
        <v>44</v>
      </c>
      <c r="T30" s="185">
        <v>25</v>
      </c>
      <c r="U30" s="185">
        <v>19</v>
      </c>
      <c r="V30" s="182">
        <f>SUM(W30:X30)</f>
        <v>58</v>
      </c>
      <c r="W30" s="185">
        <v>37</v>
      </c>
      <c r="X30" s="185">
        <v>21</v>
      </c>
      <c r="Y30" s="182">
        <f>SUM(Z30:AA30)</f>
        <v>43</v>
      </c>
      <c r="Z30" s="185">
        <v>22</v>
      </c>
      <c r="AA30" s="185">
        <v>21</v>
      </c>
    </row>
    <row r="31" spans="1:27" ht="15" customHeight="1">
      <c r="A31" s="26"/>
      <c r="B31" s="254"/>
      <c r="C31" s="184"/>
      <c r="D31" s="184"/>
      <c r="E31" s="184"/>
      <c r="F31" s="184"/>
      <c r="G31" s="184"/>
      <c r="H31" s="183"/>
      <c r="I31" s="183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</row>
    <row r="32" spans="1:27" s="20" customFormat="1" ht="15" customHeight="1">
      <c r="A32" s="666" t="s">
        <v>85</v>
      </c>
      <c r="B32" s="667"/>
      <c r="C32" s="505">
        <f>SUM(C33:C40)</f>
        <v>16</v>
      </c>
      <c r="D32" s="505">
        <f>SUM(D33:D40)</f>
        <v>16</v>
      </c>
      <c r="E32" s="505" t="s">
        <v>437</v>
      </c>
      <c r="F32" s="505">
        <f aca="true" t="shared" si="16" ref="F32:AA32">SUM(F33:F40)</f>
        <v>218</v>
      </c>
      <c r="G32" s="505">
        <v>6386</v>
      </c>
      <c r="H32" s="505">
        <v>3254</v>
      </c>
      <c r="I32" s="505">
        <f t="shared" si="16"/>
        <v>3132</v>
      </c>
      <c r="J32" s="505">
        <f t="shared" si="16"/>
        <v>1032</v>
      </c>
      <c r="K32" s="505">
        <f t="shared" si="16"/>
        <v>561</v>
      </c>
      <c r="L32" s="505">
        <f t="shared" si="16"/>
        <v>471</v>
      </c>
      <c r="M32" s="505">
        <f t="shared" si="16"/>
        <v>1037</v>
      </c>
      <c r="N32" s="505">
        <f t="shared" si="16"/>
        <v>501</v>
      </c>
      <c r="O32" s="505">
        <f t="shared" si="16"/>
        <v>536</v>
      </c>
      <c r="P32" s="505">
        <f t="shared" si="16"/>
        <v>1044</v>
      </c>
      <c r="Q32" s="505">
        <f t="shared" si="16"/>
        <v>522</v>
      </c>
      <c r="R32" s="505">
        <f t="shared" si="16"/>
        <v>522</v>
      </c>
      <c r="S32" s="505">
        <f t="shared" si="16"/>
        <v>1065</v>
      </c>
      <c r="T32" s="505">
        <f t="shared" si="16"/>
        <v>539</v>
      </c>
      <c r="U32" s="505">
        <f t="shared" si="16"/>
        <v>526</v>
      </c>
      <c r="V32" s="505">
        <f t="shared" si="16"/>
        <v>1091</v>
      </c>
      <c r="W32" s="505">
        <f t="shared" si="16"/>
        <v>553</v>
      </c>
      <c r="X32" s="505">
        <f t="shared" si="16"/>
        <v>538</v>
      </c>
      <c r="Y32" s="505">
        <f t="shared" si="16"/>
        <v>1117</v>
      </c>
      <c r="Z32" s="505">
        <f t="shared" si="16"/>
        <v>578</v>
      </c>
      <c r="AA32" s="505">
        <f t="shared" si="16"/>
        <v>539</v>
      </c>
    </row>
    <row r="33" spans="1:27" ht="15" customHeight="1">
      <c r="A33" s="26"/>
      <c r="B33" s="254" t="s">
        <v>86</v>
      </c>
      <c r="C33" s="182">
        <f aca="true" t="shared" si="17" ref="C33:C40">SUM(D33:E33)</f>
        <v>3</v>
      </c>
      <c r="D33" s="185">
        <v>3</v>
      </c>
      <c r="E33" s="183" t="s">
        <v>1</v>
      </c>
      <c r="F33" s="185">
        <v>32</v>
      </c>
      <c r="G33" s="182">
        <f aca="true" t="shared" si="18" ref="G33:G40">SUM(H33:I33)</f>
        <v>884</v>
      </c>
      <c r="H33" s="183">
        <f>SUM(K33,N33,Q33,T33,W33,Z33)</f>
        <v>431</v>
      </c>
      <c r="I33" s="183">
        <f>SUM(L33,O33,R33,U33,X33,AA33)</f>
        <v>453</v>
      </c>
      <c r="J33" s="182">
        <f aca="true" t="shared" si="19" ref="J33:J40">SUM(K33:L33)</f>
        <v>155</v>
      </c>
      <c r="K33" s="185">
        <v>86</v>
      </c>
      <c r="L33" s="185">
        <v>69</v>
      </c>
      <c r="M33" s="182">
        <f aca="true" t="shared" si="20" ref="M33:M40">SUM(N33:O33)</f>
        <v>129</v>
      </c>
      <c r="N33" s="185">
        <v>56</v>
      </c>
      <c r="O33" s="185">
        <v>73</v>
      </c>
      <c r="P33" s="182">
        <f aca="true" t="shared" si="21" ref="P33:P40">SUM(Q33:R33)</f>
        <v>146</v>
      </c>
      <c r="Q33" s="185">
        <v>74</v>
      </c>
      <c r="R33" s="185">
        <v>72</v>
      </c>
      <c r="S33" s="182">
        <f aca="true" t="shared" si="22" ref="S33:S40">SUM(T33:U33)</f>
        <v>146</v>
      </c>
      <c r="T33" s="185">
        <v>65</v>
      </c>
      <c r="U33" s="185">
        <v>81</v>
      </c>
      <c r="V33" s="182">
        <f aca="true" t="shared" si="23" ref="V33:V40">SUM(W33:X33)</f>
        <v>163</v>
      </c>
      <c r="W33" s="185">
        <v>75</v>
      </c>
      <c r="X33" s="185">
        <v>88</v>
      </c>
      <c r="Y33" s="182">
        <f aca="true" t="shared" si="24" ref="Y33:Y40">SUM(Z33:AA33)</f>
        <v>145</v>
      </c>
      <c r="Z33" s="185">
        <v>75</v>
      </c>
      <c r="AA33" s="185">
        <v>70</v>
      </c>
    </row>
    <row r="34" spans="1:27" ht="15" customHeight="1">
      <c r="A34" s="26"/>
      <c r="B34" s="254" t="s">
        <v>87</v>
      </c>
      <c r="C34" s="182">
        <f t="shared" si="17"/>
        <v>3</v>
      </c>
      <c r="D34" s="185">
        <v>3</v>
      </c>
      <c r="E34" s="183" t="s">
        <v>1</v>
      </c>
      <c r="F34" s="185">
        <v>58</v>
      </c>
      <c r="G34" s="182">
        <v>1837</v>
      </c>
      <c r="H34" s="183">
        <v>953</v>
      </c>
      <c r="I34" s="183">
        <f aca="true" t="shared" si="25" ref="I34:I40">SUM(L34,O34,R34,U34,X34,AA34)</f>
        <v>884</v>
      </c>
      <c r="J34" s="182">
        <f t="shared" si="19"/>
        <v>301</v>
      </c>
      <c r="K34" s="185">
        <v>176</v>
      </c>
      <c r="L34" s="185">
        <v>125</v>
      </c>
      <c r="M34" s="182">
        <f t="shared" si="20"/>
        <v>304</v>
      </c>
      <c r="N34" s="185">
        <v>144</v>
      </c>
      <c r="O34" s="185">
        <v>160</v>
      </c>
      <c r="P34" s="182">
        <f t="shared" si="21"/>
        <v>302</v>
      </c>
      <c r="Q34" s="185">
        <v>148</v>
      </c>
      <c r="R34" s="185">
        <v>154</v>
      </c>
      <c r="S34" s="182">
        <f t="shared" si="22"/>
        <v>292</v>
      </c>
      <c r="T34" s="185">
        <v>152</v>
      </c>
      <c r="U34" s="185">
        <v>140</v>
      </c>
      <c r="V34" s="182">
        <f t="shared" si="23"/>
        <v>296</v>
      </c>
      <c r="W34" s="185">
        <v>155</v>
      </c>
      <c r="X34" s="185">
        <v>141</v>
      </c>
      <c r="Y34" s="182">
        <f t="shared" si="24"/>
        <v>342</v>
      </c>
      <c r="Z34" s="185">
        <v>178</v>
      </c>
      <c r="AA34" s="185">
        <v>164</v>
      </c>
    </row>
    <row r="35" spans="1:27" ht="15" customHeight="1">
      <c r="A35" s="26"/>
      <c r="B35" s="254" t="s">
        <v>88</v>
      </c>
      <c r="C35" s="182">
        <f t="shared" si="17"/>
        <v>5</v>
      </c>
      <c r="D35" s="185">
        <v>5</v>
      </c>
      <c r="E35" s="183" t="s">
        <v>1</v>
      </c>
      <c r="F35" s="185">
        <v>96</v>
      </c>
      <c r="G35" s="182">
        <f t="shared" si="18"/>
        <v>3113</v>
      </c>
      <c r="H35" s="183">
        <f aca="true" t="shared" si="26" ref="H35:H40">SUM(K35,N35,Q35,T35,W35,Z35)</f>
        <v>1588</v>
      </c>
      <c r="I35" s="183">
        <f t="shared" si="25"/>
        <v>1525</v>
      </c>
      <c r="J35" s="182">
        <f t="shared" si="19"/>
        <v>492</v>
      </c>
      <c r="K35" s="185">
        <v>258</v>
      </c>
      <c r="L35" s="185">
        <v>234</v>
      </c>
      <c r="M35" s="182">
        <f t="shared" si="20"/>
        <v>503</v>
      </c>
      <c r="N35" s="185">
        <v>258</v>
      </c>
      <c r="O35" s="185">
        <v>245</v>
      </c>
      <c r="P35" s="182">
        <f t="shared" si="21"/>
        <v>504</v>
      </c>
      <c r="Q35" s="185">
        <v>251</v>
      </c>
      <c r="R35" s="185">
        <v>253</v>
      </c>
      <c r="S35" s="182">
        <f t="shared" si="22"/>
        <v>528</v>
      </c>
      <c r="T35" s="185">
        <v>267</v>
      </c>
      <c r="U35" s="185">
        <v>261</v>
      </c>
      <c r="V35" s="182">
        <f t="shared" si="23"/>
        <v>551</v>
      </c>
      <c r="W35" s="185">
        <v>280</v>
      </c>
      <c r="X35" s="185">
        <v>271</v>
      </c>
      <c r="Y35" s="182">
        <f t="shared" si="24"/>
        <v>535</v>
      </c>
      <c r="Z35" s="185">
        <v>274</v>
      </c>
      <c r="AA35" s="185">
        <v>261</v>
      </c>
    </row>
    <row r="36" spans="1:27" ht="15" customHeight="1">
      <c r="A36" s="26"/>
      <c r="B36" s="254" t="s">
        <v>89</v>
      </c>
      <c r="C36" s="182">
        <f t="shared" si="17"/>
        <v>1</v>
      </c>
      <c r="D36" s="185">
        <v>1</v>
      </c>
      <c r="E36" s="183" t="s">
        <v>1</v>
      </c>
      <c r="F36" s="185">
        <v>6</v>
      </c>
      <c r="G36" s="182">
        <f t="shared" si="18"/>
        <v>92</v>
      </c>
      <c r="H36" s="183">
        <f t="shared" si="26"/>
        <v>52</v>
      </c>
      <c r="I36" s="183">
        <f t="shared" si="25"/>
        <v>40</v>
      </c>
      <c r="J36" s="182">
        <f t="shared" si="19"/>
        <v>14</v>
      </c>
      <c r="K36" s="185">
        <v>7</v>
      </c>
      <c r="L36" s="185">
        <v>7</v>
      </c>
      <c r="M36" s="182">
        <f t="shared" si="20"/>
        <v>14</v>
      </c>
      <c r="N36" s="185">
        <v>11</v>
      </c>
      <c r="O36" s="185">
        <v>3</v>
      </c>
      <c r="P36" s="182">
        <f t="shared" si="21"/>
        <v>17</v>
      </c>
      <c r="Q36" s="185">
        <v>9</v>
      </c>
      <c r="R36" s="185">
        <v>8</v>
      </c>
      <c r="S36" s="182">
        <f t="shared" si="22"/>
        <v>20</v>
      </c>
      <c r="T36" s="185">
        <v>10</v>
      </c>
      <c r="U36" s="185">
        <v>10</v>
      </c>
      <c r="V36" s="182">
        <f t="shared" si="23"/>
        <v>8</v>
      </c>
      <c r="W36" s="185">
        <v>7</v>
      </c>
      <c r="X36" s="185">
        <v>1</v>
      </c>
      <c r="Y36" s="182">
        <f t="shared" si="24"/>
        <v>19</v>
      </c>
      <c r="Z36" s="185">
        <v>8</v>
      </c>
      <c r="AA36" s="185">
        <v>11</v>
      </c>
    </row>
    <row r="37" spans="1:27" ht="15" customHeight="1">
      <c r="A37" s="26"/>
      <c r="B37" s="254" t="s">
        <v>90</v>
      </c>
      <c r="C37" s="182">
        <f t="shared" si="17"/>
        <v>1</v>
      </c>
      <c r="D37" s="185">
        <v>1</v>
      </c>
      <c r="E37" s="183" t="s">
        <v>1</v>
      </c>
      <c r="F37" s="185">
        <v>6</v>
      </c>
      <c r="G37" s="182">
        <f t="shared" si="18"/>
        <v>94</v>
      </c>
      <c r="H37" s="183">
        <f t="shared" si="26"/>
        <v>48</v>
      </c>
      <c r="I37" s="183">
        <f t="shared" si="25"/>
        <v>46</v>
      </c>
      <c r="J37" s="182">
        <f t="shared" si="19"/>
        <v>18</v>
      </c>
      <c r="K37" s="185">
        <v>11</v>
      </c>
      <c r="L37" s="185">
        <v>7</v>
      </c>
      <c r="M37" s="182">
        <f t="shared" si="20"/>
        <v>21</v>
      </c>
      <c r="N37" s="185">
        <v>9</v>
      </c>
      <c r="O37" s="185">
        <v>12</v>
      </c>
      <c r="P37" s="182">
        <f t="shared" si="21"/>
        <v>14</v>
      </c>
      <c r="Q37" s="185">
        <v>10</v>
      </c>
      <c r="R37" s="185">
        <v>4</v>
      </c>
      <c r="S37" s="182">
        <f t="shared" si="22"/>
        <v>16</v>
      </c>
      <c r="T37" s="185">
        <v>8</v>
      </c>
      <c r="U37" s="185">
        <v>8</v>
      </c>
      <c r="V37" s="182">
        <f t="shared" si="23"/>
        <v>11</v>
      </c>
      <c r="W37" s="185">
        <v>3</v>
      </c>
      <c r="X37" s="185">
        <v>8</v>
      </c>
      <c r="Y37" s="182">
        <f t="shared" si="24"/>
        <v>14</v>
      </c>
      <c r="Z37" s="185">
        <v>7</v>
      </c>
      <c r="AA37" s="185">
        <v>7</v>
      </c>
    </row>
    <row r="38" spans="1:27" ht="15" customHeight="1">
      <c r="A38" s="26"/>
      <c r="B38" s="254" t="s">
        <v>91</v>
      </c>
      <c r="C38" s="182">
        <f t="shared" si="17"/>
        <v>1</v>
      </c>
      <c r="D38" s="185">
        <v>1</v>
      </c>
      <c r="E38" s="183" t="s">
        <v>1</v>
      </c>
      <c r="F38" s="185">
        <v>8</v>
      </c>
      <c r="G38" s="182">
        <f t="shared" si="18"/>
        <v>242</v>
      </c>
      <c r="H38" s="183">
        <f t="shared" si="26"/>
        <v>117</v>
      </c>
      <c r="I38" s="183">
        <f t="shared" si="25"/>
        <v>125</v>
      </c>
      <c r="J38" s="182">
        <f t="shared" si="19"/>
        <v>38</v>
      </c>
      <c r="K38" s="185">
        <v>17</v>
      </c>
      <c r="L38" s="185">
        <v>21</v>
      </c>
      <c r="M38" s="182">
        <f t="shared" si="20"/>
        <v>37</v>
      </c>
      <c r="N38" s="185">
        <v>14</v>
      </c>
      <c r="O38" s="185">
        <v>23</v>
      </c>
      <c r="P38" s="182">
        <f t="shared" si="21"/>
        <v>44</v>
      </c>
      <c r="Q38" s="185">
        <v>22</v>
      </c>
      <c r="R38" s="185">
        <v>22</v>
      </c>
      <c r="S38" s="182">
        <f t="shared" si="22"/>
        <v>45</v>
      </c>
      <c r="T38" s="185">
        <v>22</v>
      </c>
      <c r="U38" s="185">
        <v>23</v>
      </c>
      <c r="V38" s="182">
        <f t="shared" si="23"/>
        <v>40</v>
      </c>
      <c r="W38" s="185">
        <v>22</v>
      </c>
      <c r="X38" s="185">
        <v>18</v>
      </c>
      <c r="Y38" s="182">
        <f t="shared" si="24"/>
        <v>38</v>
      </c>
      <c r="Z38" s="185">
        <v>20</v>
      </c>
      <c r="AA38" s="185">
        <v>18</v>
      </c>
    </row>
    <row r="39" spans="1:27" ht="15" customHeight="1">
      <c r="A39" s="26"/>
      <c r="B39" s="254" t="s">
        <v>92</v>
      </c>
      <c r="C39" s="182">
        <f t="shared" si="17"/>
        <v>1</v>
      </c>
      <c r="D39" s="185">
        <v>1</v>
      </c>
      <c r="E39" s="183" t="s">
        <v>1</v>
      </c>
      <c r="F39" s="185">
        <v>6</v>
      </c>
      <c r="G39" s="182">
        <f t="shared" si="18"/>
        <v>48</v>
      </c>
      <c r="H39" s="183">
        <f t="shared" si="26"/>
        <v>23</v>
      </c>
      <c r="I39" s="183">
        <f t="shared" si="25"/>
        <v>25</v>
      </c>
      <c r="J39" s="182">
        <f t="shared" si="19"/>
        <v>6</v>
      </c>
      <c r="K39" s="185">
        <v>2</v>
      </c>
      <c r="L39" s="183">
        <v>4</v>
      </c>
      <c r="M39" s="182">
        <f t="shared" si="20"/>
        <v>14</v>
      </c>
      <c r="N39" s="185">
        <v>4</v>
      </c>
      <c r="O39" s="185">
        <v>10</v>
      </c>
      <c r="P39" s="182">
        <f t="shared" si="21"/>
        <v>11</v>
      </c>
      <c r="Q39" s="185">
        <v>5</v>
      </c>
      <c r="R39" s="185">
        <v>6</v>
      </c>
      <c r="S39" s="182">
        <f t="shared" si="22"/>
        <v>4</v>
      </c>
      <c r="T39" s="185">
        <v>3</v>
      </c>
      <c r="U39" s="185">
        <v>1</v>
      </c>
      <c r="V39" s="182">
        <f t="shared" si="23"/>
        <v>4</v>
      </c>
      <c r="W39" s="185">
        <v>3</v>
      </c>
      <c r="X39" s="185">
        <v>1</v>
      </c>
      <c r="Y39" s="182">
        <f t="shared" si="24"/>
        <v>9</v>
      </c>
      <c r="Z39" s="185">
        <v>6</v>
      </c>
      <c r="AA39" s="185">
        <v>3</v>
      </c>
    </row>
    <row r="40" spans="1:27" ht="15" customHeight="1">
      <c r="A40" s="26"/>
      <c r="B40" s="254" t="s">
        <v>93</v>
      </c>
      <c r="C40" s="182">
        <f t="shared" si="17"/>
        <v>1</v>
      </c>
      <c r="D40" s="185">
        <v>1</v>
      </c>
      <c r="E40" s="183" t="s">
        <v>1</v>
      </c>
      <c r="F40" s="185">
        <v>6</v>
      </c>
      <c r="G40" s="182">
        <f t="shared" si="18"/>
        <v>76</v>
      </c>
      <c r="H40" s="183">
        <f t="shared" si="26"/>
        <v>42</v>
      </c>
      <c r="I40" s="183">
        <f t="shared" si="25"/>
        <v>34</v>
      </c>
      <c r="J40" s="182">
        <f t="shared" si="19"/>
        <v>8</v>
      </c>
      <c r="K40" s="185">
        <v>4</v>
      </c>
      <c r="L40" s="185">
        <v>4</v>
      </c>
      <c r="M40" s="182">
        <f t="shared" si="20"/>
        <v>15</v>
      </c>
      <c r="N40" s="185">
        <v>5</v>
      </c>
      <c r="O40" s="185">
        <v>10</v>
      </c>
      <c r="P40" s="182">
        <f t="shared" si="21"/>
        <v>6</v>
      </c>
      <c r="Q40" s="185">
        <v>3</v>
      </c>
      <c r="R40" s="185">
        <v>3</v>
      </c>
      <c r="S40" s="182">
        <f t="shared" si="22"/>
        <v>14</v>
      </c>
      <c r="T40" s="185">
        <v>12</v>
      </c>
      <c r="U40" s="185">
        <v>2</v>
      </c>
      <c r="V40" s="182">
        <f t="shared" si="23"/>
        <v>18</v>
      </c>
      <c r="W40" s="185">
        <v>8</v>
      </c>
      <c r="X40" s="185">
        <v>10</v>
      </c>
      <c r="Y40" s="182">
        <f t="shared" si="24"/>
        <v>15</v>
      </c>
      <c r="Z40" s="185">
        <v>10</v>
      </c>
      <c r="AA40" s="185">
        <v>5</v>
      </c>
    </row>
    <row r="41" spans="1:27" ht="15" customHeight="1">
      <c r="A41" s="26"/>
      <c r="B41" s="276"/>
      <c r="C41" s="184"/>
      <c r="D41" s="184"/>
      <c r="E41" s="184"/>
      <c r="F41" s="184"/>
      <c r="G41" s="184"/>
      <c r="H41" s="183"/>
      <c r="I41" s="183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  <c r="AA41" s="184"/>
    </row>
    <row r="42" spans="1:27" s="20" customFormat="1" ht="15" customHeight="1">
      <c r="A42" s="666" t="s">
        <v>94</v>
      </c>
      <c r="B42" s="667"/>
      <c r="C42" s="505">
        <f>SUM(C43:C47)</f>
        <v>20</v>
      </c>
      <c r="D42" s="505">
        <f aca="true" t="shared" si="27" ref="D42:AA42">SUM(D43:D47)</f>
        <v>19</v>
      </c>
      <c r="E42" s="505">
        <f t="shared" si="27"/>
        <v>1</v>
      </c>
      <c r="F42" s="505">
        <f t="shared" si="27"/>
        <v>225</v>
      </c>
      <c r="G42" s="505">
        <f t="shared" si="27"/>
        <v>6474</v>
      </c>
      <c r="H42" s="505">
        <f t="shared" si="27"/>
        <v>3284</v>
      </c>
      <c r="I42" s="505">
        <f t="shared" si="27"/>
        <v>3190</v>
      </c>
      <c r="J42" s="505">
        <f t="shared" si="27"/>
        <v>1055</v>
      </c>
      <c r="K42" s="505">
        <f t="shared" si="27"/>
        <v>552</v>
      </c>
      <c r="L42" s="505">
        <f t="shared" si="27"/>
        <v>503</v>
      </c>
      <c r="M42" s="505">
        <f t="shared" si="27"/>
        <v>1062</v>
      </c>
      <c r="N42" s="505">
        <f t="shared" si="27"/>
        <v>509</v>
      </c>
      <c r="O42" s="505">
        <f t="shared" si="27"/>
        <v>553</v>
      </c>
      <c r="P42" s="505">
        <f t="shared" si="27"/>
        <v>1070</v>
      </c>
      <c r="Q42" s="505">
        <f t="shared" si="27"/>
        <v>557</v>
      </c>
      <c r="R42" s="505">
        <f t="shared" si="27"/>
        <v>513</v>
      </c>
      <c r="S42" s="505">
        <f t="shared" si="27"/>
        <v>1145</v>
      </c>
      <c r="T42" s="505">
        <f t="shared" si="27"/>
        <v>601</v>
      </c>
      <c r="U42" s="505">
        <f t="shared" si="27"/>
        <v>544</v>
      </c>
      <c r="V42" s="505">
        <f t="shared" si="27"/>
        <v>1050</v>
      </c>
      <c r="W42" s="505">
        <f t="shared" si="27"/>
        <v>526</v>
      </c>
      <c r="X42" s="505">
        <f t="shared" si="27"/>
        <v>524</v>
      </c>
      <c r="Y42" s="505">
        <f t="shared" si="27"/>
        <v>1092</v>
      </c>
      <c r="Z42" s="505">
        <f t="shared" si="27"/>
        <v>539</v>
      </c>
      <c r="AA42" s="505">
        <f t="shared" si="27"/>
        <v>553</v>
      </c>
    </row>
    <row r="43" spans="1:27" ht="15" customHeight="1">
      <c r="A43" s="26"/>
      <c r="B43" s="254" t="s">
        <v>95</v>
      </c>
      <c r="C43" s="182">
        <f>SUM(D43:E43)</f>
        <v>9</v>
      </c>
      <c r="D43" s="185">
        <v>9</v>
      </c>
      <c r="E43" s="183" t="s">
        <v>1</v>
      </c>
      <c r="F43" s="185">
        <v>81</v>
      </c>
      <c r="G43" s="182">
        <f>SUM(H43:I43)</f>
        <v>2097</v>
      </c>
      <c r="H43" s="183">
        <f aca="true" t="shared" si="28" ref="H43:I47">SUM(K43,N43,Q43,T43,W43,Z43)</f>
        <v>1059</v>
      </c>
      <c r="I43" s="183">
        <f t="shared" si="28"/>
        <v>1038</v>
      </c>
      <c r="J43" s="182">
        <f>SUM(K43:L43)</f>
        <v>351</v>
      </c>
      <c r="K43" s="185">
        <v>185</v>
      </c>
      <c r="L43" s="185">
        <v>166</v>
      </c>
      <c r="M43" s="182">
        <f>SUM(N43:O43)</f>
        <v>344</v>
      </c>
      <c r="N43" s="185">
        <v>177</v>
      </c>
      <c r="O43" s="185">
        <v>167</v>
      </c>
      <c r="P43" s="182">
        <f>SUM(Q43:R43)</f>
        <v>370</v>
      </c>
      <c r="Q43" s="185">
        <v>189</v>
      </c>
      <c r="R43" s="185">
        <v>181</v>
      </c>
      <c r="S43" s="182">
        <f>SUM(T43:U43)</f>
        <v>344</v>
      </c>
      <c r="T43" s="185">
        <v>175</v>
      </c>
      <c r="U43" s="185">
        <v>169</v>
      </c>
      <c r="V43" s="182">
        <f>SUM(W43:X43)</f>
        <v>328</v>
      </c>
      <c r="W43" s="185">
        <v>165</v>
      </c>
      <c r="X43" s="185">
        <v>163</v>
      </c>
      <c r="Y43" s="182">
        <f>SUM(Z43:AA43)</f>
        <v>360</v>
      </c>
      <c r="Z43" s="185">
        <v>168</v>
      </c>
      <c r="AA43" s="185">
        <v>192</v>
      </c>
    </row>
    <row r="44" spans="1:27" ht="15" customHeight="1">
      <c r="A44" s="26"/>
      <c r="B44" s="254" t="s">
        <v>96</v>
      </c>
      <c r="C44" s="182">
        <f>SUM(D44:E44)</f>
        <v>2</v>
      </c>
      <c r="D44" s="185">
        <v>2</v>
      </c>
      <c r="E44" s="183" t="s">
        <v>1</v>
      </c>
      <c r="F44" s="185">
        <v>27</v>
      </c>
      <c r="G44" s="182">
        <f>SUM(H44:I44)</f>
        <v>750</v>
      </c>
      <c r="H44" s="183">
        <f t="shared" si="28"/>
        <v>384</v>
      </c>
      <c r="I44" s="183">
        <f t="shared" si="28"/>
        <v>366</v>
      </c>
      <c r="J44" s="182">
        <f>SUM(K44:L44)</f>
        <v>93</v>
      </c>
      <c r="K44" s="185">
        <v>51</v>
      </c>
      <c r="L44" s="185">
        <v>42</v>
      </c>
      <c r="M44" s="182">
        <f>SUM(N44:O44)</f>
        <v>115</v>
      </c>
      <c r="N44" s="185">
        <v>50</v>
      </c>
      <c r="O44" s="185">
        <v>65</v>
      </c>
      <c r="P44" s="182">
        <f>SUM(Q44:R44)</f>
        <v>125</v>
      </c>
      <c r="Q44" s="185">
        <v>59</v>
      </c>
      <c r="R44" s="185">
        <v>66</v>
      </c>
      <c r="S44" s="182">
        <f>SUM(T44:U44)</f>
        <v>140</v>
      </c>
      <c r="T44" s="185">
        <v>78</v>
      </c>
      <c r="U44" s="185">
        <v>62</v>
      </c>
      <c r="V44" s="182">
        <f>SUM(W44:X44)</f>
        <v>131</v>
      </c>
      <c r="W44" s="185">
        <v>68</v>
      </c>
      <c r="X44" s="185">
        <v>63</v>
      </c>
      <c r="Y44" s="182">
        <f>SUM(Z44:AA44)</f>
        <v>146</v>
      </c>
      <c r="Z44" s="185">
        <v>78</v>
      </c>
      <c r="AA44" s="185">
        <v>68</v>
      </c>
    </row>
    <row r="45" spans="1:27" ht="15" customHeight="1">
      <c r="A45" s="26"/>
      <c r="B45" s="254" t="s">
        <v>97</v>
      </c>
      <c r="C45" s="182">
        <f>SUM(D45:E45)</f>
        <v>2</v>
      </c>
      <c r="D45" s="185">
        <v>2</v>
      </c>
      <c r="E45" s="183" t="s">
        <v>1</v>
      </c>
      <c r="F45" s="185">
        <v>26</v>
      </c>
      <c r="G45" s="182">
        <f>SUM(H45:I45)</f>
        <v>813</v>
      </c>
      <c r="H45" s="183">
        <f t="shared" si="28"/>
        <v>414</v>
      </c>
      <c r="I45" s="183">
        <f t="shared" si="28"/>
        <v>399</v>
      </c>
      <c r="J45" s="182">
        <f>SUM(K45:L45)</f>
        <v>141</v>
      </c>
      <c r="K45" s="185">
        <v>74</v>
      </c>
      <c r="L45" s="185">
        <v>67</v>
      </c>
      <c r="M45" s="182">
        <f>SUM(N45:O45)</f>
        <v>132</v>
      </c>
      <c r="N45" s="185">
        <v>65</v>
      </c>
      <c r="O45" s="185">
        <v>67</v>
      </c>
      <c r="P45" s="182">
        <f>SUM(Q45:R45)</f>
        <v>105</v>
      </c>
      <c r="Q45" s="185">
        <v>53</v>
      </c>
      <c r="R45" s="185">
        <v>52</v>
      </c>
      <c r="S45" s="182">
        <f>SUM(T45:U45)</f>
        <v>162</v>
      </c>
      <c r="T45" s="185">
        <v>80</v>
      </c>
      <c r="U45" s="185">
        <v>82</v>
      </c>
      <c r="V45" s="182">
        <f>SUM(W45:X45)</f>
        <v>133</v>
      </c>
      <c r="W45" s="185">
        <v>68</v>
      </c>
      <c r="X45" s="185">
        <v>65</v>
      </c>
      <c r="Y45" s="182">
        <f>SUM(Z45:AA45)</f>
        <v>140</v>
      </c>
      <c r="Z45" s="185">
        <v>74</v>
      </c>
      <c r="AA45" s="185">
        <v>66</v>
      </c>
    </row>
    <row r="46" spans="1:27" ht="15" customHeight="1">
      <c r="A46" s="26"/>
      <c r="B46" s="254" t="s">
        <v>98</v>
      </c>
      <c r="C46" s="182">
        <f>SUM(D46:E46)</f>
        <v>2</v>
      </c>
      <c r="D46" s="185">
        <v>2</v>
      </c>
      <c r="E46" s="183" t="s">
        <v>1</v>
      </c>
      <c r="F46" s="185">
        <v>29</v>
      </c>
      <c r="G46" s="182">
        <f>SUM(H46:I46)</f>
        <v>827</v>
      </c>
      <c r="H46" s="183">
        <f t="shared" si="28"/>
        <v>394</v>
      </c>
      <c r="I46" s="183">
        <f t="shared" si="28"/>
        <v>433</v>
      </c>
      <c r="J46" s="182">
        <f>SUM(K46:L46)</f>
        <v>125</v>
      </c>
      <c r="K46" s="185">
        <v>65</v>
      </c>
      <c r="L46" s="185">
        <v>60</v>
      </c>
      <c r="M46" s="182">
        <f>SUM(N46:O46)</f>
        <v>138</v>
      </c>
      <c r="N46" s="185">
        <v>59</v>
      </c>
      <c r="O46" s="185">
        <v>79</v>
      </c>
      <c r="P46" s="182">
        <f>SUM(Q46:R46)</f>
        <v>150</v>
      </c>
      <c r="Q46" s="185">
        <v>78</v>
      </c>
      <c r="R46" s="185">
        <v>72</v>
      </c>
      <c r="S46" s="182">
        <f>SUM(T46:U46)</f>
        <v>153</v>
      </c>
      <c r="T46" s="185">
        <v>79</v>
      </c>
      <c r="U46" s="185">
        <v>74</v>
      </c>
      <c r="V46" s="182">
        <f>SUM(W46:X46)</f>
        <v>127</v>
      </c>
      <c r="W46" s="185">
        <v>62</v>
      </c>
      <c r="X46" s="185">
        <v>65</v>
      </c>
      <c r="Y46" s="182">
        <f>SUM(Z46:AA46)</f>
        <v>134</v>
      </c>
      <c r="Z46" s="185">
        <v>51</v>
      </c>
      <c r="AA46" s="185">
        <v>83</v>
      </c>
    </row>
    <row r="47" spans="1:27" ht="15" customHeight="1">
      <c r="A47" s="26"/>
      <c r="B47" s="254" t="s">
        <v>99</v>
      </c>
      <c r="C47" s="182">
        <f>SUM(D47:E47)</f>
        <v>5</v>
      </c>
      <c r="D47" s="185">
        <v>4</v>
      </c>
      <c r="E47" s="183">
        <v>1</v>
      </c>
      <c r="F47" s="185">
        <v>62</v>
      </c>
      <c r="G47" s="182">
        <f>SUM(H47:I47)</f>
        <v>1987</v>
      </c>
      <c r="H47" s="183">
        <f t="shared" si="28"/>
        <v>1033</v>
      </c>
      <c r="I47" s="183">
        <f t="shared" si="28"/>
        <v>954</v>
      </c>
      <c r="J47" s="182">
        <f>SUM(K47:L47)</f>
        <v>345</v>
      </c>
      <c r="K47" s="185">
        <v>177</v>
      </c>
      <c r="L47" s="185">
        <v>168</v>
      </c>
      <c r="M47" s="182">
        <f>SUM(N47:O47)</f>
        <v>333</v>
      </c>
      <c r="N47" s="185">
        <v>158</v>
      </c>
      <c r="O47" s="185">
        <v>175</v>
      </c>
      <c r="P47" s="182">
        <f>SUM(Q47:R47)</f>
        <v>320</v>
      </c>
      <c r="Q47" s="185">
        <v>178</v>
      </c>
      <c r="R47" s="185">
        <v>142</v>
      </c>
      <c r="S47" s="182">
        <f>SUM(T47:U47)</f>
        <v>346</v>
      </c>
      <c r="T47" s="185">
        <v>189</v>
      </c>
      <c r="U47" s="185">
        <v>157</v>
      </c>
      <c r="V47" s="182">
        <f>SUM(W47:X47)</f>
        <v>331</v>
      </c>
      <c r="W47" s="185">
        <v>163</v>
      </c>
      <c r="X47" s="185">
        <v>168</v>
      </c>
      <c r="Y47" s="182">
        <f>SUM(Z47:AA47)</f>
        <v>312</v>
      </c>
      <c r="Z47" s="185">
        <v>168</v>
      </c>
      <c r="AA47" s="185">
        <v>144</v>
      </c>
    </row>
    <row r="48" spans="1:27" ht="15" customHeight="1">
      <c r="A48" s="26"/>
      <c r="B48" s="276"/>
      <c r="C48" s="184"/>
      <c r="D48" s="184"/>
      <c r="E48" s="184"/>
      <c r="F48" s="184"/>
      <c r="G48" s="184"/>
      <c r="H48" s="183"/>
      <c r="I48" s="183"/>
      <c r="J48" s="184"/>
      <c r="K48" s="184"/>
      <c r="L48" s="184"/>
      <c r="M48" s="184"/>
      <c r="N48" s="184"/>
      <c r="O48" s="184"/>
      <c r="P48" s="184"/>
      <c r="Q48" s="184"/>
      <c r="R48" s="184"/>
      <c r="S48" s="184"/>
      <c r="T48" s="184"/>
      <c r="U48" s="184"/>
      <c r="V48" s="184"/>
      <c r="W48" s="184"/>
      <c r="X48" s="184"/>
      <c r="Y48" s="184"/>
      <c r="Z48" s="184"/>
      <c r="AA48" s="184"/>
    </row>
    <row r="49" spans="1:27" s="20" customFormat="1" ht="15" customHeight="1">
      <c r="A49" s="666" t="s">
        <v>100</v>
      </c>
      <c r="B49" s="667"/>
      <c r="C49" s="505">
        <f>SUM(C50:C53)</f>
        <v>19</v>
      </c>
      <c r="D49" s="505">
        <f>SUM(D50:D53)</f>
        <v>19</v>
      </c>
      <c r="E49" s="505" t="s">
        <v>437</v>
      </c>
      <c r="F49" s="505">
        <f aca="true" t="shared" si="29" ref="F49:AA49">SUM(F50:F53)</f>
        <v>141</v>
      </c>
      <c r="G49" s="505">
        <f t="shared" si="29"/>
        <v>3262</v>
      </c>
      <c r="H49" s="505">
        <f t="shared" si="29"/>
        <v>1669</v>
      </c>
      <c r="I49" s="505">
        <f t="shared" si="29"/>
        <v>1593</v>
      </c>
      <c r="J49" s="505">
        <f t="shared" si="29"/>
        <v>463</v>
      </c>
      <c r="K49" s="505">
        <f t="shared" si="29"/>
        <v>236</v>
      </c>
      <c r="L49" s="505">
        <f t="shared" si="29"/>
        <v>227</v>
      </c>
      <c r="M49" s="505">
        <f t="shared" si="29"/>
        <v>542</v>
      </c>
      <c r="N49" s="505">
        <f t="shared" si="29"/>
        <v>268</v>
      </c>
      <c r="O49" s="505">
        <f t="shared" si="29"/>
        <v>274</v>
      </c>
      <c r="P49" s="505">
        <f t="shared" si="29"/>
        <v>567</v>
      </c>
      <c r="Q49" s="505">
        <f t="shared" si="29"/>
        <v>297</v>
      </c>
      <c r="R49" s="505">
        <f t="shared" si="29"/>
        <v>270</v>
      </c>
      <c r="S49" s="505">
        <f t="shared" si="29"/>
        <v>572</v>
      </c>
      <c r="T49" s="505">
        <f t="shared" si="29"/>
        <v>283</v>
      </c>
      <c r="U49" s="505">
        <f t="shared" si="29"/>
        <v>289</v>
      </c>
      <c r="V49" s="505">
        <f t="shared" si="29"/>
        <v>532</v>
      </c>
      <c r="W49" s="505">
        <f t="shared" si="29"/>
        <v>287</v>
      </c>
      <c r="X49" s="505">
        <f t="shared" si="29"/>
        <v>245</v>
      </c>
      <c r="Y49" s="505">
        <f t="shared" si="29"/>
        <v>586</v>
      </c>
      <c r="Z49" s="505">
        <f t="shared" si="29"/>
        <v>298</v>
      </c>
      <c r="AA49" s="505">
        <f t="shared" si="29"/>
        <v>288</v>
      </c>
    </row>
    <row r="50" spans="1:27" ht="15" customHeight="1">
      <c r="A50" s="250"/>
      <c r="B50" s="254" t="s">
        <v>101</v>
      </c>
      <c r="C50" s="182">
        <f>SUM(D50:E50)</f>
        <v>7</v>
      </c>
      <c r="D50" s="185">
        <v>7</v>
      </c>
      <c r="E50" s="183" t="s">
        <v>1</v>
      </c>
      <c r="F50" s="185">
        <v>43</v>
      </c>
      <c r="G50" s="182">
        <f>SUM(H50:I50)</f>
        <v>758</v>
      </c>
      <c r="H50" s="183">
        <f aca="true" t="shared" si="30" ref="H50:I53">SUM(K50,N50,Q50,T50,W50,Z50)</f>
        <v>396</v>
      </c>
      <c r="I50" s="183">
        <f t="shared" si="30"/>
        <v>362</v>
      </c>
      <c r="J50" s="182">
        <f>SUM(K50:L50)</f>
        <v>98</v>
      </c>
      <c r="K50" s="185">
        <v>57</v>
      </c>
      <c r="L50" s="185">
        <v>41</v>
      </c>
      <c r="M50" s="182">
        <f>SUM(N50:O50)</f>
        <v>143</v>
      </c>
      <c r="N50" s="185">
        <v>75</v>
      </c>
      <c r="O50" s="185">
        <v>68</v>
      </c>
      <c r="P50" s="182">
        <f>SUM(Q50:R50)</f>
        <v>142</v>
      </c>
      <c r="Q50" s="185">
        <v>70</v>
      </c>
      <c r="R50" s="185">
        <v>72</v>
      </c>
      <c r="S50" s="182">
        <f>SUM(T50:U50)</f>
        <v>126</v>
      </c>
      <c r="T50" s="185">
        <v>63</v>
      </c>
      <c r="U50" s="185">
        <v>63</v>
      </c>
      <c r="V50" s="182">
        <f>SUM(W50:X50)</f>
        <v>121</v>
      </c>
      <c r="W50" s="185">
        <v>66</v>
      </c>
      <c r="X50" s="185">
        <v>55</v>
      </c>
      <c r="Y50" s="182">
        <f>SUM(Z50:AA50)</f>
        <v>128</v>
      </c>
      <c r="Z50" s="185">
        <v>65</v>
      </c>
      <c r="AA50" s="185">
        <v>63</v>
      </c>
    </row>
    <row r="51" spans="1:27" ht="15" customHeight="1">
      <c r="A51" s="250"/>
      <c r="B51" s="254" t="s">
        <v>102</v>
      </c>
      <c r="C51" s="182">
        <f>SUM(D51:E51)</f>
        <v>2</v>
      </c>
      <c r="D51" s="185">
        <v>2</v>
      </c>
      <c r="E51" s="183" t="s">
        <v>1</v>
      </c>
      <c r="F51" s="185">
        <v>19</v>
      </c>
      <c r="G51" s="182">
        <f>SUM(H51:I51)</f>
        <v>549</v>
      </c>
      <c r="H51" s="183">
        <f t="shared" si="30"/>
        <v>283</v>
      </c>
      <c r="I51" s="183">
        <f t="shared" si="30"/>
        <v>266</v>
      </c>
      <c r="J51" s="182">
        <f>SUM(K51:L51)</f>
        <v>85</v>
      </c>
      <c r="K51" s="185">
        <v>36</v>
      </c>
      <c r="L51" s="185">
        <v>49</v>
      </c>
      <c r="M51" s="182">
        <f>SUM(N51:O51)</f>
        <v>89</v>
      </c>
      <c r="N51" s="185">
        <v>35</v>
      </c>
      <c r="O51" s="185">
        <v>54</v>
      </c>
      <c r="P51" s="182">
        <f>SUM(Q51:R51)</f>
        <v>92</v>
      </c>
      <c r="Q51" s="185">
        <v>56</v>
      </c>
      <c r="R51" s="185">
        <v>36</v>
      </c>
      <c r="S51" s="182">
        <f>SUM(T51:U51)</f>
        <v>97</v>
      </c>
      <c r="T51" s="185">
        <v>47</v>
      </c>
      <c r="U51" s="185">
        <v>50</v>
      </c>
      <c r="V51" s="182">
        <f>SUM(W51:X51)</f>
        <v>84</v>
      </c>
      <c r="W51" s="185">
        <v>50</v>
      </c>
      <c r="X51" s="185">
        <v>34</v>
      </c>
      <c r="Y51" s="182">
        <f>SUM(Z51:AA51)</f>
        <v>102</v>
      </c>
      <c r="Z51" s="185">
        <v>59</v>
      </c>
      <c r="AA51" s="185">
        <v>43</v>
      </c>
    </row>
    <row r="52" spans="1:27" ht="15" customHeight="1">
      <c r="A52" s="250"/>
      <c r="B52" s="254" t="s">
        <v>103</v>
      </c>
      <c r="C52" s="182">
        <f>SUM(D52:E52)</f>
        <v>7</v>
      </c>
      <c r="D52" s="185">
        <v>7</v>
      </c>
      <c r="E52" s="183" t="s">
        <v>1</v>
      </c>
      <c r="F52" s="185">
        <v>53</v>
      </c>
      <c r="G52" s="182">
        <f>SUM(H52:I52)</f>
        <v>1280</v>
      </c>
      <c r="H52" s="183">
        <f t="shared" si="30"/>
        <v>644</v>
      </c>
      <c r="I52" s="183">
        <f t="shared" si="30"/>
        <v>636</v>
      </c>
      <c r="J52" s="182">
        <f>SUM(K52:L52)</f>
        <v>190</v>
      </c>
      <c r="K52" s="185">
        <v>94</v>
      </c>
      <c r="L52" s="185">
        <v>96</v>
      </c>
      <c r="M52" s="182">
        <f>SUM(N52:O52)</f>
        <v>199</v>
      </c>
      <c r="N52" s="185">
        <v>103</v>
      </c>
      <c r="O52" s="185">
        <v>96</v>
      </c>
      <c r="P52" s="182">
        <f>SUM(Q52:R52)</f>
        <v>214</v>
      </c>
      <c r="Q52" s="185">
        <v>101</v>
      </c>
      <c r="R52" s="185">
        <v>113</v>
      </c>
      <c r="S52" s="182">
        <f>SUM(T52:U52)</f>
        <v>227</v>
      </c>
      <c r="T52" s="185">
        <v>113</v>
      </c>
      <c r="U52" s="185">
        <v>114</v>
      </c>
      <c r="V52" s="182">
        <f>SUM(W52:X52)</f>
        <v>219</v>
      </c>
      <c r="W52" s="185">
        <v>116</v>
      </c>
      <c r="X52" s="185">
        <v>103</v>
      </c>
      <c r="Y52" s="182">
        <f>SUM(Z52:AA52)</f>
        <v>231</v>
      </c>
      <c r="Z52" s="185">
        <v>117</v>
      </c>
      <c r="AA52" s="185">
        <v>114</v>
      </c>
    </row>
    <row r="53" spans="1:27" ht="15" customHeight="1">
      <c r="A53" s="250"/>
      <c r="B53" s="254" t="s">
        <v>104</v>
      </c>
      <c r="C53" s="182">
        <f>SUM(D53:E53)</f>
        <v>3</v>
      </c>
      <c r="D53" s="185">
        <v>3</v>
      </c>
      <c r="E53" s="183" t="s">
        <v>1</v>
      </c>
      <c r="F53" s="185">
        <v>26</v>
      </c>
      <c r="G53" s="182">
        <f>SUM(H53:I53)</f>
        <v>675</v>
      </c>
      <c r="H53" s="183">
        <f t="shared" si="30"/>
        <v>346</v>
      </c>
      <c r="I53" s="183">
        <f t="shared" si="30"/>
        <v>329</v>
      </c>
      <c r="J53" s="182">
        <f>SUM(K53:L53)</f>
        <v>90</v>
      </c>
      <c r="K53" s="185">
        <v>49</v>
      </c>
      <c r="L53" s="185">
        <v>41</v>
      </c>
      <c r="M53" s="182">
        <f>SUM(N53:O53)</f>
        <v>111</v>
      </c>
      <c r="N53" s="185">
        <v>55</v>
      </c>
      <c r="O53" s="185">
        <v>56</v>
      </c>
      <c r="P53" s="182">
        <f>SUM(Q53:R53)</f>
        <v>119</v>
      </c>
      <c r="Q53" s="185">
        <v>70</v>
      </c>
      <c r="R53" s="185">
        <v>49</v>
      </c>
      <c r="S53" s="182">
        <f>SUM(T53:U53)</f>
        <v>122</v>
      </c>
      <c r="T53" s="185">
        <v>60</v>
      </c>
      <c r="U53" s="185">
        <v>62</v>
      </c>
      <c r="V53" s="182">
        <f>SUM(W53:X53)</f>
        <v>108</v>
      </c>
      <c r="W53" s="185">
        <v>55</v>
      </c>
      <c r="X53" s="185">
        <v>53</v>
      </c>
      <c r="Y53" s="182">
        <f>SUM(Z53:AA53)</f>
        <v>125</v>
      </c>
      <c r="Z53" s="185">
        <v>57</v>
      </c>
      <c r="AA53" s="185">
        <v>68</v>
      </c>
    </row>
    <row r="54" spans="1:27" ht="15" customHeight="1">
      <c r="A54" s="250"/>
      <c r="B54" s="276"/>
      <c r="C54" s="184"/>
      <c r="D54" s="184"/>
      <c r="E54" s="184"/>
      <c r="F54" s="184"/>
      <c r="G54" s="184"/>
      <c r="H54" s="183"/>
      <c r="I54" s="183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</row>
    <row r="55" spans="1:27" s="20" customFormat="1" ht="15" customHeight="1">
      <c r="A55" s="666" t="s">
        <v>105</v>
      </c>
      <c r="B55" s="667"/>
      <c r="C55" s="505">
        <f>SUM(C56:C61)</f>
        <v>19</v>
      </c>
      <c r="D55" s="505">
        <f aca="true" t="shared" si="31" ref="D55:AA55">SUM(D56:D61)</f>
        <v>17</v>
      </c>
      <c r="E55" s="505">
        <f t="shared" si="31"/>
        <v>2</v>
      </c>
      <c r="F55" s="505">
        <f t="shared" si="31"/>
        <v>126</v>
      </c>
      <c r="G55" s="505">
        <f t="shared" si="31"/>
        <v>2774</v>
      </c>
      <c r="H55" s="505">
        <f t="shared" si="31"/>
        <v>1442</v>
      </c>
      <c r="I55" s="505">
        <f t="shared" si="31"/>
        <v>1332</v>
      </c>
      <c r="J55" s="505">
        <f t="shared" si="31"/>
        <v>415</v>
      </c>
      <c r="K55" s="505">
        <f t="shared" si="31"/>
        <v>226</v>
      </c>
      <c r="L55" s="505">
        <f t="shared" si="31"/>
        <v>189</v>
      </c>
      <c r="M55" s="505">
        <f t="shared" si="31"/>
        <v>451</v>
      </c>
      <c r="N55" s="505">
        <f t="shared" si="31"/>
        <v>226</v>
      </c>
      <c r="O55" s="505">
        <f t="shared" si="31"/>
        <v>225</v>
      </c>
      <c r="P55" s="505">
        <f t="shared" si="31"/>
        <v>475</v>
      </c>
      <c r="Q55" s="505">
        <f t="shared" si="31"/>
        <v>224</v>
      </c>
      <c r="R55" s="505">
        <f t="shared" si="31"/>
        <v>251</v>
      </c>
      <c r="S55" s="505">
        <f t="shared" si="31"/>
        <v>445</v>
      </c>
      <c r="T55" s="505">
        <f t="shared" si="31"/>
        <v>239</v>
      </c>
      <c r="U55" s="505">
        <f t="shared" si="31"/>
        <v>206</v>
      </c>
      <c r="V55" s="505">
        <f t="shared" si="31"/>
        <v>490</v>
      </c>
      <c r="W55" s="505">
        <f t="shared" si="31"/>
        <v>272</v>
      </c>
      <c r="X55" s="505">
        <f t="shared" si="31"/>
        <v>218</v>
      </c>
      <c r="Y55" s="505">
        <f t="shared" si="31"/>
        <v>498</v>
      </c>
      <c r="Z55" s="505">
        <f t="shared" si="31"/>
        <v>255</v>
      </c>
      <c r="AA55" s="505">
        <f t="shared" si="31"/>
        <v>243</v>
      </c>
    </row>
    <row r="56" spans="1:27" ht="15" customHeight="1">
      <c r="A56" s="26"/>
      <c r="B56" s="254" t="s">
        <v>106</v>
      </c>
      <c r="C56" s="182">
        <f aca="true" t="shared" si="32" ref="C56:C61">SUM(D56:E56)</f>
        <v>3</v>
      </c>
      <c r="D56" s="185">
        <v>3</v>
      </c>
      <c r="E56" s="183" t="s">
        <v>1</v>
      </c>
      <c r="F56" s="185">
        <v>24</v>
      </c>
      <c r="G56" s="182">
        <f aca="true" t="shared" si="33" ref="G56:G61">SUM(H56:I56)</f>
        <v>454</v>
      </c>
      <c r="H56" s="183">
        <f aca="true" t="shared" si="34" ref="H56:I61">SUM(K56,N56,Q56,T56,W56,Z56)</f>
        <v>248</v>
      </c>
      <c r="I56" s="183">
        <f t="shared" si="34"/>
        <v>206</v>
      </c>
      <c r="J56" s="182">
        <f aca="true" t="shared" si="35" ref="J56:J61">SUM(K56:L56)</f>
        <v>69</v>
      </c>
      <c r="K56" s="185">
        <v>43</v>
      </c>
      <c r="L56" s="185">
        <v>26</v>
      </c>
      <c r="M56" s="182">
        <f aca="true" t="shared" si="36" ref="M56:M61">SUM(N56:O56)</f>
        <v>66</v>
      </c>
      <c r="N56" s="185">
        <v>30</v>
      </c>
      <c r="O56" s="185">
        <v>36</v>
      </c>
      <c r="P56" s="182">
        <f aca="true" t="shared" si="37" ref="P56:P61">SUM(Q56:R56)</f>
        <v>78</v>
      </c>
      <c r="Q56" s="185">
        <v>41</v>
      </c>
      <c r="R56" s="185">
        <v>37</v>
      </c>
      <c r="S56" s="182">
        <f aca="true" t="shared" si="38" ref="S56:S61">SUM(T56:U56)</f>
        <v>79</v>
      </c>
      <c r="T56" s="185">
        <v>42</v>
      </c>
      <c r="U56" s="185">
        <v>37</v>
      </c>
      <c r="V56" s="182">
        <f aca="true" t="shared" si="39" ref="V56:V61">SUM(W56:X56)</f>
        <v>82</v>
      </c>
      <c r="W56" s="185">
        <v>49</v>
      </c>
      <c r="X56" s="185">
        <v>33</v>
      </c>
      <c r="Y56" s="182">
        <f aca="true" t="shared" si="40" ref="Y56:Y61">SUM(Z56:AA56)</f>
        <v>80</v>
      </c>
      <c r="Z56" s="185">
        <v>43</v>
      </c>
      <c r="AA56" s="185">
        <v>37</v>
      </c>
    </row>
    <row r="57" spans="1:27" ht="15" customHeight="1">
      <c r="A57" s="26"/>
      <c r="B57" s="254" t="s">
        <v>107</v>
      </c>
      <c r="C57" s="182">
        <f t="shared" si="32"/>
        <v>1</v>
      </c>
      <c r="D57" s="185">
        <v>1</v>
      </c>
      <c r="E57" s="183" t="s">
        <v>1</v>
      </c>
      <c r="F57" s="185">
        <v>12</v>
      </c>
      <c r="G57" s="182">
        <f t="shared" si="33"/>
        <v>399</v>
      </c>
      <c r="H57" s="183">
        <f t="shared" si="34"/>
        <v>195</v>
      </c>
      <c r="I57" s="183">
        <f t="shared" si="34"/>
        <v>204</v>
      </c>
      <c r="J57" s="182">
        <f t="shared" si="35"/>
        <v>46</v>
      </c>
      <c r="K57" s="185">
        <v>25</v>
      </c>
      <c r="L57" s="185">
        <v>21</v>
      </c>
      <c r="M57" s="182">
        <f t="shared" si="36"/>
        <v>75</v>
      </c>
      <c r="N57" s="185">
        <v>42</v>
      </c>
      <c r="O57" s="185">
        <v>33</v>
      </c>
      <c r="P57" s="182">
        <f t="shared" si="37"/>
        <v>77</v>
      </c>
      <c r="Q57" s="185">
        <v>29</v>
      </c>
      <c r="R57" s="185">
        <v>48</v>
      </c>
      <c r="S57" s="182">
        <f t="shared" si="38"/>
        <v>57</v>
      </c>
      <c r="T57" s="185">
        <v>27</v>
      </c>
      <c r="U57" s="185">
        <v>30</v>
      </c>
      <c r="V57" s="182">
        <f t="shared" si="39"/>
        <v>70</v>
      </c>
      <c r="W57" s="185">
        <v>36</v>
      </c>
      <c r="X57" s="185">
        <v>34</v>
      </c>
      <c r="Y57" s="182">
        <f t="shared" si="40"/>
        <v>74</v>
      </c>
      <c r="Z57" s="185">
        <v>36</v>
      </c>
      <c r="AA57" s="185">
        <v>38</v>
      </c>
    </row>
    <row r="58" spans="1:27" ht="15" customHeight="1">
      <c r="A58" s="26"/>
      <c r="B58" s="254" t="s">
        <v>108</v>
      </c>
      <c r="C58" s="182">
        <f t="shared" si="32"/>
        <v>6</v>
      </c>
      <c r="D58" s="185">
        <v>6</v>
      </c>
      <c r="E58" s="183" t="s">
        <v>1</v>
      </c>
      <c r="F58" s="185">
        <v>34</v>
      </c>
      <c r="G58" s="182">
        <f t="shared" si="33"/>
        <v>607</v>
      </c>
      <c r="H58" s="183">
        <f t="shared" si="34"/>
        <v>317</v>
      </c>
      <c r="I58" s="183">
        <f t="shared" si="34"/>
        <v>290</v>
      </c>
      <c r="J58" s="182">
        <f t="shared" si="35"/>
        <v>102</v>
      </c>
      <c r="K58" s="185">
        <v>56</v>
      </c>
      <c r="L58" s="185">
        <v>46</v>
      </c>
      <c r="M58" s="182">
        <f t="shared" si="36"/>
        <v>107</v>
      </c>
      <c r="N58" s="185">
        <v>53</v>
      </c>
      <c r="O58" s="185">
        <v>54</v>
      </c>
      <c r="P58" s="182">
        <f t="shared" si="37"/>
        <v>97</v>
      </c>
      <c r="Q58" s="185">
        <v>46</v>
      </c>
      <c r="R58" s="185">
        <v>51</v>
      </c>
      <c r="S58" s="182">
        <f t="shared" si="38"/>
        <v>90</v>
      </c>
      <c r="T58" s="185">
        <v>48</v>
      </c>
      <c r="U58" s="185">
        <v>42</v>
      </c>
      <c r="V58" s="182">
        <f t="shared" si="39"/>
        <v>109</v>
      </c>
      <c r="W58" s="185">
        <v>59</v>
      </c>
      <c r="X58" s="185">
        <v>50</v>
      </c>
      <c r="Y58" s="182">
        <f t="shared" si="40"/>
        <v>102</v>
      </c>
      <c r="Z58" s="185">
        <v>55</v>
      </c>
      <c r="AA58" s="185">
        <v>47</v>
      </c>
    </row>
    <row r="59" spans="1:27" ht="15" customHeight="1">
      <c r="A59" s="26"/>
      <c r="B59" s="254" t="s">
        <v>109</v>
      </c>
      <c r="C59" s="182">
        <f t="shared" si="32"/>
        <v>6</v>
      </c>
      <c r="D59" s="185">
        <v>4</v>
      </c>
      <c r="E59" s="183">
        <v>2</v>
      </c>
      <c r="F59" s="185">
        <v>28</v>
      </c>
      <c r="G59" s="182">
        <f t="shared" si="33"/>
        <v>658</v>
      </c>
      <c r="H59" s="183">
        <f t="shared" si="34"/>
        <v>344</v>
      </c>
      <c r="I59" s="183">
        <f t="shared" si="34"/>
        <v>314</v>
      </c>
      <c r="J59" s="182">
        <f t="shared" si="35"/>
        <v>102</v>
      </c>
      <c r="K59" s="185">
        <v>54</v>
      </c>
      <c r="L59" s="185">
        <v>48</v>
      </c>
      <c r="M59" s="182">
        <f t="shared" si="36"/>
        <v>107</v>
      </c>
      <c r="N59" s="185">
        <v>53</v>
      </c>
      <c r="O59" s="185">
        <v>54</v>
      </c>
      <c r="P59" s="182">
        <f t="shared" si="37"/>
        <v>102</v>
      </c>
      <c r="Q59" s="185">
        <v>48</v>
      </c>
      <c r="R59" s="185">
        <v>54</v>
      </c>
      <c r="S59" s="182">
        <f t="shared" si="38"/>
        <v>117</v>
      </c>
      <c r="T59" s="185">
        <v>67</v>
      </c>
      <c r="U59" s="185">
        <v>50</v>
      </c>
      <c r="V59" s="182">
        <f t="shared" si="39"/>
        <v>105</v>
      </c>
      <c r="W59" s="185">
        <v>56</v>
      </c>
      <c r="X59" s="185">
        <v>49</v>
      </c>
      <c r="Y59" s="182">
        <f t="shared" si="40"/>
        <v>125</v>
      </c>
      <c r="Z59" s="185">
        <v>66</v>
      </c>
      <c r="AA59" s="185">
        <v>59</v>
      </c>
    </row>
    <row r="60" spans="1:27" ht="15" customHeight="1">
      <c r="A60" s="26"/>
      <c r="B60" s="254" t="s">
        <v>110</v>
      </c>
      <c r="C60" s="182">
        <f t="shared" si="32"/>
        <v>1</v>
      </c>
      <c r="D60" s="185">
        <v>1</v>
      </c>
      <c r="E60" s="183" t="s">
        <v>1</v>
      </c>
      <c r="F60" s="185">
        <v>12</v>
      </c>
      <c r="G60" s="182">
        <f t="shared" si="33"/>
        <v>301</v>
      </c>
      <c r="H60" s="183">
        <f t="shared" si="34"/>
        <v>148</v>
      </c>
      <c r="I60" s="183">
        <f t="shared" si="34"/>
        <v>153</v>
      </c>
      <c r="J60" s="182">
        <f t="shared" si="35"/>
        <v>45</v>
      </c>
      <c r="K60" s="185">
        <v>20</v>
      </c>
      <c r="L60" s="185">
        <v>25</v>
      </c>
      <c r="M60" s="182">
        <f t="shared" si="36"/>
        <v>47</v>
      </c>
      <c r="N60" s="185">
        <v>25</v>
      </c>
      <c r="O60" s="185">
        <v>22</v>
      </c>
      <c r="P60" s="182">
        <f t="shared" si="37"/>
        <v>54</v>
      </c>
      <c r="Q60" s="185">
        <v>26</v>
      </c>
      <c r="R60" s="185">
        <v>28</v>
      </c>
      <c r="S60" s="182">
        <f t="shared" si="38"/>
        <v>50</v>
      </c>
      <c r="T60" s="185">
        <v>23</v>
      </c>
      <c r="U60" s="185">
        <v>27</v>
      </c>
      <c r="V60" s="182">
        <f t="shared" si="39"/>
        <v>57</v>
      </c>
      <c r="W60" s="185">
        <v>32</v>
      </c>
      <c r="X60" s="185">
        <v>25</v>
      </c>
      <c r="Y60" s="182">
        <f t="shared" si="40"/>
        <v>48</v>
      </c>
      <c r="Z60" s="185">
        <v>22</v>
      </c>
      <c r="AA60" s="185">
        <v>26</v>
      </c>
    </row>
    <row r="61" spans="1:27" ht="15" customHeight="1">
      <c r="A61" s="26"/>
      <c r="B61" s="254" t="s">
        <v>111</v>
      </c>
      <c r="C61" s="182">
        <f t="shared" si="32"/>
        <v>2</v>
      </c>
      <c r="D61" s="185">
        <v>2</v>
      </c>
      <c r="E61" s="183" t="s">
        <v>1</v>
      </c>
      <c r="F61" s="185">
        <v>16</v>
      </c>
      <c r="G61" s="182">
        <f t="shared" si="33"/>
        <v>355</v>
      </c>
      <c r="H61" s="183">
        <f t="shared" si="34"/>
        <v>190</v>
      </c>
      <c r="I61" s="183">
        <f t="shared" si="34"/>
        <v>165</v>
      </c>
      <c r="J61" s="182">
        <f t="shared" si="35"/>
        <v>51</v>
      </c>
      <c r="K61" s="185">
        <v>28</v>
      </c>
      <c r="L61" s="185">
        <v>23</v>
      </c>
      <c r="M61" s="182">
        <f t="shared" si="36"/>
        <v>49</v>
      </c>
      <c r="N61" s="185">
        <v>23</v>
      </c>
      <c r="O61" s="185">
        <v>26</v>
      </c>
      <c r="P61" s="182">
        <f t="shared" si="37"/>
        <v>67</v>
      </c>
      <c r="Q61" s="185">
        <v>34</v>
      </c>
      <c r="R61" s="185">
        <v>33</v>
      </c>
      <c r="S61" s="182">
        <f t="shared" si="38"/>
        <v>52</v>
      </c>
      <c r="T61" s="185">
        <v>32</v>
      </c>
      <c r="U61" s="185">
        <v>20</v>
      </c>
      <c r="V61" s="182">
        <f t="shared" si="39"/>
        <v>67</v>
      </c>
      <c r="W61" s="185">
        <v>40</v>
      </c>
      <c r="X61" s="185">
        <v>27</v>
      </c>
      <c r="Y61" s="182">
        <f t="shared" si="40"/>
        <v>69</v>
      </c>
      <c r="Z61" s="185">
        <v>33</v>
      </c>
      <c r="AA61" s="185">
        <v>36</v>
      </c>
    </row>
    <row r="62" spans="1:27" ht="15" customHeight="1">
      <c r="A62" s="26"/>
      <c r="B62" s="276"/>
      <c r="C62" s="184"/>
      <c r="D62" s="184"/>
      <c r="E62" s="184"/>
      <c r="F62" s="184"/>
      <c r="G62" s="184"/>
      <c r="H62" s="183"/>
      <c r="I62" s="183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</row>
    <row r="63" spans="1:27" s="20" customFormat="1" ht="15" customHeight="1">
      <c r="A63" s="666" t="s">
        <v>112</v>
      </c>
      <c r="B63" s="667"/>
      <c r="C63" s="505">
        <f>SUM(C64:C67)</f>
        <v>31</v>
      </c>
      <c r="D63" s="505">
        <f aca="true" t="shared" si="41" ref="D63:AA63">SUM(D64:D67)</f>
        <v>30</v>
      </c>
      <c r="E63" s="505">
        <f t="shared" si="41"/>
        <v>1</v>
      </c>
      <c r="F63" s="505">
        <f t="shared" si="41"/>
        <v>157</v>
      </c>
      <c r="G63" s="505">
        <f t="shared" si="41"/>
        <v>2701</v>
      </c>
      <c r="H63" s="505">
        <f t="shared" si="41"/>
        <v>1348</v>
      </c>
      <c r="I63" s="505">
        <f t="shared" si="41"/>
        <v>1353</v>
      </c>
      <c r="J63" s="505">
        <f t="shared" si="41"/>
        <v>395</v>
      </c>
      <c r="K63" s="505">
        <f t="shared" si="41"/>
        <v>210</v>
      </c>
      <c r="L63" s="505">
        <f t="shared" si="41"/>
        <v>185</v>
      </c>
      <c r="M63" s="505">
        <f t="shared" si="41"/>
        <v>403</v>
      </c>
      <c r="N63" s="505">
        <f t="shared" si="41"/>
        <v>194</v>
      </c>
      <c r="O63" s="505">
        <f t="shared" si="41"/>
        <v>209</v>
      </c>
      <c r="P63" s="505">
        <f t="shared" si="41"/>
        <v>442</v>
      </c>
      <c r="Q63" s="505">
        <f t="shared" si="41"/>
        <v>207</v>
      </c>
      <c r="R63" s="505">
        <f t="shared" si="41"/>
        <v>235</v>
      </c>
      <c r="S63" s="505">
        <f t="shared" si="41"/>
        <v>461</v>
      </c>
      <c r="T63" s="505">
        <f t="shared" si="41"/>
        <v>235</v>
      </c>
      <c r="U63" s="505">
        <f t="shared" si="41"/>
        <v>226</v>
      </c>
      <c r="V63" s="505">
        <f t="shared" si="41"/>
        <v>479</v>
      </c>
      <c r="W63" s="505">
        <f t="shared" si="41"/>
        <v>237</v>
      </c>
      <c r="X63" s="505">
        <f t="shared" si="41"/>
        <v>242</v>
      </c>
      <c r="Y63" s="505">
        <f t="shared" si="41"/>
        <v>521</v>
      </c>
      <c r="Z63" s="505">
        <f t="shared" si="41"/>
        <v>265</v>
      </c>
      <c r="AA63" s="505">
        <f t="shared" si="41"/>
        <v>256</v>
      </c>
    </row>
    <row r="64" spans="1:27" ht="15" customHeight="1">
      <c r="A64" s="26"/>
      <c r="B64" s="254" t="s">
        <v>113</v>
      </c>
      <c r="C64" s="182">
        <f>SUM(D64:E64)</f>
        <v>8</v>
      </c>
      <c r="D64" s="185">
        <v>8</v>
      </c>
      <c r="E64" s="183" t="s">
        <v>1</v>
      </c>
      <c r="F64" s="185">
        <v>43</v>
      </c>
      <c r="G64" s="182">
        <f>SUM(H64:I64)</f>
        <v>839</v>
      </c>
      <c r="H64" s="183">
        <f aca="true" t="shared" si="42" ref="H64:I67">SUM(K64,N64,Q64,T64,W64,Z64)</f>
        <v>411</v>
      </c>
      <c r="I64" s="183">
        <f t="shared" si="42"/>
        <v>428</v>
      </c>
      <c r="J64" s="182">
        <f>SUM(K64:L64)</f>
        <v>129</v>
      </c>
      <c r="K64" s="185">
        <v>68</v>
      </c>
      <c r="L64" s="185">
        <v>61</v>
      </c>
      <c r="M64" s="182">
        <f>SUM(N64:O64)</f>
        <v>136</v>
      </c>
      <c r="N64" s="185">
        <v>60</v>
      </c>
      <c r="O64" s="185">
        <v>76</v>
      </c>
      <c r="P64" s="182">
        <f>SUM(Q64:R64)</f>
        <v>136</v>
      </c>
      <c r="Q64" s="185">
        <v>60</v>
      </c>
      <c r="R64" s="185">
        <v>76</v>
      </c>
      <c r="S64" s="182">
        <f>SUM(T64:U64)</f>
        <v>143</v>
      </c>
      <c r="T64" s="185">
        <v>78</v>
      </c>
      <c r="U64" s="185">
        <v>65</v>
      </c>
      <c r="V64" s="182">
        <f>SUM(W64:X64)</f>
        <v>146</v>
      </c>
      <c r="W64" s="185">
        <v>68</v>
      </c>
      <c r="X64" s="185">
        <v>78</v>
      </c>
      <c r="Y64" s="182">
        <f>SUM(Z64:AA64)</f>
        <v>149</v>
      </c>
      <c r="Z64" s="185">
        <v>77</v>
      </c>
      <c r="AA64" s="185">
        <v>72</v>
      </c>
    </row>
    <row r="65" spans="1:27" ht="15" customHeight="1">
      <c r="A65" s="26"/>
      <c r="B65" s="254" t="s">
        <v>114</v>
      </c>
      <c r="C65" s="182">
        <f>SUM(D65:E65)</f>
        <v>7</v>
      </c>
      <c r="D65" s="185">
        <v>7</v>
      </c>
      <c r="E65" s="183" t="s">
        <v>1</v>
      </c>
      <c r="F65" s="185">
        <v>36</v>
      </c>
      <c r="G65" s="182">
        <f>SUM(H65:I65)</f>
        <v>505</v>
      </c>
      <c r="H65" s="183">
        <f t="shared" si="42"/>
        <v>251</v>
      </c>
      <c r="I65" s="183">
        <f t="shared" si="42"/>
        <v>254</v>
      </c>
      <c r="J65" s="182">
        <f>SUM(K65:L65)</f>
        <v>57</v>
      </c>
      <c r="K65" s="185">
        <v>34</v>
      </c>
      <c r="L65" s="185">
        <v>23</v>
      </c>
      <c r="M65" s="182">
        <f>SUM(N65:O65)</f>
        <v>71</v>
      </c>
      <c r="N65" s="185">
        <v>33</v>
      </c>
      <c r="O65" s="185">
        <v>38</v>
      </c>
      <c r="P65" s="182">
        <f>SUM(Q65:R65)</f>
        <v>75</v>
      </c>
      <c r="Q65" s="185">
        <v>38</v>
      </c>
      <c r="R65" s="185">
        <v>37</v>
      </c>
      <c r="S65" s="182">
        <f>SUM(T65:U65)</f>
        <v>96</v>
      </c>
      <c r="T65" s="185">
        <v>44</v>
      </c>
      <c r="U65" s="185">
        <v>52</v>
      </c>
      <c r="V65" s="182">
        <f>SUM(W65:X65)</f>
        <v>92</v>
      </c>
      <c r="W65" s="185">
        <v>48</v>
      </c>
      <c r="X65" s="185">
        <v>44</v>
      </c>
      <c r="Y65" s="182">
        <f>SUM(Z65:AA65)</f>
        <v>114</v>
      </c>
      <c r="Z65" s="185">
        <v>54</v>
      </c>
      <c r="AA65" s="185">
        <v>60</v>
      </c>
    </row>
    <row r="66" spans="1:27" ht="15" customHeight="1">
      <c r="A66" s="26"/>
      <c r="B66" s="254" t="s">
        <v>115</v>
      </c>
      <c r="C66" s="182">
        <f>SUM(D66:E66)</f>
        <v>8</v>
      </c>
      <c r="D66" s="185">
        <v>7</v>
      </c>
      <c r="E66" s="183">
        <v>1</v>
      </c>
      <c r="F66" s="185">
        <v>48</v>
      </c>
      <c r="G66" s="182">
        <f>SUM(H66:I66)</f>
        <v>1031</v>
      </c>
      <c r="H66" s="183">
        <f t="shared" si="42"/>
        <v>511</v>
      </c>
      <c r="I66" s="183">
        <f t="shared" si="42"/>
        <v>520</v>
      </c>
      <c r="J66" s="182">
        <f>SUM(K66:L66)</f>
        <v>153</v>
      </c>
      <c r="K66" s="185">
        <v>78</v>
      </c>
      <c r="L66" s="185">
        <v>75</v>
      </c>
      <c r="M66" s="182">
        <f>SUM(N66:O66)</f>
        <v>154</v>
      </c>
      <c r="N66" s="185">
        <v>79</v>
      </c>
      <c r="O66" s="185">
        <v>75</v>
      </c>
      <c r="P66" s="182">
        <f>SUM(Q66:R66)</f>
        <v>173</v>
      </c>
      <c r="Q66" s="185">
        <v>78</v>
      </c>
      <c r="R66" s="185">
        <v>95</v>
      </c>
      <c r="S66" s="182">
        <f>SUM(T66:U66)</f>
        <v>179</v>
      </c>
      <c r="T66" s="185">
        <v>91</v>
      </c>
      <c r="U66" s="185">
        <v>88</v>
      </c>
      <c r="V66" s="182">
        <f>SUM(W66:X66)</f>
        <v>175</v>
      </c>
      <c r="W66" s="185">
        <v>84</v>
      </c>
      <c r="X66" s="185">
        <v>91</v>
      </c>
      <c r="Y66" s="182">
        <f>SUM(Z66:AA66)</f>
        <v>197</v>
      </c>
      <c r="Z66" s="185">
        <v>101</v>
      </c>
      <c r="AA66" s="185">
        <v>96</v>
      </c>
    </row>
    <row r="67" spans="1:27" ht="15" customHeight="1">
      <c r="A67" s="26"/>
      <c r="B67" s="254" t="s">
        <v>116</v>
      </c>
      <c r="C67" s="182">
        <f>SUM(D67:E67)</f>
        <v>8</v>
      </c>
      <c r="D67" s="185">
        <v>8</v>
      </c>
      <c r="E67" s="183" t="s">
        <v>1</v>
      </c>
      <c r="F67" s="185">
        <v>30</v>
      </c>
      <c r="G67" s="182">
        <f>SUM(H67:I67)</f>
        <v>326</v>
      </c>
      <c r="H67" s="183">
        <f t="shared" si="42"/>
        <v>175</v>
      </c>
      <c r="I67" s="183">
        <f t="shared" si="42"/>
        <v>151</v>
      </c>
      <c r="J67" s="182">
        <f>SUM(K67:L67)</f>
        <v>56</v>
      </c>
      <c r="K67" s="185">
        <v>30</v>
      </c>
      <c r="L67" s="185">
        <v>26</v>
      </c>
      <c r="M67" s="182">
        <f>SUM(N67:O67)</f>
        <v>42</v>
      </c>
      <c r="N67" s="185">
        <v>22</v>
      </c>
      <c r="O67" s="185">
        <v>20</v>
      </c>
      <c r="P67" s="182">
        <f>SUM(Q67:R67)</f>
        <v>58</v>
      </c>
      <c r="Q67" s="185">
        <v>31</v>
      </c>
      <c r="R67" s="185">
        <v>27</v>
      </c>
      <c r="S67" s="182">
        <f>SUM(T67:U67)</f>
        <v>43</v>
      </c>
      <c r="T67" s="185">
        <v>22</v>
      </c>
      <c r="U67" s="185">
        <v>21</v>
      </c>
      <c r="V67" s="182">
        <f>SUM(W67:X67)</f>
        <v>66</v>
      </c>
      <c r="W67" s="185">
        <v>37</v>
      </c>
      <c r="X67" s="185">
        <v>29</v>
      </c>
      <c r="Y67" s="182">
        <f>SUM(Z67:AA67)</f>
        <v>61</v>
      </c>
      <c r="Z67" s="185">
        <v>33</v>
      </c>
      <c r="AA67" s="185">
        <v>28</v>
      </c>
    </row>
    <row r="68" spans="1:27" ht="15" customHeight="1">
      <c r="A68" s="26"/>
      <c r="B68" s="276"/>
      <c r="C68" s="184"/>
      <c r="D68" s="184"/>
      <c r="E68" s="184"/>
      <c r="F68" s="184"/>
      <c r="G68" s="184"/>
      <c r="H68" s="183"/>
      <c r="I68" s="183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</row>
    <row r="69" spans="1:27" s="20" customFormat="1" ht="15" customHeight="1">
      <c r="A69" s="666" t="s">
        <v>117</v>
      </c>
      <c r="B69" s="667"/>
      <c r="C69" s="510">
        <f>SUM(C70)</f>
        <v>4</v>
      </c>
      <c r="D69" s="510">
        <f aca="true" t="shared" si="43" ref="D69:AA69">SUM(D70)</f>
        <v>3</v>
      </c>
      <c r="E69" s="510">
        <f t="shared" si="43"/>
        <v>1</v>
      </c>
      <c r="F69" s="510">
        <f t="shared" si="43"/>
        <v>28</v>
      </c>
      <c r="G69" s="510">
        <f t="shared" si="43"/>
        <v>657</v>
      </c>
      <c r="H69" s="510">
        <f t="shared" si="43"/>
        <v>339</v>
      </c>
      <c r="I69" s="510">
        <f t="shared" si="43"/>
        <v>318</v>
      </c>
      <c r="J69" s="510">
        <f t="shared" si="43"/>
        <v>106</v>
      </c>
      <c r="K69" s="510">
        <f t="shared" si="43"/>
        <v>48</v>
      </c>
      <c r="L69" s="510">
        <f t="shared" si="43"/>
        <v>58</v>
      </c>
      <c r="M69" s="510">
        <f t="shared" si="43"/>
        <v>102</v>
      </c>
      <c r="N69" s="510">
        <f t="shared" si="43"/>
        <v>55</v>
      </c>
      <c r="O69" s="510">
        <f t="shared" si="43"/>
        <v>47</v>
      </c>
      <c r="P69" s="510">
        <f t="shared" si="43"/>
        <v>101</v>
      </c>
      <c r="Q69" s="510">
        <f t="shared" si="43"/>
        <v>52</v>
      </c>
      <c r="R69" s="510">
        <f t="shared" si="43"/>
        <v>49</v>
      </c>
      <c r="S69" s="510">
        <f t="shared" si="43"/>
        <v>123</v>
      </c>
      <c r="T69" s="510">
        <f t="shared" si="43"/>
        <v>73</v>
      </c>
      <c r="U69" s="510">
        <f t="shared" si="43"/>
        <v>50</v>
      </c>
      <c r="V69" s="510">
        <f t="shared" si="43"/>
        <v>107</v>
      </c>
      <c r="W69" s="510">
        <f t="shared" si="43"/>
        <v>56</v>
      </c>
      <c r="X69" s="510">
        <f t="shared" si="43"/>
        <v>51</v>
      </c>
      <c r="Y69" s="510">
        <f t="shared" si="43"/>
        <v>118</v>
      </c>
      <c r="Z69" s="510">
        <f t="shared" si="43"/>
        <v>55</v>
      </c>
      <c r="AA69" s="510">
        <f t="shared" si="43"/>
        <v>63</v>
      </c>
    </row>
    <row r="70" spans="1:27" ht="15" customHeight="1">
      <c r="A70" s="26"/>
      <c r="B70" s="254" t="s">
        <v>118</v>
      </c>
      <c r="C70" s="182">
        <f>SUM(D70:E70)</f>
        <v>4</v>
      </c>
      <c r="D70" s="182">
        <v>3</v>
      </c>
      <c r="E70" s="183">
        <v>1</v>
      </c>
      <c r="F70" s="182">
        <v>28</v>
      </c>
      <c r="G70" s="182">
        <f>SUM(H70:I70)</f>
        <v>657</v>
      </c>
      <c r="H70" s="183">
        <f>SUM(K70,N70,Q70,T70,W70,Z70)</f>
        <v>339</v>
      </c>
      <c r="I70" s="183">
        <f>SUM(L70,O70,R70,U70,X70,AA70)</f>
        <v>318</v>
      </c>
      <c r="J70" s="182">
        <f>SUM(K70:L70)</f>
        <v>106</v>
      </c>
      <c r="K70" s="182">
        <v>48</v>
      </c>
      <c r="L70" s="182">
        <v>58</v>
      </c>
      <c r="M70" s="182">
        <f>SUM(N70:O70)</f>
        <v>102</v>
      </c>
      <c r="N70" s="182">
        <v>55</v>
      </c>
      <c r="O70" s="182">
        <v>47</v>
      </c>
      <c r="P70" s="182">
        <f>SUM(Q70:R70)</f>
        <v>101</v>
      </c>
      <c r="Q70" s="182">
        <v>52</v>
      </c>
      <c r="R70" s="182">
        <v>49</v>
      </c>
      <c r="S70" s="182">
        <f>SUM(T70:U70)</f>
        <v>123</v>
      </c>
      <c r="T70" s="182">
        <v>73</v>
      </c>
      <c r="U70" s="182">
        <v>50</v>
      </c>
      <c r="V70" s="182">
        <f>SUM(W70:X70)</f>
        <v>107</v>
      </c>
      <c r="W70" s="182">
        <v>56</v>
      </c>
      <c r="X70" s="182">
        <v>51</v>
      </c>
      <c r="Y70" s="182">
        <f>SUM(Z70:AA70)</f>
        <v>118</v>
      </c>
      <c r="Z70" s="182">
        <v>55</v>
      </c>
      <c r="AA70" s="182">
        <v>63</v>
      </c>
    </row>
    <row r="71" spans="1:27" ht="15" customHeight="1">
      <c r="A71" s="277" t="s">
        <v>480</v>
      </c>
      <c r="B71" s="277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</row>
    <row r="72" spans="1:27" ht="14.2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199"/>
      <c r="AA72" s="199"/>
    </row>
  </sheetData>
  <sheetProtection/>
  <mergeCells count="33">
    <mergeCell ref="A23:B23"/>
    <mergeCell ref="A26:B26"/>
    <mergeCell ref="A63:B63"/>
    <mergeCell ref="A69:B69"/>
    <mergeCell ref="A32:B32"/>
    <mergeCell ref="A42:B42"/>
    <mergeCell ref="A49:B49"/>
    <mergeCell ref="A55:B55"/>
    <mergeCell ref="A16:B16"/>
    <mergeCell ref="A17:B17"/>
    <mergeCell ref="A18:B18"/>
    <mergeCell ref="A19:B19"/>
    <mergeCell ref="A20:B20"/>
    <mergeCell ref="A21:B21"/>
    <mergeCell ref="V5:X5"/>
    <mergeCell ref="Y5:AA5"/>
    <mergeCell ref="A7:B7"/>
    <mergeCell ref="A8:B8"/>
    <mergeCell ref="A14:B14"/>
    <mergeCell ref="A15:B15"/>
    <mergeCell ref="A9:B9"/>
    <mergeCell ref="A10:B10"/>
    <mergeCell ref="A11:B11"/>
    <mergeCell ref="A2:AA2"/>
    <mergeCell ref="A3:AA3"/>
    <mergeCell ref="A5:B6"/>
    <mergeCell ref="C5:E5"/>
    <mergeCell ref="F5:F6"/>
    <mergeCell ref="G5:I5"/>
    <mergeCell ref="J5:L5"/>
    <mergeCell ref="M5:O5"/>
    <mergeCell ref="P5:R5"/>
    <mergeCell ref="S5:U5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61"/>
  <sheetViews>
    <sheetView zoomScale="70" zoomScaleNormal="70" zoomScalePageLayoutView="0" workbookViewId="0" topLeftCell="A1">
      <selection activeCell="A5" sqref="A5:B9"/>
    </sheetView>
  </sheetViews>
  <sheetFormatPr defaultColWidth="10.59765625" defaultRowHeight="15"/>
  <cols>
    <col min="1" max="1" width="2.59765625" style="186" customWidth="1"/>
    <col min="2" max="2" width="11.09765625" style="186" customWidth="1"/>
    <col min="3" max="3" width="8.5" style="186" bestFit="1" customWidth="1"/>
    <col min="4" max="5" width="7.59765625" style="186" customWidth="1"/>
    <col min="6" max="9" width="6.59765625" style="186" customWidth="1"/>
    <col min="10" max="11" width="7.59765625" style="186" customWidth="1"/>
    <col min="12" max="12" width="9" style="186" customWidth="1"/>
    <col min="13" max="16" width="6.59765625" style="186" customWidth="1"/>
    <col min="17" max="17" width="7.19921875" style="186" customWidth="1"/>
    <col min="18" max="18" width="6.59765625" style="186" customWidth="1"/>
    <col min="19" max="19" width="7.3984375" style="186" customWidth="1"/>
    <col min="20" max="20" width="8.59765625" style="186" customWidth="1"/>
    <col min="21" max="21" width="2.59765625" style="186" customWidth="1"/>
    <col min="22" max="22" width="12" style="186" customWidth="1"/>
    <col min="23" max="25" width="6.59765625" style="186" customWidth="1"/>
    <col min="26" max="26" width="7.59765625" style="186" customWidth="1"/>
    <col min="27" max="27" width="8.59765625" style="186" customWidth="1"/>
    <col min="28" max="28" width="8.69921875" style="186" customWidth="1"/>
    <col min="29" max="30" width="8.59765625" style="186" customWidth="1"/>
    <col min="31" max="32" width="7.59765625" style="186" customWidth="1"/>
    <col min="33" max="33" width="8.59765625" style="186" customWidth="1"/>
    <col min="34" max="35" width="7.59765625" style="186" customWidth="1"/>
    <col min="36" max="36" width="8.59765625" style="186" customWidth="1"/>
    <col min="37" max="38" width="7.59765625" style="186" customWidth="1"/>
    <col min="39" max="16384" width="10.59765625" style="186" customWidth="1"/>
  </cols>
  <sheetData>
    <row r="1" spans="1:38" s="235" customFormat="1" ht="19.5" customHeight="1">
      <c r="A1" s="15" t="s">
        <v>482</v>
      </c>
      <c r="AL1" s="16" t="s">
        <v>481</v>
      </c>
    </row>
    <row r="2" spans="1:19" ht="19.5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</row>
    <row r="3" spans="1:38" ht="19.5" customHeight="1">
      <c r="A3" s="685" t="s">
        <v>636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U3" s="684" t="s">
        <v>648</v>
      </c>
      <c r="V3" s="684"/>
      <c r="W3" s="684"/>
      <c r="X3" s="684"/>
      <c r="Y3" s="684"/>
      <c r="Z3" s="684"/>
      <c r="AA3" s="684"/>
      <c r="AB3" s="684"/>
      <c r="AC3" s="684"/>
      <c r="AD3" s="684"/>
      <c r="AE3" s="684"/>
      <c r="AF3" s="684"/>
      <c r="AG3" s="684"/>
      <c r="AH3" s="684"/>
      <c r="AI3" s="684"/>
      <c r="AJ3" s="684"/>
      <c r="AK3" s="684"/>
      <c r="AL3" s="684"/>
    </row>
    <row r="4" ht="18" customHeight="1" thickBot="1">
      <c r="S4" s="191"/>
    </row>
    <row r="5" spans="1:39" ht="15.75" customHeight="1">
      <c r="A5" s="686" t="s">
        <v>483</v>
      </c>
      <c r="B5" s="687"/>
      <c r="C5" s="680" t="s">
        <v>5</v>
      </c>
      <c r="D5" s="681"/>
      <c r="E5" s="681"/>
      <c r="F5" s="681"/>
      <c r="G5" s="681"/>
      <c r="H5" s="681"/>
      <c r="I5" s="681"/>
      <c r="J5" s="681"/>
      <c r="K5" s="681"/>
      <c r="L5" s="681"/>
      <c r="M5" s="681"/>
      <c r="N5" s="681"/>
      <c r="O5" s="681"/>
      <c r="P5" s="693"/>
      <c r="Q5" s="668" t="s">
        <v>489</v>
      </c>
      <c r="R5" s="669"/>
      <c r="S5" s="669"/>
      <c r="U5" s="685" t="s">
        <v>637</v>
      </c>
      <c r="V5" s="685"/>
      <c r="W5" s="685"/>
      <c r="X5" s="685"/>
      <c r="Y5" s="685"/>
      <c r="Z5" s="685"/>
      <c r="AA5" s="685"/>
      <c r="AB5" s="685"/>
      <c r="AC5" s="685"/>
      <c r="AD5" s="685"/>
      <c r="AE5" s="685"/>
      <c r="AF5" s="685"/>
      <c r="AG5" s="685"/>
      <c r="AH5" s="685"/>
      <c r="AI5" s="685"/>
      <c r="AJ5" s="685"/>
      <c r="AK5" s="685"/>
      <c r="AL5" s="685"/>
      <c r="AM5" s="199"/>
    </row>
    <row r="6" spans="1:19" ht="15.75" customHeight="1">
      <c r="A6" s="688"/>
      <c r="B6" s="689"/>
      <c r="C6" s="694" t="s">
        <v>458</v>
      </c>
      <c r="D6" s="695"/>
      <c r="E6" s="695"/>
      <c r="F6" s="695"/>
      <c r="G6" s="695"/>
      <c r="H6" s="695"/>
      <c r="I6" s="695"/>
      <c r="J6" s="695"/>
      <c r="K6" s="695"/>
      <c r="L6" s="695"/>
      <c r="M6" s="695"/>
      <c r="N6" s="696"/>
      <c r="O6" s="697" t="s">
        <v>638</v>
      </c>
      <c r="P6" s="707"/>
      <c r="Q6" s="670"/>
      <c r="R6" s="671"/>
      <c r="S6" s="671"/>
    </row>
    <row r="7" spans="1:38" ht="15.75" customHeight="1" thickBot="1">
      <c r="A7" s="688"/>
      <c r="B7" s="689"/>
      <c r="C7" s="697" t="s">
        <v>484</v>
      </c>
      <c r="D7" s="698"/>
      <c r="E7" s="699"/>
      <c r="F7" s="697" t="s">
        <v>485</v>
      </c>
      <c r="G7" s="699"/>
      <c r="H7" s="697" t="s">
        <v>486</v>
      </c>
      <c r="I7" s="699"/>
      <c r="J7" s="701" t="s">
        <v>639</v>
      </c>
      <c r="K7" s="702"/>
      <c r="L7" s="705" t="s">
        <v>487</v>
      </c>
      <c r="M7" s="697" t="s">
        <v>488</v>
      </c>
      <c r="N7" s="699"/>
      <c r="O7" s="708"/>
      <c r="P7" s="709"/>
      <c r="Q7" s="670"/>
      <c r="R7" s="671"/>
      <c r="S7" s="671"/>
      <c r="U7" s="241"/>
      <c r="V7" s="241"/>
      <c r="AL7" s="192" t="s">
        <v>120</v>
      </c>
    </row>
    <row r="8" spans="1:38" ht="15.75" customHeight="1">
      <c r="A8" s="688"/>
      <c r="B8" s="689"/>
      <c r="C8" s="700"/>
      <c r="D8" s="690"/>
      <c r="E8" s="691"/>
      <c r="F8" s="700"/>
      <c r="G8" s="691"/>
      <c r="H8" s="700"/>
      <c r="I8" s="691"/>
      <c r="J8" s="703"/>
      <c r="K8" s="704"/>
      <c r="L8" s="706"/>
      <c r="M8" s="700"/>
      <c r="N8" s="691"/>
      <c r="O8" s="700"/>
      <c r="P8" s="710"/>
      <c r="Q8" s="672"/>
      <c r="R8" s="673"/>
      <c r="S8" s="673"/>
      <c r="T8" s="199"/>
      <c r="U8" s="674" t="s">
        <v>847</v>
      </c>
      <c r="V8" s="675"/>
      <c r="W8" s="681" t="s">
        <v>490</v>
      </c>
      <c r="X8" s="681"/>
      <c r="Y8" s="682"/>
      <c r="Z8" s="678" t="s">
        <v>66</v>
      </c>
      <c r="AA8" s="680" t="s">
        <v>640</v>
      </c>
      <c r="AB8" s="681"/>
      <c r="AC8" s="682"/>
      <c r="AD8" s="692" t="s">
        <v>649</v>
      </c>
      <c r="AE8" s="681"/>
      <c r="AF8" s="682"/>
      <c r="AG8" s="692" t="s">
        <v>491</v>
      </c>
      <c r="AH8" s="681"/>
      <c r="AI8" s="682"/>
      <c r="AJ8" s="692" t="s">
        <v>492</v>
      </c>
      <c r="AK8" s="681"/>
      <c r="AL8" s="681"/>
    </row>
    <row r="9" spans="1:38" ht="15.75" customHeight="1">
      <c r="A9" s="690"/>
      <c r="B9" s="691"/>
      <c r="C9" s="286" t="s">
        <v>22</v>
      </c>
      <c r="D9" s="286" t="s">
        <v>23</v>
      </c>
      <c r="E9" s="286" t="s">
        <v>24</v>
      </c>
      <c r="F9" s="286" t="s">
        <v>23</v>
      </c>
      <c r="G9" s="286" t="s">
        <v>24</v>
      </c>
      <c r="H9" s="286" t="s">
        <v>23</v>
      </c>
      <c r="I9" s="286" t="s">
        <v>24</v>
      </c>
      <c r="J9" s="286" t="s">
        <v>23</v>
      </c>
      <c r="K9" s="286" t="s">
        <v>24</v>
      </c>
      <c r="L9" s="286" t="s">
        <v>24</v>
      </c>
      <c r="M9" s="286" t="s">
        <v>23</v>
      </c>
      <c r="N9" s="286" t="s">
        <v>24</v>
      </c>
      <c r="O9" s="286" t="s">
        <v>23</v>
      </c>
      <c r="P9" s="287" t="s">
        <v>24</v>
      </c>
      <c r="Q9" s="288" t="s">
        <v>22</v>
      </c>
      <c r="R9" s="286" t="s">
        <v>23</v>
      </c>
      <c r="S9" s="271" t="s">
        <v>24</v>
      </c>
      <c r="T9" s="199"/>
      <c r="U9" s="676"/>
      <c r="V9" s="677"/>
      <c r="W9" s="289" t="s">
        <v>22</v>
      </c>
      <c r="X9" s="285" t="s">
        <v>641</v>
      </c>
      <c r="Y9" s="285" t="s">
        <v>642</v>
      </c>
      <c r="Z9" s="679"/>
      <c r="AA9" s="285" t="s">
        <v>22</v>
      </c>
      <c r="AB9" s="285" t="s">
        <v>23</v>
      </c>
      <c r="AC9" s="285" t="s">
        <v>24</v>
      </c>
      <c r="AD9" s="285" t="s">
        <v>22</v>
      </c>
      <c r="AE9" s="285" t="s">
        <v>23</v>
      </c>
      <c r="AF9" s="285" t="s">
        <v>24</v>
      </c>
      <c r="AG9" s="285" t="s">
        <v>22</v>
      </c>
      <c r="AH9" s="285" t="s">
        <v>23</v>
      </c>
      <c r="AI9" s="285" t="s">
        <v>24</v>
      </c>
      <c r="AJ9" s="285" t="s">
        <v>22</v>
      </c>
      <c r="AK9" s="285" t="s">
        <v>23</v>
      </c>
      <c r="AL9" s="284" t="s">
        <v>24</v>
      </c>
    </row>
    <row r="10" spans="1:38" ht="15.75" customHeight="1">
      <c r="A10" s="602" t="s">
        <v>478</v>
      </c>
      <c r="B10" s="714"/>
      <c r="C10" s="476">
        <f>SUM(D10:E10)</f>
        <v>4541</v>
      </c>
      <c r="D10" s="183">
        <f>SUM(F10,H10,J10,M10)</f>
        <v>1776</v>
      </c>
      <c r="E10" s="183">
        <f>SUM(G10,I10,K10,N10,L10)</f>
        <v>2765</v>
      </c>
      <c r="F10" s="190">
        <v>274</v>
      </c>
      <c r="G10" s="190">
        <v>5</v>
      </c>
      <c r="H10" s="190">
        <v>248</v>
      </c>
      <c r="I10" s="190">
        <v>34</v>
      </c>
      <c r="J10" s="190">
        <v>1215</v>
      </c>
      <c r="K10" s="190">
        <v>2368</v>
      </c>
      <c r="L10" s="190">
        <v>250</v>
      </c>
      <c r="M10" s="190">
        <v>39</v>
      </c>
      <c r="N10" s="190">
        <v>108</v>
      </c>
      <c r="O10" s="190">
        <v>35</v>
      </c>
      <c r="P10" s="190">
        <v>44</v>
      </c>
      <c r="Q10" s="183">
        <f>SUM(R10:S10)</f>
        <v>1216</v>
      </c>
      <c r="R10" s="190">
        <v>165</v>
      </c>
      <c r="S10" s="190">
        <v>1051</v>
      </c>
      <c r="U10" s="715" t="s">
        <v>478</v>
      </c>
      <c r="V10" s="661"/>
      <c r="W10" s="183">
        <f>SUM(X10:Y10)</f>
        <v>114</v>
      </c>
      <c r="X10" s="190">
        <v>110</v>
      </c>
      <c r="Y10" s="190">
        <v>4</v>
      </c>
      <c r="Z10" s="190">
        <v>1529</v>
      </c>
      <c r="AA10" s="183">
        <f>SUM(AB10:AC10)</f>
        <v>59081</v>
      </c>
      <c r="AB10" s="190">
        <f>SUM(AE10,AH10,AK10)</f>
        <v>30350</v>
      </c>
      <c r="AC10" s="190">
        <f>SUM(AF10,AI10,AL10)</f>
        <v>28731</v>
      </c>
      <c r="AD10" s="183">
        <v>18790</v>
      </c>
      <c r="AE10" s="190">
        <v>9713</v>
      </c>
      <c r="AF10" s="190">
        <v>9077</v>
      </c>
      <c r="AG10" s="183">
        <v>19785</v>
      </c>
      <c r="AH10" s="190">
        <v>10079</v>
      </c>
      <c r="AI10" s="190">
        <v>9706</v>
      </c>
      <c r="AJ10" s="183">
        <v>20506</v>
      </c>
      <c r="AK10" s="190">
        <v>10558</v>
      </c>
      <c r="AL10" s="190">
        <v>9948</v>
      </c>
    </row>
    <row r="11" spans="1:38" ht="15.75" customHeight="1">
      <c r="A11" s="565" t="s">
        <v>8</v>
      </c>
      <c r="B11" s="566"/>
      <c r="C11" s="188">
        <f>SUM(D11:E11)</f>
        <v>4534</v>
      </c>
      <c r="D11" s="183">
        <f>SUM(F11,H11,J11,M11)</f>
        <v>1738</v>
      </c>
      <c r="E11" s="183">
        <f>SUM(G11,I11,K11,N11,L11)</f>
        <v>2796</v>
      </c>
      <c r="F11" s="190">
        <v>269</v>
      </c>
      <c r="G11" s="190">
        <v>9</v>
      </c>
      <c r="H11" s="190">
        <v>221</v>
      </c>
      <c r="I11" s="190">
        <v>59</v>
      </c>
      <c r="J11" s="190">
        <v>1212</v>
      </c>
      <c r="K11" s="190">
        <v>2361</v>
      </c>
      <c r="L11" s="190">
        <v>252</v>
      </c>
      <c r="M11" s="190">
        <v>36</v>
      </c>
      <c r="N11" s="190">
        <v>115</v>
      </c>
      <c r="O11" s="190">
        <v>27</v>
      </c>
      <c r="P11" s="190">
        <v>85</v>
      </c>
      <c r="Q11" s="183">
        <f>SUM(R11:S11)</f>
        <v>1199</v>
      </c>
      <c r="R11" s="190">
        <v>157</v>
      </c>
      <c r="S11" s="190">
        <v>1042</v>
      </c>
      <c r="U11" s="568" t="s">
        <v>643</v>
      </c>
      <c r="V11" s="661"/>
      <c r="W11" s="183">
        <f>SUM(X11:Y11)</f>
        <v>115</v>
      </c>
      <c r="X11" s="190">
        <v>111</v>
      </c>
      <c r="Y11" s="190">
        <v>4</v>
      </c>
      <c r="Z11" s="190">
        <v>1504</v>
      </c>
      <c r="AA11" s="183">
        <f>SUM(AB11:AC11)</f>
        <v>56234</v>
      </c>
      <c r="AB11" s="190">
        <f aca="true" t="shared" si="0" ref="AB11:AC13">SUM(AE11,AH11,AK11)</f>
        <v>28850</v>
      </c>
      <c r="AC11" s="190">
        <f t="shared" si="0"/>
        <v>27384</v>
      </c>
      <c r="AD11" s="183">
        <v>17708</v>
      </c>
      <c r="AE11" s="190">
        <v>9081</v>
      </c>
      <c r="AF11" s="190">
        <v>8627</v>
      </c>
      <c r="AG11" s="183">
        <v>18766</v>
      </c>
      <c r="AH11" s="190">
        <v>9701</v>
      </c>
      <c r="AI11" s="190">
        <v>9065</v>
      </c>
      <c r="AJ11" s="183">
        <v>19760</v>
      </c>
      <c r="AK11" s="190">
        <v>10068</v>
      </c>
      <c r="AL11" s="190">
        <v>9692</v>
      </c>
    </row>
    <row r="12" spans="1:38" ht="15.75" customHeight="1">
      <c r="A12" s="571">
        <v>2</v>
      </c>
      <c r="B12" s="566"/>
      <c r="C12" s="188">
        <f>SUM(D12:E12)</f>
        <v>4518</v>
      </c>
      <c r="D12" s="183">
        <f>SUM(F12,H12,J12,M12)</f>
        <v>1682</v>
      </c>
      <c r="E12" s="183">
        <f>SUM(G12,I12,K12,N12,L12)</f>
        <v>2836</v>
      </c>
      <c r="F12" s="190">
        <v>267</v>
      </c>
      <c r="G12" s="190">
        <v>12</v>
      </c>
      <c r="H12" s="190">
        <v>202</v>
      </c>
      <c r="I12" s="190">
        <v>75</v>
      </c>
      <c r="J12" s="190">
        <v>1176</v>
      </c>
      <c r="K12" s="190">
        <v>2384</v>
      </c>
      <c r="L12" s="190">
        <v>263</v>
      </c>
      <c r="M12" s="190">
        <v>37</v>
      </c>
      <c r="N12" s="190">
        <v>102</v>
      </c>
      <c r="O12" s="190">
        <v>23</v>
      </c>
      <c r="P12" s="190">
        <v>55</v>
      </c>
      <c r="Q12" s="183">
        <f>SUM(R12:S12)</f>
        <v>1173</v>
      </c>
      <c r="R12" s="190">
        <v>161</v>
      </c>
      <c r="S12" s="190">
        <v>1012</v>
      </c>
      <c r="U12" s="256"/>
      <c r="V12" s="290">
        <v>2</v>
      </c>
      <c r="W12" s="183">
        <f>SUM(X12:Y12)</f>
        <v>114</v>
      </c>
      <c r="X12" s="190">
        <v>110</v>
      </c>
      <c r="Y12" s="190">
        <v>4</v>
      </c>
      <c r="Z12" s="190">
        <v>1485</v>
      </c>
      <c r="AA12" s="183">
        <f>SUM(AB12:AC12)</f>
        <v>53435</v>
      </c>
      <c r="AB12" s="190">
        <f t="shared" si="0"/>
        <v>27497</v>
      </c>
      <c r="AC12" s="190">
        <f t="shared" si="0"/>
        <v>25938</v>
      </c>
      <c r="AD12" s="183">
        <v>16966</v>
      </c>
      <c r="AE12" s="190">
        <v>8717</v>
      </c>
      <c r="AF12" s="190">
        <v>8249</v>
      </c>
      <c r="AG12" s="183">
        <v>17728</v>
      </c>
      <c r="AH12" s="190">
        <v>9084</v>
      </c>
      <c r="AI12" s="190">
        <v>8644</v>
      </c>
      <c r="AJ12" s="183">
        <v>18741</v>
      </c>
      <c r="AK12" s="190">
        <v>9696</v>
      </c>
      <c r="AL12" s="190">
        <v>9045</v>
      </c>
    </row>
    <row r="13" spans="1:38" ht="15.75" customHeight="1">
      <c r="A13" s="571">
        <v>3</v>
      </c>
      <c r="B13" s="566"/>
      <c r="C13" s="188">
        <f>SUM(D13:E13)</f>
        <v>4512</v>
      </c>
      <c r="D13" s="183">
        <f>SUM(F13,H13,J13,M13)</f>
        <v>1655</v>
      </c>
      <c r="E13" s="183">
        <f>SUM(G13,I13,K13,N13,L13)</f>
        <v>2857</v>
      </c>
      <c r="F13" s="190">
        <v>259</v>
      </c>
      <c r="G13" s="190">
        <v>16</v>
      </c>
      <c r="H13" s="190">
        <v>191</v>
      </c>
      <c r="I13" s="190">
        <v>83</v>
      </c>
      <c r="J13" s="190">
        <v>1175</v>
      </c>
      <c r="K13" s="190">
        <v>2370</v>
      </c>
      <c r="L13" s="190">
        <v>271</v>
      </c>
      <c r="M13" s="190">
        <v>30</v>
      </c>
      <c r="N13" s="190">
        <v>117</v>
      </c>
      <c r="O13" s="190">
        <v>29</v>
      </c>
      <c r="P13" s="190">
        <v>49</v>
      </c>
      <c r="Q13" s="183">
        <f>SUM(R13:S13)</f>
        <v>1211</v>
      </c>
      <c r="R13" s="190">
        <v>157</v>
      </c>
      <c r="S13" s="190">
        <v>1054</v>
      </c>
      <c r="U13" s="256"/>
      <c r="V13" s="290">
        <v>3</v>
      </c>
      <c r="W13" s="183">
        <f>SUM(X13:Y13)</f>
        <v>114</v>
      </c>
      <c r="X13" s="190">
        <v>110</v>
      </c>
      <c r="Y13" s="190">
        <v>4</v>
      </c>
      <c r="Z13" s="190">
        <v>1483</v>
      </c>
      <c r="AA13" s="183">
        <f>SUM(AB13:AC13)</f>
        <v>51087</v>
      </c>
      <c r="AB13" s="190">
        <f t="shared" si="0"/>
        <v>26164</v>
      </c>
      <c r="AC13" s="190">
        <f t="shared" si="0"/>
        <v>24923</v>
      </c>
      <c r="AD13" s="183">
        <v>16446</v>
      </c>
      <c r="AE13" s="190">
        <v>8395</v>
      </c>
      <c r="AF13" s="190">
        <v>8051</v>
      </c>
      <c r="AG13" s="183">
        <v>16951</v>
      </c>
      <c r="AH13" s="190">
        <v>8708</v>
      </c>
      <c r="AI13" s="190">
        <v>8243</v>
      </c>
      <c r="AJ13" s="183">
        <v>17690</v>
      </c>
      <c r="AK13" s="190">
        <v>9061</v>
      </c>
      <c r="AL13" s="190">
        <v>8629</v>
      </c>
    </row>
    <row r="14" spans="1:38" ht="15.75" customHeight="1">
      <c r="A14" s="582">
        <v>4</v>
      </c>
      <c r="B14" s="711"/>
      <c r="C14" s="329">
        <f>SUM(C16:C23,C25,C28,C34,C44,C51,C57,C65,C71)</f>
        <v>4451</v>
      </c>
      <c r="D14" s="329">
        <f>SUM(D16:D23,D25,D28,D34,D44,D51,D57,D65,D71)</f>
        <v>1597</v>
      </c>
      <c r="E14" s="329">
        <f>SUM(E16:E23,E25,E28,E34,E44,E51,E57,E65,E71)</f>
        <v>2854</v>
      </c>
      <c r="F14" s="329">
        <f aca="true" t="shared" si="1" ref="F14:S14">SUM(F16:F23,F25,F28,F34,F44,F51,F57,F65,F71)</f>
        <v>248</v>
      </c>
      <c r="G14" s="329">
        <f t="shared" si="1"/>
        <v>23</v>
      </c>
      <c r="H14" s="329">
        <f t="shared" si="1"/>
        <v>193</v>
      </c>
      <c r="I14" s="329">
        <f t="shared" si="1"/>
        <v>78</v>
      </c>
      <c r="J14" s="329">
        <f t="shared" si="1"/>
        <v>1120</v>
      </c>
      <c r="K14" s="329">
        <f t="shared" si="1"/>
        <v>2334</v>
      </c>
      <c r="L14" s="329">
        <f t="shared" si="1"/>
        <v>288</v>
      </c>
      <c r="M14" s="329">
        <f t="shared" si="1"/>
        <v>36</v>
      </c>
      <c r="N14" s="329">
        <f t="shared" si="1"/>
        <v>131</v>
      </c>
      <c r="O14" s="329">
        <f t="shared" si="1"/>
        <v>16</v>
      </c>
      <c r="P14" s="329">
        <f t="shared" si="1"/>
        <v>27</v>
      </c>
      <c r="Q14" s="327">
        <f>SUM(R14:S14)</f>
        <v>1169</v>
      </c>
      <c r="R14" s="329">
        <f t="shared" si="1"/>
        <v>154</v>
      </c>
      <c r="S14" s="329">
        <f t="shared" si="1"/>
        <v>1015</v>
      </c>
      <c r="U14" s="256"/>
      <c r="V14" s="299">
        <v>4</v>
      </c>
      <c r="W14" s="329">
        <f>SUM(W16:W23,W25,W28,W34,W44,W51,W57,W65,W71)</f>
        <v>114</v>
      </c>
      <c r="X14" s="329">
        <f aca="true" t="shared" si="2" ref="X14:AL14">SUM(X16:X23,X25,X28,X34,X44,X51,X57,X65,X71)</f>
        <v>110</v>
      </c>
      <c r="Y14" s="329">
        <f t="shared" si="2"/>
        <v>4</v>
      </c>
      <c r="Z14" s="329">
        <f t="shared" si="2"/>
        <v>1436</v>
      </c>
      <c r="AA14" s="329">
        <f>SUM(AB14:AC14)</f>
        <v>49129</v>
      </c>
      <c r="AB14" s="329">
        <f t="shared" si="2"/>
        <v>25036</v>
      </c>
      <c r="AC14" s="329">
        <f t="shared" si="2"/>
        <v>24093</v>
      </c>
      <c r="AD14" s="329">
        <f>SUM(AE14:AF14)</f>
        <v>15754</v>
      </c>
      <c r="AE14" s="329">
        <f t="shared" si="2"/>
        <v>7954</v>
      </c>
      <c r="AF14" s="329">
        <f t="shared" si="2"/>
        <v>7800</v>
      </c>
      <c r="AG14" s="329">
        <f>SUM(AH14:AI14)</f>
        <v>16440</v>
      </c>
      <c r="AH14" s="329">
        <f t="shared" si="2"/>
        <v>8381</v>
      </c>
      <c r="AI14" s="329">
        <f t="shared" si="2"/>
        <v>8059</v>
      </c>
      <c r="AJ14" s="329">
        <f>SUM(AK14:AL14)</f>
        <v>16935</v>
      </c>
      <c r="AK14" s="329">
        <f t="shared" si="2"/>
        <v>8701</v>
      </c>
      <c r="AL14" s="329">
        <f t="shared" si="2"/>
        <v>8234</v>
      </c>
    </row>
    <row r="15" spans="1:38" ht="15.75" customHeight="1">
      <c r="A15" s="199"/>
      <c r="B15" s="291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2"/>
      <c r="U15" s="292"/>
      <c r="V15" s="29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</row>
    <row r="16" spans="1:38" ht="15.75" customHeight="1">
      <c r="A16" s="712" t="s">
        <v>71</v>
      </c>
      <c r="B16" s="596"/>
      <c r="C16" s="188">
        <f>SUM(D16:E16)</f>
        <v>1380</v>
      </c>
      <c r="D16" s="183">
        <f>SUM(F16,H16,J16,M16)</f>
        <v>475</v>
      </c>
      <c r="E16" s="183">
        <f>SUM(G16,I16,K16,N16,L16)</f>
        <v>905</v>
      </c>
      <c r="F16" s="183">
        <v>54</v>
      </c>
      <c r="G16" s="183">
        <v>5</v>
      </c>
      <c r="H16" s="183">
        <v>47</v>
      </c>
      <c r="I16" s="183">
        <v>13</v>
      </c>
      <c r="J16" s="183">
        <v>362</v>
      </c>
      <c r="K16" s="183">
        <v>772</v>
      </c>
      <c r="L16" s="183">
        <v>65</v>
      </c>
      <c r="M16" s="183">
        <v>12</v>
      </c>
      <c r="N16" s="183">
        <v>50</v>
      </c>
      <c r="O16" s="183">
        <v>6</v>
      </c>
      <c r="P16" s="183">
        <v>11</v>
      </c>
      <c r="Q16" s="183">
        <f aca="true" t="shared" si="3" ref="Q16:Q23">SUM(R16:S16)</f>
        <v>270</v>
      </c>
      <c r="R16" s="183">
        <v>67</v>
      </c>
      <c r="S16" s="183">
        <v>203</v>
      </c>
      <c r="U16" s="712" t="s">
        <v>71</v>
      </c>
      <c r="V16" s="713"/>
      <c r="W16" s="183">
        <v>27</v>
      </c>
      <c r="X16" s="216">
        <v>26</v>
      </c>
      <c r="Y16" s="216">
        <v>1</v>
      </c>
      <c r="Z16" s="216">
        <v>487</v>
      </c>
      <c r="AA16" s="183">
        <f>SUM(AB16:AC16)</f>
        <v>17612</v>
      </c>
      <c r="AB16" s="190">
        <f>SUM(AE16,AH16,AK16)</f>
        <v>8977</v>
      </c>
      <c r="AC16" s="190">
        <f>SUM(AF16,AI16,AL16)</f>
        <v>8635</v>
      </c>
      <c r="AD16" s="183">
        <v>5580</v>
      </c>
      <c r="AE16" s="216">
        <v>2792</v>
      </c>
      <c r="AF16" s="216">
        <v>2788</v>
      </c>
      <c r="AG16" s="183">
        <v>5967</v>
      </c>
      <c r="AH16" s="216">
        <v>3064</v>
      </c>
      <c r="AI16" s="216">
        <v>2903</v>
      </c>
      <c r="AJ16" s="183">
        <v>6065</v>
      </c>
      <c r="AK16" s="216">
        <v>3121</v>
      </c>
      <c r="AL16" s="216">
        <v>2944</v>
      </c>
    </row>
    <row r="17" spans="1:38" ht="15.75" customHeight="1">
      <c r="A17" s="712" t="s">
        <v>32</v>
      </c>
      <c r="B17" s="596"/>
      <c r="C17" s="188">
        <f aca="true" t="shared" si="4" ref="C17:C23">SUM(D17:E17)</f>
        <v>168</v>
      </c>
      <c r="D17" s="183">
        <f aca="true" t="shared" si="5" ref="D17:D23">SUM(F17,H17,J17,M17)</f>
        <v>57</v>
      </c>
      <c r="E17" s="183">
        <f aca="true" t="shared" si="6" ref="E17:E23">SUM(G17,I17,K17,N17,L17)</f>
        <v>111</v>
      </c>
      <c r="F17" s="183">
        <v>8</v>
      </c>
      <c r="G17" s="183">
        <v>2</v>
      </c>
      <c r="H17" s="183">
        <v>6</v>
      </c>
      <c r="I17" s="183">
        <v>4</v>
      </c>
      <c r="J17" s="183">
        <v>43</v>
      </c>
      <c r="K17" s="183">
        <v>94</v>
      </c>
      <c r="L17" s="183">
        <v>11</v>
      </c>
      <c r="M17" s="216" t="s">
        <v>1</v>
      </c>
      <c r="N17" s="183" t="s">
        <v>1</v>
      </c>
      <c r="O17" s="191" t="s">
        <v>1</v>
      </c>
      <c r="P17" s="216">
        <v>1</v>
      </c>
      <c r="Q17" s="183">
        <f t="shared" si="3"/>
        <v>61</v>
      </c>
      <c r="R17" s="183">
        <v>9</v>
      </c>
      <c r="S17" s="183">
        <v>52</v>
      </c>
      <c r="U17" s="712" t="s">
        <v>32</v>
      </c>
      <c r="V17" s="596"/>
      <c r="W17" s="188">
        <v>6</v>
      </c>
      <c r="X17" s="216">
        <v>6</v>
      </c>
      <c r="Y17" s="216" t="s">
        <v>849</v>
      </c>
      <c r="Z17" s="216">
        <v>63</v>
      </c>
      <c r="AA17" s="183">
        <f aca="true" t="shared" si="7" ref="AA17:AA23">SUM(AB17:AC17)</f>
        <v>2161</v>
      </c>
      <c r="AB17" s="190">
        <f aca="true" t="shared" si="8" ref="AB17:AB23">SUM(AE17,AH17,AK17)</f>
        <v>1071</v>
      </c>
      <c r="AC17" s="190">
        <f aca="true" t="shared" si="9" ref="AC17:AC23">SUM(AF17,AI17,AL17)</f>
        <v>1090</v>
      </c>
      <c r="AD17" s="183">
        <v>693</v>
      </c>
      <c r="AE17" s="216">
        <v>325</v>
      </c>
      <c r="AF17" s="216">
        <v>368</v>
      </c>
      <c r="AG17" s="183">
        <v>708</v>
      </c>
      <c r="AH17" s="216">
        <v>376</v>
      </c>
      <c r="AI17" s="216">
        <v>332</v>
      </c>
      <c r="AJ17" s="183">
        <v>760</v>
      </c>
      <c r="AK17" s="252">
        <v>370</v>
      </c>
      <c r="AL17" s="252">
        <v>390</v>
      </c>
    </row>
    <row r="18" spans="1:38" ht="15.75" customHeight="1">
      <c r="A18" s="712" t="s">
        <v>72</v>
      </c>
      <c r="B18" s="596"/>
      <c r="C18" s="188">
        <f t="shared" si="4"/>
        <v>405</v>
      </c>
      <c r="D18" s="183">
        <f t="shared" si="5"/>
        <v>129</v>
      </c>
      <c r="E18" s="183">
        <f t="shared" si="6"/>
        <v>276</v>
      </c>
      <c r="F18" s="191">
        <v>19</v>
      </c>
      <c r="G18" s="191">
        <v>6</v>
      </c>
      <c r="H18" s="191">
        <v>12</v>
      </c>
      <c r="I18" s="183">
        <v>13</v>
      </c>
      <c r="J18" s="191">
        <v>94</v>
      </c>
      <c r="K18" s="191">
        <v>216</v>
      </c>
      <c r="L18" s="191">
        <v>28</v>
      </c>
      <c r="M18" s="191">
        <v>4</v>
      </c>
      <c r="N18" s="191">
        <v>13</v>
      </c>
      <c r="O18" s="191" t="s">
        <v>1</v>
      </c>
      <c r="P18" s="191">
        <v>1</v>
      </c>
      <c r="Q18" s="183">
        <f t="shared" si="3"/>
        <v>100</v>
      </c>
      <c r="R18" s="191">
        <v>2</v>
      </c>
      <c r="S18" s="191">
        <v>98</v>
      </c>
      <c r="U18" s="712" t="s">
        <v>72</v>
      </c>
      <c r="V18" s="596"/>
      <c r="W18" s="183">
        <v>10</v>
      </c>
      <c r="X18" s="183">
        <v>10</v>
      </c>
      <c r="Y18" s="183" t="s">
        <v>849</v>
      </c>
      <c r="Z18" s="183">
        <v>137</v>
      </c>
      <c r="AA18" s="183">
        <f t="shared" si="7"/>
        <v>4655</v>
      </c>
      <c r="AB18" s="190">
        <f t="shared" si="8"/>
        <v>2399</v>
      </c>
      <c r="AC18" s="190">
        <f t="shared" si="9"/>
        <v>2256</v>
      </c>
      <c r="AD18" s="183">
        <v>1485</v>
      </c>
      <c r="AE18" s="183">
        <v>765</v>
      </c>
      <c r="AF18" s="183">
        <v>720</v>
      </c>
      <c r="AG18" s="183">
        <v>1521</v>
      </c>
      <c r="AH18" s="183">
        <v>789</v>
      </c>
      <c r="AI18" s="183">
        <v>732</v>
      </c>
      <c r="AJ18" s="183">
        <v>1649</v>
      </c>
      <c r="AK18" s="183">
        <v>845</v>
      </c>
      <c r="AL18" s="183">
        <v>804</v>
      </c>
    </row>
    <row r="19" spans="1:38" ht="15.75" customHeight="1">
      <c r="A19" s="712" t="s">
        <v>73</v>
      </c>
      <c r="B19" s="596"/>
      <c r="C19" s="188">
        <f t="shared" si="4"/>
        <v>174</v>
      </c>
      <c r="D19" s="183">
        <f t="shared" si="5"/>
        <v>75</v>
      </c>
      <c r="E19" s="183">
        <f t="shared" si="6"/>
        <v>99</v>
      </c>
      <c r="F19" s="191">
        <v>15</v>
      </c>
      <c r="G19" s="183">
        <v>1</v>
      </c>
      <c r="H19" s="191">
        <v>8</v>
      </c>
      <c r="I19" s="191">
        <v>6</v>
      </c>
      <c r="J19" s="191">
        <v>51</v>
      </c>
      <c r="K19" s="191">
        <v>71</v>
      </c>
      <c r="L19" s="191">
        <v>16</v>
      </c>
      <c r="M19" s="183">
        <v>1</v>
      </c>
      <c r="N19" s="191">
        <v>5</v>
      </c>
      <c r="O19" s="191">
        <v>1</v>
      </c>
      <c r="P19" s="191">
        <v>2</v>
      </c>
      <c r="Q19" s="183">
        <f t="shared" si="3"/>
        <v>55</v>
      </c>
      <c r="R19" s="191">
        <v>5</v>
      </c>
      <c r="S19" s="191">
        <v>50</v>
      </c>
      <c r="U19" s="712" t="s">
        <v>73</v>
      </c>
      <c r="V19" s="596"/>
      <c r="W19" s="183">
        <v>7</v>
      </c>
      <c r="X19" s="183">
        <v>6</v>
      </c>
      <c r="Y19" s="183">
        <v>1</v>
      </c>
      <c r="Z19" s="183">
        <v>42</v>
      </c>
      <c r="AA19" s="183">
        <f t="shared" si="7"/>
        <v>1169</v>
      </c>
      <c r="AB19" s="190">
        <f t="shared" si="8"/>
        <v>584</v>
      </c>
      <c r="AC19" s="190">
        <f t="shared" si="9"/>
        <v>585</v>
      </c>
      <c r="AD19" s="183">
        <v>395</v>
      </c>
      <c r="AE19" s="183">
        <v>200</v>
      </c>
      <c r="AF19" s="183">
        <v>195</v>
      </c>
      <c r="AG19" s="183">
        <v>381</v>
      </c>
      <c r="AH19" s="183">
        <v>188</v>
      </c>
      <c r="AI19" s="183">
        <v>193</v>
      </c>
      <c r="AJ19" s="183">
        <v>393</v>
      </c>
      <c r="AK19" s="183">
        <v>196</v>
      </c>
      <c r="AL19" s="183">
        <v>197</v>
      </c>
    </row>
    <row r="20" spans="1:38" ht="15.75" customHeight="1">
      <c r="A20" s="712" t="s">
        <v>74</v>
      </c>
      <c r="B20" s="596"/>
      <c r="C20" s="188">
        <f t="shared" si="4"/>
        <v>128</v>
      </c>
      <c r="D20" s="183">
        <f t="shared" si="5"/>
        <v>50</v>
      </c>
      <c r="E20" s="183">
        <f t="shared" si="6"/>
        <v>78</v>
      </c>
      <c r="F20" s="191">
        <v>12</v>
      </c>
      <c r="G20" s="183" t="s">
        <v>1</v>
      </c>
      <c r="H20" s="191">
        <v>10</v>
      </c>
      <c r="I20" s="183">
        <v>3</v>
      </c>
      <c r="J20" s="191">
        <v>28</v>
      </c>
      <c r="K20" s="191">
        <v>60</v>
      </c>
      <c r="L20" s="191">
        <v>15</v>
      </c>
      <c r="M20" s="216" t="s">
        <v>1</v>
      </c>
      <c r="N20" s="191" t="s">
        <v>1</v>
      </c>
      <c r="O20" s="191">
        <v>2</v>
      </c>
      <c r="P20" s="191">
        <v>1</v>
      </c>
      <c r="Q20" s="183">
        <f t="shared" si="3"/>
        <v>49</v>
      </c>
      <c r="R20" s="191">
        <v>13</v>
      </c>
      <c r="S20" s="191">
        <v>36</v>
      </c>
      <c r="U20" s="712" t="s">
        <v>74</v>
      </c>
      <c r="V20" s="596"/>
      <c r="W20" s="183">
        <v>7</v>
      </c>
      <c r="X20" s="183">
        <v>7</v>
      </c>
      <c r="Y20" s="183" t="s">
        <v>849</v>
      </c>
      <c r="Z20" s="183">
        <v>37</v>
      </c>
      <c r="AA20" s="183">
        <f t="shared" si="7"/>
        <v>1016</v>
      </c>
      <c r="AB20" s="190">
        <f t="shared" si="8"/>
        <v>503</v>
      </c>
      <c r="AC20" s="190">
        <f t="shared" si="9"/>
        <v>513</v>
      </c>
      <c r="AD20" s="183">
        <v>311</v>
      </c>
      <c r="AE20" s="183">
        <v>159</v>
      </c>
      <c r="AF20" s="183">
        <v>152</v>
      </c>
      <c r="AG20" s="183">
        <v>354</v>
      </c>
      <c r="AH20" s="183">
        <v>172</v>
      </c>
      <c r="AI20" s="183">
        <v>182</v>
      </c>
      <c r="AJ20" s="183">
        <v>351</v>
      </c>
      <c r="AK20" s="183">
        <v>172</v>
      </c>
      <c r="AL20" s="183">
        <v>179</v>
      </c>
    </row>
    <row r="21" spans="1:38" ht="15.75" customHeight="1">
      <c r="A21" s="712" t="s">
        <v>75</v>
      </c>
      <c r="B21" s="596"/>
      <c r="C21" s="188">
        <f t="shared" si="4"/>
        <v>276</v>
      </c>
      <c r="D21" s="183">
        <f t="shared" si="5"/>
        <v>100</v>
      </c>
      <c r="E21" s="183">
        <f t="shared" si="6"/>
        <v>176</v>
      </c>
      <c r="F21" s="191">
        <v>18</v>
      </c>
      <c r="G21" s="183" t="s">
        <v>1</v>
      </c>
      <c r="H21" s="191">
        <v>10</v>
      </c>
      <c r="I21" s="183">
        <v>8</v>
      </c>
      <c r="J21" s="191">
        <v>71</v>
      </c>
      <c r="K21" s="191">
        <v>134</v>
      </c>
      <c r="L21" s="191">
        <v>19</v>
      </c>
      <c r="M21" s="191">
        <v>1</v>
      </c>
      <c r="N21" s="191">
        <v>15</v>
      </c>
      <c r="O21" s="191" t="s">
        <v>1</v>
      </c>
      <c r="P21" s="191">
        <v>1</v>
      </c>
      <c r="Q21" s="183">
        <f t="shared" si="3"/>
        <v>64</v>
      </c>
      <c r="R21" s="191">
        <v>1</v>
      </c>
      <c r="S21" s="191">
        <v>63</v>
      </c>
      <c r="U21" s="712" t="s">
        <v>75</v>
      </c>
      <c r="V21" s="596"/>
      <c r="W21" s="183">
        <v>5</v>
      </c>
      <c r="X21" s="183">
        <v>5</v>
      </c>
      <c r="Y21" s="183" t="s">
        <v>849</v>
      </c>
      <c r="Z21" s="183">
        <v>80</v>
      </c>
      <c r="AA21" s="183">
        <f t="shared" si="7"/>
        <v>2904</v>
      </c>
      <c r="AB21" s="190">
        <f t="shared" si="8"/>
        <v>1442</v>
      </c>
      <c r="AC21" s="190">
        <f t="shared" si="9"/>
        <v>1462</v>
      </c>
      <c r="AD21" s="183">
        <v>980</v>
      </c>
      <c r="AE21" s="183">
        <v>479</v>
      </c>
      <c r="AF21" s="183">
        <v>501</v>
      </c>
      <c r="AG21" s="183">
        <v>939</v>
      </c>
      <c r="AH21" s="183">
        <v>481</v>
      </c>
      <c r="AI21" s="183">
        <v>458</v>
      </c>
      <c r="AJ21" s="183">
        <v>985</v>
      </c>
      <c r="AK21" s="183">
        <v>482</v>
      </c>
      <c r="AL21" s="183">
        <v>503</v>
      </c>
    </row>
    <row r="22" spans="1:38" ht="15.75" customHeight="1">
      <c r="A22" s="712" t="s">
        <v>76</v>
      </c>
      <c r="B22" s="596"/>
      <c r="C22" s="188">
        <f t="shared" si="4"/>
        <v>115</v>
      </c>
      <c r="D22" s="183">
        <f t="shared" si="5"/>
        <v>36</v>
      </c>
      <c r="E22" s="183">
        <f t="shared" si="6"/>
        <v>79</v>
      </c>
      <c r="F22" s="191">
        <v>8</v>
      </c>
      <c r="G22" s="183">
        <v>1</v>
      </c>
      <c r="H22" s="191">
        <v>7</v>
      </c>
      <c r="I22" s="183">
        <v>2</v>
      </c>
      <c r="J22" s="191">
        <v>21</v>
      </c>
      <c r="K22" s="191">
        <v>67</v>
      </c>
      <c r="L22" s="191">
        <v>9</v>
      </c>
      <c r="M22" s="216" t="s">
        <v>1</v>
      </c>
      <c r="N22" s="191" t="s">
        <v>1</v>
      </c>
      <c r="O22" s="191" t="s">
        <v>1</v>
      </c>
      <c r="P22" s="216" t="s">
        <v>1</v>
      </c>
      <c r="Q22" s="183">
        <f t="shared" si="3"/>
        <v>23</v>
      </c>
      <c r="R22" s="191">
        <v>5</v>
      </c>
      <c r="S22" s="191">
        <v>18</v>
      </c>
      <c r="U22" s="712" t="s">
        <v>76</v>
      </c>
      <c r="V22" s="596"/>
      <c r="W22" s="183">
        <v>2</v>
      </c>
      <c r="X22" s="183">
        <v>2</v>
      </c>
      <c r="Y22" s="183" t="s">
        <v>849</v>
      </c>
      <c r="Z22" s="183">
        <v>33</v>
      </c>
      <c r="AA22" s="183">
        <f t="shared" si="7"/>
        <v>1193</v>
      </c>
      <c r="AB22" s="190">
        <f t="shared" si="8"/>
        <v>626</v>
      </c>
      <c r="AC22" s="190">
        <f t="shared" si="9"/>
        <v>567</v>
      </c>
      <c r="AD22" s="183">
        <v>376</v>
      </c>
      <c r="AE22" s="183">
        <v>189</v>
      </c>
      <c r="AF22" s="183">
        <v>187</v>
      </c>
      <c r="AG22" s="183">
        <v>365</v>
      </c>
      <c r="AH22" s="183">
        <v>179</v>
      </c>
      <c r="AI22" s="183">
        <v>186</v>
      </c>
      <c r="AJ22" s="183">
        <v>452</v>
      </c>
      <c r="AK22" s="183">
        <v>258</v>
      </c>
      <c r="AL22" s="183">
        <v>194</v>
      </c>
    </row>
    <row r="23" spans="1:38" ht="15.75" customHeight="1">
      <c r="A23" s="712" t="s">
        <v>77</v>
      </c>
      <c r="B23" s="596"/>
      <c r="C23" s="188">
        <f t="shared" si="4"/>
        <v>226</v>
      </c>
      <c r="D23" s="183">
        <f t="shared" si="5"/>
        <v>80</v>
      </c>
      <c r="E23" s="183">
        <f t="shared" si="6"/>
        <v>146</v>
      </c>
      <c r="F23" s="191">
        <v>9</v>
      </c>
      <c r="G23" s="183" t="s">
        <v>1</v>
      </c>
      <c r="H23" s="191">
        <v>6</v>
      </c>
      <c r="I23" s="183">
        <v>3</v>
      </c>
      <c r="J23" s="191">
        <v>59</v>
      </c>
      <c r="K23" s="191">
        <v>122</v>
      </c>
      <c r="L23" s="191">
        <v>10</v>
      </c>
      <c r="M23" s="191">
        <v>6</v>
      </c>
      <c r="N23" s="191">
        <v>11</v>
      </c>
      <c r="O23" s="191" t="s">
        <v>1</v>
      </c>
      <c r="P23" s="191">
        <v>2</v>
      </c>
      <c r="Q23" s="183">
        <f t="shared" si="3"/>
        <v>66</v>
      </c>
      <c r="R23" s="191">
        <v>4</v>
      </c>
      <c r="S23" s="191">
        <v>62</v>
      </c>
      <c r="U23" s="712" t="s">
        <v>77</v>
      </c>
      <c r="V23" s="596"/>
      <c r="W23" s="183">
        <v>5</v>
      </c>
      <c r="X23" s="183">
        <v>5</v>
      </c>
      <c r="Y23" s="183" t="s">
        <v>849</v>
      </c>
      <c r="Z23" s="183">
        <v>87</v>
      </c>
      <c r="AA23" s="183">
        <f t="shared" si="7"/>
        <v>3012</v>
      </c>
      <c r="AB23" s="190">
        <f t="shared" si="8"/>
        <v>1595</v>
      </c>
      <c r="AC23" s="190">
        <f t="shared" si="9"/>
        <v>1417</v>
      </c>
      <c r="AD23" s="183">
        <v>989</v>
      </c>
      <c r="AE23" s="183">
        <v>512</v>
      </c>
      <c r="AF23" s="183">
        <v>477</v>
      </c>
      <c r="AG23" s="183">
        <v>1042</v>
      </c>
      <c r="AH23" s="183">
        <v>562</v>
      </c>
      <c r="AI23" s="183">
        <v>480</v>
      </c>
      <c r="AJ23" s="183">
        <v>981</v>
      </c>
      <c r="AK23" s="183">
        <v>521</v>
      </c>
      <c r="AL23" s="183">
        <v>460</v>
      </c>
    </row>
    <row r="24" spans="1:38" ht="15.75" customHeight="1">
      <c r="A24" s="716"/>
      <c r="B24" s="717"/>
      <c r="C24" s="202"/>
      <c r="D24" s="191"/>
      <c r="E24" s="191"/>
      <c r="F24" s="191"/>
      <c r="G24" s="191"/>
      <c r="H24" s="191"/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U24" s="295"/>
      <c r="V24" s="296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</row>
    <row r="25" spans="1:38" ht="15.75" customHeight="1">
      <c r="A25" s="718" t="s">
        <v>78</v>
      </c>
      <c r="B25" s="718"/>
      <c r="C25" s="511">
        <f>SUM(C26)</f>
        <v>45</v>
      </c>
      <c r="D25" s="329">
        <f>SUM(D26)</f>
        <v>18</v>
      </c>
      <c r="E25" s="329">
        <f>SUM(E26)</f>
        <v>27</v>
      </c>
      <c r="F25" s="329">
        <f>SUM(F26)</f>
        <v>3</v>
      </c>
      <c r="G25" s="329" t="s">
        <v>437</v>
      </c>
      <c r="H25" s="329">
        <f aca="true" t="shared" si="10" ref="H25:N25">SUM(H26)</f>
        <v>1</v>
      </c>
      <c r="I25" s="329">
        <f t="shared" si="10"/>
        <v>2</v>
      </c>
      <c r="J25" s="329">
        <f t="shared" si="10"/>
        <v>13</v>
      </c>
      <c r="K25" s="329">
        <f t="shared" si="10"/>
        <v>21</v>
      </c>
      <c r="L25" s="329">
        <f t="shared" si="10"/>
        <v>3</v>
      </c>
      <c r="M25" s="329">
        <f t="shared" si="10"/>
        <v>1</v>
      </c>
      <c r="N25" s="329">
        <f t="shared" si="10"/>
        <v>1</v>
      </c>
      <c r="O25" s="329" t="s">
        <v>437</v>
      </c>
      <c r="P25" s="329" t="s">
        <v>437</v>
      </c>
      <c r="Q25" s="329">
        <f>SUM(Q26)</f>
        <v>8</v>
      </c>
      <c r="R25" s="329">
        <f>SUM(R26)</f>
        <v>1</v>
      </c>
      <c r="S25" s="329">
        <f>SUM(S26)</f>
        <v>7</v>
      </c>
      <c r="U25" s="718" t="s">
        <v>78</v>
      </c>
      <c r="V25" s="719"/>
      <c r="W25" s="329">
        <f>SUM(W26)</f>
        <v>2</v>
      </c>
      <c r="X25" s="329">
        <f aca="true" t="shared" si="11" ref="X25:AI25">SUM(X26)</f>
        <v>1</v>
      </c>
      <c r="Y25" s="329">
        <f t="shared" si="11"/>
        <v>1</v>
      </c>
      <c r="Z25" s="329">
        <f t="shared" si="11"/>
        <v>14</v>
      </c>
      <c r="AA25" s="329">
        <f t="shared" si="11"/>
        <v>406</v>
      </c>
      <c r="AB25" s="329">
        <f t="shared" si="11"/>
        <v>224</v>
      </c>
      <c r="AC25" s="329">
        <f t="shared" si="11"/>
        <v>182</v>
      </c>
      <c r="AD25" s="329">
        <f t="shared" si="11"/>
        <v>122</v>
      </c>
      <c r="AE25" s="329">
        <f t="shared" si="11"/>
        <v>77</v>
      </c>
      <c r="AF25" s="329">
        <f t="shared" si="11"/>
        <v>45</v>
      </c>
      <c r="AG25" s="329">
        <f t="shared" si="11"/>
        <v>141</v>
      </c>
      <c r="AH25" s="329">
        <f t="shared" si="11"/>
        <v>68</v>
      </c>
      <c r="AI25" s="329">
        <f t="shared" si="11"/>
        <v>73</v>
      </c>
      <c r="AJ25" s="329">
        <f>SUM(AJ26)</f>
        <v>143</v>
      </c>
      <c r="AK25" s="329">
        <f>SUM(AK26)</f>
        <v>79</v>
      </c>
      <c r="AL25" s="329">
        <f>SUM(AL26)</f>
        <v>64</v>
      </c>
    </row>
    <row r="26" spans="1:38" ht="15.75" customHeight="1">
      <c r="A26" s="30"/>
      <c r="B26" s="260" t="s">
        <v>79</v>
      </c>
      <c r="C26" s="188">
        <f>SUM(D26:E26)</f>
        <v>45</v>
      </c>
      <c r="D26" s="183">
        <f>SUM(F26,H26,J26,M26)</f>
        <v>18</v>
      </c>
      <c r="E26" s="183">
        <f>SUM(G26,I26,K26,N26,L26)</f>
        <v>27</v>
      </c>
      <c r="F26" s="191">
        <v>3</v>
      </c>
      <c r="G26" s="183" t="s">
        <v>1</v>
      </c>
      <c r="H26" s="191">
        <v>1</v>
      </c>
      <c r="I26" s="191">
        <v>2</v>
      </c>
      <c r="J26" s="191">
        <v>13</v>
      </c>
      <c r="K26" s="191">
        <v>21</v>
      </c>
      <c r="L26" s="191">
        <v>3</v>
      </c>
      <c r="M26" s="191">
        <v>1</v>
      </c>
      <c r="N26" s="191">
        <v>1</v>
      </c>
      <c r="O26" s="191" t="s">
        <v>1</v>
      </c>
      <c r="P26" s="191" t="s">
        <v>1</v>
      </c>
      <c r="Q26" s="183">
        <f>SUM(R26:S26)</f>
        <v>8</v>
      </c>
      <c r="R26" s="191">
        <v>1</v>
      </c>
      <c r="S26" s="192">
        <v>7</v>
      </c>
      <c r="U26" s="30"/>
      <c r="V26" s="260" t="s">
        <v>79</v>
      </c>
      <c r="W26" s="183">
        <v>2</v>
      </c>
      <c r="X26" s="190">
        <v>1</v>
      </c>
      <c r="Y26" s="190">
        <v>1</v>
      </c>
      <c r="Z26" s="190">
        <v>14</v>
      </c>
      <c r="AA26" s="183">
        <f>SUM(AB26:AC26)</f>
        <v>406</v>
      </c>
      <c r="AB26" s="190">
        <f>SUM(AE26,AH26,AK26)</f>
        <v>224</v>
      </c>
      <c r="AC26" s="190">
        <f>SUM(AF26,AI26,AL26)</f>
        <v>182</v>
      </c>
      <c r="AD26" s="183">
        <v>122</v>
      </c>
      <c r="AE26" s="190">
        <v>77</v>
      </c>
      <c r="AF26" s="190">
        <v>45</v>
      </c>
      <c r="AG26" s="183">
        <v>141</v>
      </c>
      <c r="AH26" s="190">
        <v>68</v>
      </c>
      <c r="AI26" s="190">
        <v>73</v>
      </c>
      <c r="AJ26" s="183">
        <v>143</v>
      </c>
      <c r="AK26" s="190">
        <v>79</v>
      </c>
      <c r="AL26" s="190">
        <v>64</v>
      </c>
    </row>
    <row r="27" spans="1:38" ht="15.75" customHeight="1">
      <c r="A27" s="30"/>
      <c r="B27" s="296"/>
      <c r="C27" s="202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U27" s="30"/>
      <c r="V27" s="260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  <c r="AL27" s="191"/>
    </row>
    <row r="28" spans="1:38" ht="15.75" customHeight="1">
      <c r="A28" s="718" t="s">
        <v>80</v>
      </c>
      <c r="B28" s="719"/>
      <c r="C28" s="512">
        <f>SUM(C29:C32)</f>
        <v>179</v>
      </c>
      <c r="D28" s="329">
        <f aca="true" t="shared" si="12" ref="D28:N28">SUM(D29:D32)</f>
        <v>58</v>
      </c>
      <c r="E28" s="329">
        <f t="shared" si="12"/>
        <v>121</v>
      </c>
      <c r="F28" s="329">
        <f t="shared" si="12"/>
        <v>8</v>
      </c>
      <c r="G28" s="329">
        <f t="shared" si="12"/>
        <v>3</v>
      </c>
      <c r="H28" s="329">
        <f t="shared" si="12"/>
        <v>8</v>
      </c>
      <c r="I28" s="329">
        <f t="shared" si="12"/>
        <v>3</v>
      </c>
      <c r="J28" s="329">
        <f t="shared" si="12"/>
        <v>41</v>
      </c>
      <c r="K28" s="329">
        <f t="shared" si="12"/>
        <v>99</v>
      </c>
      <c r="L28" s="329">
        <f t="shared" si="12"/>
        <v>12</v>
      </c>
      <c r="M28" s="329">
        <f t="shared" si="12"/>
        <v>1</v>
      </c>
      <c r="N28" s="329">
        <f t="shared" si="12"/>
        <v>4</v>
      </c>
      <c r="O28" s="505" t="s">
        <v>848</v>
      </c>
      <c r="P28" s="505" t="s">
        <v>848</v>
      </c>
      <c r="Q28" s="329">
        <f>SUM(Q29:Q32)</f>
        <v>50</v>
      </c>
      <c r="R28" s="329">
        <f>SUM(R29:R32)</f>
        <v>1</v>
      </c>
      <c r="S28" s="329">
        <f>SUM(S29:S32)</f>
        <v>49</v>
      </c>
      <c r="U28" s="718" t="s">
        <v>80</v>
      </c>
      <c r="V28" s="719"/>
      <c r="W28" s="506">
        <f>SUM(W29:W32)</f>
        <v>4</v>
      </c>
      <c r="X28" s="506">
        <f>SUM(X29:X32)</f>
        <v>4</v>
      </c>
      <c r="Y28" s="506" t="s">
        <v>437</v>
      </c>
      <c r="Z28" s="506">
        <f aca="true" t="shared" si="13" ref="Z28:AI28">SUM(Z29:Z32)</f>
        <v>58</v>
      </c>
      <c r="AA28" s="506">
        <f t="shared" si="13"/>
        <v>1962</v>
      </c>
      <c r="AB28" s="506">
        <f t="shared" si="13"/>
        <v>998</v>
      </c>
      <c r="AC28" s="506">
        <f t="shared" si="13"/>
        <v>964</v>
      </c>
      <c r="AD28" s="506">
        <f t="shared" si="13"/>
        <v>621</v>
      </c>
      <c r="AE28" s="506">
        <f t="shared" si="13"/>
        <v>320</v>
      </c>
      <c r="AF28" s="506">
        <f t="shared" si="13"/>
        <v>301</v>
      </c>
      <c r="AG28" s="506">
        <f t="shared" si="13"/>
        <v>635</v>
      </c>
      <c r="AH28" s="506">
        <f t="shared" si="13"/>
        <v>306</v>
      </c>
      <c r="AI28" s="506">
        <f t="shared" si="13"/>
        <v>329</v>
      </c>
      <c r="AJ28" s="506">
        <f>SUM(AJ29:AJ32)</f>
        <v>706</v>
      </c>
      <c r="AK28" s="506">
        <f>SUM(AK29:AK32)</f>
        <v>372</v>
      </c>
      <c r="AL28" s="506">
        <f>SUM(AL29:AL32)</f>
        <v>334</v>
      </c>
    </row>
    <row r="29" spans="1:38" ht="15.75" customHeight="1">
      <c r="A29" s="30"/>
      <c r="B29" s="260" t="s">
        <v>81</v>
      </c>
      <c r="C29" s="188">
        <f>SUM(D29:E29)</f>
        <v>46</v>
      </c>
      <c r="D29" s="183">
        <f>SUM(F29,H29,J29,M29)</f>
        <v>13</v>
      </c>
      <c r="E29" s="183">
        <f>SUM(G29,I29,K29,N29,L29)</f>
        <v>33</v>
      </c>
      <c r="F29" s="191">
        <v>1</v>
      </c>
      <c r="G29" s="191">
        <v>1</v>
      </c>
      <c r="H29" s="191">
        <v>1</v>
      </c>
      <c r="I29" s="191">
        <v>1</v>
      </c>
      <c r="J29" s="191">
        <v>10</v>
      </c>
      <c r="K29" s="191">
        <v>29</v>
      </c>
      <c r="L29" s="191">
        <v>2</v>
      </c>
      <c r="M29" s="191">
        <v>1</v>
      </c>
      <c r="N29" s="191" t="s">
        <v>1</v>
      </c>
      <c r="O29" s="191" t="s">
        <v>1</v>
      </c>
      <c r="P29" s="191" t="s">
        <v>1</v>
      </c>
      <c r="Q29" s="183">
        <f>SUM(R29:S29)</f>
        <v>15</v>
      </c>
      <c r="R29" s="192">
        <v>1</v>
      </c>
      <c r="S29" s="192">
        <v>14</v>
      </c>
      <c r="U29" s="30"/>
      <c r="V29" s="260" t="s">
        <v>81</v>
      </c>
      <c r="W29" s="183">
        <v>1</v>
      </c>
      <c r="X29" s="190">
        <v>1</v>
      </c>
      <c r="Y29" s="183" t="s">
        <v>849</v>
      </c>
      <c r="Z29" s="190">
        <v>18</v>
      </c>
      <c r="AA29" s="183">
        <f>SUM(AB29:AC29)</f>
        <v>646</v>
      </c>
      <c r="AB29" s="190">
        <f aca="true" t="shared" si="14" ref="AB29:AC32">SUM(AE29,AH29,AK29)</f>
        <v>319</v>
      </c>
      <c r="AC29" s="190">
        <f t="shared" si="14"/>
        <v>327</v>
      </c>
      <c r="AD29" s="183">
        <v>227</v>
      </c>
      <c r="AE29" s="190">
        <v>112</v>
      </c>
      <c r="AF29" s="190">
        <v>115</v>
      </c>
      <c r="AG29" s="183">
        <v>187</v>
      </c>
      <c r="AH29" s="190">
        <v>85</v>
      </c>
      <c r="AI29" s="190">
        <v>102</v>
      </c>
      <c r="AJ29" s="183">
        <v>232</v>
      </c>
      <c r="AK29" s="190">
        <v>122</v>
      </c>
      <c r="AL29" s="190">
        <v>110</v>
      </c>
    </row>
    <row r="30" spans="1:38" ht="15.75" customHeight="1">
      <c r="A30" s="30"/>
      <c r="B30" s="260" t="s">
        <v>82</v>
      </c>
      <c r="C30" s="188">
        <f>SUM(D30:E30)</f>
        <v>53</v>
      </c>
      <c r="D30" s="183">
        <f>SUM(F30,H30,J30,M30)</f>
        <v>17</v>
      </c>
      <c r="E30" s="183">
        <f>SUM(G30,I30,K30,N30,L30)</f>
        <v>36</v>
      </c>
      <c r="F30" s="191">
        <v>3</v>
      </c>
      <c r="G30" s="191" t="s">
        <v>1</v>
      </c>
      <c r="H30" s="191">
        <v>1</v>
      </c>
      <c r="I30" s="183">
        <v>2</v>
      </c>
      <c r="J30" s="191">
        <v>13</v>
      </c>
      <c r="K30" s="191">
        <v>29</v>
      </c>
      <c r="L30" s="191">
        <v>3</v>
      </c>
      <c r="M30" s="191" t="s">
        <v>1</v>
      </c>
      <c r="N30" s="191">
        <v>2</v>
      </c>
      <c r="O30" s="191" t="s">
        <v>1</v>
      </c>
      <c r="P30" s="191" t="s">
        <v>1</v>
      </c>
      <c r="Q30" s="183">
        <f>SUM(R30:S30)</f>
        <v>15</v>
      </c>
      <c r="R30" s="191" t="s">
        <v>1</v>
      </c>
      <c r="S30" s="192">
        <v>15</v>
      </c>
      <c r="U30" s="30"/>
      <c r="V30" s="260" t="s">
        <v>82</v>
      </c>
      <c r="W30" s="183">
        <v>1</v>
      </c>
      <c r="X30" s="190">
        <v>1</v>
      </c>
      <c r="Y30" s="183" t="s">
        <v>849</v>
      </c>
      <c r="Z30" s="190">
        <v>18</v>
      </c>
      <c r="AA30" s="183">
        <f>SUM(AB30:AC30)</f>
        <v>640</v>
      </c>
      <c r="AB30" s="190">
        <f t="shared" si="14"/>
        <v>333</v>
      </c>
      <c r="AC30" s="190">
        <f t="shared" si="14"/>
        <v>307</v>
      </c>
      <c r="AD30" s="183">
        <v>198</v>
      </c>
      <c r="AE30" s="190">
        <v>104</v>
      </c>
      <c r="AF30" s="190">
        <v>94</v>
      </c>
      <c r="AG30" s="183">
        <v>216</v>
      </c>
      <c r="AH30" s="190">
        <v>108</v>
      </c>
      <c r="AI30" s="190">
        <v>108</v>
      </c>
      <c r="AJ30" s="183">
        <v>226</v>
      </c>
      <c r="AK30" s="190">
        <v>121</v>
      </c>
      <c r="AL30" s="190">
        <v>105</v>
      </c>
    </row>
    <row r="31" spans="1:38" ht="15.75" customHeight="1">
      <c r="A31" s="30"/>
      <c r="B31" s="260" t="s">
        <v>83</v>
      </c>
      <c r="C31" s="188">
        <f>SUM(D31:E31)</f>
        <v>49</v>
      </c>
      <c r="D31" s="183">
        <f>SUM(F31,H31,J31,M31)</f>
        <v>17</v>
      </c>
      <c r="E31" s="183">
        <f>SUM(G31,I31,K31,N31,L31)</f>
        <v>32</v>
      </c>
      <c r="F31" s="191">
        <v>2</v>
      </c>
      <c r="G31" s="191">
        <v>1</v>
      </c>
      <c r="H31" s="191">
        <v>3</v>
      </c>
      <c r="I31" s="183" t="s">
        <v>1</v>
      </c>
      <c r="J31" s="191">
        <v>12</v>
      </c>
      <c r="K31" s="191">
        <v>26</v>
      </c>
      <c r="L31" s="191">
        <v>4</v>
      </c>
      <c r="M31" s="191" t="s">
        <v>1</v>
      </c>
      <c r="N31" s="191">
        <v>1</v>
      </c>
      <c r="O31" s="191" t="s">
        <v>1</v>
      </c>
      <c r="P31" s="191" t="s">
        <v>1</v>
      </c>
      <c r="Q31" s="183">
        <f>SUM(R31:S31)</f>
        <v>6</v>
      </c>
      <c r="R31" s="191" t="s">
        <v>1</v>
      </c>
      <c r="S31" s="192">
        <v>6</v>
      </c>
      <c r="U31" s="30"/>
      <c r="V31" s="260" t="s">
        <v>83</v>
      </c>
      <c r="W31" s="183">
        <v>1</v>
      </c>
      <c r="X31" s="190">
        <v>1</v>
      </c>
      <c r="Y31" s="183" t="s">
        <v>849</v>
      </c>
      <c r="Z31" s="190">
        <v>15</v>
      </c>
      <c r="AA31" s="183">
        <f>SUM(AB31:AC31)</f>
        <v>505</v>
      </c>
      <c r="AB31" s="190">
        <f t="shared" si="14"/>
        <v>265</v>
      </c>
      <c r="AC31" s="190">
        <f t="shared" si="14"/>
        <v>240</v>
      </c>
      <c r="AD31" s="183">
        <v>148</v>
      </c>
      <c r="AE31" s="190">
        <v>80</v>
      </c>
      <c r="AF31" s="190">
        <v>68</v>
      </c>
      <c r="AG31" s="183">
        <v>173</v>
      </c>
      <c r="AH31" s="190">
        <v>83</v>
      </c>
      <c r="AI31" s="190">
        <v>90</v>
      </c>
      <c r="AJ31" s="183">
        <v>184</v>
      </c>
      <c r="AK31" s="190">
        <v>102</v>
      </c>
      <c r="AL31" s="190">
        <v>82</v>
      </c>
    </row>
    <row r="32" spans="1:38" ht="15.75" customHeight="1">
      <c r="A32" s="30"/>
      <c r="B32" s="260" t="s">
        <v>84</v>
      </c>
      <c r="C32" s="188">
        <f>SUM(D32:E32)</f>
        <v>31</v>
      </c>
      <c r="D32" s="183">
        <f>SUM(F32,H32,J32,M32)</f>
        <v>11</v>
      </c>
      <c r="E32" s="183">
        <f>SUM(G32,I32,K32,N32,L32)</f>
        <v>20</v>
      </c>
      <c r="F32" s="191">
        <v>2</v>
      </c>
      <c r="G32" s="191">
        <v>1</v>
      </c>
      <c r="H32" s="191">
        <v>3</v>
      </c>
      <c r="I32" s="183" t="s">
        <v>1</v>
      </c>
      <c r="J32" s="191">
        <v>6</v>
      </c>
      <c r="K32" s="191">
        <v>15</v>
      </c>
      <c r="L32" s="191">
        <v>3</v>
      </c>
      <c r="M32" s="191" t="s">
        <v>1</v>
      </c>
      <c r="N32" s="191">
        <v>1</v>
      </c>
      <c r="O32" s="191" t="s">
        <v>1</v>
      </c>
      <c r="P32" s="191" t="s">
        <v>1</v>
      </c>
      <c r="Q32" s="183">
        <f>SUM(R32:S32)</f>
        <v>14</v>
      </c>
      <c r="R32" s="191" t="s">
        <v>1</v>
      </c>
      <c r="S32" s="192">
        <v>14</v>
      </c>
      <c r="U32" s="30"/>
      <c r="V32" s="260" t="s">
        <v>84</v>
      </c>
      <c r="W32" s="183">
        <v>1</v>
      </c>
      <c r="X32" s="190">
        <v>1</v>
      </c>
      <c r="Y32" s="183" t="s">
        <v>849</v>
      </c>
      <c r="Z32" s="190">
        <v>7</v>
      </c>
      <c r="AA32" s="183">
        <f>SUM(AB32:AC32)</f>
        <v>171</v>
      </c>
      <c r="AB32" s="190">
        <f t="shared" si="14"/>
        <v>81</v>
      </c>
      <c r="AC32" s="190">
        <f t="shared" si="14"/>
        <v>90</v>
      </c>
      <c r="AD32" s="183">
        <v>48</v>
      </c>
      <c r="AE32" s="190">
        <v>24</v>
      </c>
      <c r="AF32" s="190">
        <v>24</v>
      </c>
      <c r="AG32" s="183">
        <v>59</v>
      </c>
      <c r="AH32" s="190">
        <v>30</v>
      </c>
      <c r="AI32" s="190">
        <v>29</v>
      </c>
      <c r="AJ32" s="183">
        <v>64</v>
      </c>
      <c r="AK32" s="190">
        <v>27</v>
      </c>
      <c r="AL32" s="190">
        <v>37</v>
      </c>
    </row>
    <row r="33" spans="1:38" ht="15.75" customHeight="1">
      <c r="A33" s="30"/>
      <c r="B33" s="260"/>
      <c r="C33" s="202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U33" s="30"/>
      <c r="V33" s="260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  <c r="AL33" s="191"/>
    </row>
    <row r="34" spans="1:38" ht="15.75" customHeight="1">
      <c r="A34" s="718" t="s">
        <v>85</v>
      </c>
      <c r="B34" s="718"/>
      <c r="C34" s="329">
        <f>SUM(C35:C42)</f>
        <v>310</v>
      </c>
      <c r="D34" s="329">
        <f>SUM(D35:D42)</f>
        <v>117</v>
      </c>
      <c r="E34" s="329">
        <f>SUM(E35:E42)</f>
        <v>193</v>
      </c>
      <c r="F34" s="329">
        <f>SUM(F35:F42)</f>
        <v>13</v>
      </c>
      <c r="G34" s="507" t="s">
        <v>848</v>
      </c>
      <c r="H34" s="329">
        <f aca="true" t="shared" si="15" ref="H34:O34">SUM(H35:H42)</f>
        <v>11</v>
      </c>
      <c r="I34" s="329">
        <f t="shared" si="15"/>
        <v>5</v>
      </c>
      <c r="J34" s="329">
        <f t="shared" si="15"/>
        <v>88</v>
      </c>
      <c r="K34" s="329">
        <f t="shared" si="15"/>
        <v>156</v>
      </c>
      <c r="L34" s="329">
        <f t="shared" si="15"/>
        <v>17</v>
      </c>
      <c r="M34" s="329">
        <f t="shared" si="15"/>
        <v>5</v>
      </c>
      <c r="N34" s="329">
        <f t="shared" si="15"/>
        <v>15</v>
      </c>
      <c r="O34" s="329">
        <f t="shared" si="15"/>
        <v>5</v>
      </c>
      <c r="P34" s="329">
        <f>SUM(P35:P42)</f>
        <v>2</v>
      </c>
      <c r="Q34" s="329">
        <f>SUM(Q35:Q42)</f>
        <v>104</v>
      </c>
      <c r="R34" s="329">
        <f>SUM(R35:R42)</f>
        <v>10</v>
      </c>
      <c r="S34" s="329">
        <f>SUM(S35:S42)</f>
        <v>94</v>
      </c>
      <c r="U34" s="718" t="s">
        <v>85</v>
      </c>
      <c r="V34" s="719"/>
      <c r="W34" s="505">
        <f>SUM(W35:W42)</f>
        <v>10</v>
      </c>
      <c r="X34" s="505">
        <f>SUM(X35:X42)</f>
        <v>10</v>
      </c>
      <c r="Y34" s="505" t="s">
        <v>437</v>
      </c>
      <c r="Z34" s="505">
        <f aca="true" t="shared" si="16" ref="Z34:AL34">SUM(Z35:Z42)</f>
        <v>109</v>
      </c>
      <c r="AA34" s="505">
        <f t="shared" si="16"/>
        <v>3532</v>
      </c>
      <c r="AB34" s="505">
        <f t="shared" si="16"/>
        <v>1809</v>
      </c>
      <c r="AC34" s="505">
        <f t="shared" si="16"/>
        <v>1723</v>
      </c>
      <c r="AD34" s="505">
        <f t="shared" si="16"/>
        <v>1171</v>
      </c>
      <c r="AE34" s="505">
        <f t="shared" si="16"/>
        <v>607</v>
      </c>
      <c r="AF34" s="505">
        <f t="shared" si="16"/>
        <v>564</v>
      </c>
      <c r="AG34" s="505">
        <f t="shared" si="16"/>
        <v>1211</v>
      </c>
      <c r="AH34" s="505">
        <f t="shared" si="16"/>
        <v>596</v>
      </c>
      <c r="AI34" s="505">
        <f t="shared" si="16"/>
        <v>615</v>
      </c>
      <c r="AJ34" s="505">
        <f t="shared" si="16"/>
        <v>1150</v>
      </c>
      <c r="AK34" s="505">
        <f t="shared" si="16"/>
        <v>606</v>
      </c>
      <c r="AL34" s="505">
        <f t="shared" si="16"/>
        <v>544</v>
      </c>
    </row>
    <row r="35" spans="1:38" ht="15.75" customHeight="1">
      <c r="A35" s="30"/>
      <c r="B35" s="260" t="s">
        <v>86</v>
      </c>
      <c r="C35" s="188">
        <f aca="true" t="shared" si="17" ref="C35:C42">SUM(D35:E35)</f>
        <v>50</v>
      </c>
      <c r="D35" s="183">
        <f aca="true" t="shared" si="18" ref="D35:D42">SUM(F35,H35,J35,M35)</f>
        <v>19</v>
      </c>
      <c r="E35" s="183">
        <f aca="true" t="shared" si="19" ref="E35:E42">SUM(G35,I35,K35,N35,L35)</f>
        <v>31</v>
      </c>
      <c r="F35" s="191">
        <v>3</v>
      </c>
      <c r="G35" s="191" t="s">
        <v>1</v>
      </c>
      <c r="H35" s="191">
        <v>3</v>
      </c>
      <c r="I35" s="183" t="s">
        <v>1</v>
      </c>
      <c r="J35" s="191">
        <v>12</v>
      </c>
      <c r="K35" s="191">
        <v>26</v>
      </c>
      <c r="L35" s="191">
        <v>3</v>
      </c>
      <c r="M35" s="191">
        <v>1</v>
      </c>
      <c r="N35" s="191">
        <v>2</v>
      </c>
      <c r="O35" s="191" t="s">
        <v>1</v>
      </c>
      <c r="P35" s="191" t="s">
        <v>1</v>
      </c>
      <c r="Q35" s="183">
        <f aca="true" t="shared" si="20" ref="Q35:Q42">SUM(R35:S35)</f>
        <v>17</v>
      </c>
      <c r="R35" s="191" t="s">
        <v>1</v>
      </c>
      <c r="S35" s="192">
        <v>17</v>
      </c>
      <c r="U35" s="30"/>
      <c r="V35" s="260" t="s">
        <v>86</v>
      </c>
      <c r="W35" s="183">
        <v>1</v>
      </c>
      <c r="X35" s="190">
        <v>1</v>
      </c>
      <c r="Y35" s="183" t="s">
        <v>849</v>
      </c>
      <c r="Z35" s="190">
        <v>16</v>
      </c>
      <c r="AA35" s="183">
        <f>SUM(AB35:AC35)</f>
        <v>535</v>
      </c>
      <c r="AB35" s="190">
        <f>SUM(AE35,AH35,AK35)</f>
        <v>264</v>
      </c>
      <c r="AC35" s="190">
        <f>SUM(AF35,AI35,AL35)</f>
        <v>271</v>
      </c>
      <c r="AD35" s="183">
        <v>164</v>
      </c>
      <c r="AE35" s="190">
        <v>82</v>
      </c>
      <c r="AF35" s="190">
        <v>82</v>
      </c>
      <c r="AG35" s="183">
        <v>178</v>
      </c>
      <c r="AH35" s="190">
        <v>85</v>
      </c>
      <c r="AI35" s="190">
        <v>93</v>
      </c>
      <c r="AJ35" s="183">
        <v>193</v>
      </c>
      <c r="AK35" s="190">
        <v>97</v>
      </c>
      <c r="AL35" s="190">
        <v>96</v>
      </c>
    </row>
    <row r="36" spans="1:38" ht="15.75" customHeight="1">
      <c r="A36" s="30"/>
      <c r="B36" s="260" t="s">
        <v>87</v>
      </c>
      <c r="C36" s="188">
        <f t="shared" si="17"/>
        <v>81</v>
      </c>
      <c r="D36" s="183">
        <f t="shared" si="18"/>
        <v>31</v>
      </c>
      <c r="E36" s="183">
        <f t="shared" si="19"/>
        <v>50</v>
      </c>
      <c r="F36" s="191">
        <v>3</v>
      </c>
      <c r="G36" s="191" t="s">
        <v>1</v>
      </c>
      <c r="H36" s="191">
        <v>1</v>
      </c>
      <c r="I36" s="183">
        <v>2</v>
      </c>
      <c r="J36" s="191">
        <v>25</v>
      </c>
      <c r="K36" s="191">
        <v>41</v>
      </c>
      <c r="L36" s="191">
        <v>3</v>
      </c>
      <c r="M36" s="191">
        <v>2</v>
      </c>
      <c r="N36" s="191">
        <v>4</v>
      </c>
      <c r="O36" s="191">
        <v>1</v>
      </c>
      <c r="P36" s="191">
        <v>1</v>
      </c>
      <c r="Q36" s="183">
        <f t="shared" si="20"/>
        <v>27</v>
      </c>
      <c r="R36" s="191">
        <v>3</v>
      </c>
      <c r="S36" s="192">
        <v>24</v>
      </c>
      <c r="U36" s="30"/>
      <c r="V36" s="260" t="s">
        <v>87</v>
      </c>
      <c r="W36" s="183">
        <v>2</v>
      </c>
      <c r="X36" s="190">
        <v>2</v>
      </c>
      <c r="Y36" s="183" t="s">
        <v>849</v>
      </c>
      <c r="Z36" s="190">
        <v>32</v>
      </c>
      <c r="AA36" s="183">
        <f aca="true" t="shared" si="21" ref="AA36:AA42">SUM(AB36:AC36)</f>
        <v>1063</v>
      </c>
      <c r="AB36" s="190">
        <f aca="true" t="shared" si="22" ref="AB36:AB42">SUM(AE36,AH36,AK36)</f>
        <v>544</v>
      </c>
      <c r="AC36" s="190">
        <f aca="true" t="shared" si="23" ref="AC36:AC42">SUM(AF36,AI36,AL36)</f>
        <v>519</v>
      </c>
      <c r="AD36" s="183">
        <v>366</v>
      </c>
      <c r="AE36" s="190">
        <v>184</v>
      </c>
      <c r="AF36" s="190">
        <v>182</v>
      </c>
      <c r="AG36" s="183">
        <v>369</v>
      </c>
      <c r="AH36" s="190">
        <v>184</v>
      </c>
      <c r="AI36" s="190">
        <v>185</v>
      </c>
      <c r="AJ36" s="183">
        <v>328</v>
      </c>
      <c r="AK36" s="190">
        <v>176</v>
      </c>
      <c r="AL36" s="190">
        <v>152</v>
      </c>
    </row>
    <row r="37" spans="1:38" ht="15.75" customHeight="1">
      <c r="A37" s="30"/>
      <c r="B37" s="260" t="s">
        <v>88</v>
      </c>
      <c r="C37" s="188">
        <f t="shared" si="17"/>
        <v>131</v>
      </c>
      <c r="D37" s="183">
        <f t="shared" si="18"/>
        <v>47</v>
      </c>
      <c r="E37" s="183">
        <f t="shared" si="19"/>
        <v>84</v>
      </c>
      <c r="F37" s="191">
        <v>5</v>
      </c>
      <c r="G37" s="183" t="s">
        <v>1</v>
      </c>
      <c r="H37" s="191">
        <v>3</v>
      </c>
      <c r="I37" s="191">
        <v>2</v>
      </c>
      <c r="J37" s="191">
        <v>38</v>
      </c>
      <c r="K37" s="191">
        <v>68</v>
      </c>
      <c r="L37" s="191">
        <v>6</v>
      </c>
      <c r="M37" s="183">
        <v>1</v>
      </c>
      <c r="N37" s="191">
        <v>8</v>
      </c>
      <c r="O37" s="191">
        <v>1</v>
      </c>
      <c r="P37" s="191" t="s">
        <v>1</v>
      </c>
      <c r="Q37" s="183">
        <f t="shared" si="20"/>
        <v>38</v>
      </c>
      <c r="R37" s="191">
        <v>5</v>
      </c>
      <c r="S37" s="192">
        <v>33</v>
      </c>
      <c r="U37" s="30"/>
      <c r="V37" s="260" t="s">
        <v>88</v>
      </c>
      <c r="W37" s="183">
        <v>2</v>
      </c>
      <c r="X37" s="190">
        <v>2</v>
      </c>
      <c r="Y37" s="183" t="s">
        <v>849</v>
      </c>
      <c r="Z37" s="190">
        <v>46</v>
      </c>
      <c r="AA37" s="183">
        <f t="shared" si="21"/>
        <v>1673</v>
      </c>
      <c r="AB37" s="190">
        <f t="shared" si="22"/>
        <v>866</v>
      </c>
      <c r="AC37" s="190">
        <f t="shared" si="23"/>
        <v>807</v>
      </c>
      <c r="AD37" s="183">
        <v>555</v>
      </c>
      <c r="AE37" s="190">
        <v>306</v>
      </c>
      <c r="AF37" s="190">
        <v>249</v>
      </c>
      <c r="AG37" s="183">
        <v>577</v>
      </c>
      <c r="AH37" s="190">
        <v>281</v>
      </c>
      <c r="AI37" s="190">
        <v>296</v>
      </c>
      <c r="AJ37" s="183">
        <v>541</v>
      </c>
      <c r="AK37" s="190">
        <v>279</v>
      </c>
      <c r="AL37" s="190">
        <v>262</v>
      </c>
    </row>
    <row r="38" spans="1:38" ht="15.75" customHeight="1">
      <c r="A38" s="30"/>
      <c r="B38" s="260" t="s">
        <v>89</v>
      </c>
      <c r="C38" s="188">
        <f t="shared" si="17"/>
        <v>9</v>
      </c>
      <c r="D38" s="183">
        <f t="shared" si="18"/>
        <v>4</v>
      </c>
      <c r="E38" s="183">
        <f t="shared" si="19"/>
        <v>5</v>
      </c>
      <c r="F38" s="191" t="s">
        <v>1</v>
      </c>
      <c r="G38" s="191" t="s">
        <v>1</v>
      </c>
      <c r="H38" s="191">
        <v>1</v>
      </c>
      <c r="I38" s="183" t="s">
        <v>1</v>
      </c>
      <c r="J38" s="191">
        <v>2</v>
      </c>
      <c r="K38" s="191">
        <v>4</v>
      </c>
      <c r="L38" s="183">
        <v>1</v>
      </c>
      <c r="M38" s="191">
        <v>1</v>
      </c>
      <c r="N38" s="191" t="s">
        <v>1</v>
      </c>
      <c r="O38" s="191">
        <v>1</v>
      </c>
      <c r="P38" s="191" t="s">
        <v>1</v>
      </c>
      <c r="Q38" s="183">
        <f t="shared" si="20"/>
        <v>3</v>
      </c>
      <c r="R38" s="191" t="s">
        <v>1</v>
      </c>
      <c r="S38" s="192">
        <v>3</v>
      </c>
      <c r="U38" s="30"/>
      <c r="V38" s="260" t="s">
        <v>89</v>
      </c>
      <c r="W38" s="183">
        <v>1</v>
      </c>
      <c r="X38" s="190">
        <v>1</v>
      </c>
      <c r="Y38" s="183" t="s">
        <v>849</v>
      </c>
      <c r="Z38" s="190">
        <v>3</v>
      </c>
      <c r="AA38" s="183">
        <f t="shared" si="21"/>
        <v>40</v>
      </c>
      <c r="AB38" s="190">
        <f t="shared" si="22"/>
        <v>24</v>
      </c>
      <c r="AC38" s="190">
        <f t="shared" si="23"/>
        <v>16</v>
      </c>
      <c r="AD38" s="183">
        <v>11</v>
      </c>
      <c r="AE38" s="190">
        <v>5</v>
      </c>
      <c r="AF38" s="190">
        <v>6</v>
      </c>
      <c r="AG38" s="183">
        <v>11</v>
      </c>
      <c r="AH38" s="190">
        <v>6</v>
      </c>
      <c r="AI38" s="190">
        <v>5</v>
      </c>
      <c r="AJ38" s="183">
        <v>18</v>
      </c>
      <c r="AK38" s="190">
        <v>13</v>
      </c>
      <c r="AL38" s="190">
        <v>5</v>
      </c>
    </row>
    <row r="39" spans="1:38" ht="15.75" customHeight="1">
      <c r="A39" s="30"/>
      <c r="B39" s="260" t="s">
        <v>90</v>
      </c>
      <c r="C39" s="188">
        <f t="shared" si="17"/>
        <v>8</v>
      </c>
      <c r="D39" s="183">
        <f t="shared" si="18"/>
        <v>3</v>
      </c>
      <c r="E39" s="183">
        <f t="shared" si="19"/>
        <v>5</v>
      </c>
      <c r="F39" s="191" t="s">
        <v>1</v>
      </c>
      <c r="G39" s="191" t="s">
        <v>1</v>
      </c>
      <c r="H39" s="183">
        <v>1</v>
      </c>
      <c r="I39" s="191" t="s">
        <v>1</v>
      </c>
      <c r="J39" s="191">
        <v>2</v>
      </c>
      <c r="K39" s="191">
        <v>4</v>
      </c>
      <c r="L39" s="183">
        <v>1</v>
      </c>
      <c r="M39" s="191" t="s">
        <v>1</v>
      </c>
      <c r="N39" s="191" t="s">
        <v>1</v>
      </c>
      <c r="O39" s="191">
        <v>1</v>
      </c>
      <c r="P39" s="191">
        <v>1</v>
      </c>
      <c r="Q39" s="183">
        <f t="shared" si="20"/>
        <v>4</v>
      </c>
      <c r="R39" s="191" t="s">
        <v>1</v>
      </c>
      <c r="S39" s="192">
        <v>4</v>
      </c>
      <c r="U39" s="30"/>
      <c r="V39" s="260" t="s">
        <v>90</v>
      </c>
      <c r="W39" s="183">
        <v>1</v>
      </c>
      <c r="X39" s="190">
        <v>1</v>
      </c>
      <c r="Y39" s="183" t="s">
        <v>849</v>
      </c>
      <c r="Z39" s="190">
        <v>3</v>
      </c>
      <c r="AA39" s="183">
        <f t="shared" si="21"/>
        <v>49</v>
      </c>
      <c r="AB39" s="190">
        <f t="shared" si="22"/>
        <v>26</v>
      </c>
      <c r="AC39" s="190">
        <f t="shared" si="23"/>
        <v>23</v>
      </c>
      <c r="AD39" s="183">
        <v>16</v>
      </c>
      <c r="AE39" s="190">
        <v>10</v>
      </c>
      <c r="AF39" s="190">
        <v>6</v>
      </c>
      <c r="AG39" s="183">
        <v>17</v>
      </c>
      <c r="AH39" s="190">
        <v>6</v>
      </c>
      <c r="AI39" s="190">
        <v>11</v>
      </c>
      <c r="AJ39" s="183">
        <v>16</v>
      </c>
      <c r="AK39" s="190">
        <v>10</v>
      </c>
      <c r="AL39" s="190">
        <v>6</v>
      </c>
    </row>
    <row r="40" spans="1:38" ht="15.75" customHeight="1">
      <c r="A40" s="30"/>
      <c r="B40" s="260" t="s">
        <v>91</v>
      </c>
      <c r="C40" s="188">
        <f t="shared" si="17"/>
        <v>12</v>
      </c>
      <c r="D40" s="183">
        <f t="shared" si="18"/>
        <v>5</v>
      </c>
      <c r="E40" s="183">
        <f t="shared" si="19"/>
        <v>7</v>
      </c>
      <c r="F40" s="191">
        <v>1</v>
      </c>
      <c r="G40" s="191" t="s">
        <v>1</v>
      </c>
      <c r="H40" s="191">
        <v>1</v>
      </c>
      <c r="I40" s="191" t="s">
        <v>1</v>
      </c>
      <c r="J40" s="191">
        <v>3</v>
      </c>
      <c r="K40" s="191">
        <v>6</v>
      </c>
      <c r="L40" s="191">
        <v>1</v>
      </c>
      <c r="M40" s="191" t="s">
        <v>1</v>
      </c>
      <c r="N40" s="191" t="s">
        <v>1</v>
      </c>
      <c r="O40" s="191" t="s">
        <v>1</v>
      </c>
      <c r="P40" s="191" t="s">
        <v>1</v>
      </c>
      <c r="Q40" s="183">
        <f t="shared" si="20"/>
        <v>8</v>
      </c>
      <c r="R40" s="191">
        <v>2</v>
      </c>
      <c r="S40" s="192">
        <v>6</v>
      </c>
      <c r="U40" s="30"/>
      <c r="V40" s="260" t="s">
        <v>91</v>
      </c>
      <c r="W40" s="183">
        <v>1</v>
      </c>
      <c r="X40" s="190">
        <v>1</v>
      </c>
      <c r="Y40" s="183" t="s">
        <v>849</v>
      </c>
      <c r="Z40" s="190">
        <v>3</v>
      </c>
      <c r="AA40" s="183">
        <f t="shared" si="21"/>
        <v>101</v>
      </c>
      <c r="AB40" s="190">
        <f t="shared" si="22"/>
        <v>47</v>
      </c>
      <c r="AC40" s="190">
        <f t="shared" si="23"/>
        <v>54</v>
      </c>
      <c r="AD40" s="183">
        <v>33</v>
      </c>
      <c r="AE40" s="190">
        <v>8</v>
      </c>
      <c r="AF40" s="190">
        <v>25</v>
      </c>
      <c r="AG40" s="183">
        <v>34</v>
      </c>
      <c r="AH40" s="190">
        <v>18</v>
      </c>
      <c r="AI40" s="190">
        <v>16</v>
      </c>
      <c r="AJ40" s="183">
        <v>34</v>
      </c>
      <c r="AK40" s="190">
        <v>21</v>
      </c>
      <c r="AL40" s="190">
        <v>13</v>
      </c>
    </row>
    <row r="41" spans="1:38" ht="15.75" customHeight="1">
      <c r="A41" s="30"/>
      <c r="B41" s="260" t="s">
        <v>92</v>
      </c>
      <c r="C41" s="188">
        <f t="shared" si="17"/>
        <v>8</v>
      </c>
      <c r="D41" s="183">
        <f t="shared" si="18"/>
        <v>3</v>
      </c>
      <c r="E41" s="183">
        <f t="shared" si="19"/>
        <v>5</v>
      </c>
      <c r="F41" s="191" t="s">
        <v>1</v>
      </c>
      <c r="G41" s="191" t="s">
        <v>1</v>
      </c>
      <c r="H41" s="191" t="s">
        <v>1</v>
      </c>
      <c r="I41" s="191">
        <v>1</v>
      </c>
      <c r="J41" s="191">
        <v>3</v>
      </c>
      <c r="K41" s="191">
        <v>3</v>
      </c>
      <c r="L41" s="183">
        <v>1</v>
      </c>
      <c r="M41" s="191" t="s">
        <v>1</v>
      </c>
      <c r="N41" s="191" t="s">
        <v>1</v>
      </c>
      <c r="O41" s="191">
        <v>1</v>
      </c>
      <c r="P41" s="191" t="s">
        <v>1</v>
      </c>
      <c r="Q41" s="183">
        <f t="shared" si="20"/>
        <v>3</v>
      </c>
      <c r="R41" s="191" t="s">
        <v>1</v>
      </c>
      <c r="S41" s="192">
        <v>3</v>
      </c>
      <c r="U41" s="30"/>
      <c r="V41" s="260" t="s">
        <v>92</v>
      </c>
      <c r="W41" s="183">
        <v>1</v>
      </c>
      <c r="X41" s="190">
        <v>1</v>
      </c>
      <c r="Y41" s="183" t="s">
        <v>849</v>
      </c>
      <c r="Z41" s="190">
        <v>3</v>
      </c>
      <c r="AA41" s="183">
        <f t="shared" si="21"/>
        <v>30</v>
      </c>
      <c r="AB41" s="190">
        <f t="shared" si="22"/>
        <v>18</v>
      </c>
      <c r="AC41" s="190">
        <f t="shared" si="23"/>
        <v>12</v>
      </c>
      <c r="AD41" s="183">
        <v>10</v>
      </c>
      <c r="AE41" s="190">
        <v>5</v>
      </c>
      <c r="AF41" s="190">
        <v>5</v>
      </c>
      <c r="AG41" s="183">
        <v>11</v>
      </c>
      <c r="AH41" s="190">
        <v>9</v>
      </c>
      <c r="AI41" s="190">
        <v>2</v>
      </c>
      <c r="AJ41" s="183">
        <v>9</v>
      </c>
      <c r="AK41" s="190">
        <v>4</v>
      </c>
      <c r="AL41" s="190">
        <v>5</v>
      </c>
    </row>
    <row r="42" spans="1:38" ht="15.75" customHeight="1">
      <c r="A42" s="30"/>
      <c r="B42" s="260" t="s">
        <v>93</v>
      </c>
      <c r="C42" s="188">
        <f t="shared" si="17"/>
        <v>11</v>
      </c>
      <c r="D42" s="183">
        <f t="shared" si="18"/>
        <v>5</v>
      </c>
      <c r="E42" s="183">
        <f t="shared" si="19"/>
        <v>6</v>
      </c>
      <c r="F42" s="191">
        <v>1</v>
      </c>
      <c r="G42" s="191" t="s">
        <v>1</v>
      </c>
      <c r="H42" s="191">
        <v>1</v>
      </c>
      <c r="I42" s="191" t="s">
        <v>1</v>
      </c>
      <c r="J42" s="191">
        <v>3</v>
      </c>
      <c r="K42" s="191">
        <v>4</v>
      </c>
      <c r="L42" s="191">
        <v>1</v>
      </c>
      <c r="M42" s="191" t="s">
        <v>1</v>
      </c>
      <c r="N42" s="191">
        <v>1</v>
      </c>
      <c r="O42" s="191" t="s">
        <v>1</v>
      </c>
      <c r="P42" s="191" t="s">
        <v>1</v>
      </c>
      <c r="Q42" s="183">
        <f t="shared" si="20"/>
        <v>4</v>
      </c>
      <c r="R42" s="191" t="s">
        <v>1</v>
      </c>
      <c r="S42" s="192">
        <v>4</v>
      </c>
      <c r="U42" s="30"/>
      <c r="V42" s="260" t="s">
        <v>93</v>
      </c>
      <c r="W42" s="183">
        <v>1</v>
      </c>
      <c r="X42" s="190">
        <v>1</v>
      </c>
      <c r="Y42" s="183" t="s">
        <v>849</v>
      </c>
      <c r="Z42" s="190">
        <v>3</v>
      </c>
      <c r="AA42" s="183">
        <f t="shared" si="21"/>
        <v>41</v>
      </c>
      <c r="AB42" s="190">
        <f t="shared" si="22"/>
        <v>20</v>
      </c>
      <c r="AC42" s="190">
        <f t="shared" si="23"/>
        <v>21</v>
      </c>
      <c r="AD42" s="183">
        <v>16</v>
      </c>
      <c r="AE42" s="190">
        <v>7</v>
      </c>
      <c r="AF42" s="190">
        <v>9</v>
      </c>
      <c r="AG42" s="183">
        <v>14</v>
      </c>
      <c r="AH42" s="190">
        <v>7</v>
      </c>
      <c r="AI42" s="190">
        <v>7</v>
      </c>
      <c r="AJ42" s="183">
        <v>11</v>
      </c>
      <c r="AK42" s="190">
        <v>6</v>
      </c>
      <c r="AL42" s="190">
        <v>5</v>
      </c>
    </row>
    <row r="43" spans="1:38" ht="15.75" customHeight="1">
      <c r="A43" s="30"/>
      <c r="B43" s="260"/>
      <c r="C43" s="202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  <c r="P43" s="191"/>
      <c r="Q43" s="191"/>
      <c r="R43" s="191"/>
      <c r="S43" s="191"/>
      <c r="U43" s="295"/>
      <c r="V43" s="260"/>
      <c r="W43" s="191"/>
      <c r="X43" s="191"/>
      <c r="Y43" s="191"/>
      <c r="Z43" s="191"/>
      <c r="AA43" s="191"/>
      <c r="AB43" s="191"/>
      <c r="AC43" s="191"/>
      <c r="AD43" s="191"/>
      <c r="AE43" s="191"/>
      <c r="AF43" s="191"/>
      <c r="AG43" s="191"/>
      <c r="AH43" s="191"/>
      <c r="AI43" s="191"/>
      <c r="AJ43" s="191"/>
      <c r="AK43" s="191"/>
      <c r="AL43" s="191"/>
    </row>
    <row r="44" spans="1:38" ht="15.75" customHeight="1">
      <c r="A44" s="718" t="s">
        <v>94</v>
      </c>
      <c r="B44" s="719"/>
      <c r="C44" s="512">
        <f>SUM(C45:C49)</f>
        <v>321</v>
      </c>
      <c r="D44" s="329">
        <f>SUM(D45:D49)</f>
        <v>111</v>
      </c>
      <c r="E44" s="329">
        <f>SUM(E45:E49)</f>
        <v>210</v>
      </c>
      <c r="F44" s="329">
        <f>SUM(F45:F49)</f>
        <v>18</v>
      </c>
      <c r="G44" s="505" t="s">
        <v>848</v>
      </c>
      <c r="H44" s="329">
        <f aca="true" t="shared" si="24" ref="H44:O44">SUM(H45:H49)</f>
        <v>15</v>
      </c>
      <c r="I44" s="329">
        <f t="shared" si="24"/>
        <v>4</v>
      </c>
      <c r="J44" s="329">
        <f t="shared" si="24"/>
        <v>76</v>
      </c>
      <c r="K44" s="329">
        <f t="shared" si="24"/>
        <v>183</v>
      </c>
      <c r="L44" s="329">
        <f t="shared" si="24"/>
        <v>18</v>
      </c>
      <c r="M44" s="329">
        <f t="shared" si="24"/>
        <v>2</v>
      </c>
      <c r="N44" s="329">
        <f t="shared" si="24"/>
        <v>5</v>
      </c>
      <c r="O44" s="329">
        <f t="shared" si="24"/>
        <v>1</v>
      </c>
      <c r="P44" s="329">
        <f>SUM(P45:P49)</f>
        <v>2</v>
      </c>
      <c r="Q44" s="329">
        <f>SUM(Q45:Q49)</f>
        <v>82</v>
      </c>
      <c r="R44" s="329">
        <f>SUM(R45:R49)</f>
        <v>9</v>
      </c>
      <c r="S44" s="329">
        <f>SUM(S45:S49)</f>
        <v>73</v>
      </c>
      <c r="U44" s="718" t="s">
        <v>94</v>
      </c>
      <c r="V44" s="719"/>
      <c r="W44" s="505">
        <f>SUM(W45:W49)</f>
        <v>7</v>
      </c>
      <c r="X44" s="505">
        <f aca="true" t="shared" si="25" ref="X44:AI44">SUM(X45:X49)</f>
        <v>6</v>
      </c>
      <c r="Y44" s="505">
        <f t="shared" si="25"/>
        <v>1</v>
      </c>
      <c r="Z44" s="505">
        <f t="shared" si="25"/>
        <v>106</v>
      </c>
      <c r="AA44" s="505">
        <f t="shared" si="25"/>
        <v>3663</v>
      </c>
      <c r="AB44" s="505">
        <f t="shared" si="25"/>
        <v>1853</v>
      </c>
      <c r="AC44" s="505">
        <f t="shared" si="25"/>
        <v>1810</v>
      </c>
      <c r="AD44" s="505">
        <f t="shared" si="25"/>
        <v>1189</v>
      </c>
      <c r="AE44" s="505">
        <f t="shared" si="25"/>
        <v>606</v>
      </c>
      <c r="AF44" s="505">
        <f t="shared" si="25"/>
        <v>583</v>
      </c>
      <c r="AG44" s="505">
        <f t="shared" si="25"/>
        <v>1227</v>
      </c>
      <c r="AH44" s="505">
        <f t="shared" si="25"/>
        <v>608</v>
      </c>
      <c r="AI44" s="505">
        <f t="shared" si="25"/>
        <v>619</v>
      </c>
      <c r="AJ44" s="505">
        <f>SUM(AJ45:AJ49)</f>
        <v>1247</v>
      </c>
      <c r="AK44" s="505">
        <f>SUM(AK45:AK49)</f>
        <v>639</v>
      </c>
      <c r="AL44" s="505">
        <f>SUM(AL45:AL49)</f>
        <v>608</v>
      </c>
    </row>
    <row r="45" spans="1:38" ht="15.75" customHeight="1">
      <c r="A45" s="30"/>
      <c r="B45" s="260" t="s">
        <v>95</v>
      </c>
      <c r="C45" s="188">
        <f>SUM(D45:E45)</f>
        <v>116</v>
      </c>
      <c r="D45" s="183">
        <f>SUM(F45,H45,J45,M45)</f>
        <v>43</v>
      </c>
      <c r="E45" s="183">
        <f>SUM(G45,I45,K45,N45,L45)</f>
        <v>73</v>
      </c>
      <c r="F45" s="191">
        <v>8</v>
      </c>
      <c r="G45" s="191" t="s">
        <v>1</v>
      </c>
      <c r="H45" s="183">
        <v>7</v>
      </c>
      <c r="I45" s="183">
        <v>2</v>
      </c>
      <c r="J45" s="191">
        <v>27</v>
      </c>
      <c r="K45" s="191">
        <v>62</v>
      </c>
      <c r="L45" s="191">
        <v>8</v>
      </c>
      <c r="M45" s="191">
        <v>1</v>
      </c>
      <c r="N45" s="183">
        <v>1</v>
      </c>
      <c r="O45" s="191">
        <v>1</v>
      </c>
      <c r="P45" s="191">
        <v>1</v>
      </c>
      <c r="Q45" s="183">
        <f>SUM(R45:S45)</f>
        <v>48</v>
      </c>
      <c r="R45" s="192">
        <v>5</v>
      </c>
      <c r="S45" s="192">
        <v>43</v>
      </c>
      <c r="U45" s="30"/>
      <c r="V45" s="260" t="s">
        <v>95</v>
      </c>
      <c r="W45" s="183">
        <v>2</v>
      </c>
      <c r="X45" s="190">
        <v>2</v>
      </c>
      <c r="Y45" s="183" t="s">
        <v>849</v>
      </c>
      <c r="Z45" s="190">
        <v>32</v>
      </c>
      <c r="AA45" s="183">
        <f>SUM(AB45:AC45)</f>
        <v>1124</v>
      </c>
      <c r="AB45" s="190">
        <f aca="true" t="shared" si="26" ref="AB45:AC49">SUM(AE45,AH45,AK45)</f>
        <v>562</v>
      </c>
      <c r="AC45" s="190">
        <f t="shared" si="26"/>
        <v>562</v>
      </c>
      <c r="AD45" s="183">
        <v>356</v>
      </c>
      <c r="AE45" s="190">
        <v>179</v>
      </c>
      <c r="AF45" s="190">
        <v>177</v>
      </c>
      <c r="AG45" s="183">
        <v>384</v>
      </c>
      <c r="AH45" s="190">
        <v>188</v>
      </c>
      <c r="AI45" s="190">
        <v>196</v>
      </c>
      <c r="AJ45" s="183">
        <v>384</v>
      </c>
      <c r="AK45" s="190">
        <v>195</v>
      </c>
      <c r="AL45" s="190">
        <v>189</v>
      </c>
    </row>
    <row r="46" spans="1:38" ht="15.75" customHeight="1">
      <c r="A46" s="30"/>
      <c r="B46" s="260" t="s">
        <v>96</v>
      </c>
      <c r="C46" s="188">
        <f>SUM(D46:E46)</f>
        <v>40</v>
      </c>
      <c r="D46" s="183">
        <f>SUM(F46,H46,J46,M46)</f>
        <v>13</v>
      </c>
      <c r="E46" s="183">
        <f>SUM(G46,I46,K46,N46,L46)</f>
        <v>27</v>
      </c>
      <c r="F46" s="191">
        <v>2</v>
      </c>
      <c r="G46" s="191" t="s">
        <v>1</v>
      </c>
      <c r="H46" s="191">
        <v>2</v>
      </c>
      <c r="I46" s="183" t="s">
        <v>1</v>
      </c>
      <c r="J46" s="191">
        <v>8</v>
      </c>
      <c r="K46" s="191">
        <v>23</v>
      </c>
      <c r="L46" s="191">
        <v>2</v>
      </c>
      <c r="M46" s="191">
        <v>1</v>
      </c>
      <c r="N46" s="191">
        <v>2</v>
      </c>
      <c r="O46" s="191" t="s">
        <v>1</v>
      </c>
      <c r="P46" s="191" t="s">
        <v>1</v>
      </c>
      <c r="Q46" s="183">
        <f>SUM(R46:S46)</f>
        <v>7</v>
      </c>
      <c r="R46" s="192" t="s">
        <v>1</v>
      </c>
      <c r="S46" s="192">
        <v>7</v>
      </c>
      <c r="U46" s="30"/>
      <c r="V46" s="260" t="s">
        <v>96</v>
      </c>
      <c r="W46" s="183">
        <v>1</v>
      </c>
      <c r="X46" s="190">
        <v>1</v>
      </c>
      <c r="Y46" s="183" t="s">
        <v>849</v>
      </c>
      <c r="Z46" s="190">
        <v>13</v>
      </c>
      <c r="AA46" s="183">
        <f>SUM(AB46:AC46)</f>
        <v>473</v>
      </c>
      <c r="AB46" s="190">
        <f t="shared" si="26"/>
        <v>222</v>
      </c>
      <c r="AC46" s="190">
        <f t="shared" si="26"/>
        <v>251</v>
      </c>
      <c r="AD46" s="183">
        <v>142</v>
      </c>
      <c r="AE46" s="190">
        <v>71</v>
      </c>
      <c r="AF46" s="190">
        <v>71</v>
      </c>
      <c r="AG46" s="183">
        <v>158</v>
      </c>
      <c r="AH46" s="190">
        <v>80</v>
      </c>
      <c r="AI46" s="190">
        <v>78</v>
      </c>
      <c r="AJ46" s="183">
        <v>173</v>
      </c>
      <c r="AK46" s="190">
        <v>71</v>
      </c>
      <c r="AL46" s="190">
        <v>102</v>
      </c>
    </row>
    <row r="47" spans="1:38" ht="15.75" customHeight="1">
      <c r="A47" s="30"/>
      <c r="B47" s="260" t="s">
        <v>97</v>
      </c>
      <c r="C47" s="188">
        <f>SUM(D47:E47)</f>
        <v>37</v>
      </c>
      <c r="D47" s="183">
        <f>SUM(F47,H47,J47,M47)</f>
        <v>12</v>
      </c>
      <c r="E47" s="183">
        <f>SUM(G47,I47,K47,N47,L47)</f>
        <v>25</v>
      </c>
      <c r="F47" s="191">
        <v>2</v>
      </c>
      <c r="G47" s="191" t="s">
        <v>1</v>
      </c>
      <c r="H47" s="183">
        <v>2</v>
      </c>
      <c r="I47" s="191" t="s">
        <v>1</v>
      </c>
      <c r="J47" s="191">
        <v>8</v>
      </c>
      <c r="K47" s="191">
        <v>22</v>
      </c>
      <c r="L47" s="191">
        <v>2</v>
      </c>
      <c r="M47" s="191" t="s">
        <v>1</v>
      </c>
      <c r="N47" s="183">
        <v>1</v>
      </c>
      <c r="O47" s="191" t="s">
        <v>1</v>
      </c>
      <c r="P47" s="191" t="s">
        <v>1</v>
      </c>
      <c r="Q47" s="183">
        <f>SUM(R47:S47)</f>
        <v>11</v>
      </c>
      <c r="R47" s="192">
        <v>2</v>
      </c>
      <c r="S47" s="192">
        <v>9</v>
      </c>
      <c r="U47" s="30"/>
      <c r="V47" s="260" t="s">
        <v>97</v>
      </c>
      <c r="W47" s="183">
        <v>1</v>
      </c>
      <c r="X47" s="190">
        <v>1</v>
      </c>
      <c r="Y47" s="183" t="s">
        <v>849</v>
      </c>
      <c r="Z47" s="190">
        <v>13</v>
      </c>
      <c r="AA47" s="183">
        <f>SUM(AB47:AC47)</f>
        <v>464</v>
      </c>
      <c r="AB47" s="190">
        <f t="shared" si="26"/>
        <v>244</v>
      </c>
      <c r="AC47" s="190">
        <f t="shared" si="26"/>
        <v>220</v>
      </c>
      <c r="AD47" s="183">
        <v>151</v>
      </c>
      <c r="AE47" s="190">
        <v>79</v>
      </c>
      <c r="AF47" s="190">
        <v>72</v>
      </c>
      <c r="AG47" s="183">
        <v>147</v>
      </c>
      <c r="AH47" s="190">
        <v>71</v>
      </c>
      <c r="AI47" s="190">
        <v>76</v>
      </c>
      <c r="AJ47" s="183">
        <v>166</v>
      </c>
      <c r="AK47" s="190">
        <v>94</v>
      </c>
      <c r="AL47" s="190">
        <v>72</v>
      </c>
    </row>
    <row r="48" spans="1:38" ht="15.75" customHeight="1">
      <c r="A48" s="30"/>
      <c r="B48" s="260" t="s">
        <v>98</v>
      </c>
      <c r="C48" s="188">
        <f>SUM(D48:E48)</f>
        <v>45</v>
      </c>
      <c r="D48" s="183">
        <f>SUM(F48,H48,J48,M48)</f>
        <v>16</v>
      </c>
      <c r="E48" s="183">
        <f>SUM(G48,I48,K48,N48,L48)</f>
        <v>29</v>
      </c>
      <c r="F48" s="191">
        <v>2</v>
      </c>
      <c r="G48" s="191" t="s">
        <v>1</v>
      </c>
      <c r="H48" s="183">
        <v>1</v>
      </c>
      <c r="I48" s="191">
        <v>1</v>
      </c>
      <c r="J48" s="191">
        <v>13</v>
      </c>
      <c r="K48" s="191">
        <v>25</v>
      </c>
      <c r="L48" s="191">
        <v>2</v>
      </c>
      <c r="M48" s="191" t="s">
        <v>1</v>
      </c>
      <c r="N48" s="191">
        <v>1</v>
      </c>
      <c r="O48" s="191" t="s">
        <v>1</v>
      </c>
      <c r="P48" s="191">
        <v>1</v>
      </c>
      <c r="Q48" s="183">
        <f>SUM(R48:S48)</f>
        <v>7</v>
      </c>
      <c r="R48" s="192">
        <v>1</v>
      </c>
      <c r="S48" s="192">
        <v>6</v>
      </c>
      <c r="U48" s="30"/>
      <c r="V48" s="260" t="s">
        <v>98</v>
      </c>
      <c r="W48" s="183">
        <v>1</v>
      </c>
      <c r="X48" s="190">
        <v>1</v>
      </c>
      <c r="Y48" s="183" t="s">
        <v>849</v>
      </c>
      <c r="Z48" s="190">
        <v>14</v>
      </c>
      <c r="AA48" s="183">
        <f>SUM(AB48:AC48)</f>
        <v>481</v>
      </c>
      <c r="AB48" s="190">
        <f t="shared" si="26"/>
        <v>235</v>
      </c>
      <c r="AC48" s="190">
        <f t="shared" si="26"/>
        <v>246</v>
      </c>
      <c r="AD48" s="183">
        <v>156</v>
      </c>
      <c r="AE48" s="190">
        <v>72</v>
      </c>
      <c r="AF48" s="190">
        <v>84</v>
      </c>
      <c r="AG48" s="183">
        <v>169</v>
      </c>
      <c r="AH48" s="190">
        <v>74</v>
      </c>
      <c r="AI48" s="190">
        <v>95</v>
      </c>
      <c r="AJ48" s="183">
        <v>156</v>
      </c>
      <c r="AK48" s="190">
        <v>89</v>
      </c>
      <c r="AL48" s="190">
        <v>67</v>
      </c>
    </row>
    <row r="49" spans="1:38" ht="15.75" customHeight="1">
      <c r="A49" s="30"/>
      <c r="B49" s="260" t="s">
        <v>99</v>
      </c>
      <c r="C49" s="188">
        <f>SUM(D49:E49)</f>
        <v>83</v>
      </c>
      <c r="D49" s="183">
        <f>SUM(F49,H49,J49,M49)</f>
        <v>27</v>
      </c>
      <c r="E49" s="183">
        <f>SUM(G49,I49,K49,N49,L49)</f>
        <v>56</v>
      </c>
      <c r="F49" s="191">
        <v>4</v>
      </c>
      <c r="G49" s="191" t="s">
        <v>1</v>
      </c>
      <c r="H49" s="183">
        <v>3</v>
      </c>
      <c r="I49" s="191">
        <v>1</v>
      </c>
      <c r="J49" s="191">
        <v>20</v>
      </c>
      <c r="K49" s="191">
        <v>51</v>
      </c>
      <c r="L49" s="191">
        <v>4</v>
      </c>
      <c r="M49" s="191" t="s">
        <v>1</v>
      </c>
      <c r="N49" s="191" t="s">
        <v>1</v>
      </c>
      <c r="O49" s="191" t="s">
        <v>1</v>
      </c>
      <c r="P49" s="191" t="s">
        <v>1</v>
      </c>
      <c r="Q49" s="183">
        <f>SUM(R49:S49)</f>
        <v>9</v>
      </c>
      <c r="R49" s="192">
        <v>1</v>
      </c>
      <c r="S49" s="192">
        <v>8</v>
      </c>
      <c r="U49" s="30"/>
      <c r="V49" s="260" t="s">
        <v>99</v>
      </c>
      <c r="W49" s="183">
        <v>2</v>
      </c>
      <c r="X49" s="190">
        <v>1</v>
      </c>
      <c r="Y49" s="190">
        <v>1</v>
      </c>
      <c r="Z49" s="190">
        <v>34</v>
      </c>
      <c r="AA49" s="183">
        <f>SUM(AB49:AC49)</f>
        <v>1121</v>
      </c>
      <c r="AB49" s="190">
        <f t="shared" si="26"/>
        <v>590</v>
      </c>
      <c r="AC49" s="190">
        <f t="shared" si="26"/>
        <v>531</v>
      </c>
      <c r="AD49" s="183">
        <v>384</v>
      </c>
      <c r="AE49" s="190">
        <v>205</v>
      </c>
      <c r="AF49" s="190">
        <v>179</v>
      </c>
      <c r="AG49" s="183">
        <v>369</v>
      </c>
      <c r="AH49" s="190">
        <v>195</v>
      </c>
      <c r="AI49" s="190">
        <v>174</v>
      </c>
      <c r="AJ49" s="183">
        <v>368</v>
      </c>
      <c r="AK49" s="190">
        <v>190</v>
      </c>
      <c r="AL49" s="190">
        <v>178</v>
      </c>
    </row>
    <row r="50" spans="1:38" ht="15.75" customHeight="1">
      <c r="A50" s="30"/>
      <c r="B50" s="260"/>
      <c r="C50" s="202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U50" s="30"/>
      <c r="V50" s="260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</row>
    <row r="51" spans="1:38" ht="15.75" customHeight="1">
      <c r="A51" s="718" t="s">
        <v>100</v>
      </c>
      <c r="B51" s="719"/>
      <c r="C51" s="512">
        <f>SUM(C52:C55)</f>
        <v>219</v>
      </c>
      <c r="D51" s="329">
        <f aca="true" t="shared" si="27" ref="D51:N51">SUM(D52:D55)</f>
        <v>79</v>
      </c>
      <c r="E51" s="329">
        <f t="shared" si="27"/>
        <v>140</v>
      </c>
      <c r="F51" s="329">
        <f t="shared" si="27"/>
        <v>17</v>
      </c>
      <c r="G51" s="329">
        <f t="shared" si="27"/>
        <v>2</v>
      </c>
      <c r="H51" s="329">
        <f t="shared" si="27"/>
        <v>17</v>
      </c>
      <c r="I51" s="329">
        <f t="shared" si="27"/>
        <v>1</v>
      </c>
      <c r="J51" s="329">
        <f t="shared" si="27"/>
        <v>43</v>
      </c>
      <c r="K51" s="329">
        <f t="shared" si="27"/>
        <v>114</v>
      </c>
      <c r="L51" s="329">
        <f t="shared" si="27"/>
        <v>19</v>
      </c>
      <c r="M51" s="329">
        <f t="shared" si="27"/>
        <v>2</v>
      </c>
      <c r="N51" s="329">
        <f t="shared" si="27"/>
        <v>4</v>
      </c>
      <c r="O51" s="505" t="s">
        <v>848</v>
      </c>
      <c r="P51" s="329">
        <f>SUM(P52:P55)</f>
        <v>1</v>
      </c>
      <c r="Q51" s="329">
        <f>SUM(Q52:Q55)</f>
        <v>62</v>
      </c>
      <c r="R51" s="329">
        <f>SUM(R52:R55)</f>
        <v>6</v>
      </c>
      <c r="S51" s="329">
        <f>SUM(S52:S55)</f>
        <v>56</v>
      </c>
      <c r="U51" s="718" t="s">
        <v>100</v>
      </c>
      <c r="V51" s="719"/>
      <c r="W51" s="505">
        <f>SUM(W52:W55)</f>
        <v>5</v>
      </c>
      <c r="X51" s="505">
        <f>SUM(X52:X55)</f>
        <v>5</v>
      </c>
      <c r="Y51" s="505" t="s">
        <v>437</v>
      </c>
      <c r="Z51" s="505">
        <f aca="true" t="shared" si="28" ref="Z51:AJ51">SUM(Z52:Z55)</f>
        <v>59</v>
      </c>
      <c r="AA51" s="505">
        <f t="shared" si="28"/>
        <v>2018</v>
      </c>
      <c r="AB51" s="505">
        <f t="shared" si="28"/>
        <v>1012</v>
      </c>
      <c r="AC51" s="505">
        <f t="shared" si="28"/>
        <v>1006</v>
      </c>
      <c r="AD51" s="505">
        <f t="shared" si="28"/>
        <v>607</v>
      </c>
      <c r="AE51" s="505">
        <f t="shared" si="28"/>
        <v>297</v>
      </c>
      <c r="AF51" s="505">
        <f t="shared" si="28"/>
        <v>310</v>
      </c>
      <c r="AG51" s="505">
        <f t="shared" si="28"/>
        <v>701</v>
      </c>
      <c r="AH51" s="505">
        <f t="shared" si="28"/>
        <v>358</v>
      </c>
      <c r="AI51" s="505">
        <f t="shared" si="28"/>
        <v>343</v>
      </c>
      <c r="AJ51" s="505">
        <f t="shared" si="28"/>
        <v>710</v>
      </c>
      <c r="AK51" s="505">
        <f>SUM(AK52:AK55)</f>
        <v>357</v>
      </c>
      <c r="AL51" s="505">
        <f>SUM(AL52:AL55)</f>
        <v>353</v>
      </c>
    </row>
    <row r="52" spans="1:38" ht="15.75" customHeight="1">
      <c r="A52" s="240"/>
      <c r="B52" s="260" t="s">
        <v>101</v>
      </c>
      <c r="C52" s="188">
        <f>SUM(D52:E52)</f>
        <v>67</v>
      </c>
      <c r="D52" s="183">
        <f>SUM(F52,H52,J52,M52)</f>
        <v>28</v>
      </c>
      <c r="E52" s="183">
        <f>SUM(G52,I52,K52,N52,L52)</f>
        <v>39</v>
      </c>
      <c r="F52" s="191">
        <v>6</v>
      </c>
      <c r="G52" s="191">
        <v>1</v>
      </c>
      <c r="H52" s="191">
        <v>6</v>
      </c>
      <c r="I52" s="183" t="s">
        <v>1</v>
      </c>
      <c r="J52" s="191">
        <v>16</v>
      </c>
      <c r="K52" s="191">
        <v>29</v>
      </c>
      <c r="L52" s="191">
        <v>7</v>
      </c>
      <c r="M52" s="191" t="s">
        <v>1</v>
      </c>
      <c r="N52" s="191">
        <v>2</v>
      </c>
      <c r="O52" s="191" t="s">
        <v>1</v>
      </c>
      <c r="P52" s="191" t="s">
        <v>1</v>
      </c>
      <c r="Q52" s="183">
        <f>SUM(R52:S52)</f>
        <v>17</v>
      </c>
      <c r="R52" s="192">
        <v>2</v>
      </c>
      <c r="S52" s="192">
        <v>15</v>
      </c>
      <c r="U52" s="295"/>
      <c r="V52" s="260" t="s">
        <v>101</v>
      </c>
      <c r="W52" s="183">
        <v>1</v>
      </c>
      <c r="X52" s="190">
        <v>1</v>
      </c>
      <c r="Y52" s="183" t="s">
        <v>849</v>
      </c>
      <c r="Z52" s="190">
        <v>15</v>
      </c>
      <c r="AA52" s="183">
        <f>SUM(AB52:AC52)</f>
        <v>522</v>
      </c>
      <c r="AB52" s="190">
        <f aca="true" t="shared" si="29" ref="AB52:AC55">SUM(AE52,AH52,AK52)</f>
        <v>270</v>
      </c>
      <c r="AC52" s="190">
        <f t="shared" si="29"/>
        <v>252</v>
      </c>
      <c r="AD52" s="183">
        <v>162</v>
      </c>
      <c r="AE52" s="190">
        <v>82</v>
      </c>
      <c r="AF52" s="190">
        <v>80</v>
      </c>
      <c r="AG52" s="183">
        <v>183</v>
      </c>
      <c r="AH52" s="190">
        <v>97</v>
      </c>
      <c r="AI52" s="190">
        <v>86</v>
      </c>
      <c r="AJ52" s="183">
        <v>177</v>
      </c>
      <c r="AK52" s="190">
        <v>91</v>
      </c>
      <c r="AL52" s="190">
        <v>86</v>
      </c>
    </row>
    <row r="53" spans="1:38" ht="15.75" customHeight="1">
      <c r="A53" s="240"/>
      <c r="B53" s="260" t="s">
        <v>102</v>
      </c>
      <c r="C53" s="188">
        <f>SUM(D53:E53)</f>
        <v>30</v>
      </c>
      <c r="D53" s="183">
        <f>SUM(F53,H53,J53,M53)</f>
        <v>9</v>
      </c>
      <c r="E53" s="183">
        <f>SUM(G53,I53,K53,N53,L53)</f>
        <v>21</v>
      </c>
      <c r="F53" s="191">
        <v>2</v>
      </c>
      <c r="G53" s="191" t="s">
        <v>1</v>
      </c>
      <c r="H53" s="191">
        <v>2</v>
      </c>
      <c r="I53" s="191" t="s">
        <v>1</v>
      </c>
      <c r="J53" s="191">
        <v>4</v>
      </c>
      <c r="K53" s="191">
        <v>18</v>
      </c>
      <c r="L53" s="191">
        <v>2</v>
      </c>
      <c r="M53" s="191">
        <v>1</v>
      </c>
      <c r="N53" s="191">
        <v>1</v>
      </c>
      <c r="O53" s="191" t="s">
        <v>1</v>
      </c>
      <c r="P53" s="191" t="s">
        <v>1</v>
      </c>
      <c r="Q53" s="183">
        <f>SUM(R53:S53)</f>
        <v>13</v>
      </c>
      <c r="R53" s="191">
        <v>1</v>
      </c>
      <c r="S53" s="192">
        <v>12</v>
      </c>
      <c r="U53" s="295"/>
      <c r="V53" s="260" t="s">
        <v>102</v>
      </c>
      <c r="W53" s="183">
        <v>1</v>
      </c>
      <c r="X53" s="190">
        <v>1</v>
      </c>
      <c r="Y53" s="183" t="s">
        <v>849</v>
      </c>
      <c r="Z53" s="190">
        <v>11</v>
      </c>
      <c r="AA53" s="183">
        <f>SUM(AB53:AC53)</f>
        <v>348</v>
      </c>
      <c r="AB53" s="190">
        <f t="shared" si="29"/>
        <v>166</v>
      </c>
      <c r="AC53" s="190">
        <f t="shared" si="29"/>
        <v>182</v>
      </c>
      <c r="AD53" s="183">
        <v>96</v>
      </c>
      <c r="AE53" s="190">
        <v>50</v>
      </c>
      <c r="AF53" s="190">
        <v>46</v>
      </c>
      <c r="AG53" s="183">
        <v>124</v>
      </c>
      <c r="AH53" s="190">
        <v>57</v>
      </c>
      <c r="AI53" s="190">
        <v>67</v>
      </c>
      <c r="AJ53" s="183">
        <v>128</v>
      </c>
      <c r="AK53" s="190">
        <v>59</v>
      </c>
      <c r="AL53" s="190">
        <v>69</v>
      </c>
    </row>
    <row r="54" spans="1:38" ht="15.75" customHeight="1">
      <c r="A54" s="240"/>
      <c r="B54" s="260" t="s">
        <v>103</v>
      </c>
      <c r="C54" s="188">
        <f>SUM(D54:E54)</f>
        <v>82</v>
      </c>
      <c r="D54" s="183">
        <f>SUM(F54,H54,J54,M54)</f>
        <v>28</v>
      </c>
      <c r="E54" s="183">
        <f>SUM(G54,I54,K54,N54,L54)</f>
        <v>54</v>
      </c>
      <c r="F54" s="191">
        <v>6</v>
      </c>
      <c r="G54" s="191">
        <v>1</v>
      </c>
      <c r="H54" s="191">
        <v>6</v>
      </c>
      <c r="I54" s="183">
        <v>1</v>
      </c>
      <c r="J54" s="191">
        <v>15</v>
      </c>
      <c r="K54" s="191">
        <v>44</v>
      </c>
      <c r="L54" s="191">
        <v>7</v>
      </c>
      <c r="M54" s="191">
        <v>1</v>
      </c>
      <c r="N54" s="191">
        <v>1</v>
      </c>
      <c r="O54" s="191" t="s">
        <v>1</v>
      </c>
      <c r="P54" s="191" t="s">
        <v>1</v>
      </c>
      <c r="Q54" s="183">
        <f>SUM(R54:S54)</f>
        <v>16</v>
      </c>
      <c r="R54" s="192">
        <v>2</v>
      </c>
      <c r="S54" s="192">
        <v>14</v>
      </c>
      <c r="U54" s="295"/>
      <c r="V54" s="260" t="s">
        <v>103</v>
      </c>
      <c r="W54" s="183">
        <v>2</v>
      </c>
      <c r="X54" s="190">
        <v>2</v>
      </c>
      <c r="Y54" s="183" t="s">
        <v>849</v>
      </c>
      <c r="Z54" s="190">
        <v>22</v>
      </c>
      <c r="AA54" s="183">
        <f>SUM(AB54:AC54)</f>
        <v>775</v>
      </c>
      <c r="AB54" s="190">
        <f t="shared" si="29"/>
        <v>380</v>
      </c>
      <c r="AC54" s="190">
        <f t="shared" si="29"/>
        <v>395</v>
      </c>
      <c r="AD54" s="183">
        <v>222</v>
      </c>
      <c r="AE54" s="190">
        <v>96</v>
      </c>
      <c r="AF54" s="190">
        <v>126</v>
      </c>
      <c r="AG54" s="183">
        <v>258</v>
      </c>
      <c r="AH54" s="190">
        <v>134</v>
      </c>
      <c r="AI54" s="190">
        <v>124</v>
      </c>
      <c r="AJ54" s="183">
        <v>295</v>
      </c>
      <c r="AK54" s="190">
        <v>150</v>
      </c>
      <c r="AL54" s="190">
        <v>145</v>
      </c>
    </row>
    <row r="55" spans="1:38" ht="15.75" customHeight="1">
      <c r="A55" s="240"/>
      <c r="B55" s="260" t="s">
        <v>104</v>
      </c>
      <c r="C55" s="188">
        <f>SUM(D55:E55)</f>
        <v>40</v>
      </c>
      <c r="D55" s="183">
        <f>SUM(F55,H55,J55,M55)</f>
        <v>14</v>
      </c>
      <c r="E55" s="183">
        <f>SUM(G55,I55,K55,N55,L55)</f>
        <v>26</v>
      </c>
      <c r="F55" s="191">
        <v>3</v>
      </c>
      <c r="G55" s="191" t="s">
        <v>1</v>
      </c>
      <c r="H55" s="191">
        <v>3</v>
      </c>
      <c r="I55" s="183" t="s">
        <v>1</v>
      </c>
      <c r="J55" s="191">
        <v>8</v>
      </c>
      <c r="K55" s="191">
        <v>23</v>
      </c>
      <c r="L55" s="191">
        <v>3</v>
      </c>
      <c r="M55" s="191" t="s">
        <v>1</v>
      </c>
      <c r="N55" s="191" t="s">
        <v>1</v>
      </c>
      <c r="O55" s="191" t="s">
        <v>1</v>
      </c>
      <c r="P55" s="191">
        <v>1</v>
      </c>
      <c r="Q55" s="183">
        <f>SUM(R55:S55)</f>
        <v>16</v>
      </c>
      <c r="R55" s="191">
        <v>1</v>
      </c>
      <c r="S55" s="192">
        <v>15</v>
      </c>
      <c r="U55" s="295"/>
      <c r="V55" s="260" t="s">
        <v>104</v>
      </c>
      <c r="W55" s="183">
        <v>1</v>
      </c>
      <c r="X55" s="190">
        <v>1</v>
      </c>
      <c r="Y55" s="183" t="s">
        <v>849</v>
      </c>
      <c r="Z55" s="190">
        <v>11</v>
      </c>
      <c r="AA55" s="183">
        <f>SUM(AB55:AC55)</f>
        <v>373</v>
      </c>
      <c r="AB55" s="190">
        <f t="shared" si="29"/>
        <v>196</v>
      </c>
      <c r="AC55" s="190">
        <f t="shared" si="29"/>
        <v>177</v>
      </c>
      <c r="AD55" s="183">
        <v>127</v>
      </c>
      <c r="AE55" s="190">
        <v>69</v>
      </c>
      <c r="AF55" s="190">
        <v>58</v>
      </c>
      <c r="AG55" s="183">
        <v>136</v>
      </c>
      <c r="AH55" s="190">
        <v>70</v>
      </c>
      <c r="AI55" s="190">
        <v>66</v>
      </c>
      <c r="AJ55" s="183">
        <v>110</v>
      </c>
      <c r="AK55" s="190">
        <v>57</v>
      </c>
      <c r="AL55" s="190">
        <v>53</v>
      </c>
    </row>
    <row r="56" spans="1:38" ht="15.75" customHeight="1">
      <c r="A56" s="240"/>
      <c r="B56" s="260"/>
      <c r="C56" s="202"/>
      <c r="D56" s="191"/>
      <c r="E56" s="191"/>
      <c r="F56" s="191"/>
      <c r="G56" s="191"/>
      <c r="H56" s="191"/>
      <c r="I56" s="191"/>
      <c r="J56" s="191"/>
      <c r="K56" s="191"/>
      <c r="L56" s="191"/>
      <c r="M56" s="191"/>
      <c r="N56" s="191"/>
      <c r="O56" s="191"/>
      <c r="P56" s="191"/>
      <c r="Q56" s="191"/>
      <c r="R56" s="191"/>
      <c r="S56" s="191"/>
      <c r="U56" s="295"/>
      <c r="V56" s="260"/>
      <c r="W56" s="191"/>
      <c r="X56" s="191"/>
      <c r="Y56" s="191"/>
      <c r="Z56" s="191"/>
      <c r="AA56" s="191"/>
      <c r="AB56" s="191"/>
      <c r="AC56" s="191"/>
      <c r="AD56" s="191"/>
      <c r="AE56" s="191"/>
      <c r="AF56" s="191"/>
      <c r="AG56" s="191"/>
      <c r="AH56" s="191"/>
      <c r="AI56" s="191"/>
      <c r="AJ56" s="191"/>
      <c r="AK56" s="191"/>
      <c r="AL56" s="191"/>
    </row>
    <row r="57" spans="1:38" ht="15.75" customHeight="1">
      <c r="A57" s="718" t="s">
        <v>105</v>
      </c>
      <c r="B57" s="719"/>
      <c r="C57" s="512">
        <f>SUM(C58:C63)</f>
        <v>204</v>
      </c>
      <c r="D57" s="329">
        <f aca="true" t="shared" si="30" ref="D57:N57">SUM(D58:D63)</f>
        <v>78</v>
      </c>
      <c r="E57" s="329">
        <f t="shared" si="30"/>
        <v>126</v>
      </c>
      <c r="F57" s="329">
        <f t="shared" si="30"/>
        <v>16</v>
      </c>
      <c r="G57" s="329">
        <f t="shared" si="30"/>
        <v>1</v>
      </c>
      <c r="H57" s="329">
        <f t="shared" si="30"/>
        <v>11</v>
      </c>
      <c r="I57" s="329">
        <f t="shared" si="30"/>
        <v>5</v>
      </c>
      <c r="J57" s="329">
        <f t="shared" si="30"/>
        <v>51</v>
      </c>
      <c r="K57" s="329">
        <f t="shared" si="30"/>
        <v>100</v>
      </c>
      <c r="L57" s="329">
        <f t="shared" si="30"/>
        <v>17</v>
      </c>
      <c r="M57" s="505" t="s">
        <v>848</v>
      </c>
      <c r="N57" s="329">
        <f t="shared" si="30"/>
        <v>3</v>
      </c>
      <c r="O57" s="505" t="s">
        <v>848</v>
      </c>
      <c r="P57" s="329">
        <f>SUM(P58:P63)</f>
        <v>1</v>
      </c>
      <c r="Q57" s="329">
        <f>SUM(Q58:Q63)</f>
        <v>79</v>
      </c>
      <c r="R57" s="329">
        <f>SUM(R58:R63)</f>
        <v>6</v>
      </c>
      <c r="S57" s="329">
        <f>SUM(S58:S63)</f>
        <v>73</v>
      </c>
      <c r="U57" s="718" t="s">
        <v>105</v>
      </c>
      <c r="V57" s="719"/>
      <c r="W57" s="505">
        <f>SUM(W58:W63)</f>
        <v>6</v>
      </c>
      <c r="X57" s="505">
        <f>SUM(X58:X63)</f>
        <v>6</v>
      </c>
      <c r="Y57" s="505" t="s">
        <v>437</v>
      </c>
      <c r="Z57" s="505">
        <f aca="true" t="shared" si="31" ref="Z57:AL57">SUM(Z58:Z63)</f>
        <v>52</v>
      </c>
      <c r="AA57" s="505">
        <f t="shared" si="31"/>
        <v>1695</v>
      </c>
      <c r="AB57" s="505">
        <f t="shared" si="31"/>
        <v>849</v>
      </c>
      <c r="AC57" s="505">
        <f t="shared" si="31"/>
        <v>846</v>
      </c>
      <c r="AD57" s="505">
        <f t="shared" si="31"/>
        <v>530</v>
      </c>
      <c r="AE57" s="505">
        <f t="shared" si="31"/>
        <v>274</v>
      </c>
      <c r="AF57" s="505">
        <f t="shared" si="31"/>
        <v>256</v>
      </c>
      <c r="AG57" s="505">
        <f t="shared" si="31"/>
        <v>559</v>
      </c>
      <c r="AH57" s="505">
        <f t="shared" si="31"/>
        <v>291</v>
      </c>
      <c r="AI57" s="505">
        <f t="shared" si="31"/>
        <v>268</v>
      </c>
      <c r="AJ57" s="505">
        <f t="shared" si="31"/>
        <v>606</v>
      </c>
      <c r="AK57" s="505">
        <f t="shared" si="31"/>
        <v>284</v>
      </c>
      <c r="AL57" s="505">
        <f t="shared" si="31"/>
        <v>322</v>
      </c>
    </row>
    <row r="58" spans="1:38" ht="15.75" customHeight="1">
      <c r="A58" s="30"/>
      <c r="B58" s="260" t="s">
        <v>106</v>
      </c>
      <c r="C58" s="188">
        <f aca="true" t="shared" si="32" ref="C58:C63">SUM(D58:E58)</f>
        <v>37</v>
      </c>
      <c r="D58" s="183">
        <f aca="true" t="shared" si="33" ref="D58:D63">SUM(F58,H58,J58,M58)</f>
        <v>14</v>
      </c>
      <c r="E58" s="183">
        <f aca="true" t="shared" si="34" ref="E58:E63">SUM(G58,I58,K58,N58,L58)</f>
        <v>23</v>
      </c>
      <c r="F58" s="191">
        <v>3</v>
      </c>
      <c r="G58" s="191" t="s">
        <v>1</v>
      </c>
      <c r="H58" s="191">
        <v>2</v>
      </c>
      <c r="I58" s="183">
        <v>1</v>
      </c>
      <c r="J58" s="191">
        <v>9</v>
      </c>
      <c r="K58" s="191">
        <v>18</v>
      </c>
      <c r="L58" s="191">
        <v>3</v>
      </c>
      <c r="M58" s="191" t="s">
        <v>1</v>
      </c>
      <c r="N58" s="191">
        <v>1</v>
      </c>
      <c r="O58" s="191" t="s">
        <v>1</v>
      </c>
      <c r="P58" s="191" t="s">
        <v>1</v>
      </c>
      <c r="Q58" s="183">
        <f aca="true" t="shared" si="35" ref="Q58:Q63">SUM(R58:S58)</f>
        <v>17</v>
      </c>
      <c r="R58" s="190">
        <v>1</v>
      </c>
      <c r="S58" s="192">
        <v>16</v>
      </c>
      <c r="U58" s="30"/>
      <c r="V58" s="260" t="s">
        <v>106</v>
      </c>
      <c r="W58" s="183">
        <v>1</v>
      </c>
      <c r="X58" s="190">
        <v>1</v>
      </c>
      <c r="Y58" s="183" t="s">
        <v>849</v>
      </c>
      <c r="Z58" s="190">
        <v>9</v>
      </c>
      <c r="AA58" s="183">
        <f aca="true" t="shared" si="36" ref="AA58:AA63">SUM(AB58:AC58)</f>
        <v>286</v>
      </c>
      <c r="AB58" s="190">
        <f aca="true" t="shared" si="37" ref="AB58:AC63">SUM(AE58,AH58,AK58)</f>
        <v>152</v>
      </c>
      <c r="AC58" s="190">
        <f t="shared" si="37"/>
        <v>134</v>
      </c>
      <c r="AD58" s="183">
        <v>84</v>
      </c>
      <c r="AE58" s="190">
        <v>43</v>
      </c>
      <c r="AF58" s="190">
        <v>41</v>
      </c>
      <c r="AG58" s="183">
        <v>98</v>
      </c>
      <c r="AH58" s="190">
        <v>58</v>
      </c>
      <c r="AI58" s="190">
        <v>40</v>
      </c>
      <c r="AJ58" s="183">
        <v>104</v>
      </c>
      <c r="AK58" s="190">
        <v>51</v>
      </c>
      <c r="AL58" s="190">
        <v>53</v>
      </c>
    </row>
    <row r="59" spans="1:38" ht="15.75" customHeight="1">
      <c r="A59" s="30"/>
      <c r="B59" s="260" t="s">
        <v>107</v>
      </c>
      <c r="C59" s="188">
        <f t="shared" si="32"/>
        <v>19</v>
      </c>
      <c r="D59" s="183">
        <f t="shared" si="33"/>
        <v>7</v>
      </c>
      <c r="E59" s="183">
        <f t="shared" si="34"/>
        <v>12</v>
      </c>
      <c r="F59" s="191">
        <v>1</v>
      </c>
      <c r="G59" s="191" t="s">
        <v>1</v>
      </c>
      <c r="H59" s="191">
        <v>1</v>
      </c>
      <c r="I59" s="191" t="s">
        <v>1</v>
      </c>
      <c r="J59" s="191">
        <v>5</v>
      </c>
      <c r="K59" s="191">
        <v>11</v>
      </c>
      <c r="L59" s="191">
        <v>1</v>
      </c>
      <c r="M59" s="191" t="s">
        <v>1</v>
      </c>
      <c r="N59" s="191" t="s">
        <v>1</v>
      </c>
      <c r="O59" s="191" t="s">
        <v>1</v>
      </c>
      <c r="P59" s="191">
        <v>1</v>
      </c>
      <c r="Q59" s="183">
        <f t="shared" si="35"/>
        <v>10</v>
      </c>
      <c r="R59" s="192">
        <v>2</v>
      </c>
      <c r="S59" s="192">
        <v>8</v>
      </c>
      <c r="U59" s="30"/>
      <c r="V59" s="260" t="s">
        <v>107</v>
      </c>
      <c r="W59" s="183">
        <v>1</v>
      </c>
      <c r="X59" s="190">
        <v>1</v>
      </c>
      <c r="Y59" s="183" t="s">
        <v>849</v>
      </c>
      <c r="Z59" s="190">
        <v>8</v>
      </c>
      <c r="AA59" s="183">
        <f t="shared" si="36"/>
        <v>260</v>
      </c>
      <c r="AB59" s="190">
        <f t="shared" si="37"/>
        <v>112</v>
      </c>
      <c r="AC59" s="190">
        <f t="shared" si="37"/>
        <v>148</v>
      </c>
      <c r="AD59" s="183">
        <v>73</v>
      </c>
      <c r="AE59" s="190">
        <v>37</v>
      </c>
      <c r="AF59" s="190">
        <v>36</v>
      </c>
      <c r="AG59" s="183">
        <v>98</v>
      </c>
      <c r="AH59" s="190">
        <v>36</v>
      </c>
      <c r="AI59" s="190">
        <v>62</v>
      </c>
      <c r="AJ59" s="183">
        <v>89</v>
      </c>
      <c r="AK59" s="190">
        <v>39</v>
      </c>
      <c r="AL59" s="190">
        <v>50</v>
      </c>
    </row>
    <row r="60" spans="1:38" ht="15.75" customHeight="1">
      <c r="A60" s="30"/>
      <c r="B60" s="260" t="s">
        <v>108</v>
      </c>
      <c r="C60" s="188">
        <f t="shared" si="32"/>
        <v>55</v>
      </c>
      <c r="D60" s="183">
        <f t="shared" si="33"/>
        <v>20</v>
      </c>
      <c r="E60" s="183">
        <f t="shared" si="34"/>
        <v>35</v>
      </c>
      <c r="F60" s="191">
        <v>5</v>
      </c>
      <c r="G60" s="183">
        <v>1</v>
      </c>
      <c r="H60" s="191">
        <v>3</v>
      </c>
      <c r="I60" s="183">
        <v>2</v>
      </c>
      <c r="J60" s="191">
        <v>12</v>
      </c>
      <c r="K60" s="191">
        <v>25</v>
      </c>
      <c r="L60" s="191">
        <v>6</v>
      </c>
      <c r="M60" s="191" t="s">
        <v>1</v>
      </c>
      <c r="N60" s="191">
        <v>1</v>
      </c>
      <c r="O60" s="191" t="s">
        <v>1</v>
      </c>
      <c r="P60" s="191" t="s">
        <v>1</v>
      </c>
      <c r="Q60" s="183">
        <f t="shared" si="35"/>
        <v>20</v>
      </c>
      <c r="R60" s="191">
        <v>1</v>
      </c>
      <c r="S60" s="192">
        <v>19</v>
      </c>
      <c r="U60" s="30"/>
      <c r="V60" s="260" t="s">
        <v>108</v>
      </c>
      <c r="W60" s="183">
        <v>1</v>
      </c>
      <c r="X60" s="190">
        <v>1</v>
      </c>
      <c r="Y60" s="183" t="s">
        <v>849</v>
      </c>
      <c r="Z60" s="190">
        <v>10</v>
      </c>
      <c r="AA60" s="183">
        <f t="shared" si="36"/>
        <v>332</v>
      </c>
      <c r="AB60" s="190">
        <f t="shared" si="37"/>
        <v>179</v>
      </c>
      <c r="AC60" s="190">
        <f t="shared" si="37"/>
        <v>153</v>
      </c>
      <c r="AD60" s="183">
        <v>110</v>
      </c>
      <c r="AE60" s="190">
        <v>53</v>
      </c>
      <c r="AF60" s="190">
        <v>57</v>
      </c>
      <c r="AG60" s="183">
        <v>101</v>
      </c>
      <c r="AH60" s="190">
        <v>62</v>
      </c>
      <c r="AI60" s="190">
        <v>39</v>
      </c>
      <c r="AJ60" s="183">
        <v>121</v>
      </c>
      <c r="AK60" s="190">
        <v>64</v>
      </c>
      <c r="AL60" s="190">
        <v>57</v>
      </c>
    </row>
    <row r="61" spans="1:38" ht="15.75" customHeight="1">
      <c r="A61" s="30"/>
      <c r="B61" s="260" t="s">
        <v>109</v>
      </c>
      <c r="C61" s="188">
        <f t="shared" si="32"/>
        <v>49</v>
      </c>
      <c r="D61" s="183">
        <f t="shared" si="33"/>
        <v>21</v>
      </c>
      <c r="E61" s="183">
        <f t="shared" si="34"/>
        <v>28</v>
      </c>
      <c r="F61" s="191">
        <v>4</v>
      </c>
      <c r="G61" s="191" t="s">
        <v>1</v>
      </c>
      <c r="H61" s="191">
        <v>3</v>
      </c>
      <c r="I61" s="183">
        <v>1</v>
      </c>
      <c r="J61" s="191">
        <v>14</v>
      </c>
      <c r="K61" s="191">
        <v>23</v>
      </c>
      <c r="L61" s="191">
        <v>4</v>
      </c>
      <c r="M61" s="191" t="s">
        <v>1</v>
      </c>
      <c r="N61" s="191" t="s">
        <v>1</v>
      </c>
      <c r="O61" s="191" t="s">
        <v>1</v>
      </c>
      <c r="P61" s="191" t="s">
        <v>1</v>
      </c>
      <c r="Q61" s="183">
        <f t="shared" si="35"/>
        <v>19</v>
      </c>
      <c r="R61" s="191" t="s">
        <v>1</v>
      </c>
      <c r="S61" s="192">
        <v>19</v>
      </c>
      <c r="U61" s="30"/>
      <c r="V61" s="260" t="s">
        <v>109</v>
      </c>
      <c r="W61" s="183">
        <v>1</v>
      </c>
      <c r="X61" s="190">
        <v>1</v>
      </c>
      <c r="Y61" s="183" t="s">
        <v>849</v>
      </c>
      <c r="Z61" s="190">
        <v>11</v>
      </c>
      <c r="AA61" s="183">
        <f t="shared" si="36"/>
        <v>392</v>
      </c>
      <c r="AB61" s="190">
        <f t="shared" si="37"/>
        <v>192</v>
      </c>
      <c r="AC61" s="190">
        <f t="shared" si="37"/>
        <v>200</v>
      </c>
      <c r="AD61" s="183">
        <v>125</v>
      </c>
      <c r="AE61" s="190">
        <v>66</v>
      </c>
      <c r="AF61" s="190">
        <v>59</v>
      </c>
      <c r="AG61" s="183">
        <v>117</v>
      </c>
      <c r="AH61" s="190">
        <v>70</v>
      </c>
      <c r="AI61" s="190">
        <v>47</v>
      </c>
      <c r="AJ61" s="183">
        <v>150</v>
      </c>
      <c r="AK61" s="190">
        <v>56</v>
      </c>
      <c r="AL61" s="190">
        <v>94</v>
      </c>
    </row>
    <row r="62" spans="1:38" ht="15.75" customHeight="1">
      <c r="A62" s="30"/>
      <c r="B62" s="260" t="s">
        <v>110</v>
      </c>
      <c r="C62" s="188">
        <f t="shared" si="32"/>
        <v>19</v>
      </c>
      <c r="D62" s="183">
        <f t="shared" si="33"/>
        <v>6</v>
      </c>
      <c r="E62" s="183">
        <f t="shared" si="34"/>
        <v>13</v>
      </c>
      <c r="F62" s="191">
        <v>1</v>
      </c>
      <c r="G62" s="191" t="s">
        <v>1</v>
      </c>
      <c r="H62" s="191">
        <v>1</v>
      </c>
      <c r="I62" s="183" t="s">
        <v>1</v>
      </c>
      <c r="J62" s="191">
        <v>4</v>
      </c>
      <c r="K62" s="191">
        <v>11</v>
      </c>
      <c r="L62" s="191">
        <v>1</v>
      </c>
      <c r="M62" s="191" t="s">
        <v>1</v>
      </c>
      <c r="N62" s="191">
        <v>1</v>
      </c>
      <c r="O62" s="191" t="s">
        <v>1</v>
      </c>
      <c r="P62" s="191" t="s">
        <v>1</v>
      </c>
      <c r="Q62" s="183">
        <f t="shared" si="35"/>
        <v>2</v>
      </c>
      <c r="R62" s="190">
        <v>1</v>
      </c>
      <c r="S62" s="192">
        <v>1</v>
      </c>
      <c r="U62" s="30"/>
      <c r="V62" s="260" t="s">
        <v>110</v>
      </c>
      <c r="W62" s="183">
        <v>1</v>
      </c>
      <c r="X62" s="190">
        <v>1</v>
      </c>
      <c r="Y62" s="183" t="s">
        <v>849</v>
      </c>
      <c r="Z62" s="190">
        <v>6</v>
      </c>
      <c r="AA62" s="183">
        <f t="shared" si="36"/>
        <v>180</v>
      </c>
      <c r="AB62" s="190">
        <f t="shared" si="37"/>
        <v>95</v>
      </c>
      <c r="AC62" s="190">
        <f t="shared" si="37"/>
        <v>85</v>
      </c>
      <c r="AD62" s="183">
        <v>55</v>
      </c>
      <c r="AE62" s="190">
        <v>29</v>
      </c>
      <c r="AF62" s="190">
        <v>26</v>
      </c>
      <c r="AG62" s="183">
        <v>61</v>
      </c>
      <c r="AH62" s="190">
        <v>28</v>
      </c>
      <c r="AI62" s="190">
        <v>33</v>
      </c>
      <c r="AJ62" s="183">
        <v>64</v>
      </c>
      <c r="AK62" s="190">
        <v>38</v>
      </c>
      <c r="AL62" s="190">
        <v>26</v>
      </c>
    </row>
    <row r="63" spans="1:38" ht="15.75" customHeight="1">
      <c r="A63" s="30"/>
      <c r="B63" s="260" t="s">
        <v>111</v>
      </c>
      <c r="C63" s="188">
        <f t="shared" si="32"/>
        <v>25</v>
      </c>
      <c r="D63" s="183">
        <f t="shared" si="33"/>
        <v>10</v>
      </c>
      <c r="E63" s="183">
        <f t="shared" si="34"/>
        <v>15</v>
      </c>
      <c r="F63" s="191">
        <v>2</v>
      </c>
      <c r="G63" s="191" t="s">
        <v>1</v>
      </c>
      <c r="H63" s="191">
        <v>1</v>
      </c>
      <c r="I63" s="191">
        <v>1</v>
      </c>
      <c r="J63" s="191">
        <v>7</v>
      </c>
      <c r="K63" s="191">
        <v>12</v>
      </c>
      <c r="L63" s="191">
        <v>2</v>
      </c>
      <c r="M63" s="191" t="s">
        <v>1</v>
      </c>
      <c r="N63" s="191" t="s">
        <v>1</v>
      </c>
      <c r="O63" s="191" t="s">
        <v>1</v>
      </c>
      <c r="P63" s="191" t="s">
        <v>1</v>
      </c>
      <c r="Q63" s="183">
        <f t="shared" si="35"/>
        <v>11</v>
      </c>
      <c r="R63" s="192">
        <v>1</v>
      </c>
      <c r="S63" s="192">
        <v>10</v>
      </c>
      <c r="U63" s="30"/>
      <c r="V63" s="260" t="s">
        <v>111</v>
      </c>
      <c r="W63" s="183">
        <v>1</v>
      </c>
      <c r="X63" s="190">
        <v>1</v>
      </c>
      <c r="Y63" s="183" t="s">
        <v>849</v>
      </c>
      <c r="Z63" s="190">
        <v>8</v>
      </c>
      <c r="AA63" s="183">
        <f t="shared" si="36"/>
        <v>245</v>
      </c>
      <c r="AB63" s="190">
        <f t="shared" si="37"/>
        <v>119</v>
      </c>
      <c r="AC63" s="190">
        <f t="shared" si="37"/>
        <v>126</v>
      </c>
      <c r="AD63" s="183">
        <v>83</v>
      </c>
      <c r="AE63" s="190">
        <v>46</v>
      </c>
      <c r="AF63" s="190">
        <v>37</v>
      </c>
      <c r="AG63" s="183">
        <v>84</v>
      </c>
      <c r="AH63" s="190">
        <v>37</v>
      </c>
      <c r="AI63" s="190">
        <v>47</v>
      </c>
      <c r="AJ63" s="183">
        <v>78</v>
      </c>
      <c r="AK63" s="190">
        <v>36</v>
      </c>
      <c r="AL63" s="190">
        <v>42</v>
      </c>
    </row>
    <row r="64" spans="1:38" ht="15.75" customHeight="1">
      <c r="A64" s="30"/>
      <c r="B64" s="260"/>
      <c r="C64" s="202"/>
      <c r="D64" s="191"/>
      <c r="E64" s="191"/>
      <c r="F64" s="191"/>
      <c r="G64" s="191"/>
      <c r="H64" s="191"/>
      <c r="I64" s="191"/>
      <c r="J64" s="191"/>
      <c r="K64" s="191"/>
      <c r="L64" s="191"/>
      <c r="M64" s="191"/>
      <c r="N64" s="191"/>
      <c r="O64" s="191"/>
      <c r="P64" s="191"/>
      <c r="Q64" s="191"/>
      <c r="R64" s="191"/>
      <c r="S64" s="191"/>
      <c r="U64" s="30"/>
      <c r="V64" s="260"/>
      <c r="W64" s="191"/>
      <c r="X64" s="191"/>
      <c r="Y64" s="191"/>
      <c r="Z64" s="191"/>
      <c r="AA64" s="191"/>
      <c r="AB64" s="191"/>
      <c r="AC64" s="191"/>
      <c r="AD64" s="191"/>
      <c r="AE64" s="191"/>
      <c r="AF64" s="191"/>
      <c r="AG64" s="191"/>
      <c r="AH64" s="191"/>
      <c r="AI64" s="191"/>
      <c r="AJ64" s="191"/>
      <c r="AK64" s="191"/>
      <c r="AL64" s="191"/>
    </row>
    <row r="65" spans="1:38" ht="15.75" customHeight="1">
      <c r="A65" s="718" t="s">
        <v>112</v>
      </c>
      <c r="B65" s="719"/>
      <c r="C65" s="512">
        <f>SUM(C66:C69)</f>
        <v>259</v>
      </c>
      <c r="D65" s="329">
        <f aca="true" t="shared" si="38" ref="D65:N65">SUM(D66:D69)</f>
        <v>116</v>
      </c>
      <c r="E65" s="329">
        <f t="shared" si="38"/>
        <v>143</v>
      </c>
      <c r="F65" s="329">
        <f t="shared" si="38"/>
        <v>27</v>
      </c>
      <c r="G65" s="329">
        <f t="shared" si="38"/>
        <v>2</v>
      </c>
      <c r="H65" s="329">
        <f t="shared" si="38"/>
        <v>21</v>
      </c>
      <c r="I65" s="329">
        <f t="shared" si="38"/>
        <v>6</v>
      </c>
      <c r="J65" s="329">
        <f t="shared" si="38"/>
        <v>67</v>
      </c>
      <c r="K65" s="329">
        <f t="shared" si="38"/>
        <v>104</v>
      </c>
      <c r="L65" s="329">
        <f t="shared" si="38"/>
        <v>26</v>
      </c>
      <c r="M65" s="329">
        <f t="shared" si="38"/>
        <v>1</v>
      </c>
      <c r="N65" s="329">
        <f t="shared" si="38"/>
        <v>5</v>
      </c>
      <c r="O65" s="329">
        <f>SUM(O66:O69)</f>
        <v>1</v>
      </c>
      <c r="P65" s="329">
        <f>SUM(P66:P69)</f>
        <v>2</v>
      </c>
      <c r="Q65" s="329">
        <f>SUM(Q66:Q69)</f>
        <v>78</v>
      </c>
      <c r="R65" s="329">
        <f>SUM(R66:R69)</f>
        <v>13</v>
      </c>
      <c r="S65" s="329">
        <f>SUM(S66:S69)</f>
        <v>65</v>
      </c>
      <c r="U65" s="718" t="s">
        <v>112</v>
      </c>
      <c r="V65" s="719"/>
      <c r="W65" s="505">
        <f>SUM(W66:W69)</f>
        <v>9</v>
      </c>
      <c r="X65" s="505">
        <f>SUM(X66:X69)</f>
        <v>9</v>
      </c>
      <c r="Y65" s="505" t="s">
        <v>437</v>
      </c>
      <c r="Z65" s="505">
        <f aca="true" t="shared" si="39" ref="Z65:AK65">SUM(Z66:Z69)</f>
        <v>59</v>
      </c>
      <c r="AA65" s="505">
        <f t="shared" si="39"/>
        <v>1715</v>
      </c>
      <c r="AB65" s="505">
        <f t="shared" si="39"/>
        <v>873</v>
      </c>
      <c r="AC65" s="505">
        <f t="shared" si="39"/>
        <v>842</v>
      </c>
      <c r="AD65" s="505">
        <f t="shared" si="39"/>
        <v>568</v>
      </c>
      <c r="AE65" s="505">
        <f t="shared" si="39"/>
        <v>282</v>
      </c>
      <c r="AF65" s="505">
        <f t="shared" si="39"/>
        <v>286</v>
      </c>
      <c r="AG65" s="505">
        <f t="shared" si="39"/>
        <v>553</v>
      </c>
      <c r="AH65" s="505">
        <f t="shared" si="39"/>
        <v>279</v>
      </c>
      <c r="AI65" s="505">
        <f t="shared" si="39"/>
        <v>274</v>
      </c>
      <c r="AJ65" s="505">
        <f t="shared" si="39"/>
        <v>594</v>
      </c>
      <c r="AK65" s="505">
        <f t="shared" si="39"/>
        <v>312</v>
      </c>
      <c r="AL65" s="505">
        <f>SUM(AL66:AL69)</f>
        <v>282</v>
      </c>
    </row>
    <row r="66" spans="1:38" ht="15.75" customHeight="1">
      <c r="A66" s="30"/>
      <c r="B66" s="260" t="s">
        <v>113</v>
      </c>
      <c r="C66" s="188">
        <f>SUM(D66:E66)</f>
        <v>69</v>
      </c>
      <c r="D66" s="183">
        <f>SUM(F66,H66,J66,M66)</f>
        <v>30</v>
      </c>
      <c r="E66" s="183">
        <f>SUM(G66,I66,K66,N66,L66)</f>
        <v>39</v>
      </c>
      <c r="F66" s="191">
        <v>7</v>
      </c>
      <c r="G66" s="191">
        <v>1</v>
      </c>
      <c r="H66" s="191">
        <v>5</v>
      </c>
      <c r="I66" s="183">
        <v>2</v>
      </c>
      <c r="J66" s="191">
        <v>17</v>
      </c>
      <c r="K66" s="191">
        <v>29</v>
      </c>
      <c r="L66" s="191">
        <v>5</v>
      </c>
      <c r="M66" s="191">
        <v>1</v>
      </c>
      <c r="N66" s="191">
        <v>2</v>
      </c>
      <c r="O66" s="191" t="s">
        <v>1</v>
      </c>
      <c r="P66" s="191">
        <v>1</v>
      </c>
      <c r="Q66" s="183">
        <f>SUM(R66:S66)</f>
        <v>16</v>
      </c>
      <c r="R66" s="192">
        <v>2</v>
      </c>
      <c r="S66" s="192">
        <v>14</v>
      </c>
      <c r="U66" s="30"/>
      <c r="V66" s="260" t="s">
        <v>113</v>
      </c>
      <c r="W66" s="183">
        <v>2</v>
      </c>
      <c r="X66" s="190">
        <v>2</v>
      </c>
      <c r="Y66" s="183" t="s">
        <v>849</v>
      </c>
      <c r="Z66" s="190">
        <v>18</v>
      </c>
      <c r="AA66" s="183">
        <f>SUM(AB66:AC66)</f>
        <v>542</v>
      </c>
      <c r="AB66" s="190">
        <f aca="true" t="shared" si="40" ref="AB66:AC69">SUM(AE66,AH66,AK66)</f>
        <v>269</v>
      </c>
      <c r="AC66" s="190">
        <f t="shared" si="40"/>
        <v>273</v>
      </c>
      <c r="AD66" s="183">
        <v>180</v>
      </c>
      <c r="AE66" s="190">
        <v>87</v>
      </c>
      <c r="AF66" s="190">
        <v>93</v>
      </c>
      <c r="AG66" s="183">
        <v>165</v>
      </c>
      <c r="AH66" s="190">
        <v>85</v>
      </c>
      <c r="AI66" s="190">
        <v>80</v>
      </c>
      <c r="AJ66" s="183">
        <v>197</v>
      </c>
      <c r="AK66" s="190">
        <v>97</v>
      </c>
      <c r="AL66" s="190">
        <v>100</v>
      </c>
    </row>
    <row r="67" spans="1:38" ht="15.75" customHeight="1">
      <c r="A67" s="30"/>
      <c r="B67" s="260" t="s">
        <v>114</v>
      </c>
      <c r="C67" s="188">
        <f>SUM(D67:E67)</f>
        <v>61</v>
      </c>
      <c r="D67" s="183">
        <f>SUM(F67,H67,J67,M67)</f>
        <v>27</v>
      </c>
      <c r="E67" s="183">
        <f>SUM(G67,I67,K67,N67,L67)</f>
        <v>34</v>
      </c>
      <c r="F67" s="191">
        <v>6</v>
      </c>
      <c r="G67" s="191">
        <v>1</v>
      </c>
      <c r="H67" s="191">
        <v>6</v>
      </c>
      <c r="I67" s="191">
        <v>1</v>
      </c>
      <c r="J67" s="191">
        <v>15</v>
      </c>
      <c r="K67" s="191">
        <v>24</v>
      </c>
      <c r="L67" s="191">
        <v>8</v>
      </c>
      <c r="M67" s="191" t="s">
        <v>1</v>
      </c>
      <c r="N67" s="191" t="s">
        <v>1</v>
      </c>
      <c r="O67" s="191" t="s">
        <v>1</v>
      </c>
      <c r="P67" s="191" t="s">
        <v>1</v>
      </c>
      <c r="Q67" s="183">
        <f>SUM(R67:S67)</f>
        <v>24</v>
      </c>
      <c r="R67" s="191">
        <v>2</v>
      </c>
      <c r="S67" s="192">
        <v>22</v>
      </c>
      <c r="U67" s="30"/>
      <c r="V67" s="260" t="s">
        <v>114</v>
      </c>
      <c r="W67" s="183">
        <v>3</v>
      </c>
      <c r="X67" s="190">
        <v>3</v>
      </c>
      <c r="Y67" s="183" t="s">
        <v>849</v>
      </c>
      <c r="Z67" s="190">
        <v>16</v>
      </c>
      <c r="AA67" s="183">
        <f>SUM(AB67:AC67)</f>
        <v>366</v>
      </c>
      <c r="AB67" s="190">
        <f t="shared" si="40"/>
        <v>208</v>
      </c>
      <c r="AC67" s="190">
        <f t="shared" si="40"/>
        <v>158</v>
      </c>
      <c r="AD67" s="183">
        <v>124</v>
      </c>
      <c r="AE67" s="190">
        <v>66</v>
      </c>
      <c r="AF67" s="190">
        <v>58</v>
      </c>
      <c r="AG67" s="183">
        <v>118</v>
      </c>
      <c r="AH67" s="190">
        <v>66</v>
      </c>
      <c r="AI67" s="190">
        <v>52</v>
      </c>
      <c r="AJ67" s="183">
        <v>124</v>
      </c>
      <c r="AK67" s="190">
        <v>76</v>
      </c>
      <c r="AL67" s="190">
        <v>48</v>
      </c>
    </row>
    <row r="68" spans="1:38" ht="15.75" customHeight="1">
      <c r="A68" s="30"/>
      <c r="B68" s="260" t="s">
        <v>115</v>
      </c>
      <c r="C68" s="188">
        <f>SUM(D68:E68)</f>
        <v>76</v>
      </c>
      <c r="D68" s="183">
        <f>SUM(F68,H68,J68,M68)</f>
        <v>33</v>
      </c>
      <c r="E68" s="183">
        <f>SUM(G68,I68,K68,N68,L68)</f>
        <v>43</v>
      </c>
      <c r="F68" s="191">
        <v>6</v>
      </c>
      <c r="G68" s="191" t="s">
        <v>1</v>
      </c>
      <c r="H68" s="191">
        <v>5</v>
      </c>
      <c r="I68" s="183">
        <v>2</v>
      </c>
      <c r="J68" s="191">
        <v>22</v>
      </c>
      <c r="K68" s="191">
        <v>31</v>
      </c>
      <c r="L68" s="191">
        <v>7</v>
      </c>
      <c r="M68" s="183" t="s">
        <v>1</v>
      </c>
      <c r="N68" s="183">
        <v>3</v>
      </c>
      <c r="O68" s="191">
        <v>1</v>
      </c>
      <c r="P68" s="191">
        <v>1</v>
      </c>
      <c r="Q68" s="183">
        <f>SUM(R68:S68)</f>
        <v>16</v>
      </c>
      <c r="R68" s="192">
        <v>6</v>
      </c>
      <c r="S68" s="192">
        <v>10</v>
      </c>
      <c r="U68" s="30"/>
      <c r="V68" s="260" t="s">
        <v>115</v>
      </c>
      <c r="W68" s="183">
        <v>3</v>
      </c>
      <c r="X68" s="190">
        <v>3</v>
      </c>
      <c r="Y68" s="183" t="s">
        <v>849</v>
      </c>
      <c r="Z68" s="190">
        <v>19</v>
      </c>
      <c r="AA68" s="183">
        <f>SUM(AB68:AC68)</f>
        <v>598</v>
      </c>
      <c r="AB68" s="190">
        <f t="shared" si="40"/>
        <v>301</v>
      </c>
      <c r="AC68" s="190">
        <f t="shared" si="40"/>
        <v>297</v>
      </c>
      <c r="AD68" s="183">
        <v>191</v>
      </c>
      <c r="AE68" s="190">
        <v>99</v>
      </c>
      <c r="AF68" s="190">
        <v>92</v>
      </c>
      <c r="AG68" s="183">
        <v>202</v>
      </c>
      <c r="AH68" s="190">
        <v>96</v>
      </c>
      <c r="AI68" s="190">
        <v>106</v>
      </c>
      <c r="AJ68" s="183">
        <v>205</v>
      </c>
      <c r="AK68" s="190">
        <v>106</v>
      </c>
      <c r="AL68" s="190">
        <v>99</v>
      </c>
    </row>
    <row r="69" spans="1:38" ht="15.75" customHeight="1">
      <c r="A69" s="30"/>
      <c r="B69" s="260" t="s">
        <v>116</v>
      </c>
      <c r="C69" s="188">
        <f>SUM(D69:E69)</f>
        <v>53</v>
      </c>
      <c r="D69" s="183">
        <f>SUM(F69,H69,J69,M69)</f>
        <v>26</v>
      </c>
      <c r="E69" s="183">
        <f>SUM(G69,I69,K69,N69,L69)</f>
        <v>27</v>
      </c>
      <c r="F69" s="191">
        <v>8</v>
      </c>
      <c r="G69" s="191" t="s">
        <v>1</v>
      </c>
      <c r="H69" s="191">
        <v>5</v>
      </c>
      <c r="I69" s="183">
        <v>1</v>
      </c>
      <c r="J69" s="191">
        <v>13</v>
      </c>
      <c r="K69" s="191">
        <v>20</v>
      </c>
      <c r="L69" s="191">
        <v>6</v>
      </c>
      <c r="M69" s="183" t="s">
        <v>1</v>
      </c>
      <c r="N69" s="183" t="s">
        <v>1</v>
      </c>
      <c r="O69" s="191" t="s">
        <v>1</v>
      </c>
      <c r="P69" s="191" t="s">
        <v>1</v>
      </c>
      <c r="Q69" s="183">
        <f>SUM(R69:S69)</f>
        <v>22</v>
      </c>
      <c r="R69" s="192">
        <v>3</v>
      </c>
      <c r="S69" s="192">
        <v>19</v>
      </c>
      <c r="U69" s="30"/>
      <c r="V69" s="260" t="s">
        <v>116</v>
      </c>
      <c r="W69" s="183">
        <v>1</v>
      </c>
      <c r="X69" s="190">
        <v>1</v>
      </c>
      <c r="Y69" s="183" t="s">
        <v>849</v>
      </c>
      <c r="Z69" s="190">
        <v>6</v>
      </c>
      <c r="AA69" s="183">
        <f>SUM(AB69:AC69)</f>
        <v>209</v>
      </c>
      <c r="AB69" s="190">
        <f t="shared" si="40"/>
        <v>95</v>
      </c>
      <c r="AC69" s="190">
        <f t="shared" si="40"/>
        <v>114</v>
      </c>
      <c r="AD69" s="183">
        <v>73</v>
      </c>
      <c r="AE69" s="190">
        <v>30</v>
      </c>
      <c r="AF69" s="190">
        <v>43</v>
      </c>
      <c r="AG69" s="183">
        <v>68</v>
      </c>
      <c r="AH69" s="190">
        <v>32</v>
      </c>
      <c r="AI69" s="190">
        <v>36</v>
      </c>
      <c r="AJ69" s="183">
        <v>68</v>
      </c>
      <c r="AK69" s="190">
        <v>33</v>
      </c>
      <c r="AL69" s="190">
        <v>35</v>
      </c>
    </row>
    <row r="70" spans="1:38" ht="15.75" customHeight="1">
      <c r="A70" s="30"/>
      <c r="B70" s="260"/>
      <c r="C70" s="202"/>
      <c r="D70" s="191"/>
      <c r="E70" s="191"/>
      <c r="F70" s="191"/>
      <c r="G70" s="191"/>
      <c r="H70" s="191"/>
      <c r="I70" s="191"/>
      <c r="J70" s="191"/>
      <c r="K70" s="191"/>
      <c r="L70" s="191"/>
      <c r="M70" s="191"/>
      <c r="N70" s="191"/>
      <c r="O70" s="191"/>
      <c r="P70" s="191"/>
      <c r="Q70" s="191"/>
      <c r="R70" s="191"/>
      <c r="S70" s="191"/>
      <c r="U70" s="30"/>
      <c r="V70" s="260"/>
      <c r="W70" s="191"/>
      <c r="X70" s="191"/>
      <c r="Y70" s="191"/>
      <c r="Z70" s="191"/>
      <c r="AA70" s="191"/>
      <c r="AB70" s="191"/>
      <c r="AC70" s="191"/>
      <c r="AD70" s="191"/>
      <c r="AE70" s="191"/>
      <c r="AF70" s="191"/>
      <c r="AG70" s="191"/>
      <c r="AH70" s="191"/>
      <c r="AI70" s="191"/>
      <c r="AJ70" s="191"/>
      <c r="AK70" s="191"/>
      <c r="AL70" s="191"/>
    </row>
    <row r="71" spans="1:38" ht="15.75" customHeight="1">
      <c r="A71" s="718" t="s">
        <v>117</v>
      </c>
      <c r="B71" s="719"/>
      <c r="C71" s="329">
        <f>SUM(C72)</f>
        <v>42</v>
      </c>
      <c r="D71" s="329">
        <f>SUM(D72)</f>
        <v>18</v>
      </c>
      <c r="E71" s="329">
        <f>SUM(E72)</f>
        <v>24</v>
      </c>
      <c r="F71" s="329">
        <f>SUM(F72)</f>
        <v>3</v>
      </c>
      <c r="G71" s="329" t="s">
        <v>437</v>
      </c>
      <c r="H71" s="329">
        <f>SUM(H72)</f>
        <v>3</v>
      </c>
      <c r="I71" s="329" t="s">
        <v>437</v>
      </c>
      <c r="J71" s="329">
        <f>SUM(J72)</f>
        <v>12</v>
      </c>
      <c r="K71" s="329">
        <f>SUM(K72)</f>
        <v>21</v>
      </c>
      <c r="L71" s="329">
        <f>SUM(L72)</f>
        <v>3</v>
      </c>
      <c r="M71" s="329" t="s">
        <v>437</v>
      </c>
      <c r="N71" s="329" t="s">
        <v>437</v>
      </c>
      <c r="O71" s="329" t="s">
        <v>437</v>
      </c>
      <c r="P71" s="329" t="s">
        <v>437</v>
      </c>
      <c r="Q71" s="329">
        <f>SUM(Q72)</f>
        <v>18</v>
      </c>
      <c r="R71" s="329">
        <f>SUM(R72)</f>
        <v>2</v>
      </c>
      <c r="S71" s="329">
        <f>SUM(S72)</f>
        <v>16</v>
      </c>
      <c r="U71" s="718" t="s">
        <v>117</v>
      </c>
      <c r="V71" s="719"/>
      <c r="W71" s="329">
        <f>SUM(W72)</f>
        <v>2</v>
      </c>
      <c r="X71" s="329">
        <f>SUM(X72)</f>
        <v>2</v>
      </c>
      <c r="Y71" s="329" t="s">
        <v>437</v>
      </c>
      <c r="Z71" s="329">
        <f aca="true" t="shared" si="41" ref="Z71:AL71">SUM(Z72)</f>
        <v>13</v>
      </c>
      <c r="AA71" s="329">
        <f t="shared" si="41"/>
        <v>416</v>
      </c>
      <c r="AB71" s="329">
        <f t="shared" si="41"/>
        <v>221</v>
      </c>
      <c r="AC71" s="329">
        <f t="shared" si="41"/>
        <v>195</v>
      </c>
      <c r="AD71" s="329">
        <f t="shared" si="41"/>
        <v>137</v>
      </c>
      <c r="AE71" s="329">
        <f t="shared" si="41"/>
        <v>70</v>
      </c>
      <c r="AF71" s="329">
        <f t="shared" si="41"/>
        <v>67</v>
      </c>
      <c r="AG71" s="329">
        <f t="shared" si="41"/>
        <v>136</v>
      </c>
      <c r="AH71" s="329">
        <f t="shared" si="41"/>
        <v>64</v>
      </c>
      <c r="AI71" s="329">
        <f t="shared" si="41"/>
        <v>72</v>
      </c>
      <c r="AJ71" s="329">
        <f t="shared" si="41"/>
        <v>143</v>
      </c>
      <c r="AK71" s="329">
        <f t="shared" si="41"/>
        <v>87</v>
      </c>
      <c r="AL71" s="329">
        <f t="shared" si="41"/>
        <v>56</v>
      </c>
    </row>
    <row r="72" spans="1:38" ht="15" customHeight="1">
      <c r="A72" s="31"/>
      <c r="B72" s="260" t="s">
        <v>118</v>
      </c>
      <c r="C72" s="188">
        <f>SUM(D72:E72)</f>
        <v>42</v>
      </c>
      <c r="D72" s="183">
        <f>SUM(F72,H72,J72,M72)</f>
        <v>18</v>
      </c>
      <c r="E72" s="183">
        <f>SUM(G72,I72,K72,N72,L72)</f>
        <v>24</v>
      </c>
      <c r="F72" s="191">
        <v>3</v>
      </c>
      <c r="G72" s="191" t="s">
        <v>1</v>
      </c>
      <c r="H72" s="191">
        <v>3</v>
      </c>
      <c r="I72" s="183" t="s">
        <v>1</v>
      </c>
      <c r="J72" s="191">
        <v>12</v>
      </c>
      <c r="K72" s="191">
        <v>21</v>
      </c>
      <c r="L72" s="191">
        <v>3</v>
      </c>
      <c r="M72" s="191" t="s">
        <v>1</v>
      </c>
      <c r="N72" s="191" t="s">
        <v>1</v>
      </c>
      <c r="O72" s="191" t="s">
        <v>1</v>
      </c>
      <c r="P72" s="191" t="s">
        <v>1</v>
      </c>
      <c r="Q72" s="183">
        <f>SUM(R72:S72)</f>
        <v>18</v>
      </c>
      <c r="R72" s="191">
        <v>2</v>
      </c>
      <c r="S72" s="191">
        <v>16</v>
      </c>
      <c r="U72" s="30"/>
      <c r="V72" s="260" t="s">
        <v>118</v>
      </c>
      <c r="W72" s="183">
        <v>2</v>
      </c>
      <c r="X72" s="183">
        <v>2</v>
      </c>
      <c r="Y72" s="183" t="s">
        <v>849</v>
      </c>
      <c r="Z72" s="183">
        <v>13</v>
      </c>
      <c r="AA72" s="183">
        <f>SUM(AB72:AC72)</f>
        <v>416</v>
      </c>
      <c r="AB72" s="190">
        <f>SUM(AE72,AH72,AK72)</f>
        <v>221</v>
      </c>
      <c r="AC72" s="190">
        <f>SUM(AF72,AI72,AL72)</f>
        <v>195</v>
      </c>
      <c r="AD72" s="183">
        <v>137</v>
      </c>
      <c r="AE72" s="183">
        <v>70</v>
      </c>
      <c r="AF72" s="183">
        <v>67</v>
      </c>
      <c r="AG72" s="183">
        <v>136</v>
      </c>
      <c r="AH72" s="183">
        <v>64</v>
      </c>
      <c r="AI72" s="183">
        <v>72</v>
      </c>
      <c r="AJ72" s="183">
        <v>143</v>
      </c>
      <c r="AK72" s="183">
        <v>87</v>
      </c>
      <c r="AL72" s="183">
        <v>56</v>
      </c>
    </row>
    <row r="73" spans="1:38" ht="14.25">
      <c r="A73" s="240" t="s">
        <v>480</v>
      </c>
      <c r="B73" s="277"/>
      <c r="C73" s="278"/>
      <c r="D73" s="278"/>
      <c r="E73" s="278"/>
      <c r="F73" s="278"/>
      <c r="G73" s="278"/>
      <c r="H73" s="278"/>
      <c r="I73" s="278"/>
      <c r="J73" s="278"/>
      <c r="K73" s="278"/>
      <c r="L73" s="278"/>
      <c r="M73" s="278"/>
      <c r="N73" s="278"/>
      <c r="O73" s="278"/>
      <c r="P73" s="278"/>
      <c r="Q73" s="278"/>
      <c r="R73" s="278"/>
      <c r="S73" s="278"/>
      <c r="U73" s="297" t="s">
        <v>480</v>
      </c>
      <c r="V73" s="277"/>
      <c r="W73" s="298"/>
      <c r="X73" s="298"/>
      <c r="Y73" s="298"/>
      <c r="Z73" s="298"/>
      <c r="AA73" s="298"/>
      <c r="AB73" s="298"/>
      <c r="AC73" s="298"/>
      <c r="AD73" s="298"/>
      <c r="AE73" s="298"/>
      <c r="AF73" s="298"/>
      <c r="AG73" s="298"/>
      <c r="AH73" s="298"/>
      <c r="AI73" s="298"/>
      <c r="AJ73" s="298"/>
      <c r="AK73" s="298"/>
      <c r="AL73" s="298"/>
    </row>
    <row r="74" spans="1:38" ht="14.25">
      <c r="A74" s="240"/>
      <c r="B74" s="240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  <c r="AG74" s="185"/>
      <c r="AH74" s="185"/>
      <c r="AI74" s="185"/>
      <c r="AJ74" s="185"/>
      <c r="AK74" s="185"/>
      <c r="AL74" s="185"/>
    </row>
    <row r="75" spans="1:38" ht="14.25">
      <c r="A75" s="240"/>
      <c r="B75" s="240"/>
      <c r="W75" s="185"/>
      <c r="X75" s="185"/>
      <c r="Y75" s="185"/>
      <c r="Z75" s="185"/>
      <c r="AA75" s="185"/>
      <c r="AB75" s="185"/>
      <c r="AC75" s="185"/>
      <c r="AD75" s="185"/>
      <c r="AE75" s="185"/>
      <c r="AF75" s="185"/>
      <c r="AG75" s="185"/>
      <c r="AH75" s="185"/>
      <c r="AI75" s="185"/>
      <c r="AJ75" s="185"/>
      <c r="AK75" s="185"/>
      <c r="AL75" s="185"/>
    </row>
    <row r="76" spans="1:38" ht="14.25">
      <c r="A76" s="240"/>
      <c r="B76" s="240"/>
      <c r="W76" s="185"/>
      <c r="X76" s="185"/>
      <c r="Y76" s="185"/>
      <c r="Z76" s="185"/>
      <c r="AA76" s="185"/>
      <c r="AB76" s="185"/>
      <c r="AC76" s="185"/>
      <c r="AD76" s="185"/>
      <c r="AE76" s="185"/>
      <c r="AF76" s="185"/>
      <c r="AG76" s="185"/>
      <c r="AH76" s="185"/>
      <c r="AI76" s="185"/>
      <c r="AJ76" s="185"/>
      <c r="AK76" s="185"/>
      <c r="AL76" s="185"/>
    </row>
    <row r="77" spans="1:38" ht="14.25">
      <c r="A77" s="240"/>
      <c r="B77" s="240"/>
      <c r="W77" s="185"/>
      <c r="X77" s="185"/>
      <c r="Y77" s="185"/>
      <c r="Z77" s="185"/>
      <c r="AA77" s="185"/>
      <c r="AB77" s="185"/>
      <c r="AC77" s="185"/>
      <c r="AD77" s="185"/>
      <c r="AE77" s="185"/>
      <c r="AF77" s="185"/>
      <c r="AG77" s="185"/>
      <c r="AH77" s="185"/>
      <c r="AI77" s="185"/>
      <c r="AJ77" s="185"/>
      <c r="AK77" s="185"/>
      <c r="AL77" s="185"/>
    </row>
    <row r="78" spans="1:38" ht="14.25">
      <c r="A78" s="240"/>
      <c r="B78" s="240"/>
      <c r="W78" s="185"/>
      <c r="X78" s="185"/>
      <c r="Y78" s="185"/>
      <c r="Z78" s="185"/>
      <c r="AA78" s="185"/>
      <c r="AB78" s="185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</row>
    <row r="79" spans="1:38" ht="14.25">
      <c r="A79" s="240"/>
      <c r="B79" s="240"/>
      <c r="W79" s="185"/>
      <c r="X79" s="185"/>
      <c r="Y79" s="185"/>
      <c r="Z79" s="185"/>
      <c r="AA79" s="185"/>
      <c r="AB79" s="185"/>
      <c r="AC79" s="185"/>
      <c r="AD79" s="185"/>
      <c r="AE79" s="185"/>
      <c r="AF79" s="185"/>
      <c r="AG79" s="185"/>
      <c r="AH79" s="185"/>
      <c r="AI79" s="185"/>
      <c r="AJ79" s="185"/>
      <c r="AK79" s="185"/>
      <c r="AL79" s="185"/>
    </row>
    <row r="80" spans="1:38" ht="14.25">
      <c r="A80" s="240"/>
      <c r="B80" s="240"/>
      <c r="W80" s="185"/>
      <c r="X80" s="185"/>
      <c r="Y80" s="185"/>
      <c r="Z80" s="185"/>
      <c r="AA80" s="185"/>
      <c r="AB80" s="185"/>
      <c r="AC80" s="185"/>
      <c r="AD80" s="185"/>
      <c r="AE80" s="185"/>
      <c r="AF80" s="185"/>
      <c r="AG80" s="185"/>
      <c r="AH80" s="185"/>
      <c r="AI80" s="185"/>
      <c r="AJ80" s="185"/>
      <c r="AK80" s="185"/>
      <c r="AL80" s="185"/>
    </row>
    <row r="81" spans="1:38" ht="14.25">
      <c r="A81" s="240"/>
      <c r="B81" s="240"/>
      <c r="W81" s="185"/>
      <c r="X81" s="185"/>
      <c r="Y81" s="185"/>
      <c r="Z81" s="185"/>
      <c r="AA81" s="185"/>
      <c r="AB81" s="185"/>
      <c r="AC81" s="185"/>
      <c r="AD81" s="185"/>
      <c r="AE81" s="185"/>
      <c r="AF81" s="185"/>
      <c r="AG81" s="185"/>
      <c r="AH81" s="185"/>
      <c r="AI81" s="185"/>
      <c r="AJ81" s="185"/>
      <c r="AK81" s="185"/>
      <c r="AL81" s="185"/>
    </row>
    <row r="82" spans="1:38" ht="14.25">
      <c r="A82" s="240"/>
      <c r="B82" s="240"/>
      <c r="W82" s="185"/>
      <c r="X82" s="185"/>
      <c r="Y82" s="185"/>
      <c r="Z82" s="185"/>
      <c r="AA82" s="185"/>
      <c r="AB82" s="185"/>
      <c r="AC82" s="185"/>
      <c r="AD82" s="185"/>
      <c r="AE82" s="185"/>
      <c r="AF82" s="185"/>
      <c r="AG82" s="185"/>
      <c r="AH82" s="185"/>
      <c r="AI82" s="185"/>
      <c r="AJ82" s="185"/>
      <c r="AK82" s="185"/>
      <c r="AL82" s="185"/>
    </row>
    <row r="83" spans="1:38" ht="14.25">
      <c r="A83" s="240"/>
      <c r="B83" s="240"/>
      <c r="W83" s="185"/>
      <c r="X83" s="185"/>
      <c r="Y83" s="185"/>
      <c r="Z83" s="185"/>
      <c r="AA83" s="185"/>
      <c r="AB83" s="185"/>
      <c r="AC83" s="185"/>
      <c r="AD83" s="185"/>
      <c r="AE83" s="185"/>
      <c r="AF83" s="185"/>
      <c r="AG83" s="185"/>
      <c r="AH83" s="185"/>
      <c r="AI83" s="185"/>
      <c r="AJ83" s="185"/>
      <c r="AK83" s="185"/>
      <c r="AL83" s="185"/>
    </row>
    <row r="84" spans="1:38" ht="14.25">
      <c r="A84" s="240"/>
      <c r="B84" s="240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</row>
    <row r="85" spans="1:38" ht="14.25">
      <c r="A85" s="240"/>
      <c r="B85" s="240"/>
      <c r="W85" s="185"/>
      <c r="X85" s="185"/>
      <c r="Y85" s="185"/>
      <c r="Z85" s="185"/>
      <c r="AA85" s="185"/>
      <c r="AB85" s="185"/>
      <c r="AC85" s="185"/>
      <c r="AD85" s="185"/>
      <c r="AE85" s="185"/>
      <c r="AF85" s="185"/>
      <c r="AG85" s="185"/>
      <c r="AH85" s="185"/>
      <c r="AI85" s="185"/>
      <c r="AJ85" s="185"/>
      <c r="AK85" s="185"/>
      <c r="AL85" s="185"/>
    </row>
    <row r="86" spans="1:38" ht="14.25">
      <c r="A86" s="240"/>
      <c r="B86" s="240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</row>
    <row r="87" spans="1:38" ht="14.25">
      <c r="A87" s="240"/>
      <c r="B87" s="240"/>
      <c r="W87" s="185"/>
      <c r="X87" s="185"/>
      <c r="Y87" s="185"/>
      <c r="Z87" s="185"/>
      <c r="AA87" s="185"/>
      <c r="AB87" s="185"/>
      <c r="AC87" s="185"/>
      <c r="AD87" s="185"/>
      <c r="AE87" s="185"/>
      <c r="AF87" s="185"/>
      <c r="AG87" s="185"/>
      <c r="AH87" s="185"/>
      <c r="AI87" s="185"/>
      <c r="AJ87" s="185"/>
      <c r="AK87" s="185"/>
      <c r="AL87" s="185"/>
    </row>
    <row r="88" spans="1:38" ht="14.25">
      <c r="A88" s="240"/>
      <c r="B88" s="240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</row>
    <row r="89" spans="1:38" ht="14.25">
      <c r="A89" s="240"/>
      <c r="B89" s="240"/>
      <c r="W89" s="185"/>
      <c r="X89" s="185"/>
      <c r="Y89" s="185"/>
      <c r="Z89" s="185"/>
      <c r="AA89" s="185"/>
      <c r="AB89" s="185"/>
      <c r="AC89" s="185"/>
      <c r="AD89" s="185"/>
      <c r="AE89" s="185"/>
      <c r="AF89" s="185"/>
      <c r="AG89" s="185"/>
      <c r="AH89" s="185"/>
      <c r="AI89" s="185"/>
      <c r="AJ89" s="185"/>
      <c r="AK89" s="185"/>
      <c r="AL89" s="185"/>
    </row>
    <row r="90" spans="1:38" ht="14.25">
      <c r="A90" s="240"/>
      <c r="B90" s="240"/>
      <c r="W90" s="185"/>
      <c r="X90" s="185"/>
      <c r="Y90" s="185"/>
      <c r="Z90" s="185"/>
      <c r="AA90" s="185"/>
      <c r="AB90" s="185"/>
      <c r="AC90" s="185"/>
      <c r="AD90" s="185"/>
      <c r="AE90" s="185"/>
      <c r="AF90" s="185"/>
      <c r="AG90" s="185"/>
      <c r="AH90" s="185"/>
      <c r="AI90" s="185"/>
      <c r="AJ90" s="185"/>
      <c r="AK90" s="185"/>
      <c r="AL90" s="185"/>
    </row>
    <row r="91" spans="1:38" ht="14.25">
      <c r="A91" s="240"/>
      <c r="B91" s="240"/>
      <c r="W91" s="185"/>
      <c r="X91" s="185"/>
      <c r="Y91" s="185"/>
      <c r="Z91" s="185"/>
      <c r="AA91" s="185"/>
      <c r="AB91" s="185"/>
      <c r="AC91" s="185"/>
      <c r="AD91" s="185"/>
      <c r="AE91" s="185"/>
      <c r="AF91" s="185"/>
      <c r="AG91" s="185"/>
      <c r="AH91" s="185"/>
      <c r="AI91" s="185"/>
      <c r="AJ91" s="185"/>
      <c r="AK91" s="185"/>
      <c r="AL91" s="185"/>
    </row>
    <row r="92" spans="1:2" ht="14.25">
      <c r="A92" s="240"/>
      <c r="B92" s="240"/>
    </row>
    <row r="93" spans="1:2" ht="14.25">
      <c r="A93" s="240"/>
      <c r="B93" s="240"/>
    </row>
    <row r="94" spans="1:2" ht="14.25">
      <c r="A94" s="240"/>
      <c r="B94" s="240"/>
    </row>
    <row r="95" spans="1:2" ht="14.25">
      <c r="A95" s="240"/>
      <c r="B95" s="240"/>
    </row>
    <row r="96" spans="1:2" ht="14.25">
      <c r="A96" s="240"/>
      <c r="B96" s="240"/>
    </row>
    <row r="97" spans="1:2" ht="14.25">
      <c r="A97" s="240"/>
      <c r="B97" s="240"/>
    </row>
    <row r="98" spans="1:2" ht="14.25">
      <c r="A98" s="240"/>
      <c r="B98" s="240"/>
    </row>
    <row r="99" spans="1:2" ht="14.25">
      <c r="A99" s="240"/>
      <c r="B99" s="240"/>
    </row>
    <row r="100" spans="1:2" ht="14.25">
      <c r="A100" s="240"/>
      <c r="B100" s="240"/>
    </row>
    <row r="101" spans="1:2" ht="14.25">
      <c r="A101" s="240"/>
      <c r="B101" s="240"/>
    </row>
    <row r="102" spans="1:2" ht="14.25">
      <c r="A102" s="240"/>
      <c r="B102" s="240"/>
    </row>
    <row r="103" spans="1:2" ht="14.25">
      <c r="A103" s="240"/>
      <c r="B103" s="240"/>
    </row>
    <row r="104" spans="1:2" ht="14.25">
      <c r="A104" s="240"/>
      <c r="B104" s="240"/>
    </row>
    <row r="105" spans="1:2" ht="14.25">
      <c r="A105" s="240"/>
      <c r="B105" s="240"/>
    </row>
    <row r="106" spans="1:2" ht="14.25">
      <c r="A106" s="240"/>
      <c r="B106" s="240"/>
    </row>
    <row r="107" spans="1:2" ht="14.25">
      <c r="A107" s="240"/>
      <c r="B107" s="240"/>
    </row>
    <row r="108" spans="1:2" ht="14.25">
      <c r="A108" s="240"/>
      <c r="B108" s="240"/>
    </row>
    <row r="109" spans="1:2" ht="14.25">
      <c r="A109" s="240"/>
      <c r="B109" s="240"/>
    </row>
    <row r="110" spans="1:2" ht="14.25">
      <c r="A110" s="240"/>
      <c r="B110" s="240"/>
    </row>
    <row r="111" spans="1:2" ht="14.25">
      <c r="A111" s="240"/>
      <c r="B111" s="240"/>
    </row>
    <row r="112" spans="1:2" ht="14.25">
      <c r="A112" s="240"/>
      <c r="B112" s="240"/>
    </row>
    <row r="113" spans="1:2" ht="14.25">
      <c r="A113" s="240"/>
      <c r="B113" s="240"/>
    </row>
    <row r="114" spans="1:2" ht="14.25">
      <c r="A114" s="240"/>
      <c r="B114" s="240"/>
    </row>
    <row r="115" spans="1:2" ht="14.25">
      <c r="A115" s="240"/>
      <c r="B115" s="240"/>
    </row>
    <row r="116" spans="1:2" ht="14.25">
      <c r="A116" s="240"/>
      <c r="B116" s="240"/>
    </row>
    <row r="117" spans="1:2" ht="14.25">
      <c r="A117" s="240"/>
      <c r="B117" s="240"/>
    </row>
    <row r="118" spans="1:2" ht="14.25">
      <c r="A118" s="240"/>
      <c r="B118" s="240"/>
    </row>
    <row r="119" spans="1:2" ht="14.25">
      <c r="A119" s="240"/>
      <c r="B119" s="240"/>
    </row>
    <row r="120" spans="1:2" ht="14.25">
      <c r="A120" s="240"/>
      <c r="B120" s="240"/>
    </row>
    <row r="121" spans="1:2" ht="14.25">
      <c r="A121" s="240"/>
      <c r="B121" s="240"/>
    </row>
    <row r="122" spans="1:2" ht="14.25">
      <c r="A122" s="240"/>
      <c r="B122" s="240"/>
    </row>
    <row r="123" spans="1:2" ht="14.25">
      <c r="A123" s="240"/>
      <c r="B123" s="240"/>
    </row>
    <row r="124" spans="1:2" ht="14.25">
      <c r="A124" s="240"/>
      <c r="B124" s="240"/>
    </row>
    <row r="125" spans="1:2" ht="14.25">
      <c r="A125" s="240"/>
      <c r="B125" s="240"/>
    </row>
    <row r="126" spans="1:2" ht="14.25">
      <c r="A126" s="240"/>
      <c r="B126" s="240"/>
    </row>
    <row r="127" spans="1:2" ht="14.25">
      <c r="A127" s="240"/>
      <c r="B127" s="240"/>
    </row>
    <row r="128" spans="1:2" ht="14.25">
      <c r="A128" s="240"/>
      <c r="B128" s="240"/>
    </row>
    <row r="129" spans="1:2" ht="14.25">
      <c r="A129" s="240"/>
      <c r="B129" s="240"/>
    </row>
    <row r="130" spans="1:2" ht="14.25">
      <c r="A130" s="240"/>
      <c r="B130" s="240"/>
    </row>
    <row r="131" spans="1:2" ht="14.25">
      <c r="A131" s="240"/>
      <c r="B131" s="240"/>
    </row>
    <row r="132" spans="1:2" ht="14.25">
      <c r="A132" s="240"/>
      <c r="B132" s="240"/>
    </row>
    <row r="133" spans="1:2" ht="14.25">
      <c r="A133" s="240"/>
      <c r="B133" s="240"/>
    </row>
    <row r="134" spans="1:2" ht="14.25">
      <c r="A134" s="240"/>
      <c r="B134" s="240"/>
    </row>
    <row r="135" spans="1:2" ht="14.25">
      <c r="A135" s="240"/>
      <c r="B135" s="240"/>
    </row>
    <row r="136" spans="1:2" ht="14.25">
      <c r="A136" s="240"/>
      <c r="B136" s="240"/>
    </row>
    <row r="137" spans="1:2" ht="14.25">
      <c r="A137" s="240"/>
      <c r="B137" s="240"/>
    </row>
    <row r="138" spans="1:2" ht="14.25">
      <c r="A138" s="240"/>
      <c r="B138" s="240"/>
    </row>
    <row r="139" spans="1:2" ht="14.25">
      <c r="A139" s="240"/>
      <c r="B139" s="240"/>
    </row>
    <row r="140" spans="1:2" ht="14.25">
      <c r="A140" s="240"/>
      <c r="B140" s="240"/>
    </row>
    <row r="141" spans="1:2" ht="14.25">
      <c r="A141" s="240"/>
      <c r="B141" s="240"/>
    </row>
    <row r="142" spans="1:2" ht="14.25">
      <c r="A142" s="240"/>
      <c r="B142" s="240"/>
    </row>
    <row r="143" spans="1:2" ht="14.25">
      <c r="A143" s="240"/>
      <c r="B143" s="240"/>
    </row>
    <row r="144" spans="1:2" ht="14.25">
      <c r="A144" s="240"/>
      <c r="B144" s="240"/>
    </row>
    <row r="145" spans="1:2" ht="14.25">
      <c r="A145" s="240"/>
      <c r="B145" s="240"/>
    </row>
    <row r="146" spans="1:2" ht="14.25">
      <c r="A146" s="240"/>
      <c r="B146" s="240"/>
    </row>
    <row r="147" spans="1:2" ht="14.25">
      <c r="A147" s="240"/>
      <c r="B147" s="240"/>
    </row>
    <row r="148" spans="1:2" ht="14.25">
      <c r="A148" s="240"/>
      <c r="B148" s="240"/>
    </row>
    <row r="149" spans="1:2" ht="14.25">
      <c r="A149" s="240"/>
      <c r="B149" s="240"/>
    </row>
    <row r="150" spans="1:2" ht="14.25">
      <c r="A150" s="240"/>
      <c r="B150" s="240"/>
    </row>
    <row r="151" spans="1:2" ht="14.25">
      <c r="A151" s="240"/>
      <c r="B151" s="240"/>
    </row>
    <row r="152" spans="1:2" ht="14.25">
      <c r="A152" s="240"/>
      <c r="B152" s="240"/>
    </row>
    <row r="153" spans="1:2" ht="14.25">
      <c r="A153" s="240"/>
      <c r="B153" s="240"/>
    </row>
    <row r="154" spans="1:2" ht="14.25">
      <c r="A154" s="240"/>
      <c r="B154" s="240"/>
    </row>
    <row r="155" spans="1:2" ht="14.25">
      <c r="A155" s="240"/>
      <c r="B155" s="240"/>
    </row>
    <row r="156" spans="1:2" ht="14.25">
      <c r="A156" s="240"/>
      <c r="B156" s="240"/>
    </row>
    <row r="157" spans="1:2" ht="14.25">
      <c r="A157" s="240"/>
      <c r="B157" s="240"/>
    </row>
    <row r="158" spans="1:2" ht="14.25">
      <c r="A158" s="240"/>
      <c r="B158" s="240"/>
    </row>
    <row r="159" spans="1:2" ht="14.25">
      <c r="A159" s="240"/>
      <c r="B159" s="240"/>
    </row>
    <row r="160" spans="1:2" ht="14.25">
      <c r="A160" s="240"/>
      <c r="B160" s="240"/>
    </row>
    <row r="161" spans="1:2" ht="14.25">
      <c r="A161" s="240"/>
      <c r="B161" s="240"/>
    </row>
  </sheetData>
  <sheetProtection/>
  <mergeCells count="62">
    <mergeCell ref="U5:AL5"/>
    <mergeCell ref="U44:V44"/>
    <mergeCell ref="A44:B44"/>
    <mergeCell ref="U51:V51"/>
    <mergeCell ref="A51:B51"/>
    <mergeCell ref="U57:V57"/>
    <mergeCell ref="A71:B71"/>
    <mergeCell ref="A57:B57"/>
    <mergeCell ref="U65:V65"/>
    <mergeCell ref="A65:B65"/>
    <mergeCell ref="U71:V71"/>
    <mergeCell ref="A24:B24"/>
    <mergeCell ref="A25:B25"/>
    <mergeCell ref="U28:V28"/>
    <mergeCell ref="U25:V25"/>
    <mergeCell ref="A28:B28"/>
    <mergeCell ref="U34:V34"/>
    <mergeCell ref="A34:B34"/>
    <mergeCell ref="U23:V23"/>
    <mergeCell ref="A21:B21"/>
    <mergeCell ref="A22:B22"/>
    <mergeCell ref="A23:B23"/>
    <mergeCell ref="U21:V21"/>
    <mergeCell ref="U22:V22"/>
    <mergeCell ref="U11:V11"/>
    <mergeCell ref="U10:V10"/>
    <mergeCell ref="U18:V18"/>
    <mergeCell ref="A20:B20"/>
    <mergeCell ref="U19:V19"/>
    <mergeCell ref="A17:B17"/>
    <mergeCell ref="U20:V20"/>
    <mergeCell ref="A18:B18"/>
    <mergeCell ref="A19:B19"/>
    <mergeCell ref="L7:L8"/>
    <mergeCell ref="M7:N8"/>
    <mergeCell ref="W8:Y8"/>
    <mergeCell ref="O6:P8"/>
    <mergeCell ref="A14:B14"/>
    <mergeCell ref="U17:V17"/>
    <mergeCell ref="U16:V16"/>
    <mergeCell ref="A16:B16"/>
    <mergeCell ref="A13:B13"/>
    <mergeCell ref="A10:B10"/>
    <mergeCell ref="AG8:AI8"/>
    <mergeCell ref="C5:P5"/>
    <mergeCell ref="A11:B11"/>
    <mergeCell ref="A12:B12"/>
    <mergeCell ref="AJ8:AL8"/>
    <mergeCell ref="C6:N6"/>
    <mergeCell ref="C7:E8"/>
    <mergeCell ref="F7:G8"/>
    <mergeCell ref="H7:I8"/>
    <mergeCell ref="J7:K8"/>
    <mergeCell ref="Q5:S8"/>
    <mergeCell ref="U8:V9"/>
    <mergeCell ref="Z8:Z9"/>
    <mergeCell ref="AA8:AC8"/>
    <mergeCell ref="A2:S2"/>
    <mergeCell ref="U3:AL3"/>
    <mergeCell ref="A3:S3"/>
    <mergeCell ref="A5:B9"/>
    <mergeCell ref="AD8:AF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11"/>
  <sheetViews>
    <sheetView zoomScalePageLayoutView="0" workbookViewId="0" topLeftCell="A1">
      <selection activeCell="A3" sqref="A3:S3"/>
    </sheetView>
  </sheetViews>
  <sheetFormatPr defaultColWidth="10.59765625" defaultRowHeight="15"/>
  <cols>
    <col min="1" max="1" width="2.59765625" style="186" customWidth="1"/>
    <col min="2" max="2" width="11.59765625" style="186" customWidth="1"/>
    <col min="3" max="5" width="8.59765625" style="186" customWidth="1"/>
    <col min="6" max="16" width="7.5" style="186" customWidth="1"/>
    <col min="17" max="20" width="8.59765625" style="186" customWidth="1"/>
    <col min="21" max="21" width="5.19921875" style="186" customWidth="1"/>
    <col min="22" max="23" width="4.69921875" style="186" customWidth="1"/>
    <col min="24" max="24" width="9.59765625" style="186" customWidth="1"/>
    <col min="25" max="30" width="7.19921875" style="186" customWidth="1"/>
    <col min="31" max="38" width="7.69921875" style="186" customWidth="1"/>
    <col min="39" max="43" width="7.19921875" style="186" customWidth="1"/>
    <col min="44" max="16384" width="10.59765625" style="186" customWidth="1"/>
  </cols>
  <sheetData>
    <row r="1" spans="1:42" s="235" customFormat="1" ht="19.5" customHeight="1">
      <c r="A1" s="15" t="s">
        <v>493</v>
      </c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255"/>
      <c r="AG1" s="186"/>
      <c r="AH1" s="186"/>
      <c r="AI1" s="186"/>
      <c r="AJ1" s="186"/>
      <c r="AK1" s="186"/>
      <c r="AP1" s="16" t="s">
        <v>494</v>
      </c>
    </row>
    <row r="2" spans="1:42" ht="19.5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U2" s="684" t="s">
        <v>850</v>
      </c>
      <c r="V2" s="684"/>
      <c r="W2" s="684"/>
      <c r="X2" s="684"/>
      <c r="Y2" s="684"/>
      <c r="Z2" s="684"/>
      <c r="AA2" s="684"/>
      <c r="AB2" s="684"/>
      <c r="AC2" s="684"/>
      <c r="AD2" s="684"/>
      <c r="AE2" s="684"/>
      <c r="AF2" s="684"/>
      <c r="AG2" s="684"/>
      <c r="AH2" s="684"/>
      <c r="AI2" s="684"/>
      <c r="AJ2" s="684"/>
      <c r="AK2" s="684"/>
      <c r="AL2" s="684"/>
      <c r="AM2" s="684"/>
      <c r="AN2" s="684"/>
      <c r="AO2" s="684"/>
      <c r="AP2" s="684"/>
    </row>
    <row r="3" spans="1:42" ht="19.5" customHeight="1">
      <c r="A3" s="685" t="s">
        <v>577</v>
      </c>
      <c r="B3" s="685"/>
      <c r="C3" s="685"/>
      <c r="D3" s="685"/>
      <c r="E3" s="685"/>
      <c r="F3" s="685"/>
      <c r="G3" s="685"/>
      <c r="H3" s="685"/>
      <c r="I3" s="685"/>
      <c r="J3" s="685"/>
      <c r="K3" s="685"/>
      <c r="L3" s="685"/>
      <c r="M3" s="685"/>
      <c r="N3" s="685"/>
      <c r="O3" s="685"/>
      <c r="P3" s="685"/>
      <c r="Q3" s="685"/>
      <c r="R3" s="685"/>
      <c r="S3" s="685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2:43" ht="18" customHeight="1" thickBot="1"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  <c r="O4" s="300"/>
      <c r="P4" s="300"/>
      <c r="Q4" s="300"/>
      <c r="R4" s="300"/>
      <c r="S4" s="191"/>
      <c r="U4" s="685" t="s">
        <v>446</v>
      </c>
      <c r="V4" s="685"/>
      <c r="W4" s="685"/>
      <c r="X4" s="685"/>
      <c r="Y4" s="685"/>
      <c r="Z4" s="685"/>
      <c r="AA4" s="685"/>
      <c r="AB4" s="685"/>
      <c r="AC4" s="685"/>
      <c r="AD4" s="685"/>
      <c r="AE4" s="685"/>
      <c r="AF4" s="685"/>
      <c r="AG4" s="685"/>
      <c r="AH4" s="685"/>
      <c r="AI4" s="685"/>
      <c r="AJ4" s="685"/>
      <c r="AK4" s="685"/>
      <c r="AL4" s="685"/>
      <c r="AM4" s="685"/>
      <c r="AN4" s="685"/>
      <c r="AO4" s="685"/>
      <c r="AP4" s="685"/>
      <c r="AQ4" s="199"/>
    </row>
    <row r="5" spans="1:43" ht="18" customHeight="1" thickBot="1">
      <c r="A5" s="775" t="s">
        <v>654</v>
      </c>
      <c r="B5" s="776"/>
      <c r="C5" s="655" t="s">
        <v>122</v>
      </c>
      <c r="D5" s="655"/>
      <c r="E5" s="655"/>
      <c r="F5" s="655"/>
      <c r="G5" s="655"/>
      <c r="H5" s="655"/>
      <c r="I5" s="655"/>
      <c r="J5" s="655"/>
      <c r="K5" s="655"/>
      <c r="L5" s="655"/>
      <c r="M5" s="655"/>
      <c r="N5" s="655"/>
      <c r="O5" s="655"/>
      <c r="P5" s="744"/>
      <c r="Q5" s="745" t="s">
        <v>143</v>
      </c>
      <c r="R5" s="746"/>
      <c r="S5" s="746"/>
      <c r="U5" s="241"/>
      <c r="V5" s="241"/>
      <c r="W5" s="241"/>
      <c r="X5" s="241"/>
      <c r="Y5" s="241"/>
      <c r="Z5" s="241"/>
      <c r="AA5" s="241"/>
      <c r="AB5" s="241"/>
      <c r="AC5" s="241"/>
      <c r="AD5" s="241"/>
      <c r="AE5" s="241"/>
      <c r="AF5" s="241"/>
      <c r="AG5" s="241"/>
      <c r="AH5" s="241"/>
      <c r="AI5" s="241"/>
      <c r="AJ5" s="241"/>
      <c r="AK5" s="241"/>
      <c r="AL5" s="241"/>
      <c r="AM5" s="241"/>
      <c r="AN5" s="241"/>
      <c r="AO5" s="241"/>
      <c r="AP5" s="242"/>
      <c r="AQ5" s="199"/>
    </row>
    <row r="6" spans="1:43" ht="18" customHeight="1">
      <c r="A6" s="777"/>
      <c r="B6" s="778"/>
      <c r="C6" s="763" t="s">
        <v>124</v>
      </c>
      <c r="D6" s="763"/>
      <c r="E6" s="763"/>
      <c r="F6" s="763"/>
      <c r="G6" s="763"/>
      <c r="H6" s="763"/>
      <c r="I6" s="763"/>
      <c r="J6" s="763"/>
      <c r="K6" s="763"/>
      <c r="L6" s="763"/>
      <c r="M6" s="763"/>
      <c r="N6" s="764"/>
      <c r="O6" s="752" t="s">
        <v>26</v>
      </c>
      <c r="P6" s="759"/>
      <c r="Q6" s="747"/>
      <c r="R6" s="733"/>
      <c r="S6" s="733"/>
      <c r="U6" s="765" t="s">
        <v>445</v>
      </c>
      <c r="V6" s="765"/>
      <c r="W6" s="765"/>
      <c r="X6" s="765"/>
      <c r="Y6" s="768" t="s">
        <v>123</v>
      </c>
      <c r="Z6" s="769"/>
      <c r="AA6" s="769"/>
      <c r="AB6" s="769"/>
      <c r="AC6" s="769"/>
      <c r="AD6" s="769"/>
      <c r="AE6" s="769"/>
      <c r="AF6" s="769"/>
      <c r="AG6" s="780"/>
      <c r="AH6" s="768" t="s">
        <v>329</v>
      </c>
      <c r="AI6" s="769"/>
      <c r="AJ6" s="769"/>
      <c r="AK6" s="769"/>
      <c r="AL6" s="769"/>
      <c r="AM6" s="769"/>
      <c r="AN6" s="769"/>
      <c r="AO6" s="769"/>
      <c r="AP6" s="769"/>
      <c r="AQ6" s="199"/>
    </row>
    <row r="7" spans="1:43" ht="18" customHeight="1">
      <c r="A7" s="777"/>
      <c r="B7" s="778"/>
      <c r="C7" s="748" t="s">
        <v>441</v>
      </c>
      <c r="D7" s="748"/>
      <c r="E7" s="749"/>
      <c r="F7" s="752" t="s">
        <v>442</v>
      </c>
      <c r="G7" s="749"/>
      <c r="H7" s="752" t="s">
        <v>443</v>
      </c>
      <c r="I7" s="749"/>
      <c r="J7" s="752" t="s">
        <v>444</v>
      </c>
      <c r="K7" s="749"/>
      <c r="L7" s="32" t="s">
        <v>125</v>
      </c>
      <c r="M7" s="752" t="s">
        <v>121</v>
      </c>
      <c r="N7" s="749"/>
      <c r="O7" s="760"/>
      <c r="P7" s="761"/>
      <c r="Q7" s="747" t="s">
        <v>126</v>
      </c>
      <c r="R7" s="733"/>
      <c r="S7" s="733"/>
      <c r="U7" s="766"/>
      <c r="V7" s="766"/>
      <c r="W7" s="766"/>
      <c r="X7" s="766"/>
      <c r="Y7" s="781" t="s">
        <v>304</v>
      </c>
      <c r="Z7" s="722" t="s">
        <v>315</v>
      </c>
      <c r="AA7" s="723"/>
      <c r="AB7" s="723"/>
      <c r="AC7" s="724"/>
      <c r="AD7" s="722" t="s">
        <v>316</v>
      </c>
      <c r="AE7" s="723"/>
      <c r="AF7" s="723"/>
      <c r="AG7" s="724"/>
      <c r="AH7" s="757" t="s">
        <v>304</v>
      </c>
      <c r="AI7" s="757" t="s">
        <v>321</v>
      </c>
      <c r="AJ7" s="757" t="s">
        <v>322</v>
      </c>
      <c r="AK7" s="757" t="s">
        <v>323</v>
      </c>
      <c r="AL7" s="757" t="s">
        <v>324</v>
      </c>
      <c r="AM7" s="757" t="s">
        <v>325</v>
      </c>
      <c r="AN7" s="757" t="s">
        <v>326</v>
      </c>
      <c r="AO7" s="757" t="s">
        <v>327</v>
      </c>
      <c r="AP7" s="754" t="s">
        <v>328</v>
      </c>
      <c r="AQ7" s="199"/>
    </row>
    <row r="8" spans="1:43" ht="18" customHeight="1">
      <c r="A8" s="777"/>
      <c r="B8" s="778"/>
      <c r="C8" s="750"/>
      <c r="D8" s="750"/>
      <c r="E8" s="751"/>
      <c r="F8" s="753"/>
      <c r="G8" s="751"/>
      <c r="H8" s="753"/>
      <c r="I8" s="751"/>
      <c r="J8" s="753" t="s">
        <v>127</v>
      </c>
      <c r="K8" s="751"/>
      <c r="L8" s="33" t="s">
        <v>128</v>
      </c>
      <c r="M8" s="753"/>
      <c r="N8" s="751"/>
      <c r="O8" s="753"/>
      <c r="P8" s="762"/>
      <c r="Q8" s="756"/>
      <c r="R8" s="750"/>
      <c r="S8" s="750"/>
      <c r="U8" s="767"/>
      <c r="V8" s="767"/>
      <c r="W8" s="767"/>
      <c r="X8" s="767"/>
      <c r="Y8" s="782"/>
      <c r="Z8" s="305" t="s">
        <v>317</v>
      </c>
      <c r="AA8" s="305" t="s">
        <v>318</v>
      </c>
      <c r="AB8" s="305" t="s">
        <v>319</v>
      </c>
      <c r="AC8" s="305" t="s">
        <v>320</v>
      </c>
      <c r="AD8" s="305" t="s">
        <v>317</v>
      </c>
      <c r="AE8" s="305" t="s">
        <v>318</v>
      </c>
      <c r="AF8" s="305" t="s">
        <v>319</v>
      </c>
      <c r="AG8" s="305" t="s">
        <v>320</v>
      </c>
      <c r="AH8" s="758"/>
      <c r="AI8" s="758"/>
      <c r="AJ8" s="758"/>
      <c r="AK8" s="758"/>
      <c r="AL8" s="758"/>
      <c r="AM8" s="758"/>
      <c r="AN8" s="758"/>
      <c r="AO8" s="758"/>
      <c r="AP8" s="755"/>
      <c r="AQ8" s="199"/>
    </row>
    <row r="9" spans="1:42" ht="18" customHeight="1">
      <c r="A9" s="544"/>
      <c r="B9" s="779"/>
      <c r="C9" s="306" t="s">
        <v>22</v>
      </c>
      <c r="D9" s="302" t="s">
        <v>23</v>
      </c>
      <c r="E9" s="302" t="s">
        <v>24</v>
      </c>
      <c r="F9" s="302" t="s">
        <v>23</v>
      </c>
      <c r="G9" s="302" t="s">
        <v>24</v>
      </c>
      <c r="H9" s="302" t="s">
        <v>23</v>
      </c>
      <c r="I9" s="302" t="s">
        <v>24</v>
      </c>
      <c r="J9" s="302" t="s">
        <v>23</v>
      </c>
      <c r="K9" s="302" t="s">
        <v>24</v>
      </c>
      <c r="L9" s="302" t="s">
        <v>24</v>
      </c>
      <c r="M9" s="302" t="s">
        <v>23</v>
      </c>
      <c r="N9" s="302" t="s">
        <v>24</v>
      </c>
      <c r="O9" s="302" t="s">
        <v>23</v>
      </c>
      <c r="P9" s="303" t="s">
        <v>24</v>
      </c>
      <c r="Q9" s="307" t="s">
        <v>22</v>
      </c>
      <c r="R9" s="302" t="s">
        <v>23</v>
      </c>
      <c r="S9" s="301" t="s">
        <v>24</v>
      </c>
      <c r="U9" s="738" t="s">
        <v>478</v>
      </c>
      <c r="V9" s="738"/>
      <c r="W9" s="738"/>
      <c r="X9" s="739"/>
      <c r="Y9" s="190">
        <v>66</v>
      </c>
      <c r="Z9" s="190">
        <v>65</v>
      </c>
      <c r="AA9" s="190">
        <v>56</v>
      </c>
      <c r="AB9" s="190">
        <v>5</v>
      </c>
      <c r="AC9" s="190">
        <v>4</v>
      </c>
      <c r="AD9" s="190">
        <v>1</v>
      </c>
      <c r="AE9" s="190">
        <v>1</v>
      </c>
      <c r="AF9" s="190" t="s">
        <v>437</v>
      </c>
      <c r="AG9" s="190" t="s">
        <v>437</v>
      </c>
      <c r="AH9" s="190">
        <v>83</v>
      </c>
      <c r="AI9" s="190">
        <v>47</v>
      </c>
      <c r="AJ9" s="190">
        <v>4</v>
      </c>
      <c r="AK9" s="190">
        <v>2</v>
      </c>
      <c r="AL9" s="190">
        <v>10</v>
      </c>
      <c r="AM9" s="190">
        <v>12</v>
      </c>
      <c r="AN9" s="190">
        <v>3</v>
      </c>
      <c r="AO9" s="190">
        <v>1</v>
      </c>
      <c r="AP9" s="190">
        <v>4</v>
      </c>
    </row>
    <row r="10" spans="1:42" ht="18" customHeight="1">
      <c r="A10" s="773" t="s">
        <v>655</v>
      </c>
      <c r="B10" s="774"/>
      <c r="C10" s="183">
        <f>SUM(D10:E10)</f>
        <v>2871</v>
      </c>
      <c r="D10" s="190">
        <f>SUM(F10,H10,J10,M10)</f>
        <v>1753</v>
      </c>
      <c r="E10" s="190">
        <f>SUM(I10,K10,L10,N10)</f>
        <v>1118</v>
      </c>
      <c r="F10" s="190">
        <v>106</v>
      </c>
      <c r="G10" s="190" t="s">
        <v>437</v>
      </c>
      <c r="H10" s="190">
        <v>111</v>
      </c>
      <c r="I10" s="190">
        <v>1</v>
      </c>
      <c r="J10" s="190">
        <v>1473</v>
      </c>
      <c r="K10" s="190">
        <v>946</v>
      </c>
      <c r="L10" s="190">
        <v>98</v>
      </c>
      <c r="M10" s="190">
        <v>63</v>
      </c>
      <c r="N10" s="190">
        <v>73</v>
      </c>
      <c r="O10" s="190">
        <v>43</v>
      </c>
      <c r="P10" s="190">
        <v>38</v>
      </c>
      <c r="Q10" s="183">
        <f>SUM(R10:S10)</f>
        <v>506</v>
      </c>
      <c r="R10" s="190">
        <v>114</v>
      </c>
      <c r="S10" s="190">
        <v>392</v>
      </c>
      <c r="U10" s="738" t="s">
        <v>8</v>
      </c>
      <c r="V10" s="740"/>
      <c r="W10" s="740"/>
      <c r="X10" s="741"/>
      <c r="Y10" s="190">
        <v>66</v>
      </c>
      <c r="Z10" s="190">
        <v>65</v>
      </c>
      <c r="AA10" s="190">
        <v>56</v>
      </c>
      <c r="AB10" s="190">
        <v>5</v>
      </c>
      <c r="AC10" s="190">
        <v>4</v>
      </c>
      <c r="AD10" s="190">
        <v>1</v>
      </c>
      <c r="AE10" s="190">
        <v>1</v>
      </c>
      <c r="AF10" s="190" t="s">
        <v>437</v>
      </c>
      <c r="AG10" s="190" t="s">
        <v>437</v>
      </c>
      <c r="AH10" s="190">
        <v>83</v>
      </c>
      <c r="AI10" s="190">
        <v>47</v>
      </c>
      <c r="AJ10" s="190">
        <v>4</v>
      </c>
      <c r="AK10" s="190">
        <v>2</v>
      </c>
      <c r="AL10" s="190">
        <v>10</v>
      </c>
      <c r="AM10" s="190">
        <v>12</v>
      </c>
      <c r="AN10" s="190">
        <v>3</v>
      </c>
      <c r="AO10" s="190">
        <v>1</v>
      </c>
      <c r="AP10" s="190">
        <v>4</v>
      </c>
    </row>
    <row r="11" spans="1:42" ht="18" customHeight="1">
      <c r="A11" s="638" t="s">
        <v>656</v>
      </c>
      <c r="B11" s="770"/>
      <c r="C11" s="183">
        <f>SUM(D11:E11)</f>
        <v>2860</v>
      </c>
      <c r="D11" s="190">
        <f>SUM(F11,H11,J11,M11)</f>
        <v>1728</v>
      </c>
      <c r="E11" s="190">
        <f>SUM(I11,K11,L11,N11)</f>
        <v>1132</v>
      </c>
      <c r="F11" s="190">
        <v>107</v>
      </c>
      <c r="G11" s="190" t="s">
        <v>437</v>
      </c>
      <c r="H11" s="190">
        <v>112</v>
      </c>
      <c r="I11" s="190">
        <v>1</v>
      </c>
      <c r="J11" s="190">
        <v>1460</v>
      </c>
      <c r="K11" s="190">
        <v>968</v>
      </c>
      <c r="L11" s="190">
        <v>100</v>
      </c>
      <c r="M11" s="190">
        <v>49</v>
      </c>
      <c r="N11" s="190">
        <v>63</v>
      </c>
      <c r="O11" s="190">
        <v>48</v>
      </c>
      <c r="P11" s="190">
        <v>33</v>
      </c>
      <c r="Q11" s="183">
        <f>SUM(R11:S11)</f>
        <v>500</v>
      </c>
      <c r="R11" s="190">
        <v>116</v>
      </c>
      <c r="S11" s="190">
        <v>384</v>
      </c>
      <c r="U11" s="742">
        <v>2</v>
      </c>
      <c r="V11" s="742"/>
      <c r="W11" s="742"/>
      <c r="X11" s="743"/>
      <c r="Y11" s="190">
        <v>66</v>
      </c>
      <c r="Z11" s="190">
        <v>65</v>
      </c>
      <c r="AA11" s="190">
        <v>56</v>
      </c>
      <c r="AB11" s="190">
        <v>5</v>
      </c>
      <c r="AC11" s="190">
        <v>4</v>
      </c>
      <c r="AD11" s="190">
        <v>1</v>
      </c>
      <c r="AE11" s="190">
        <v>1</v>
      </c>
      <c r="AF11" s="190" t="s">
        <v>437</v>
      </c>
      <c r="AG11" s="190" t="s">
        <v>437</v>
      </c>
      <c r="AH11" s="190">
        <v>83</v>
      </c>
      <c r="AI11" s="190">
        <v>47</v>
      </c>
      <c r="AJ11" s="190">
        <v>4</v>
      </c>
      <c r="AK11" s="190">
        <v>2</v>
      </c>
      <c r="AL11" s="190">
        <v>10</v>
      </c>
      <c r="AM11" s="190">
        <v>12</v>
      </c>
      <c r="AN11" s="190">
        <v>3</v>
      </c>
      <c r="AO11" s="190">
        <v>1</v>
      </c>
      <c r="AP11" s="190">
        <v>4</v>
      </c>
    </row>
    <row r="12" spans="1:42" ht="18" customHeight="1">
      <c r="A12" s="571">
        <v>2</v>
      </c>
      <c r="B12" s="770"/>
      <c r="C12" s="183">
        <f>SUM(D12:E12)</f>
        <v>2842</v>
      </c>
      <c r="D12" s="190">
        <f>SUM(F12,H12,J12,M12)</f>
        <v>1706</v>
      </c>
      <c r="E12" s="190">
        <f>SUM(I12,K12,L12,N12)</f>
        <v>1136</v>
      </c>
      <c r="F12" s="190">
        <v>106</v>
      </c>
      <c r="G12" s="190" t="s">
        <v>437</v>
      </c>
      <c r="H12" s="190">
        <v>111</v>
      </c>
      <c r="I12" s="190">
        <v>2</v>
      </c>
      <c r="J12" s="190">
        <v>1453</v>
      </c>
      <c r="K12" s="190">
        <v>979</v>
      </c>
      <c r="L12" s="190">
        <v>100</v>
      </c>
      <c r="M12" s="190">
        <v>36</v>
      </c>
      <c r="N12" s="190">
        <v>55</v>
      </c>
      <c r="O12" s="190">
        <v>57</v>
      </c>
      <c r="P12" s="190">
        <v>74</v>
      </c>
      <c r="Q12" s="183">
        <f>SUM(R12:S12)</f>
        <v>507</v>
      </c>
      <c r="R12" s="190">
        <v>109</v>
      </c>
      <c r="S12" s="190">
        <v>398</v>
      </c>
      <c r="U12" s="742">
        <v>3</v>
      </c>
      <c r="V12" s="742"/>
      <c r="W12" s="742"/>
      <c r="X12" s="743"/>
      <c r="Y12" s="190">
        <v>66</v>
      </c>
      <c r="Z12" s="190">
        <v>65</v>
      </c>
      <c r="AA12" s="190">
        <v>56</v>
      </c>
      <c r="AB12" s="190">
        <v>5</v>
      </c>
      <c r="AC12" s="190">
        <v>4</v>
      </c>
      <c r="AD12" s="190">
        <v>1</v>
      </c>
      <c r="AE12" s="190">
        <v>1</v>
      </c>
      <c r="AF12" s="190" t="s">
        <v>437</v>
      </c>
      <c r="AG12" s="190" t="s">
        <v>437</v>
      </c>
      <c r="AH12" s="190">
        <v>84</v>
      </c>
      <c r="AI12" s="190">
        <v>47</v>
      </c>
      <c r="AJ12" s="190">
        <v>4</v>
      </c>
      <c r="AK12" s="190">
        <v>2</v>
      </c>
      <c r="AL12" s="190">
        <v>11</v>
      </c>
      <c r="AM12" s="190">
        <v>12</v>
      </c>
      <c r="AN12" s="190">
        <v>3</v>
      </c>
      <c r="AO12" s="190">
        <v>1</v>
      </c>
      <c r="AP12" s="190">
        <v>5</v>
      </c>
    </row>
    <row r="13" spans="1:42" ht="18" customHeight="1">
      <c r="A13" s="571">
        <v>3</v>
      </c>
      <c r="B13" s="770"/>
      <c r="C13" s="183">
        <f>SUM(D13:E13)</f>
        <v>2809</v>
      </c>
      <c r="D13" s="190">
        <f>SUM(F13,H13,J13,M13)</f>
        <v>1654</v>
      </c>
      <c r="E13" s="190">
        <f>SUM(I13,K13,L13,N13)</f>
        <v>1155</v>
      </c>
      <c r="F13" s="190">
        <v>106</v>
      </c>
      <c r="G13" s="190" t="s">
        <v>437</v>
      </c>
      <c r="H13" s="190">
        <v>111</v>
      </c>
      <c r="I13" s="190">
        <v>2</v>
      </c>
      <c r="J13" s="190">
        <v>1400</v>
      </c>
      <c r="K13" s="190">
        <v>988</v>
      </c>
      <c r="L13" s="190">
        <v>102</v>
      </c>
      <c r="M13" s="190">
        <v>37</v>
      </c>
      <c r="N13" s="190">
        <v>63</v>
      </c>
      <c r="O13" s="190">
        <v>64</v>
      </c>
      <c r="P13" s="190">
        <v>58</v>
      </c>
      <c r="Q13" s="183">
        <f>SUM(R13:S13)</f>
        <v>510</v>
      </c>
      <c r="R13" s="190">
        <v>108</v>
      </c>
      <c r="S13" s="190">
        <v>402</v>
      </c>
      <c r="U13" s="771">
        <v>4</v>
      </c>
      <c r="V13" s="771"/>
      <c r="W13" s="771"/>
      <c r="X13" s="772"/>
      <c r="Y13" s="327">
        <f>SUM(Y15:Y17)</f>
        <v>66</v>
      </c>
      <c r="Z13" s="327">
        <f aca="true" t="shared" si="0" ref="Z13:AE13">SUM(Z15:Z17)</f>
        <v>65</v>
      </c>
      <c r="AA13" s="327">
        <f t="shared" si="0"/>
        <v>56</v>
      </c>
      <c r="AB13" s="327">
        <f t="shared" si="0"/>
        <v>5</v>
      </c>
      <c r="AC13" s="327">
        <f t="shared" si="0"/>
        <v>4</v>
      </c>
      <c r="AD13" s="327">
        <f t="shared" si="0"/>
        <v>1</v>
      </c>
      <c r="AE13" s="327">
        <f t="shared" si="0"/>
        <v>1</v>
      </c>
      <c r="AF13" s="327" t="s">
        <v>437</v>
      </c>
      <c r="AG13" s="327" t="s">
        <v>437</v>
      </c>
      <c r="AH13" s="327">
        <f>SUM(AH15:AH17)</f>
        <v>85</v>
      </c>
      <c r="AI13" s="327">
        <f aca="true" t="shared" si="1" ref="AI13:AP13">SUM(AI15:AI17)</f>
        <v>47</v>
      </c>
      <c r="AJ13" s="327">
        <f t="shared" si="1"/>
        <v>4</v>
      </c>
      <c r="AK13" s="327">
        <f t="shared" si="1"/>
        <v>2</v>
      </c>
      <c r="AL13" s="327">
        <f t="shared" si="1"/>
        <v>11</v>
      </c>
      <c r="AM13" s="327">
        <f t="shared" si="1"/>
        <v>12</v>
      </c>
      <c r="AN13" s="327">
        <f t="shared" si="1"/>
        <v>3</v>
      </c>
      <c r="AO13" s="327">
        <f t="shared" si="1"/>
        <v>1</v>
      </c>
      <c r="AP13" s="327">
        <f t="shared" si="1"/>
        <v>5</v>
      </c>
    </row>
    <row r="14" spans="1:38" ht="18" customHeight="1">
      <c r="A14" s="582">
        <v>4</v>
      </c>
      <c r="B14" s="785"/>
      <c r="C14" s="329">
        <f>SUM(D14:E14)</f>
        <v>2740</v>
      </c>
      <c r="D14" s="327">
        <f>SUM(D17:D24,D26,D29,D35,D45,D52,D58,D66,D72)</f>
        <v>1599</v>
      </c>
      <c r="E14" s="327">
        <f>SUM(E17:E24,E26,E29,E35,E45,E52,E58,E66,E72)</f>
        <v>1141</v>
      </c>
      <c r="F14" s="327">
        <f>SUM(F17:F24,F26,F29,F35,F45,F52,F58,F66,F72)</f>
        <v>106</v>
      </c>
      <c r="G14" s="505" t="s">
        <v>437</v>
      </c>
      <c r="H14" s="327">
        <f aca="true" t="shared" si="2" ref="H14:S14">SUM(H17:H24,H26,H29,H35,H45,H52,H58,H66,H72)</f>
        <v>109</v>
      </c>
      <c r="I14" s="327">
        <f t="shared" si="2"/>
        <v>3</v>
      </c>
      <c r="J14" s="327">
        <f t="shared" si="2"/>
        <v>1356</v>
      </c>
      <c r="K14" s="327">
        <f t="shared" si="2"/>
        <v>968</v>
      </c>
      <c r="L14" s="327">
        <f t="shared" si="2"/>
        <v>103</v>
      </c>
      <c r="M14" s="327">
        <f t="shared" si="2"/>
        <v>28</v>
      </c>
      <c r="N14" s="327">
        <f t="shared" si="2"/>
        <v>67</v>
      </c>
      <c r="O14" s="327">
        <f t="shared" si="2"/>
        <v>45</v>
      </c>
      <c r="P14" s="327">
        <f t="shared" si="2"/>
        <v>46</v>
      </c>
      <c r="Q14" s="327">
        <f>SUM(R14:S14)</f>
        <v>508</v>
      </c>
      <c r="R14" s="327">
        <f t="shared" si="2"/>
        <v>110</v>
      </c>
      <c r="S14" s="327">
        <f t="shared" si="2"/>
        <v>398</v>
      </c>
      <c r="U14" s="733"/>
      <c r="V14" s="733"/>
      <c r="W14" s="733"/>
      <c r="X14" s="734"/>
      <c r="Y14" s="252"/>
      <c r="Z14" s="252"/>
      <c r="AA14" s="183"/>
      <c r="AB14" s="252"/>
      <c r="AC14" s="252"/>
      <c r="AD14" s="183"/>
      <c r="AE14" s="252"/>
      <c r="AF14" s="252"/>
      <c r="AG14" s="183"/>
      <c r="AH14" s="252"/>
      <c r="AI14" s="252"/>
      <c r="AJ14" s="183"/>
      <c r="AK14" s="252"/>
      <c r="AL14" s="252"/>
    </row>
    <row r="15" spans="1:42" ht="18" customHeight="1">
      <c r="A15" s="292"/>
      <c r="B15" s="293"/>
      <c r="C15" s="183"/>
      <c r="D15" s="183"/>
      <c r="E15" s="183"/>
      <c r="F15" s="183"/>
      <c r="G15" s="216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U15" s="729" t="s">
        <v>330</v>
      </c>
      <c r="V15" s="729"/>
      <c r="W15" s="729"/>
      <c r="X15" s="730"/>
      <c r="Y15" s="216">
        <f>SUM(Z15,AD15)</f>
        <v>56</v>
      </c>
      <c r="Z15" s="216">
        <f>SUM(AA15:AC15)</f>
        <v>55</v>
      </c>
      <c r="AA15" s="216">
        <v>46</v>
      </c>
      <c r="AB15" s="252">
        <v>5</v>
      </c>
      <c r="AC15" s="252">
        <v>4</v>
      </c>
      <c r="AD15" s="183">
        <v>1</v>
      </c>
      <c r="AE15" s="252">
        <v>1</v>
      </c>
      <c r="AF15" s="252" t="s">
        <v>848</v>
      </c>
      <c r="AG15" s="183" t="s">
        <v>848</v>
      </c>
      <c r="AH15" s="252">
        <f>SUM(AI15:AP15)</f>
        <v>71</v>
      </c>
      <c r="AI15" s="252">
        <v>37</v>
      </c>
      <c r="AJ15" s="183">
        <v>4</v>
      </c>
      <c r="AK15" s="252">
        <v>2</v>
      </c>
      <c r="AL15" s="252">
        <v>11</v>
      </c>
      <c r="AM15" s="192">
        <v>10</v>
      </c>
      <c r="AN15" s="192">
        <v>2</v>
      </c>
      <c r="AO15" s="192">
        <v>1</v>
      </c>
      <c r="AP15" s="192">
        <v>4</v>
      </c>
    </row>
    <row r="16" spans="1:42" ht="18" customHeight="1">
      <c r="A16" s="199"/>
      <c r="B16" s="309"/>
      <c r="C16" s="202"/>
      <c r="D16" s="78"/>
      <c r="E16" s="78"/>
      <c r="F16" s="192"/>
      <c r="G16" s="192"/>
      <c r="H16" s="192"/>
      <c r="I16" s="192"/>
      <c r="J16" s="192"/>
      <c r="K16" s="192"/>
      <c r="L16" s="192"/>
      <c r="M16" s="192"/>
      <c r="N16" s="192"/>
      <c r="O16" s="192"/>
      <c r="P16" s="192"/>
      <c r="Q16" s="191"/>
      <c r="R16" s="192"/>
      <c r="S16" s="192"/>
      <c r="T16" s="34"/>
      <c r="U16" s="729" t="s">
        <v>331</v>
      </c>
      <c r="V16" s="729"/>
      <c r="W16" s="729"/>
      <c r="X16" s="730"/>
      <c r="Y16" s="216">
        <f>SUM(Z16,AD16)</f>
        <v>9</v>
      </c>
      <c r="Z16" s="216">
        <v>9</v>
      </c>
      <c r="AA16" s="216">
        <v>9</v>
      </c>
      <c r="AB16" s="183" t="s">
        <v>848</v>
      </c>
      <c r="AC16" s="183" t="s">
        <v>848</v>
      </c>
      <c r="AD16" s="216" t="s">
        <v>437</v>
      </c>
      <c r="AE16" s="183" t="s">
        <v>848</v>
      </c>
      <c r="AF16" s="183" t="s">
        <v>848</v>
      </c>
      <c r="AG16" s="183" t="s">
        <v>848</v>
      </c>
      <c r="AH16" s="252">
        <f>SUM(AI16:AP16)</f>
        <v>13</v>
      </c>
      <c r="AI16" s="252">
        <v>9</v>
      </c>
      <c r="AJ16" s="183" t="s">
        <v>848</v>
      </c>
      <c r="AK16" s="252" t="s">
        <v>848</v>
      </c>
      <c r="AL16" s="252" t="s">
        <v>848</v>
      </c>
      <c r="AM16" s="192">
        <v>2</v>
      </c>
      <c r="AN16" s="192">
        <v>1</v>
      </c>
      <c r="AO16" s="192" t="s">
        <v>848</v>
      </c>
      <c r="AP16" s="192">
        <v>1</v>
      </c>
    </row>
    <row r="17" spans="1:42" ht="18" customHeight="1">
      <c r="A17" s="712" t="s">
        <v>71</v>
      </c>
      <c r="B17" s="596"/>
      <c r="C17" s="183">
        <f>SUM(D17:E17)</f>
        <v>884</v>
      </c>
      <c r="D17" s="190">
        <f>SUM(F17,H17,J17,M17)</f>
        <v>473</v>
      </c>
      <c r="E17" s="190">
        <f>SUM(I17,K17,L17,N17)</f>
        <v>411</v>
      </c>
      <c r="F17" s="183">
        <v>23</v>
      </c>
      <c r="G17" s="216" t="s">
        <v>849</v>
      </c>
      <c r="H17" s="183">
        <v>25</v>
      </c>
      <c r="I17" s="183" t="s">
        <v>849</v>
      </c>
      <c r="J17" s="183">
        <v>412</v>
      </c>
      <c r="K17" s="183">
        <v>358</v>
      </c>
      <c r="L17" s="183">
        <v>23</v>
      </c>
      <c r="M17" s="183">
        <v>13</v>
      </c>
      <c r="N17" s="183">
        <v>30</v>
      </c>
      <c r="O17" s="183">
        <v>27</v>
      </c>
      <c r="P17" s="183">
        <v>22</v>
      </c>
      <c r="Q17" s="183">
        <f aca="true" t="shared" si="3" ref="Q17:Q24">SUM(R17:S17)</f>
        <v>86</v>
      </c>
      <c r="R17" s="183">
        <v>38</v>
      </c>
      <c r="S17" s="183">
        <v>48</v>
      </c>
      <c r="T17" s="34"/>
      <c r="U17" s="731" t="s">
        <v>302</v>
      </c>
      <c r="V17" s="731"/>
      <c r="W17" s="731"/>
      <c r="X17" s="732"/>
      <c r="Y17" s="513">
        <f>SUM(Z17,AD17)</f>
        <v>1</v>
      </c>
      <c r="Z17" s="262">
        <v>1</v>
      </c>
      <c r="AA17" s="262">
        <v>1</v>
      </c>
      <c r="AB17" s="189" t="s">
        <v>848</v>
      </c>
      <c r="AC17" s="189" t="s">
        <v>848</v>
      </c>
      <c r="AD17" s="262" t="s">
        <v>437</v>
      </c>
      <c r="AE17" s="189" t="s">
        <v>848</v>
      </c>
      <c r="AF17" s="189" t="s">
        <v>848</v>
      </c>
      <c r="AG17" s="189" t="s">
        <v>848</v>
      </c>
      <c r="AH17" s="262">
        <f>SUM(AI17:AP17)</f>
        <v>1</v>
      </c>
      <c r="AI17" s="262">
        <v>1</v>
      </c>
      <c r="AJ17" s="189" t="s">
        <v>848</v>
      </c>
      <c r="AK17" s="262" t="s">
        <v>848</v>
      </c>
      <c r="AL17" s="262" t="s">
        <v>848</v>
      </c>
      <c r="AM17" s="195" t="s">
        <v>848</v>
      </c>
      <c r="AN17" s="195" t="s">
        <v>848</v>
      </c>
      <c r="AO17" s="195" t="s">
        <v>848</v>
      </c>
      <c r="AP17" s="195" t="s">
        <v>848</v>
      </c>
    </row>
    <row r="18" spans="1:38" ht="18" customHeight="1">
      <c r="A18" s="712" t="s">
        <v>32</v>
      </c>
      <c r="B18" s="596"/>
      <c r="C18" s="183">
        <f aca="true" t="shared" si="4" ref="C18:C24">SUM(D18:E18)</f>
        <v>127</v>
      </c>
      <c r="D18" s="190">
        <f aca="true" t="shared" si="5" ref="D18:D24">SUM(F18,H18,J18,M18)</f>
        <v>78</v>
      </c>
      <c r="E18" s="190">
        <f aca="true" t="shared" si="6" ref="E18:E24">SUM(I18,K18,L18,N18)</f>
        <v>49</v>
      </c>
      <c r="F18" s="183">
        <v>6</v>
      </c>
      <c r="G18" s="216" t="s">
        <v>849</v>
      </c>
      <c r="H18" s="183">
        <v>4</v>
      </c>
      <c r="I18" s="190">
        <v>2</v>
      </c>
      <c r="J18" s="183">
        <v>68</v>
      </c>
      <c r="K18" s="183">
        <v>38</v>
      </c>
      <c r="L18" s="183">
        <v>6</v>
      </c>
      <c r="M18" s="190" t="s">
        <v>849</v>
      </c>
      <c r="N18" s="190">
        <v>3</v>
      </c>
      <c r="O18" s="191">
        <v>4</v>
      </c>
      <c r="P18" s="192">
        <v>1</v>
      </c>
      <c r="Q18" s="183">
        <f t="shared" si="3"/>
        <v>35</v>
      </c>
      <c r="R18" s="183">
        <v>7</v>
      </c>
      <c r="S18" s="183">
        <v>28</v>
      </c>
      <c r="T18" s="34"/>
      <c r="U18" s="236" t="s">
        <v>650</v>
      </c>
      <c r="W18" s="126"/>
      <c r="X18" s="82"/>
      <c r="Y18" s="135"/>
      <c r="Z18" s="135"/>
      <c r="AA18" s="60"/>
      <c r="AB18" s="136"/>
      <c r="AC18" s="136"/>
      <c r="AD18" s="60"/>
      <c r="AE18" s="135"/>
      <c r="AF18" s="135"/>
      <c r="AG18" s="60"/>
      <c r="AH18" s="135"/>
      <c r="AI18" s="135"/>
      <c r="AJ18" s="60"/>
      <c r="AK18" s="135"/>
      <c r="AL18" s="135"/>
    </row>
    <row r="19" spans="1:38" ht="18" customHeight="1">
      <c r="A19" s="712" t="s">
        <v>72</v>
      </c>
      <c r="B19" s="596"/>
      <c r="C19" s="183">
        <f t="shared" si="4"/>
        <v>268</v>
      </c>
      <c r="D19" s="190">
        <f t="shared" si="5"/>
        <v>142</v>
      </c>
      <c r="E19" s="190">
        <f t="shared" si="6"/>
        <v>126</v>
      </c>
      <c r="F19" s="191">
        <v>10</v>
      </c>
      <c r="G19" s="216" t="s">
        <v>849</v>
      </c>
      <c r="H19" s="191">
        <v>9</v>
      </c>
      <c r="I19" s="190">
        <v>1</v>
      </c>
      <c r="J19" s="191">
        <v>118</v>
      </c>
      <c r="K19" s="191">
        <v>105</v>
      </c>
      <c r="L19" s="191">
        <v>10</v>
      </c>
      <c r="M19" s="216">
        <v>5</v>
      </c>
      <c r="N19" s="191">
        <v>10</v>
      </c>
      <c r="O19" s="191" t="s">
        <v>849</v>
      </c>
      <c r="P19" s="216">
        <v>4</v>
      </c>
      <c r="Q19" s="183">
        <f t="shared" si="3"/>
        <v>57</v>
      </c>
      <c r="R19" s="191">
        <v>5</v>
      </c>
      <c r="S19" s="191">
        <v>52</v>
      </c>
      <c r="T19" s="34"/>
      <c r="U19" s="34"/>
      <c r="V19" s="34"/>
      <c r="W19" s="126"/>
      <c r="X19" s="83"/>
      <c r="Y19" s="135"/>
      <c r="Z19" s="137"/>
      <c r="AA19" s="60"/>
      <c r="AB19" s="136"/>
      <c r="AC19" s="136"/>
      <c r="AD19" s="60"/>
      <c r="AE19" s="135"/>
      <c r="AF19" s="135"/>
      <c r="AG19" s="60"/>
      <c r="AH19" s="135"/>
      <c r="AI19" s="135"/>
      <c r="AJ19" s="60"/>
      <c r="AK19" s="135"/>
      <c r="AL19" s="135"/>
    </row>
    <row r="20" spans="1:38" ht="18" customHeight="1">
      <c r="A20" s="712" t="s">
        <v>73</v>
      </c>
      <c r="B20" s="596"/>
      <c r="C20" s="183">
        <f t="shared" si="4"/>
        <v>94</v>
      </c>
      <c r="D20" s="190">
        <f t="shared" si="5"/>
        <v>63</v>
      </c>
      <c r="E20" s="190">
        <f t="shared" si="6"/>
        <v>31</v>
      </c>
      <c r="F20" s="191">
        <v>6</v>
      </c>
      <c r="G20" s="190" t="s">
        <v>849</v>
      </c>
      <c r="H20" s="191">
        <v>7</v>
      </c>
      <c r="I20" s="216" t="s">
        <v>849</v>
      </c>
      <c r="J20" s="191">
        <v>49</v>
      </c>
      <c r="K20" s="191">
        <v>24</v>
      </c>
      <c r="L20" s="191">
        <v>6</v>
      </c>
      <c r="M20" s="190">
        <v>1</v>
      </c>
      <c r="N20" s="192">
        <v>1</v>
      </c>
      <c r="O20" s="190" t="s">
        <v>849</v>
      </c>
      <c r="P20" s="191">
        <v>1</v>
      </c>
      <c r="Q20" s="183">
        <f t="shared" si="3"/>
        <v>29</v>
      </c>
      <c r="R20" s="191">
        <v>4</v>
      </c>
      <c r="S20" s="191">
        <v>25</v>
      </c>
      <c r="T20" s="34"/>
      <c r="U20" s="34"/>
      <c r="V20" s="34"/>
      <c r="W20" s="126"/>
      <c r="X20" s="83"/>
      <c r="Y20" s="135"/>
      <c r="Z20" s="137"/>
      <c r="AA20" s="60"/>
      <c r="AB20" s="136"/>
      <c r="AC20" s="136"/>
      <c r="AD20" s="60"/>
      <c r="AE20" s="135"/>
      <c r="AF20" s="135"/>
      <c r="AG20" s="60"/>
      <c r="AH20" s="135"/>
      <c r="AI20" s="135"/>
      <c r="AJ20" s="60"/>
      <c r="AK20" s="135"/>
      <c r="AL20" s="135"/>
    </row>
    <row r="21" spans="1:38" ht="18" customHeight="1">
      <c r="A21" s="712" t="s">
        <v>74</v>
      </c>
      <c r="B21" s="596"/>
      <c r="C21" s="183">
        <f t="shared" si="4"/>
        <v>85</v>
      </c>
      <c r="D21" s="190">
        <f t="shared" si="5"/>
        <v>55</v>
      </c>
      <c r="E21" s="190">
        <f t="shared" si="6"/>
        <v>30</v>
      </c>
      <c r="F21" s="191">
        <v>7</v>
      </c>
      <c r="G21" s="190" t="s">
        <v>1</v>
      </c>
      <c r="H21" s="191">
        <v>7</v>
      </c>
      <c r="I21" s="216" t="s">
        <v>1</v>
      </c>
      <c r="J21" s="191">
        <v>41</v>
      </c>
      <c r="K21" s="191">
        <v>24</v>
      </c>
      <c r="L21" s="191">
        <v>6</v>
      </c>
      <c r="M21" s="191" t="s">
        <v>1</v>
      </c>
      <c r="N21" s="192" t="s">
        <v>1</v>
      </c>
      <c r="O21" s="191" t="s">
        <v>1</v>
      </c>
      <c r="P21" s="192">
        <v>2</v>
      </c>
      <c r="Q21" s="183">
        <f t="shared" si="3"/>
        <v>23</v>
      </c>
      <c r="R21" s="191">
        <v>5</v>
      </c>
      <c r="S21" s="191">
        <v>18</v>
      </c>
      <c r="T21" s="34"/>
      <c r="U21" s="34"/>
      <c r="V21" s="34"/>
      <c r="W21" s="126"/>
      <c r="X21" s="83"/>
      <c r="Y21" s="135"/>
      <c r="Z21" s="137"/>
      <c r="AA21" s="60"/>
      <c r="AB21" s="136"/>
      <c r="AC21" s="136"/>
      <c r="AD21" s="60"/>
      <c r="AE21" s="135"/>
      <c r="AF21" s="135"/>
      <c r="AG21" s="60"/>
      <c r="AH21" s="135"/>
      <c r="AI21" s="135"/>
      <c r="AJ21" s="60"/>
      <c r="AK21" s="135"/>
      <c r="AL21" s="135"/>
    </row>
    <row r="22" spans="1:38" ht="18" customHeight="1">
      <c r="A22" s="712" t="s">
        <v>75</v>
      </c>
      <c r="B22" s="596"/>
      <c r="C22" s="183">
        <f t="shared" si="4"/>
        <v>143</v>
      </c>
      <c r="D22" s="190">
        <f t="shared" si="5"/>
        <v>90</v>
      </c>
      <c r="E22" s="190">
        <f t="shared" si="6"/>
        <v>53</v>
      </c>
      <c r="F22" s="191">
        <v>5</v>
      </c>
      <c r="G22" s="190" t="s">
        <v>851</v>
      </c>
      <c r="H22" s="191">
        <v>5</v>
      </c>
      <c r="I22" s="216" t="s">
        <v>852</v>
      </c>
      <c r="J22" s="191">
        <v>79</v>
      </c>
      <c r="K22" s="191">
        <v>45</v>
      </c>
      <c r="L22" s="191">
        <v>5</v>
      </c>
      <c r="M22" s="191">
        <v>1</v>
      </c>
      <c r="N22" s="191">
        <v>3</v>
      </c>
      <c r="O22" s="192" t="s">
        <v>853</v>
      </c>
      <c r="P22" s="216" t="s">
        <v>854</v>
      </c>
      <c r="Q22" s="183">
        <f t="shared" si="3"/>
        <v>33</v>
      </c>
      <c r="R22" s="216">
        <v>1</v>
      </c>
      <c r="S22" s="191">
        <v>32</v>
      </c>
      <c r="U22" s="34"/>
      <c r="V22" s="34"/>
      <c r="W22" s="126"/>
      <c r="X22" s="83"/>
      <c r="Y22" s="135"/>
      <c r="Z22" s="137"/>
      <c r="AA22" s="60"/>
      <c r="AB22" s="136"/>
      <c r="AC22" s="136"/>
      <c r="AD22" s="60"/>
      <c r="AE22" s="135"/>
      <c r="AF22" s="135"/>
      <c r="AG22" s="60"/>
      <c r="AH22" s="135"/>
      <c r="AI22" s="135"/>
      <c r="AJ22" s="60"/>
      <c r="AK22" s="135"/>
      <c r="AL22" s="135"/>
    </row>
    <row r="23" spans="1:43" ht="18" customHeight="1">
      <c r="A23" s="712" t="s">
        <v>76</v>
      </c>
      <c r="B23" s="596"/>
      <c r="C23" s="183">
        <f t="shared" si="4"/>
        <v>61</v>
      </c>
      <c r="D23" s="190">
        <f t="shared" si="5"/>
        <v>35</v>
      </c>
      <c r="E23" s="190">
        <f t="shared" si="6"/>
        <v>26</v>
      </c>
      <c r="F23" s="191">
        <v>2</v>
      </c>
      <c r="G23" s="190" t="s">
        <v>855</v>
      </c>
      <c r="H23" s="191">
        <v>2</v>
      </c>
      <c r="I23" s="216" t="s">
        <v>1</v>
      </c>
      <c r="J23" s="191">
        <v>31</v>
      </c>
      <c r="K23" s="191">
        <v>24</v>
      </c>
      <c r="L23" s="191">
        <v>2</v>
      </c>
      <c r="M23" s="216" t="s">
        <v>1</v>
      </c>
      <c r="N23" s="192" t="s">
        <v>1</v>
      </c>
      <c r="O23" s="216" t="s">
        <v>1</v>
      </c>
      <c r="P23" s="216" t="s">
        <v>1</v>
      </c>
      <c r="Q23" s="183">
        <f t="shared" si="3"/>
        <v>7</v>
      </c>
      <c r="R23" s="191">
        <v>2</v>
      </c>
      <c r="S23" s="191">
        <v>5</v>
      </c>
      <c r="U23" s="34"/>
      <c r="V23" s="34"/>
      <c r="W23" s="126"/>
      <c r="X23" s="83"/>
      <c r="Y23" s="135"/>
      <c r="Z23" s="135"/>
      <c r="AA23" s="60"/>
      <c r="AB23" s="136"/>
      <c r="AC23" s="136"/>
      <c r="AD23" s="60"/>
      <c r="AE23" s="135"/>
      <c r="AF23" s="135"/>
      <c r="AG23" s="60"/>
      <c r="AH23" s="135"/>
      <c r="AI23" s="135"/>
      <c r="AJ23" s="60"/>
      <c r="AK23" s="135"/>
      <c r="AL23" s="135"/>
      <c r="AQ23" s="199"/>
    </row>
    <row r="24" spans="1:21" ht="18" customHeight="1">
      <c r="A24" s="712" t="s">
        <v>77</v>
      </c>
      <c r="B24" s="596"/>
      <c r="C24" s="183">
        <f t="shared" si="4"/>
        <v>160</v>
      </c>
      <c r="D24" s="190">
        <f t="shared" si="5"/>
        <v>97</v>
      </c>
      <c r="E24" s="190">
        <f t="shared" si="6"/>
        <v>63</v>
      </c>
      <c r="F24" s="191">
        <v>4</v>
      </c>
      <c r="G24" s="190" t="s">
        <v>1</v>
      </c>
      <c r="H24" s="191">
        <v>5</v>
      </c>
      <c r="I24" s="216" t="s">
        <v>1</v>
      </c>
      <c r="J24" s="191">
        <v>86</v>
      </c>
      <c r="K24" s="191">
        <v>54</v>
      </c>
      <c r="L24" s="191">
        <v>4</v>
      </c>
      <c r="M24" s="191">
        <v>2</v>
      </c>
      <c r="N24" s="191">
        <v>5</v>
      </c>
      <c r="O24" s="191">
        <v>8</v>
      </c>
      <c r="P24" s="216">
        <v>1</v>
      </c>
      <c r="Q24" s="183">
        <f t="shared" si="3"/>
        <v>21</v>
      </c>
      <c r="R24" s="191">
        <v>9</v>
      </c>
      <c r="S24" s="191">
        <v>12</v>
      </c>
      <c r="U24" s="34"/>
    </row>
    <row r="25" spans="1:42" ht="18" customHeight="1">
      <c r="A25" s="716"/>
      <c r="B25" s="717"/>
      <c r="C25" s="202"/>
      <c r="D25" s="190"/>
      <c r="E25" s="190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U25" s="783" t="s">
        <v>653</v>
      </c>
      <c r="V25" s="685"/>
      <c r="W25" s="685"/>
      <c r="X25" s="685"/>
      <c r="Y25" s="685"/>
      <c r="Z25" s="685"/>
      <c r="AA25" s="685"/>
      <c r="AB25" s="685"/>
      <c r="AC25" s="685"/>
      <c r="AD25" s="685"/>
      <c r="AE25" s="685"/>
      <c r="AF25" s="685"/>
      <c r="AG25" s="685"/>
      <c r="AH25" s="685"/>
      <c r="AI25" s="685"/>
      <c r="AJ25" s="685"/>
      <c r="AK25" s="685"/>
      <c r="AL25" s="685"/>
      <c r="AM25" s="685"/>
      <c r="AN25" s="685"/>
      <c r="AO25" s="685"/>
      <c r="AP25" s="685"/>
    </row>
    <row r="26" spans="1:42" ht="18" customHeight="1" thickBot="1">
      <c r="A26" s="718" t="s">
        <v>78</v>
      </c>
      <c r="B26" s="719"/>
      <c r="C26" s="505">
        <f>SUM(C27)</f>
        <v>26</v>
      </c>
      <c r="D26" s="505">
        <f>SUM(D27)</f>
        <v>17</v>
      </c>
      <c r="E26" s="505">
        <f>SUM(E27)</f>
        <v>9</v>
      </c>
      <c r="F26" s="505">
        <f>SUM(F27)</f>
        <v>1</v>
      </c>
      <c r="G26" s="505" t="s">
        <v>437</v>
      </c>
      <c r="H26" s="505">
        <f>SUM(H27)</f>
        <v>2</v>
      </c>
      <c r="I26" s="505" t="s">
        <v>437</v>
      </c>
      <c r="J26" s="505">
        <f>SUM(J27)</f>
        <v>14</v>
      </c>
      <c r="K26" s="505">
        <f>SUM(K27)</f>
        <v>8</v>
      </c>
      <c r="L26" s="505">
        <f>SUM(L27)</f>
        <v>1</v>
      </c>
      <c r="M26" s="505" t="s">
        <v>437</v>
      </c>
      <c r="N26" s="505" t="s">
        <v>437</v>
      </c>
      <c r="O26" s="505" t="s">
        <v>437</v>
      </c>
      <c r="P26" s="505" t="s">
        <v>437</v>
      </c>
      <c r="Q26" s="505">
        <f>SUM(Q27)</f>
        <v>4</v>
      </c>
      <c r="R26" s="505">
        <f>SUM(R27)</f>
        <v>1</v>
      </c>
      <c r="S26" s="505">
        <f>SUM(S27)</f>
        <v>3</v>
      </c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</row>
    <row r="27" spans="1:42" ht="18" customHeight="1">
      <c r="A27" s="30"/>
      <c r="B27" s="260" t="s">
        <v>79</v>
      </c>
      <c r="C27" s="183">
        <f>SUM(D27:E27)</f>
        <v>26</v>
      </c>
      <c r="D27" s="190">
        <f>SUM(F27,H27,J27,M27)</f>
        <v>17</v>
      </c>
      <c r="E27" s="190">
        <f>SUM(I27,K27,L27,N27)</f>
        <v>9</v>
      </c>
      <c r="F27" s="192">
        <v>1</v>
      </c>
      <c r="G27" s="190" t="s">
        <v>851</v>
      </c>
      <c r="H27" s="192">
        <v>2</v>
      </c>
      <c r="I27" s="190" t="s">
        <v>851</v>
      </c>
      <c r="J27" s="192">
        <v>14</v>
      </c>
      <c r="K27" s="192">
        <v>8</v>
      </c>
      <c r="L27" s="192">
        <v>1</v>
      </c>
      <c r="M27" s="190" t="s">
        <v>1</v>
      </c>
      <c r="N27" s="192" t="s">
        <v>856</v>
      </c>
      <c r="O27" s="190" t="s">
        <v>857</v>
      </c>
      <c r="P27" s="190" t="s">
        <v>1</v>
      </c>
      <c r="Q27" s="183">
        <f>SUM(R27:S27)</f>
        <v>4</v>
      </c>
      <c r="R27" s="190">
        <v>1</v>
      </c>
      <c r="S27" s="192">
        <v>3</v>
      </c>
      <c r="U27" s="787" t="s">
        <v>332</v>
      </c>
      <c r="V27" s="787"/>
      <c r="W27" s="787"/>
      <c r="X27" s="768" t="s">
        <v>337</v>
      </c>
      <c r="Y27" s="769"/>
      <c r="Z27" s="769"/>
      <c r="AA27" s="769"/>
      <c r="AB27" s="769"/>
      <c r="AC27" s="769"/>
      <c r="AD27" s="769"/>
      <c r="AE27" s="769"/>
      <c r="AF27" s="769"/>
      <c r="AG27" s="769"/>
      <c r="AH27" s="769"/>
      <c r="AI27" s="780"/>
      <c r="AJ27" s="768" t="s">
        <v>339</v>
      </c>
      <c r="AK27" s="769"/>
      <c r="AL27" s="769"/>
      <c r="AM27" s="769"/>
      <c r="AN27" s="769"/>
      <c r="AO27" s="769"/>
      <c r="AP27" s="769"/>
    </row>
    <row r="28" spans="1:42" ht="18" customHeight="1">
      <c r="A28" s="30"/>
      <c r="B28" s="260"/>
      <c r="C28" s="202"/>
      <c r="D28" s="190"/>
      <c r="E28" s="190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U28" s="788"/>
      <c r="V28" s="788"/>
      <c r="W28" s="789"/>
      <c r="X28" s="737" t="s">
        <v>304</v>
      </c>
      <c r="Y28" s="723"/>
      <c r="Z28" s="724"/>
      <c r="AA28" s="722" t="s">
        <v>333</v>
      </c>
      <c r="AB28" s="724"/>
      <c r="AC28" s="722" t="s">
        <v>334</v>
      </c>
      <c r="AD28" s="724"/>
      <c r="AE28" s="797" t="s">
        <v>335</v>
      </c>
      <c r="AF28" s="798"/>
      <c r="AG28" s="795" t="s">
        <v>657</v>
      </c>
      <c r="AH28" s="722" t="s">
        <v>336</v>
      </c>
      <c r="AI28" s="724"/>
      <c r="AJ28" s="722" t="s">
        <v>304</v>
      </c>
      <c r="AK28" s="723"/>
      <c r="AL28" s="724"/>
      <c r="AM28" s="722" t="s">
        <v>338</v>
      </c>
      <c r="AN28" s="724"/>
      <c r="AO28" s="816" t="s">
        <v>328</v>
      </c>
      <c r="AP28" s="817"/>
    </row>
    <row r="29" spans="1:42" ht="18" customHeight="1">
      <c r="A29" s="718" t="s">
        <v>80</v>
      </c>
      <c r="B29" s="719"/>
      <c r="C29" s="505">
        <f>SUM(C30:C33)</f>
        <v>105</v>
      </c>
      <c r="D29" s="505">
        <f>SUM(D30:D33)</f>
        <v>62</v>
      </c>
      <c r="E29" s="505">
        <f>SUM(E30:E33)</f>
        <v>43</v>
      </c>
      <c r="F29" s="505">
        <f>SUM(F30:F33)</f>
        <v>4</v>
      </c>
      <c r="G29" s="505" t="s">
        <v>437</v>
      </c>
      <c r="H29" s="505">
        <f>SUM(H30:H33)</f>
        <v>4</v>
      </c>
      <c r="I29" s="505" t="s">
        <v>437</v>
      </c>
      <c r="J29" s="505">
        <f>SUM(J30:J33)</f>
        <v>54</v>
      </c>
      <c r="K29" s="505">
        <f>SUM(K30:K33)</f>
        <v>36</v>
      </c>
      <c r="L29" s="505">
        <f>SUM(L30:L33)</f>
        <v>4</v>
      </c>
      <c r="M29" s="505" t="s">
        <v>437</v>
      </c>
      <c r="N29" s="505">
        <f>SUM(N30:N33)</f>
        <v>3</v>
      </c>
      <c r="O29" s="505" t="s">
        <v>437</v>
      </c>
      <c r="P29" s="505">
        <f>SUM(P30:P33)</f>
        <v>2</v>
      </c>
      <c r="Q29" s="505">
        <f>SUM(Q30:Q33)</f>
        <v>26</v>
      </c>
      <c r="R29" s="505">
        <f>SUM(R30:R33)</f>
        <v>1</v>
      </c>
      <c r="S29" s="505">
        <f>SUM(S30:S33)</f>
        <v>25</v>
      </c>
      <c r="U29" s="790"/>
      <c r="V29" s="790"/>
      <c r="W29" s="791"/>
      <c r="X29" s="304" t="s">
        <v>317</v>
      </c>
      <c r="Y29" s="311" t="s">
        <v>291</v>
      </c>
      <c r="Z29" s="311" t="s">
        <v>292</v>
      </c>
      <c r="AA29" s="311" t="s">
        <v>291</v>
      </c>
      <c r="AB29" s="311" t="s">
        <v>292</v>
      </c>
      <c r="AC29" s="311" t="s">
        <v>291</v>
      </c>
      <c r="AD29" s="311" t="s">
        <v>292</v>
      </c>
      <c r="AE29" s="311" t="s">
        <v>291</v>
      </c>
      <c r="AF29" s="311" t="s">
        <v>292</v>
      </c>
      <c r="AG29" s="796"/>
      <c r="AH29" s="311" t="s">
        <v>291</v>
      </c>
      <c r="AI29" s="311" t="s">
        <v>292</v>
      </c>
      <c r="AJ29" s="304" t="s">
        <v>317</v>
      </c>
      <c r="AK29" s="311" t="s">
        <v>291</v>
      </c>
      <c r="AL29" s="311" t="s">
        <v>292</v>
      </c>
      <c r="AM29" s="311" t="s">
        <v>291</v>
      </c>
      <c r="AN29" s="311" t="s">
        <v>292</v>
      </c>
      <c r="AO29" s="311" t="s">
        <v>291</v>
      </c>
      <c r="AP29" s="311" t="s">
        <v>292</v>
      </c>
    </row>
    <row r="30" spans="1:42" ht="18" customHeight="1">
      <c r="A30" s="30"/>
      <c r="B30" s="260" t="s">
        <v>81</v>
      </c>
      <c r="C30" s="183">
        <f>SUM(D30:E30)</f>
        <v>32</v>
      </c>
      <c r="D30" s="190">
        <f>SUM(F30,H30,J30,M30)</f>
        <v>19</v>
      </c>
      <c r="E30" s="190">
        <f>SUM(I30,K30,L30,N30)</f>
        <v>13</v>
      </c>
      <c r="F30" s="192">
        <v>1</v>
      </c>
      <c r="G30" s="190" t="s">
        <v>858</v>
      </c>
      <c r="H30" s="192">
        <v>1</v>
      </c>
      <c r="I30" s="190" t="s">
        <v>851</v>
      </c>
      <c r="J30" s="192">
        <v>17</v>
      </c>
      <c r="K30" s="192">
        <v>11</v>
      </c>
      <c r="L30" s="192">
        <v>1</v>
      </c>
      <c r="M30" s="192" t="s">
        <v>1</v>
      </c>
      <c r="N30" s="192">
        <v>1</v>
      </c>
      <c r="O30" s="190" t="s">
        <v>1</v>
      </c>
      <c r="P30" s="190">
        <v>1</v>
      </c>
      <c r="Q30" s="183">
        <f>SUM(R30:S30)</f>
        <v>11</v>
      </c>
      <c r="R30" s="192">
        <v>1</v>
      </c>
      <c r="S30" s="192">
        <v>10</v>
      </c>
      <c r="U30" s="245"/>
      <c r="V30" s="245"/>
      <c r="W30" s="312"/>
      <c r="X30" s="251"/>
      <c r="Y30" s="251"/>
      <c r="Z30" s="251"/>
      <c r="AA30" s="251"/>
      <c r="AB30" s="251"/>
      <c r="AC30" s="251"/>
      <c r="AD30" s="251"/>
      <c r="AE30" s="251"/>
      <c r="AF30" s="251"/>
      <c r="AG30" s="245"/>
      <c r="AH30" s="251"/>
      <c r="AI30" s="251"/>
      <c r="AJ30" s="251"/>
      <c r="AK30" s="251"/>
      <c r="AL30" s="251"/>
      <c r="AM30" s="251"/>
      <c r="AN30" s="251"/>
      <c r="AO30" s="251"/>
      <c r="AP30" s="251"/>
    </row>
    <row r="31" spans="1:42" ht="18" customHeight="1">
      <c r="A31" s="30"/>
      <c r="B31" s="260" t="s">
        <v>82</v>
      </c>
      <c r="C31" s="183">
        <f>SUM(D31:E31)</f>
        <v>33</v>
      </c>
      <c r="D31" s="190">
        <f>SUM(F31,H31,J31,M31)</f>
        <v>17</v>
      </c>
      <c r="E31" s="190">
        <f>SUM(I31,K31,L31,N31)</f>
        <v>16</v>
      </c>
      <c r="F31" s="192">
        <v>1</v>
      </c>
      <c r="G31" s="190" t="s">
        <v>1</v>
      </c>
      <c r="H31" s="192">
        <v>1</v>
      </c>
      <c r="I31" s="190" t="s">
        <v>1</v>
      </c>
      <c r="J31" s="192">
        <v>15</v>
      </c>
      <c r="K31" s="192">
        <v>13</v>
      </c>
      <c r="L31" s="192">
        <v>1</v>
      </c>
      <c r="M31" s="190" t="s">
        <v>1</v>
      </c>
      <c r="N31" s="216">
        <v>2</v>
      </c>
      <c r="O31" s="190" t="s">
        <v>851</v>
      </c>
      <c r="P31" s="190" t="s">
        <v>859</v>
      </c>
      <c r="Q31" s="183">
        <f>SUM(R31:S31)</f>
        <v>9</v>
      </c>
      <c r="R31" s="190" t="s">
        <v>853</v>
      </c>
      <c r="S31" s="192">
        <v>9</v>
      </c>
      <c r="U31" s="568" t="s">
        <v>478</v>
      </c>
      <c r="V31" s="802"/>
      <c r="W31" s="803"/>
      <c r="X31" s="190">
        <f>SUM(Y31:Z31)</f>
        <v>3525</v>
      </c>
      <c r="Y31" s="190">
        <v>2702</v>
      </c>
      <c r="Z31" s="190">
        <v>823</v>
      </c>
      <c r="AA31" s="190">
        <v>65</v>
      </c>
      <c r="AB31" s="190" t="s">
        <v>437</v>
      </c>
      <c r="AC31" s="190">
        <v>81</v>
      </c>
      <c r="AD31" s="190" t="s">
        <v>1</v>
      </c>
      <c r="AE31" s="190">
        <v>2206</v>
      </c>
      <c r="AF31" s="190">
        <v>511</v>
      </c>
      <c r="AG31" s="190">
        <v>63</v>
      </c>
      <c r="AH31" s="190">
        <v>350</v>
      </c>
      <c r="AI31" s="190">
        <v>249</v>
      </c>
      <c r="AJ31" s="190">
        <v>697</v>
      </c>
      <c r="AK31" s="190">
        <v>378</v>
      </c>
      <c r="AL31" s="190">
        <v>319</v>
      </c>
      <c r="AM31" s="190">
        <v>136</v>
      </c>
      <c r="AN31" s="190">
        <v>131</v>
      </c>
      <c r="AO31" s="190">
        <v>242</v>
      </c>
      <c r="AP31" s="190">
        <v>188</v>
      </c>
    </row>
    <row r="32" spans="1:42" ht="18" customHeight="1">
      <c r="A32" s="30"/>
      <c r="B32" s="260" t="s">
        <v>83</v>
      </c>
      <c r="C32" s="183">
        <f>SUM(D32:E32)</f>
        <v>25</v>
      </c>
      <c r="D32" s="190">
        <f>SUM(F32,H32,J32,M32)</f>
        <v>17</v>
      </c>
      <c r="E32" s="190">
        <f>SUM(I32,K32,L32,N32)</f>
        <v>8</v>
      </c>
      <c r="F32" s="192">
        <v>1</v>
      </c>
      <c r="G32" s="190" t="s">
        <v>860</v>
      </c>
      <c r="H32" s="192">
        <v>1</v>
      </c>
      <c r="I32" s="190" t="s">
        <v>855</v>
      </c>
      <c r="J32" s="192">
        <v>15</v>
      </c>
      <c r="K32" s="192">
        <v>7</v>
      </c>
      <c r="L32" s="192">
        <v>1</v>
      </c>
      <c r="M32" s="192" t="s">
        <v>1</v>
      </c>
      <c r="N32" s="190" t="s">
        <v>1</v>
      </c>
      <c r="O32" s="190" t="s">
        <v>1</v>
      </c>
      <c r="P32" s="190" t="s">
        <v>1</v>
      </c>
      <c r="Q32" s="183">
        <f>SUM(R32:S32)</f>
        <v>4</v>
      </c>
      <c r="R32" s="190" t="s">
        <v>1</v>
      </c>
      <c r="S32" s="192">
        <v>4</v>
      </c>
      <c r="U32" s="568" t="s">
        <v>8</v>
      </c>
      <c r="V32" s="569"/>
      <c r="W32" s="803"/>
      <c r="X32" s="190">
        <f>SUM(Y32:Z32)</f>
        <v>3637</v>
      </c>
      <c r="Y32" s="190">
        <v>2773</v>
      </c>
      <c r="Z32" s="190">
        <v>864</v>
      </c>
      <c r="AA32" s="190">
        <v>65</v>
      </c>
      <c r="AB32" s="190" t="s">
        <v>437</v>
      </c>
      <c r="AC32" s="190">
        <v>82</v>
      </c>
      <c r="AD32" s="190">
        <v>1</v>
      </c>
      <c r="AE32" s="190">
        <v>2258</v>
      </c>
      <c r="AF32" s="190">
        <v>547</v>
      </c>
      <c r="AG32" s="190">
        <v>64</v>
      </c>
      <c r="AH32" s="190">
        <v>368</v>
      </c>
      <c r="AI32" s="190">
        <v>252</v>
      </c>
      <c r="AJ32" s="190">
        <v>692</v>
      </c>
      <c r="AK32" s="190">
        <v>372</v>
      </c>
      <c r="AL32" s="190">
        <v>320</v>
      </c>
      <c r="AM32" s="190">
        <v>132</v>
      </c>
      <c r="AN32" s="190">
        <v>130</v>
      </c>
      <c r="AO32" s="190">
        <v>240</v>
      </c>
      <c r="AP32" s="190">
        <v>190</v>
      </c>
    </row>
    <row r="33" spans="1:42" ht="18" customHeight="1">
      <c r="A33" s="30"/>
      <c r="B33" s="260" t="s">
        <v>84</v>
      </c>
      <c r="C33" s="183">
        <f>SUM(D33:E33)</f>
        <v>15</v>
      </c>
      <c r="D33" s="190">
        <f>SUM(F33,H33,J33,M33)</f>
        <v>9</v>
      </c>
      <c r="E33" s="190">
        <f>SUM(I33,K33,L33,N33)</f>
        <v>6</v>
      </c>
      <c r="F33" s="192">
        <v>1</v>
      </c>
      <c r="G33" s="190" t="s">
        <v>1</v>
      </c>
      <c r="H33" s="192">
        <v>1</v>
      </c>
      <c r="I33" s="190" t="s">
        <v>1</v>
      </c>
      <c r="J33" s="192">
        <v>7</v>
      </c>
      <c r="K33" s="192">
        <v>5</v>
      </c>
      <c r="L33" s="192">
        <v>1</v>
      </c>
      <c r="M33" s="190" t="s">
        <v>851</v>
      </c>
      <c r="N33" s="190" t="s">
        <v>851</v>
      </c>
      <c r="O33" s="190" t="s">
        <v>1</v>
      </c>
      <c r="P33" s="190">
        <v>1</v>
      </c>
      <c r="Q33" s="183">
        <f>SUM(R33:S33)</f>
        <v>2</v>
      </c>
      <c r="R33" s="190" t="s">
        <v>1</v>
      </c>
      <c r="S33" s="192">
        <v>2</v>
      </c>
      <c r="U33" s="571">
        <v>2</v>
      </c>
      <c r="V33" s="570"/>
      <c r="W33" s="567"/>
      <c r="X33" s="190">
        <f>SUM(Y33:Z33)</f>
        <v>3716</v>
      </c>
      <c r="Y33" s="190">
        <v>2808</v>
      </c>
      <c r="Z33" s="190">
        <v>908</v>
      </c>
      <c r="AA33" s="190">
        <v>65</v>
      </c>
      <c r="AB33" s="190" t="s">
        <v>437</v>
      </c>
      <c r="AC33" s="190">
        <v>81</v>
      </c>
      <c r="AD33" s="190">
        <v>1</v>
      </c>
      <c r="AE33" s="190">
        <v>2284</v>
      </c>
      <c r="AF33" s="190">
        <v>576</v>
      </c>
      <c r="AG33" s="190">
        <v>65</v>
      </c>
      <c r="AH33" s="190">
        <v>378</v>
      </c>
      <c r="AI33" s="190">
        <v>266</v>
      </c>
      <c r="AJ33" s="190">
        <v>701</v>
      </c>
      <c r="AK33" s="190">
        <v>376</v>
      </c>
      <c r="AL33" s="190">
        <v>325</v>
      </c>
      <c r="AM33" s="190">
        <v>133</v>
      </c>
      <c r="AN33" s="190">
        <v>131</v>
      </c>
      <c r="AO33" s="190">
        <v>243</v>
      </c>
      <c r="AP33" s="190">
        <v>194</v>
      </c>
    </row>
    <row r="34" spans="1:42" ht="18" customHeight="1">
      <c r="A34" s="30"/>
      <c r="B34" s="260"/>
      <c r="C34" s="202"/>
      <c r="D34" s="190"/>
      <c r="E34" s="190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91"/>
      <c r="S34" s="191"/>
      <c r="U34" s="571">
        <v>3</v>
      </c>
      <c r="V34" s="570"/>
      <c r="W34" s="567"/>
      <c r="X34" s="190">
        <f>SUM(Y34:Z34)</f>
        <v>3771</v>
      </c>
      <c r="Y34" s="190">
        <v>2830</v>
      </c>
      <c r="Z34" s="190">
        <v>941</v>
      </c>
      <c r="AA34" s="190">
        <v>65</v>
      </c>
      <c r="AB34" s="190" t="s">
        <v>437</v>
      </c>
      <c r="AC34" s="190">
        <v>82</v>
      </c>
      <c r="AD34" s="190">
        <v>1</v>
      </c>
      <c r="AE34" s="190">
        <v>2275</v>
      </c>
      <c r="AF34" s="190">
        <v>586</v>
      </c>
      <c r="AG34" s="190">
        <v>66</v>
      </c>
      <c r="AH34" s="190">
        <v>408</v>
      </c>
      <c r="AI34" s="190">
        <v>288</v>
      </c>
      <c r="AJ34" s="190">
        <v>705</v>
      </c>
      <c r="AK34" s="190">
        <v>364</v>
      </c>
      <c r="AL34" s="190">
        <v>341</v>
      </c>
      <c r="AM34" s="190">
        <v>126</v>
      </c>
      <c r="AN34" s="190">
        <v>136</v>
      </c>
      <c r="AO34" s="190">
        <v>238</v>
      </c>
      <c r="AP34" s="190">
        <v>205</v>
      </c>
    </row>
    <row r="35" spans="1:42" ht="18" customHeight="1">
      <c r="A35" s="718" t="s">
        <v>85</v>
      </c>
      <c r="B35" s="719"/>
      <c r="C35" s="505">
        <f>SUM(C36:C43)</f>
        <v>218</v>
      </c>
      <c r="D35" s="505">
        <f>SUM(D36:D43)</f>
        <v>138</v>
      </c>
      <c r="E35" s="505">
        <f>SUM(E36:E43)</f>
        <v>80</v>
      </c>
      <c r="F35" s="505">
        <f>SUM(F36:F43)</f>
        <v>10</v>
      </c>
      <c r="G35" s="505" t="s">
        <v>437</v>
      </c>
      <c r="H35" s="505">
        <f>SUM(H36:H43)</f>
        <v>10</v>
      </c>
      <c r="I35" s="505" t="s">
        <v>437</v>
      </c>
      <c r="J35" s="505">
        <f aca="true" t="shared" si="7" ref="J35:S35">SUM(J36:J43)</f>
        <v>115</v>
      </c>
      <c r="K35" s="505">
        <f t="shared" si="7"/>
        <v>69</v>
      </c>
      <c r="L35" s="505">
        <f t="shared" si="7"/>
        <v>8</v>
      </c>
      <c r="M35" s="505">
        <f t="shared" si="7"/>
        <v>3</v>
      </c>
      <c r="N35" s="505">
        <f t="shared" si="7"/>
        <v>3</v>
      </c>
      <c r="O35" s="505">
        <f t="shared" si="7"/>
        <v>1</v>
      </c>
      <c r="P35" s="505">
        <f t="shared" si="7"/>
        <v>7</v>
      </c>
      <c r="Q35" s="505">
        <f t="shared" si="7"/>
        <v>48</v>
      </c>
      <c r="R35" s="505">
        <f t="shared" si="7"/>
        <v>6</v>
      </c>
      <c r="S35" s="505">
        <f t="shared" si="7"/>
        <v>42</v>
      </c>
      <c r="U35" s="582">
        <v>4</v>
      </c>
      <c r="V35" s="804"/>
      <c r="W35" s="805"/>
      <c r="X35" s="327">
        <f>SUM(X37,X41,X45)</f>
        <v>3704</v>
      </c>
      <c r="Y35" s="327">
        <f aca="true" t="shared" si="8" ref="Y35:AP35">SUM(Y37,Y41,Y45)</f>
        <v>2766</v>
      </c>
      <c r="Z35" s="327">
        <f t="shared" si="8"/>
        <v>938</v>
      </c>
      <c r="AA35" s="327">
        <f t="shared" si="8"/>
        <v>65</v>
      </c>
      <c r="AB35" s="327" t="s">
        <v>437</v>
      </c>
      <c r="AC35" s="327">
        <f t="shared" si="8"/>
        <v>83</v>
      </c>
      <c r="AD35" s="327">
        <f t="shared" si="8"/>
        <v>1</v>
      </c>
      <c r="AE35" s="327">
        <f t="shared" si="8"/>
        <v>2243</v>
      </c>
      <c r="AF35" s="327">
        <f t="shared" si="8"/>
        <v>591</v>
      </c>
      <c r="AG35" s="327">
        <f t="shared" si="8"/>
        <v>65</v>
      </c>
      <c r="AH35" s="327">
        <f t="shared" si="8"/>
        <v>375</v>
      </c>
      <c r="AI35" s="327">
        <f t="shared" si="8"/>
        <v>281</v>
      </c>
      <c r="AJ35" s="327">
        <v>714</v>
      </c>
      <c r="AK35" s="327">
        <v>376</v>
      </c>
      <c r="AL35" s="327">
        <v>338</v>
      </c>
      <c r="AM35" s="327">
        <f t="shared" si="8"/>
        <v>130</v>
      </c>
      <c r="AN35" s="327">
        <f t="shared" si="8"/>
        <v>134</v>
      </c>
      <c r="AO35" s="327">
        <f t="shared" si="8"/>
        <v>246</v>
      </c>
      <c r="AP35" s="327">
        <f t="shared" si="8"/>
        <v>204</v>
      </c>
    </row>
    <row r="36" spans="1:37" ht="18" customHeight="1">
      <c r="A36" s="30"/>
      <c r="B36" s="260" t="s">
        <v>86</v>
      </c>
      <c r="C36" s="183">
        <f>SUM(D36:E36)</f>
        <v>27</v>
      </c>
      <c r="D36" s="190">
        <f>SUM(F36,H36,J36,M36)</f>
        <v>14</v>
      </c>
      <c r="E36" s="190">
        <f>SUM(I36,K36,L36,N36)</f>
        <v>13</v>
      </c>
      <c r="F36" s="192">
        <v>1</v>
      </c>
      <c r="G36" s="190" t="s">
        <v>1</v>
      </c>
      <c r="H36" s="192">
        <v>1</v>
      </c>
      <c r="I36" s="190" t="s">
        <v>1</v>
      </c>
      <c r="J36" s="192">
        <v>12</v>
      </c>
      <c r="K36" s="192">
        <v>11</v>
      </c>
      <c r="L36" s="192">
        <v>1</v>
      </c>
      <c r="M36" s="190" t="s">
        <v>858</v>
      </c>
      <c r="N36" s="190">
        <v>1</v>
      </c>
      <c r="O36" s="190" t="s">
        <v>851</v>
      </c>
      <c r="P36" s="216" t="s">
        <v>437</v>
      </c>
      <c r="Q36" s="183">
        <f aca="true" t="shared" si="9" ref="Q36:Q43">SUM(R36:S36)</f>
        <v>8</v>
      </c>
      <c r="R36" s="216">
        <v>2</v>
      </c>
      <c r="S36" s="192">
        <v>6</v>
      </c>
      <c r="U36" s="806"/>
      <c r="V36" s="806"/>
      <c r="W36" s="807"/>
      <c r="X36" s="252"/>
      <c r="Y36" s="252"/>
      <c r="Z36" s="190"/>
      <c r="AA36" s="252"/>
      <c r="AB36" s="252"/>
      <c r="AC36" s="183"/>
      <c r="AD36" s="252"/>
      <c r="AE36" s="252"/>
      <c r="AF36" s="183"/>
      <c r="AG36" s="252"/>
      <c r="AH36" s="252"/>
      <c r="AI36" s="183"/>
      <c r="AJ36" s="252"/>
      <c r="AK36" s="252"/>
    </row>
    <row r="37" spans="1:42" ht="18" customHeight="1">
      <c r="A37" s="30"/>
      <c r="B37" s="260" t="s">
        <v>87</v>
      </c>
      <c r="C37" s="183">
        <f aca="true" t="shared" si="10" ref="C37:C43">SUM(D37:E37)</f>
        <v>58</v>
      </c>
      <c r="D37" s="190">
        <f aca="true" t="shared" si="11" ref="D37:D43">SUM(F37,H37,J37,M37)</f>
        <v>39</v>
      </c>
      <c r="E37" s="190">
        <f aca="true" t="shared" si="12" ref="E37:E43">SUM(I37,K37,L37,N37)</f>
        <v>19</v>
      </c>
      <c r="F37" s="192">
        <v>2</v>
      </c>
      <c r="G37" s="190" t="s">
        <v>1</v>
      </c>
      <c r="H37" s="192">
        <v>2</v>
      </c>
      <c r="I37" s="190" t="s">
        <v>1</v>
      </c>
      <c r="J37" s="192">
        <v>34</v>
      </c>
      <c r="K37" s="192">
        <v>16</v>
      </c>
      <c r="L37" s="192">
        <v>2</v>
      </c>
      <c r="M37" s="190">
        <v>1</v>
      </c>
      <c r="N37" s="216">
        <v>1</v>
      </c>
      <c r="O37" s="190" t="s">
        <v>1</v>
      </c>
      <c r="P37" s="190" t="s">
        <v>1</v>
      </c>
      <c r="Q37" s="183">
        <f t="shared" si="9"/>
        <v>17</v>
      </c>
      <c r="R37" s="190" t="s">
        <v>1</v>
      </c>
      <c r="S37" s="192">
        <v>17</v>
      </c>
      <c r="U37" s="735" t="s">
        <v>330</v>
      </c>
      <c r="V37" s="792" t="s">
        <v>317</v>
      </c>
      <c r="W37" s="793"/>
      <c r="X37" s="216">
        <f>SUM(X38:X39)</f>
        <v>3047</v>
      </c>
      <c r="Y37" s="216">
        <f aca="true" t="shared" si="13" ref="Y37:AE37">SUM(Y38:Y39)</f>
        <v>2301</v>
      </c>
      <c r="Z37" s="216">
        <f t="shared" si="13"/>
        <v>746</v>
      </c>
      <c r="AA37" s="216">
        <f t="shared" si="13"/>
        <v>55</v>
      </c>
      <c r="AB37" s="216" t="s">
        <v>437</v>
      </c>
      <c r="AC37" s="216">
        <f t="shared" si="13"/>
        <v>69</v>
      </c>
      <c r="AD37" s="216" t="s">
        <v>437</v>
      </c>
      <c r="AE37" s="216">
        <f t="shared" si="13"/>
        <v>1953</v>
      </c>
      <c r="AF37" s="216">
        <f aca="true" t="shared" si="14" ref="AF37:AP37">SUM(AF38:AF39)</f>
        <v>503</v>
      </c>
      <c r="AG37" s="216">
        <f t="shared" si="14"/>
        <v>59</v>
      </c>
      <c r="AH37" s="216">
        <f t="shared" si="14"/>
        <v>224</v>
      </c>
      <c r="AI37" s="216">
        <f t="shared" si="14"/>
        <v>184</v>
      </c>
      <c r="AJ37" s="216">
        <f t="shared" si="14"/>
        <v>628</v>
      </c>
      <c r="AK37" s="216">
        <f t="shared" si="14"/>
        <v>342</v>
      </c>
      <c r="AL37" s="216">
        <f t="shared" si="14"/>
        <v>286</v>
      </c>
      <c r="AM37" s="216">
        <f t="shared" si="14"/>
        <v>116</v>
      </c>
      <c r="AN37" s="216">
        <f t="shared" si="14"/>
        <v>101</v>
      </c>
      <c r="AO37" s="216">
        <f t="shared" si="14"/>
        <v>226</v>
      </c>
      <c r="AP37" s="216">
        <f t="shared" si="14"/>
        <v>185</v>
      </c>
    </row>
    <row r="38" spans="1:42" ht="18" customHeight="1">
      <c r="A38" s="30"/>
      <c r="B38" s="260" t="s">
        <v>88</v>
      </c>
      <c r="C38" s="183">
        <f t="shared" si="10"/>
        <v>81</v>
      </c>
      <c r="D38" s="190">
        <f t="shared" si="11"/>
        <v>49</v>
      </c>
      <c r="E38" s="190">
        <f t="shared" si="12"/>
        <v>32</v>
      </c>
      <c r="F38" s="192">
        <v>2</v>
      </c>
      <c r="G38" s="190" t="s">
        <v>851</v>
      </c>
      <c r="H38" s="192">
        <v>2</v>
      </c>
      <c r="I38" s="190" t="s">
        <v>861</v>
      </c>
      <c r="J38" s="192">
        <v>43</v>
      </c>
      <c r="K38" s="192">
        <v>30</v>
      </c>
      <c r="L38" s="192">
        <v>2</v>
      </c>
      <c r="M38" s="190">
        <v>2</v>
      </c>
      <c r="N38" s="192" t="s">
        <v>1</v>
      </c>
      <c r="O38" s="190" t="s">
        <v>1</v>
      </c>
      <c r="P38" s="190">
        <v>4</v>
      </c>
      <c r="Q38" s="183">
        <f t="shared" si="9"/>
        <v>9</v>
      </c>
      <c r="R38" s="192">
        <v>3</v>
      </c>
      <c r="S38" s="192">
        <v>6</v>
      </c>
      <c r="U38" s="735"/>
      <c r="V38" s="792" t="s">
        <v>340</v>
      </c>
      <c r="W38" s="793"/>
      <c r="X38" s="190">
        <f>SUM(Y38:Z38)</f>
        <v>2677</v>
      </c>
      <c r="Y38" s="216">
        <v>2099</v>
      </c>
      <c r="Z38" s="183">
        <v>578</v>
      </c>
      <c r="AA38" s="216">
        <v>55</v>
      </c>
      <c r="AB38" s="216" t="s">
        <v>849</v>
      </c>
      <c r="AC38" s="216">
        <v>69</v>
      </c>
      <c r="AD38" s="215" t="s">
        <v>849</v>
      </c>
      <c r="AE38" s="216">
        <v>1929</v>
      </c>
      <c r="AF38" s="216">
        <v>495</v>
      </c>
      <c r="AG38" s="216">
        <v>59</v>
      </c>
      <c r="AH38" s="216">
        <v>46</v>
      </c>
      <c r="AI38" s="215">
        <v>24</v>
      </c>
      <c r="AJ38" s="216">
        <v>628</v>
      </c>
      <c r="AK38" s="216">
        <v>342</v>
      </c>
      <c r="AL38" s="216">
        <v>286</v>
      </c>
      <c r="AM38" s="191">
        <v>116</v>
      </c>
      <c r="AN38" s="191">
        <v>101</v>
      </c>
      <c r="AO38" s="191">
        <v>226</v>
      </c>
      <c r="AP38" s="191">
        <v>185</v>
      </c>
    </row>
    <row r="39" spans="1:42" ht="18" customHeight="1">
      <c r="A39" s="30"/>
      <c r="B39" s="260" t="s">
        <v>89</v>
      </c>
      <c r="C39" s="183">
        <f t="shared" si="10"/>
        <v>9</v>
      </c>
      <c r="D39" s="190">
        <f t="shared" si="11"/>
        <v>6</v>
      </c>
      <c r="E39" s="190">
        <f t="shared" si="12"/>
        <v>3</v>
      </c>
      <c r="F39" s="192">
        <v>1</v>
      </c>
      <c r="G39" s="190" t="s">
        <v>855</v>
      </c>
      <c r="H39" s="190">
        <v>1</v>
      </c>
      <c r="I39" s="190" t="s">
        <v>1</v>
      </c>
      <c r="J39" s="192">
        <v>4</v>
      </c>
      <c r="K39" s="192">
        <v>3</v>
      </c>
      <c r="L39" s="190" t="s">
        <v>1</v>
      </c>
      <c r="M39" s="190" t="s">
        <v>1</v>
      </c>
      <c r="N39" s="190" t="s">
        <v>1</v>
      </c>
      <c r="O39" s="190" t="s">
        <v>1</v>
      </c>
      <c r="P39" s="192">
        <v>1</v>
      </c>
      <c r="Q39" s="183">
        <f t="shared" si="9"/>
        <v>2</v>
      </c>
      <c r="R39" s="190" t="s">
        <v>1</v>
      </c>
      <c r="S39" s="192">
        <v>2</v>
      </c>
      <c r="U39" s="735"/>
      <c r="V39" s="792" t="s">
        <v>341</v>
      </c>
      <c r="W39" s="793"/>
      <c r="X39" s="190">
        <f>SUM(Y39:Z39)</f>
        <v>370</v>
      </c>
      <c r="Y39" s="216">
        <v>202</v>
      </c>
      <c r="Z39" s="183">
        <v>168</v>
      </c>
      <c r="AA39" s="216" t="s">
        <v>849</v>
      </c>
      <c r="AB39" s="216" t="s">
        <v>849</v>
      </c>
      <c r="AC39" s="216" t="s">
        <v>849</v>
      </c>
      <c r="AD39" s="215" t="s">
        <v>849</v>
      </c>
      <c r="AE39" s="216">
        <v>24</v>
      </c>
      <c r="AF39" s="216">
        <v>8</v>
      </c>
      <c r="AG39" s="216" t="s">
        <v>849</v>
      </c>
      <c r="AH39" s="216">
        <v>178</v>
      </c>
      <c r="AI39" s="215">
        <v>160</v>
      </c>
      <c r="AJ39" s="216" t="s">
        <v>868</v>
      </c>
      <c r="AK39" s="216" t="s">
        <v>868</v>
      </c>
      <c r="AL39" s="216" t="s">
        <v>868</v>
      </c>
      <c r="AM39" s="216" t="s">
        <v>868</v>
      </c>
      <c r="AN39" s="216" t="s">
        <v>868</v>
      </c>
      <c r="AO39" s="216" t="s">
        <v>868</v>
      </c>
      <c r="AP39" s="216" t="s">
        <v>868</v>
      </c>
    </row>
    <row r="40" spans="1:42" ht="18" customHeight="1">
      <c r="A40" s="30"/>
      <c r="B40" s="260" t="s">
        <v>90</v>
      </c>
      <c r="C40" s="183">
        <f t="shared" si="10"/>
        <v>9</v>
      </c>
      <c r="D40" s="190">
        <f t="shared" si="11"/>
        <v>6</v>
      </c>
      <c r="E40" s="190">
        <f t="shared" si="12"/>
        <v>3</v>
      </c>
      <c r="F40" s="192">
        <v>1</v>
      </c>
      <c r="G40" s="190" t="s">
        <v>1</v>
      </c>
      <c r="H40" s="190">
        <v>1</v>
      </c>
      <c r="I40" s="216" t="s">
        <v>851</v>
      </c>
      <c r="J40" s="192">
        <v>4</v>
      </c>
      <c r="K40" s="192">
        <v>2</v>
      </c>
      <c r="L40" s="190" t="s">
        <v>851</v>
      </c>
      <c r="M40" s="190" t="s">
        <v>1</v>
      </c>
      <c r="N40" s="190">
        <v>1</v>
      </c>
      <c r="O40" s="190" t="s">
        <v>1</v>
      </c>
      <c r="P40" s="192">
        <v>1</v>
      </c>
      <c r="Q40" s="183">
        <f t="shared" si="9"/>
        <v>1</v>
      </c>
      <c r="R40" s="190" t="s">
        <v>862</v>
      </c>
      <c r="S40" s="192">
        <v>1</v>
      </c>
      <c r="U40" s="314"/>
      <c r="V40" s="159"/>
      <c r="W40" s="160"/>
      <c r="X40" s="313"/>
      <c r="Y40" s="216"/>
      <c r="Z40" s="183"/>
      <c r="AA40" s="216"/>
      <c r="AB40" s="216"/>
      <c r="AC40" s="216"/>
      <c r="AD40" s="215"/>
      <c r="AE40" s="216"/>
      <c r="AF40" s="216"/>
      <c r="AG40" s="216"/>
      <c r="AH40" s="216"/>
      <c r="AI40" s="215"/>
      <c r="AJ40" s="216"/>
      <c r="AK40" s="216"/>
      <c r="AL40" s="216"/>
      <c r="AM40" s="191"/>
      <c r="AN40" s="191"/>
      <c r="AO40" s="191"/>
      <c r="AP40" s="191"/>
    </row>
    <row r="41" spans="1:42" ht="18" customHeight="1">
      <c r="A41" s="30"/>
      <c r="B41" s="260" t="s">
        <v>91</v>
      </c>
      <c r="C41" s="183">
        <f t="shared" si="10"/>
        <v>11</v>
      </c>
      <c r="D41" s="190">
        <f t="shared" si="11"/>
        <v>6</v>
      </c>
      <c r="E41" s="190">
        <f t="shared" si="12"/>
        <v>5</v>
      </c>
      <c r="F41" s="192">
        <v>1</v>
      </c>
      <c r="G41" s="190" t="s">
        <v>1</v>
      </c>
      <c r="H41" s="192">
        <v>1</v>
      </c>
      <c r="I41" s="190" t="s">
        <v>858</v>
      </c>
      <c r="J41" s="192">
        <v>4</v>
      </c>
      <c r="K41" s="192">
        <v>3</v>
      </c>
      <c r="L41" s="192">
        <v>2</v>
      </c>
      <c r="M41" s="190" t="s">
        <v>851</v>
      </c>
      <c r="N41" s="190" t="s">
        <v>1</v>
      </c>
      <c r="O41" s="190" t="s">
        <v>1</v>
      </c>
      <c r="P41" s="192" t="s">
        <v>1</v>
      </c>
      <c r="Q41" s="183">
        <f t="shared" si="9"/>
        <v>6</v>
      </c>
      <c r="R41" s="190" t="s">
        <v>1</v>
      </c>
      <c r="S41" s="192">
        <v>6</v>
      </c>
      <c r="U41" s="736" t="s">
        <v>331</v>
      </c>
      <c r="V41" s="792" t="s">
        <v>317</v>
      </c>
      <c r="W41" s="793"/>
      <c r="X41" s="216">
        <f>SUM(X42:X43)</f>
        <v>626</v>
      </c>
      <c r="Y41" s="216">
        <f>SUM(Y42:Y43)</f>
        <v>443</v>
      </c>
      <c r="Z41" s="216">
        <f>SUM(Z42:Z43)</f>
        <v>183</v>
      </c>
      <c r="AA41" s="216">
        <f>SUM(AA42:AA43)</f>
        <v>9</v>
      </c>
      <c r="AB41" s="216" t="s">
        <v>437</v>
      </c>
      <c r="AC41" s="216">
        <f aca="true" t="shared" si="15" ref="AC41:AP41">SUM(AC42:AC43)</f>
        <v>13</v>
      </c>
      <c r="AD41" s="216">
        <f t="shared" si="15"/>
        <v>1</v>
      </c>
      <c r="AE41" s="216">
        <f t="shared" si="15"/>
        <v>272</v>
      </c>
      <c r="AF41" s="216">
        <f t="shared" si="15"/>
        <v>83</v>
      </c>
      <c r="AG41" s="216">
        <f t="shared" si="15"/>
        <v>5</v>
      </c>
      <c r="AH41" s="216">
        <f t="shared" si="15"/>
        <v>149</v>
      </c>
      <c r="AI41" s="216">
        <f t="shared" si="15"/>
        <v>94</v>
      </c>
      <c r="AJ41" s="216">
        <v>80</v>
      </c>
      <c r="AK41" s="216">
        <v>31</v>
      </c>
      <c r="AL41" s="216">
        <v>49</v>
      </c>
      <c r="AM41" s="216">
        <f t="shared" si="15"/>
        <v>13</v>
      </c>
      <c r="AN41" s="216">
        <f t="shared" si="15"/>
        <v>30</v>
      </c>
      <c r="AO41" s="216">
        <f t="shared" si="15"/>
        <v>18</v>
      </c>
      <c r="AP41" s="216">
        <f t="shared" si="15"/>
        <v>19</v>
      </c>
    </row>
    <row r="42" spans="1:42" ht="18" customHeight="1">
      <c r="A42" s="30"/>
      <c r="B42" s="260" t="s">
        <v>92</v>
      </c>
      <c r="C42" s="183">
        <f t="shared" si="10"/>
        <v>13</v>
      </c>
      <c r="D42" s="190">
        <f t="shared" si="11"/>
        <v>11</v>
      </c>
      <c r="E42" s="190">
        <f t="shared" si="12"/>
        <v>2</v>
      </c>
      <c r="F42" s="192">
        <v>1</v>
      </c>
      <c r="G42" s="190" t="s">
        <v>1</v>
      </c>
      <c r="H42" s="192">
        <v>1</v>
      </c>
      <c r="I42" s="190" t="s">
        <v>851</v>
      </c>
      <c r="J42" s="192">
        <v>9</v>
      </c>
      <c r="K42" s="192">
        <v>2</v>
      </c>
      <c r="L42" s="190" t="s">
        <v>852</v>
      </c>
      <c r="M42" s="190" t="s">
        <v>858</v>
      </c>
      <c r="N42" s="190" t="s">
        <v>1</v>
      </c>
      <c r="O42" s="190" t="s">
        <v>855</v>
      </c>
      <c r="P42" s="192">
        <v>1</v>
      </c>
      <c r="Q42" s="183">
        <f t="shared" si="9"/>
        <v>2</v>
      </c>
      <c r="R42" s="190" t="s">
        <v>1</v>
      </c>
      <c r="S42" s="192">
        <v>2</v>
      </c>
      <c r="U42" s="736"/>
      <c r="V42" s="792" t="s">
        <v>340</v>
      </c>
      <c r="W42" s="793"/>
      <c r="X42" s="190">
        <f>SUM(Y42:Z42)</f>
        <v>388</v>
      </c>
      <c r="Y42" s="216">
        <v>298</v>
      </c>
      <c r="Z42" s="183">
        <v>90</v>
      </c>
      <c r="AA42" s="216">
        <v>9</v>
      </c>
      <c r="AB42" s="216" t="s">
        <v>849</v>
      </c>
      <c r="AC42" s="216">
        <v>12</v>
      </c>
      <c r="AD42" s="215">
        <v>1</v>
      </c>
      <c r="AE42" s="216">
        <v>260</v>
      </c>
      <c r="AF42" s="216">
        <v>79</v>
      </c>
      <c r="AG42" s="216">
        <v>5</v>
      </c>
      <c r="AH42" s="216">
        <v>17</v>
      </c>
      <c r="AI42" s="215">
        <v>5</v>
      </c>
      <c r="AJ42" s="216">
        <v>80</v>
      </c>
      <c r="AK42" s="216">
        <v>31</v>
      </c>
      <c r="AL42" s="216">
        <v>49</v>
      </c>
      <c r="AM42" s="191">
        <v>13</v>
      </c>
      <c r="AN42" s="191">
        <v>30</v>
      </c>
      <c r="AO42" s="191">
        <v>18</v>
      </c>
      <c r="AP42" s="191">
        <v>19</v>
      </c>
    </row>
    <row r="43" spans="1:42" ht="18" customHeight="1">
      <c r="A43" s="30"/>
      <c r="B43" s="260" t="s">
        <v>93</v>
      </c>
      <c r="C43" s="183">
        <f t="shared" si="10"/>
        <v>10</v>
      </c>
      <c r="D43" s="190">
        <f t="shared" si="11"/>
        <v>7</v>
      </c>
      <c r="E43" s="190">
        <f t="shared" si="12"/>
        <v>3</v>
      </c>
      <c r="F43" s="192">
        <v>1</v>
      </c>
      <c r="G43" s="190" t="s">
        <v>1</v>
      </c>
      <c r="H43" s="190">
        <v>1</v>
      </c>
      <c r="I43" s="190" t="s">
        <v>1</v>
      </c>
      <c r="J43" s="192">
        <v>5</v>
      </c>
      <c r="K43" s="192">
        <v>2</v>
      </c>
      <c r="L43" s="192">
        <v>1</v>
      </c>
      <c r="M43" s="216" t="s">
        <v>1</v>
      </c>
      <c r="N43" s="190" t="s">
        <v>1</v>
      </c>
      <c r="O43" s="190">
        <v>1</v>
      </c>
      <c r="P43" s="190" t="s">
        <v>1</v>
      </c>
      <c r="Q43" s="183">
        <f t="shared" si="9"/>
        <v>3</v>
      </c>
      <c r="R43" s="190">
        <v>1</v>
      </c>
      <c r="S43" s="192">
        <v>2</v>
      </c>
      <c r="T43" s="185"/>
      <c r="U43" s="736"/>
      <c r="V43" s="792" t="s">
        <v>341</v>
      </c>
      <c r="W43" s="793"/>
      <c r="X43" s="190">
        <f>SUM(Y43:Z43)</f>
        <v>238</v>
      </c>
      <c r="Y43" s="216">
        <v>145</v>
      </c>
      <c r="Z43" s="183">
        <v>93</v>
      </c>
      <c r="AA43" s="216" t="s">
        <v>849</v>
      </c>
      <c r="AB43" s="216" t="s">
        <v>849</v>
      </c>
      <c r="AC43" s="216">
        <v>1</v>
      </c>
      <c r="AD43" s="215" t="s">
        <v>849</v>
      </c>
      <c r="AE43" s="216">
        <v>12</v>
      </c>
      <c r="AF43" s="216">
        <v>4</v>
      </c>
      <c r="AG43" s="216" t="s">
        <v>849</v>
      </c>
      <c r="AH43" s="216">
        <v>132</v>
      </c>
      <c r="AI43" s="215">
        <v>89</v>
      </c>
      <c r="AJ43" s="216" t="s">
        <v>868</v>
      </c>
      <c r="AK43" s="216" t="s">
        <v>868</v>
      </c>
      <c r="AL43" s="216" t="s">
        <v>868</v>
      </c>
      <c r="AM43" s="216" t="s">
        <v>868</v>
      </c>
      <c r="AN43" s="216" t="s">
        <v>868</v>
      </c>
      <c r="AO43" s="216" t="s">
        <v>868</v>
      </c>
      <c r="AP43" s="216" t="s">
        <v>868</v>
      </c>
    </row>
    <row r="44" spans="1:42" ht="18" customHeight="1">
      <c r="A44" s="30"/>
      <c r="B44" s="260"/>
      <c r="C44" s="202"/>
      <c r="D44" s="190"/>
      <c r="E44" s="190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91"/>
      <c r="S44" s="191"/>
      <c r="T44" s="185"/>
      <c r="U44" s="314"/>
      <c r="V44" s="159"/>
      <c r="W44" s="283"/>
      <c r="X44" s="313"/>
      <c r="Y44" s="216"/>
      <c r="Z44" s="183"/>
      <c r="AA44" s="216"/>
      <c r="AB44" s="216" t="s">
        <v>849</v>
      </c>
      <c r="AC44" s="216"/>
      <c r="AD44" s="215"/>
      <c r="AE44" s="216"/>
      <c r="AF44" s="216"/>
      <c r="AG44" s="216"/>
      <c r="AH44" s="216"/>
      <c r="AI44" s="215"/>
      <c r="AJ44" s="216"/>
      <c r="AK44" s="216"/>
      <c r="AL44" s="216"/>
      <c r="AM44" s="191"/>
      <c r="AN44" s="191"/>
      <c r="AO44" s="191"/>
      <c r="AP44" s="191"/>
    </row>
    <row r="45" spans="1:42" ht="18" customHeight="1">
      <c r="A45" s="718" t="s">
        <v>94</v>
      </c>
      <c r="B45" s="719"/>
      <c r="C45" s="505">
        <f>SUM(C46:C50)</f>
        <v>193</v>
      </c>
      <c r="D45" s="505">
        <f>SUM(D46:D50)</f>
        <v>114</v>
      </c>
      <c r="E45" s="505">
        <f>SUM(E46:E50)</f>
        <v>79</v>
      </c>
      <c r="F45" s="505">
        <f>SUM(F46:F50)</f>
        <v>6</v>
      </c>
      <c r="G45" s="505" t="s">
        <v>437</v>
      </c>
      <c r="H45" s="505">
        <f>SUM(H46:H50)</f>
        <v>7</v>
      </c>
      <c r="I45" s="505" t="s">
        <v>437</v>
      </c>
      <c r="J45" s="505">
        <f>SUM(J46:J50)</f>
        <v>101</v>
      </c>
      <c r="K45" s="505">
        <f>SUM(K46:K50)</f>
        <v>70</v>
      </c>
      <c r="L45" s="505">
        <f>SUM(L46:L50)</f>
        <v>6</v>
      </c>
      <c r="M45" s="505" t="s">
        <v>437</v>
      </c>
      <c r="N45" s="505">
        <f aca="true" t="shared" si="16" ref="N45:S45">SUM(N46:N50)</f>
        <v>3</v>
      </c>
      <c r="O45" s="505">
        <f t="shared" si="16"/>
        <v>3</v>
      </c>
      <c r="P45" s="505">
        <f t="shared" si="16"/>
        <v>2</v>
      </c>
      <c r="Q45" s="505">
        <f t="shared" si="16"/>
        <v>34</v>
      </c>
      <c r="R45" s="505">
        <f t="shared" si="16"/>
        <v>7</v>
      </c>
      <c r="S45" s="505">
        <f t="shared" si="16"/>
        <v>27</v>
      </c>
      <c r="T45" s="185"/>
      <c r="U45" s="736" t="s">
        <v>302</v>
      </c>
      <c r="V45" s="792" t="s">
        <v>317</v>
      </c>
      <c r="W45" s="793"/>
      <c r="X45" s="216">
        <f>SUM(X46:X47)</f>
        <v>31</v>
      </c>
      <c r="Y45" s="216">
        <f aca="true" t="shared" si="17" ref="Y45:AE45">SUM(Y46:Y47)</f>
        <v>22</v>
      </c>
      <c r="Z45" s="216">
        <f t="shared" si="17"/>
        <v>9</v>
      </c>
      <c r="AA45" s="216">
        <f t="shared" si="17"/>
        <v>1</v>
      </c>
      <c r="AB45" s="216" t="s">
        <v>437</v>
      </c>
      <c r="AC45" s="216">
        <f t="shared" si="17"/>
        <v>1</v>
      </c>
      <c r="AD45" s="216" t="s">
        <v>437</v>
      </c>
      <c r="AE45" s="216">
        <f t="shared" si="17"/>
        <v>18</v>
      </c>
      <c r="AF45" s="216">
        <f aca="true" t="shared" si="18" ref="AF45:AO45">SUM(AF46:AF47)</f>
        <v>5</v>
      </c>
      <c r="AG45" s="216">
        <f t="shared" si="18"/>
        <v>1</v>
      </c>
      <c r="AH45" s="216">
        <f t="shared" si="18"/>
        <v>2</v>
      </c>
      <c r="AI45" s="216">
        <f t="shared" si="18"/>
        <v>3</v>
      </c>
      <c r="AJ45" s="216">
        <f t="shared" si="18"/>
        <v>6</v>
      </c>
      <c r="AK45" s="216">
        <f t="shared" si="18"/>
        <v>3</v>
      </c>
      <c r="AL45" s="216">
        <f t="shared" si="18"/>
        <v>3</v>
      </c>
      <c r="AM45" s="216">
        <f t="shared" si="18"/>
        <v>1</v>
      </c>
      <c r="AN45" s="216">
        <f t="shared" si="18"/>
        <v>3</v>
      </c>
      <c r="AO45" s="216">
        <f t="shared" si="18"/>
        <v>2</v>
      </c>
      <c r="AP45" s="216" t="s">
        <v>437</v>
      </c>
    </row>
    <row r="46" spans="1:42" ht="18" customHeight="1">
      <c r="A46" s="30"/>
      <c r="B46" s="260" t="s">
        <v>95</v>
      </c>
      <c r="C46" s="183">
        <f>SUM(D46:E46)</f>
        <v>57</v>
      </c>
      <c r="D46" s="190">
        <f>SUM(F46,H46,J46,M46)</f>
        <v>34</v>
      </c>
      <c r="E46" s="190">
        <f>SUM(I46,K46,L46,N46)</f>
        <v>23</v>
      </c>
      <c r="F46" s="192">
        <v>2</v>
      </c>
      <c r="G46" s="190" t="s">
        <v>1</v>
      </c>
      <c r="H46" s="190">
        <v>2</v>
      </c>
      <c r="I46" s="190" t="s">
        <v>851</v>
      </c>
      <c r="J46" s="192">
        <v>30</v>
      </c>
      <c r="K46" s="192">
        <v>21</v>
      </c>
      <c r="L46" s="192">
        <v>2</v>
      </c>
      <c r="M46" s="190" t="s">
        <v>851</v>
      </c>
      <c r="N46" s="190" t="s">
        <v>1</v>
      </c>
      <c r="O46" s="190" t="s">
        <v>863</v>
      </c>
      <c r="P46" s="190">
        <v>1</v>
      </c>
      <c r="Q46" s="183">
        <f>SUM(R46:S46)</f>
        <v>13</v>
      </c>
      <c r="R46" s="192">
        <v>2</v>
      </c>
      <c r="S46" s="192">
        <v>11</v>
      </c>
      <c r="T46" s="185"/>
      <c r="U46" s="736"/>
      <c r="V46" s="792" t="s">
        <v>340</v>
      </c>
      <c r="W46" s="793"/>
      <c r="X46" s="190">
        <f>SUM(Y46:Z46)</f>
        <v>24</v>
      </c>
      <c r="Y46" s="216">
        <v>18</v>
      </c>
      <c r="Z46" s="183">
        <v>6</v>
      </c>
      <c r="AA46" s="216" t="s">
        <v>849</v>
      </c>
      <c r="AB46" s="216" t="s">
        <v>849</v>
      </c>
      <c r="AC46" s="216">
        <v>1</v>
      </c>
      <c r="AD46" s="215" t="s">
        <v>849</v>
      </c>
      <c r="AE46" s="216">
        <v>17</v>
      </c>
      <c r="AF46" s="216">
        <v>5</v>
      </c>
      <c r="AG46" s="216">
        <v>1</v>
      </c>
      <c r="AH46" s="216" t="s">
        <v>849</v>
      </c>
      <c r="AI46" s="215" t="s">
        <v>849</v>
      </c>
      <c r="AJ46" s="216">
        <v>6</v>
      </c>
      <c r="AK46" s="216">
        <v>3</v>
      </c>
      <c r="AL46" s="216">
        <v>3</v>
      </c>
      <c r="AM46" s="191">
        <v>1</v>
      </c>
      <c r="AN46" s="191">
        <v>3</v>
      </c>
      <c r="AO46" s="191">
        <v>2</v>
      </c>
      <c r="AP46" s="191" t="s">
        <v>849</v>
      </c>
    </row>
    <row r="47" spans="1:42" ht="18" customHeight="1">
      <c r="A47" s="30"/>
      <c r="B47" s="260" t="s">
        <v>96</v>
      </c>
      <c r="C47" s="183">
        <f>SUM(D47:E47)</f>
        <v>24</v>
      </c>
      <c r="D47" s="190">
        <f>SUM(F47,H47,J47,M47)</f>
        <v>15</v>
      </c>
      <c r="E47" s="190">
        <f>SUM(I47,K47,L47,N47)</f>
        <v>9</v>
      </c>
      <c r="F47" s="192">
        <v>1</v>
      </c>
      <c r="G47" s="190" t="s">
        <v>853</v>
      </c>
      <c r="H47" s="190">
        <v>1</v>
      </c>
      <c r="I47" s="190" t="s">
        <v>1</v>
      </c>
      <c r="J47" s="192">
        <v>13</v>
      </c>
      <c r="K47" s="192">
        <v>8</v>
      </c>
      <c r="L47" s="192">
        <v>1</v>
      </c>
      <c r="M47" s="190" t="s">
        <v>858</v>
      </c>
      <c r="N47" s="190" t="s">
        <v>851</v>
      </c>
      <c r="O47" s="190" t="s">
        <v>1</v>
      </c>
      <c r="P47" s="190" t="s">
        <v>1</v>
      </c>
      <c r="Q47" s="183">
        <f>SUM(R47:S47)</f>
        <v>3</v>
      </c>
      <c r="R47" s="192" t="s">
        <v>1</v>
      </c>
      <c r="S47" s="192">
        <v>3</v>
      </c>
      <c r="T47" s="185"/>
      <c r="U47" s="736"/>
      <c r="V47" s="792" t="s">
        <v>341</v>
      </c>
      <c r="W47" s="793"/>
      <c r="X47" s="190">
        <f>SUM(Y47:Z47)</f>
        <v>7</v>
      </c>
      <c r="Y47" s="216">
        <v>4</v>
      </c>
      <c r="Z47" s="183">
        <v>3</v>
      </c>
      <c r="AA47" s="216">
        <v>1</v>
      </c>
      <c r="AB47" s="216" t="s">
        <v>1</v>
      </c>
      <c r="AC47" s="216" t="s">
        <v>1</v>
      </c>
      <c r="AD47" s="215" t="s">
        <v>1</v>
      </c>
      <c r="AE47" s="216">
        <v>1</v>
      </c>
      <c r="AF47" s="216" t="s">
        <v>1</v>
      </c>
      <c r="AG47" s="216" t="s">
        <v>1</v>
      </c>
      <c r="AH47" s="216">
        <v>2</v>
      </c>
      <c r="AI47" s="215">
        <v>3</v>
      </c>
      <c r="AJ47" s="216" t="s">
        <v>869</v>
      </c>
      <c r="AK47" s="216" t="s">
        <v>869</v>
      </c>
      <c r="AL47" s="216" t="s">
        <v>870</v>
      </c>
      <c r="AM47" s="216" t="s">
        <v>871</v>
      </c>
      <c r="AN47" s="216" t="s">
        <v>869</v>
      </c>
      <c r="AO47" s="216" t="s">
        <v>869</v>
      </c>
      <c r="AP47" s="216" t="s">
        <v>870</v>
      </c>
    </row>
    <row r="48" spans="1:43" ht="18" customHeight="1">
      <c r="A48" s="30"/>
      <c r="B48" s="260" t="s">
        <v>97</v>
      </c>
      <c r="C48" s="183">
        <f>SUM(D48:E48)</f>
        <v>24</v>
      </c>
      <c r="D48" s="190">
        <f>SUM(F48,H48,J48,M48)</f>
        <v>14</v>
      </c>
      <c r="E48" s="190">
        <f>SUM(I48,K48,L48,N48)</f>
        <v>10</v>
      </c>
      <c r="F48" s="192">
        <v>1</v>
      </c>
      <c r="G48" s="190" t="s">
        <v>1</v>
      </c>
      <c r="H48" s="190">
        <v>1</v>
      </c>
      <c r="I48" s="190" t="s">
        <v>1</v>
      </c>
      <c r="J48" s="192">
        <v>12</v>
      </c>
      <c r="K48" s="192">
        <v>9</v>
      </c>
      <c r="L48" s="192">
        <v>1</v>
      </c>
      <c r="M48" s="190" t="s">
        <v>851</v>
      </c>
      <c r="N48" s="190" t="s">
        <v>859</v>
      </c>
      <c r="O48" s="190" t="s">
        <v>864</v>
      </c>
      <c r="P48" s="190" t="s">
        <v>865</v>
      </c>
      <c r="Q48" s="183">
        <f>SUM(R48:S48)</f>
        <v>9</v>
      </c>
      <c r="R48" s="192">
        <v>3</v>
      </c>
      <c r="S48" s="192">
        <v>6</v>
      </c>
      <c r="U48" s="315"/>
      <c r="V48" s="316"/>
      <c r="W48" s="317"/>
      <c r="X48" s="262"/>
      <c r="Y48" s="262"/>
      <c r="Z48" s="189"/>
      <c r="AA48" s="226"/>
      <c r="AB48" s="226"/>
      <c r="AC48" s="226"/>
      <c r="AD48" s="263"/>
      <c r="AE48" s="262"/>
      <c r="AF48" s="262"/>
      <c r="AG48" s="262"/>
      <c r="AH48" s="262"/>
      <c r="AI48" s="263"/>
      <c r="AJ48" s="161"/>
      <c r="AK48" s="161"/>
      <c r="AL48" s="161"/>
      <c r="AM48" s="161"/>
      <c r="AN48" s="161"/>
      <c r="AO48" s="161"/>
      <c r="AP48" s="161"/>
      <c r="AQ48" s="199"/>
    </row>
    <row r="49" spans="1:43" ht="18" customHeight="1">
      <c r="A49" s="30"/>
      <c r="B49" s="260" t="s">
        <v>98</v>
      </c>
      <c r="C49" s="183">
        <f>SUM(D49:E49)</f>
        <v>27</v>
      </c>
      <c r="D49" s="190">
        <f>SUM(F49,H49,J49,M49)</f>
        <v>17</v>
      </c>
      <c r="E49" s="190">
        <f>SUM(I49,K49,L49,N49)</f>
        <v>10</v>
      </c>
      <c r="F49" s="192">
        <v>1</v>
      </c>
      <c r="G49" s="190" t="s">
        <v>866</v>
      </c>
      <c r="H49" s="190">
        <v>1</v>
      </c>
      <c r="I49" s="190" t="s">
        <v>867</v>
      </c>
      <c r="J49" s="192">
        <v>15</v>
      </c>
      <c r="K49" s="192">
        <v>8</v>
      </c>
      <c r="L49" s="192">
        <v>1</v>
      </c>
      <c r="M49" s="190" t="s">
        <v>1</v>
      </c>
      <c r="N49" s="190">
        <v>1</v>
      </c>
      <c r="O49" s="190" t="s">
        <v>1</v>
      </c>
      <c r="P49" s="190">
        <v>1</v>
      </c>
      <c r="Q49" s="183">
        <f>SUM(R49:S49)</f>
        <v>3</v>
      </c>
      <c r="R49" s="192">
        <v>1</v>
      </c>
      <c r="S49" s="192">
        <v>2</v>
      </c>
      <c r="T49" s="199"/>
      <c r="U49" s="236" t="s">
        <v>651</v>
      </c>
      <c r="V49" s="126"/>
      <c r="W49" s="82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Q49" s="199"/>
    </row>
    <row r="50" spans="1:37" ht="18" customHeight="1">
      <c r="A50" s="30"/>
      <c r="B50" s="260" t="s">
        <v>99</v>
      </c>
      <c r="C50" s="183">
        <f>SUM(D50:E50)</f>
        <v>61</v>
      </c>
      <c r="D50" s="190">
        <f>SUM(F50,H50,J50,M50)</f>
        <v>34</v>
      </c>
      <c r="E50" s="190">
        <f>SUM(I50,K50,L50,N50)</f>
        <v>27</v>
      </c>
      <c r="F50" s="192">
        <v>1</v>
      </c>
      <c r="G50" s="190" t="s">
        <v>1</v>
      </c>
      <c r="H50" s="190">
        <v>2</v>
      </c>
      <c r="I50" s="190" t="s">
        <v>1</v>
      </c>
      <c r="J50" s="192">
        <v>31</v>
      </c>
      <c r="K50" s="192">
        <v>24</v>
      </c>
      <c r="L50" s="192">
        <v>1</v>
      </c>
      <c r="M50" s="190" t="s">
        <v>1</v>
      </c>
      <c r="N50" s="192">
        <v>2</v>
      </c>
      <c r="O50" s="190">
        <v>3</v>
      </c>
      <c r="P50" s="190" t="s">
        <v>1</v>
      </c>
      <c r="Q50" s="183">
        <f>SUM(R50:S50)</f>
        <v>6</v>
      </c>
      <c r="R50" s="192">
        <v>1</v>
      </c>
      <c r="S50" s="192">
        <v>5</v>
      </c>
      <c r="T50" s="199"/>
      <c r="U50" s="30"/>
      <c r="V50" s="30"/>
      <c r="W50" s="265"/>
      <c r="X50" s="206"/>
      <c r="Y50" s="206"/>
      <c r="Z50" s="59"/>
      <c r="AA50" s="75"/>
      <c r="AB50" s="75"/>
      <c r="AC50" s="59"/>
      <c r="AD50" s="206"/>
      <c r="AE50" s="206"/>
      <c r="AF50" s="59"/>
      <c r="AG50" s="206"/>
      <c r="AH50" s="206"/>
      <c r="AI50" s="59"/>
      <c r="AJ50" s="206"/>
      <c r="AK50" s="206"/>
    </row>
    <row r="51" spans="1:37" ht="18" customHeight="1">
      <c r="A51" s="30"/>
      <c r="B51" s="260"/>
      <c r="C51" s="202"/>
      <c r="D51" s="190"/>
      <c r="E51" s="190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9"/>
      <c r="U51" s="30"/>
      <c r="V51" s="30"/>
      <c r="W51" s="265"/>
      <c r="X51" s="206"/>
      <c r="Y51" s="206"/>
      <c r="Z51" s="59"/>
      <c r="AA51" s="75"/>
      <c r="AB51" s="75"/>
      <c r="AC51" s="59"/>
      <c r="AD51" s="206"/>
      <c r="AE51" s="206"/>
      <c r="AF51" s="59"/>
      <c r="AG51" s="206"/>
      <c r="AH51" s="206"/>
      <c r="AI51" s="59"/>
      <c r="AJ51" s="206"/>
      <c r="AK51" s="206"/>
    </row>
    <row r="52" spans="1:37" ht="18" customHeight="1">
      <c r="A52" s="718" t="s">
        <v>100</v>
      </c>
      <c r="B52" s="719"/>
      <c r="C52" s="505">
        <f>SUM(C53:C56)</f>
        <v>116</v>
      </c>
      <c r="D52" s="505">
        <f>SUM(D53:D56)</f>
        <v>72</v>
      </c>
      <c r="E52" s="505">
        <f>SUM(E53:E56)</f>
        <v>44</v>
      </c>
      <c r="F52" s="505">
        <f>SUM(F53:F56)</f>
        <v>5</v>
      </c>
      <c r="G52" s="505" t="s">
        <v>437</v>
      </c>
      <c r="H52" s="505">
        <f>SUM(H53:H56)</f>
        <v>5</v>
      </c>
      <c r="I52" s="505" t="s">
        <v>437</v>
      </c>
      <c r="J52" s="505">
        <f aca="true" t="shared" si="19" ref="J52:O52">SUM(J53:J56)</f>
        <v>60</v>
      </c>
      <c r="K52" s="505">
        <f t="shared" si="19"/>
        <v>37</v>
      </c>
      <c r="L52" s="505">
        <f t="shared" si="19"/>
        <v>5</v>
      </c>
      <c r="M52" s="505">
        <f t="shared" si="19"/>
        <v>2</v>
      </c>
      <c r="N52" s="505">
        <f t="shared" si="19"/>
        <v>2</v>
      </c>
      <c r="O52" s="505">
        <f t="shared" si="19"/>
        <v>1</v>
      </c>
      <c r="P52" s="505" t="s">
        <v>437</v>
      </c>
      <c r="Q52" s="505">
        <f>SUM(Q53:Q56)</f>
        <v>28</v>
      </c>
      <c r="R52" s="505">
        <f>SUM(R53:R56)</f>
        <v>7</v>
      </c>
      <c r="S52" s="505">
        <f>SUM(S53:S56)</f>
        <v>21</v>
      </c>
      <c r="U52" s="30"/>
      <c r="V52" s="30"/>
      <c r="W52" s="265"/>
      <c r="X52" s="206"/>
      <c r="Y52" s="206"/>
      <c r="Z52" s="59"/>
      <c r="AA52" s="75"/>
      <c r="AB52" s="75"/>
      <c r="AC52" s="59"/>
      <c r="AD52" s="206"/>
      <c r="AE52" s="206"/>
      <c r="AF52" s="59"/>
      <c r="AG52" s="206"/>
      <c r="AH52" s="206"/>
      <c r="AI52" s="59"/>
      <c r="AJ52" s="206"/>
      <c r="AK52" s="206"/>
    </row>
    <row r="53" spans="1:37" ht="18" customHeight="1">
      <c r="A53" s="240"/>
      <c r="B53" s="260" t="s">
        <v>101</v>
      </c>
      <c r="C53" s="183">
        <f>SUM(D53:E53)</f>
        <v>29</v>
      </c>
      <c r="D53" s="190">
        <f>SUM(F53,H53,J53,M53)</f>
        <v>19</v>
      </c>
      <c r="E53" s="190">
        <f>SUM(I53,K53,L53,N53)</f>
        <v>10</v>
      </c>
      <c r="F53" s="192">
        <v>1</v>
      </c>
      <c r="G53" s="190" t="s">
        <v>1</v>
      </c>
      <c r="H53" s="192">
        <v>1</v>
      </c>
      <c r="I53" s="190" t="s">
        <v>1</v>
      </c>
      <c r="J53" s="192">
        <v>16</v>
      </c>
      <c r="K53" s="192">
        <v>9</v>
      </c>
      <c r="L53" s="192">
        <v>1</v>
      </c>
      <c r="M53" s="190">
        <v>1</v>
      </c>
      <c r="N53" s="190" t="s">
        <v>1</v>
      </c>
      <c r="O53" s="190" t="s">
        <v>1</v>
      </c>
      <c r="P53" s="190" t="s">
        <v>1</v>
      </c>
      <c r="Q53" s="183">
        <f>SUM(R53:S53)</f>
        <v>5</v>
      </c>
      <c r="R53" s="192">
        <v>2</v>
      </c>
      <c r="S53" s="192">
        <v>3</v>
      </c>
      <c r="U53" s="30"/>
      <c r="V53" s="30"/>
      <c r="W53" s="265"/>
      <c r="X53" s="206"/>
      <c r="Y53" s="206"/>
      <c r="Z53" s="59"/>
      <c r="AA53" s="75"/>
      <c r="AB53" s="75"/>
      <c r="AC53" s="59"/>
      <c r="AD53" s="206"/>
      <c r="AE53" s="206"/>
      <c r="AF53" s="59"/>
      <c r="AG53" s="206"/>
      <c r="AH53" s="206"/>
      <c r="AI53" s="59"/>
      <c r="AJ53" s="206"/>
      <c r="AK53" s="206"/>
    </row>
    <row r="54" spans="1:19" ht="18" customHeight="1">
      <c r="A54" s="240"/>
      <c r="B54" s="260" t="s">
        <v>102</v>
      </c>
      <c r="C54" s="183">
        <f>SUM(D54:E54)</f>
        <v>24</v>
      </c>
      <c r="D54" s="190">
        <f>SUM(F54,H54,J54,M54)</f>
        <v>15</v>
      </c>
      <c r="E54" s="190">
        <f>SUM(I54,K54,L54,N54)</f>
        <v>9</v>
      </c>
      <c r="F54" s="192">
        <v>1</v>
      </c>
      <c r="G54" s="190" t="s">
        <v>1</v>
      </c>
      <c r="H54" s="192">
        <v>1</v>
      </c>
      <c r="I54" s="190" t="s">
        <v>1</v>
      </c>
      <c r="J54" s="192">
        <v>13</v>
      </c>
      <c r="K54" s="192">
        <v>7</v>
      </c>
      <c r="L54" s="192">
        <v>1</v>
      </c>
      <c r="M54" s="190" t="s">
        <v>1</v>
      </c>
      <c r="N54" s="190">
        <v>1</v>
      </c>
      <c r="O54" s="190" t="s">
        <v>1</v>
      </c>
      <c r="P54" s="190" t="s">
        <v>1</v>
      </c>
      <c r="Q54" s="183">
        <f>SUM(R54:S54)</f>
        <v>7</v>
      </c>
      <c r="R54" s="190">
        <v>1</v>
      </c>
      <c r="S54" s="192">
        <v>6</v>
      </c>
    </row>
    <row r="55" spans="1:19" ht="18" customHeight="1">
      <c r="A55" s="240"/>
      <c r="B55" s="260" t="s">
        <v>103</v>
      </c>
      <c r="C55" s="183">
        <f>SUM(D55:E55)</f>
        <v>43</v>
      </c>
      <c r="D55" s="190">
        <f>SUM(F55,H55,J55,M55)</f>
        <v>27</v>
      </c>
      <c r="E55" s="190">
        <f>SUM(I55,K55,L55,N55)</f>
        <v>16</v>
      </c>
      <c r="F55" s="192">
        <v>2</v>
      </c>
      <c r="G55" s="190" t="s">
        <v>1</v>
      </c>
      <c r="H55" s="192">
        <v>2</v>
      </c>
      <c r="I55" s="190" t="s">
        <v>1</v>
      </c>
      <c r="J55" s="192">
        <v>22</v>
      </c>
      <c r="K55" s="192">
        <v>13</v>
      </c>
      <c r="L55" s="192">
        <v>2</v>
      </c>
      <c r="M55" s="190">
        <v>1</v>
      </c>
      <c r="N55" s="190">
        <v>1</v>
      </c>
      <c r="O55" s="190" t="s">
        <v>1</v>
      </c>
      <c r="P55" s="190" t="s">
        <v>1</v>
      </c>
      <c r="Q55" s="183">
        <f>SUM(R55:S55)</f>
        <v>7</v>
      </c>
      <c r="R55" s="192">
        <v>2</v>
      </c>
      <c r="S55" s="192">
        <v>5</v>
      </c>
    </row>
    <row r="56" spans="1:19" ht="18" customHeight="1">
      <c r="A56" s="240"/>
      <c r="B56" s="260" t="s">
        <v>104</v>
      </c>
      <c r="C56" s="183">
        <f>SUM(D56:E56)</f>
        <v>20</v>
      </c>
      <c r="D56" s="190">
        <f>SUM(F56,H56,J56,M56)</f>
        <v>11</v>
      </c>
      <c r="E56" s="190">
        <f>SUM(I56,K56,L56,N56)</f>
        <v>9</v>
      </c>
      <c r="F56" s="192">
        <v>1</v>
      </c>
      <c r="G56" s="190" t="s">
        <v>1</v>
      </c>
      <c r="H56" s="192">
        <v>1</v>
      </c>
      <c r="I56" s="190" t="s">
        <v>1</v>
      </c>
      <c r="J56" s="192">
        <v>9</v>
      </c>
      <c r="K56" s="192">
        <v>8</v>
      </c>
      <c r="L56" s="192">
        <v>1</v>
      </c>
      <c r="M56" s="190" t="s">
        <v>1</v>
      </c>
      <c r="N56" s="190" t="s">
        <v>1</v>
      </c>
      <c r="O56" s="190">
        <v>1</v>
      </c>
      <c r="P56" s="190" t="s">
        <v>1</v>
      </c>
      <c r="Q56" s="183">
        <f>SUM(R56:S56)</f>
        <v>9</v>
      </c>
      <c r="R56" s="190">
        <v>2</v>
      </c>
      <c r="S56" s="192">
        <v>7</v>
      </c>
    </row>
    <row r="57" spans="1:42" ht="18" customHeight="1">
      <c r="A57" s="240"/>
      <c r="B57" s="260"/>
      <c r="C57" s="188"/>
      <c r="D57" s="190"/>
      <c r="E57" s="190"/>
      <c r="F57" s="191"/>
      <c r="G57" s="191"/>
      <c r="H57" s="191"/>
      <c r="I57" s="191"/>
      <c r="J57" s="191"/>
      <c r="K57" s="191"/>
      <c r="L57" s="191"/>
      <c r="M57" s="191"/>
      <c r="N57" s="191"/>
      <c r="O57" s="191"/>
      <c r="P57" s="191"/>
      <c r="Q57" s="183"/>
      <c r="R57" s="191"/>
      <c r="S57" s="191"/>
      <c r="U57" s="783" t="s">
        <v>652</v>
      </c>
      <c r="V57" s="685"/>
      <c r="W57" s="685"/>
      <c r="X57" s="685"/>
      <c r="Y57" s="685"/>
      <c r="Z57" s="685"/>
      <c r="AA57" s="685"/>
      <c r="AB57" s="685"/>
      <c r="AC57" s="685"/>
      <c r="AD57" s="685"/>
      <c r="AE57" s="685"/>
      <c r="AF57" s="685"/>
      <c r="AG57" s="685"/>
      <c r="AH57" s="685"/>
      <c r="AI57" s="685"/>
      <c r="AJ57" s="685"/>
      <c r="AK57" s="685"/>
      <c r="AL57" s="685"/>
      <c r="AM57" s="685"/>
      <c r="AN57" s="685"/>
      <c r="AO57" s="685"/>
      <c r="AP57" s="685"/>
    </row>
    <row r="58" spans="1:42" ht="18" customHeight="1" thickBot="1">
      <c r="A58" s="718" t="s">
        <v>105</v>
      </c>
      <c r="B58" s="719"/>
      <c r="C58" s="505">
        <f>SUM(C59:C64)</f>
        <v>103</v>
      </c>
      <c r="D58" s="505">
        <f>SUM(D59:D64)</f>
        <v>66</v>
      </c>
      <c r="E58" s="505">
        <f>SUM(E59:E64)</f>
        <v>37</v>
      </c>
      <c r="F58" s="505">
        <f>SUM(F59:F64)</f>
        <v>6</v>
      </c>
      <c r="G58" s="505" t="s">
        <v>437</v>
      </c>
      <c r="H58" s="505">
        <f>SUM(H59:H64)</f>
        <v>6</v>
      </c>
      <c r="I58" s="505" t="s">
        <v>437</v>
      </c>
      <c r="J58" s="505">
        <f>SUM(J59:J64)</f>
        <v>54</v>
      </c>
      <c r="K58" s="505">
        <f>SUM(K59:K64)</f>
        <v>31</v>
      </c>
      <c r="L58" s="505">
        <f>SUM(L59:L64)</f>
        <v>6</v>
      </c>
      <c r="M58" s="505" t="s">
        <v>437</v>
      </c>
      <c r="N58" s="505" t="s">
        <v>437</v>
      </c>
      <c r="O58" s="505">
        <f>SUM(O59:O64)</f>
        <v>1</v>
      </c>
      <c r="P58" s="505">
        <f>SUM(P59:P64)</f>
        <v>1</v>
      </c>
      <c r="Q58" s="505">
        <f>SUM(Q59:Q64)</f>
        <v>30</v>
      </c>
      <c r="R58" s="505">
        <f>SUM(R59:R64)</f>
        <v>8</v>
      </c>
      <c r="S58" s="505">
        <f>SUM(S59:S64)</f>
        <v>22</v>
      </c>
      <c r="U58" s="784" t="s">
        <v>342</v>
      </c>
      <c r="V58" s="784"/>
      <c r="W58" s="784"/>
      <c r="X58" s="784"/>
      <c r="Y58" s="784"/>
      <c r="Z58" s="784"/>
      <c r="AA58" s="784"/>
      <c r="AB58" s="784"/>
      <c r="AC58" s="784"/>
      <c r="AD58" s="784"/>
      <c r="AE58" s="784"/>
      <c r="AF58" s="784"/>
      <c r="AG58" s="784"/>
      <c r="AH58" s="784"/>
      <c r="AI58" s="784"/>
      <c r="AJ58" s="784"/>
      <c r="AK58" s="784"/>
      <c r="AL58" s="784"/>
      <c r="AM58" s="784"/>
      <c r="AN58" s="784"/>
      <c r="AO58" s="784"/>
      <c r="AP58" s="784"/>
    </row>
    <row r="59" spans="1:42" ht="18" customHeight="1">
      <c r="A59" s="30"/>
      <c r="B59" s="260" t="s">
        <v>106</v>
      </c>
      <c r="C59" s="183">
        <f aca="true" t="shared" si="20" ref="C59:C64">SUM(D59:E59)</f>
        <v>17</v>
      </c>
      <c r="D59" s="190">
        <f aca="true" t="shared" si="21" ref="D59:D64">SUM(F59,H59,J59,M59)</f>
        <v>10</v>
      </c>
      <c r="E59" s="190">
        <f aca="true" t="shared" si="22" ref="E59:E64">SUM(I59,K59,L59,N59)</f>
        <v>7</v>
      </c>
      <c r="F59" s="190">
        <v>1</v>
      </c>
      <c r="G59" s="190" t="s">
        <v>1</v>
      </c>
      <c r="H59" s="190">
        <v>1</v>
      </c>
      <c r="I59" s="190" t="s">
        <v>1</v>
      </c>
      <c r="J59" s="192">
        <v>8</v>
      </c>
      <c r="K59" s="192">
        <v>6</v>
      </c>
      <c r="L59" s="192">
        <v>1</v>
      </c>
      <c r="M59" s="190" t="s">
        <v>1</v>
      </c>
      <c r="N59" s="190" t="s">
        <v>1</v>
      </c>
      <c r="O59" s="190" t="s">
        <v>1</v>
      </c>
      <c r="P59" s="190" t="s">
        <v>1</v>
      </c>
      <c r="Q59" s="183">
        <f aca="true" t="shared" si="23" ref="Q59:Q64">SUM(R59:S59)</f>
        <v>3</v>
      </c>
      <c r="R59" s="190">
        <v>1</v>
      </c>
      <c r="S59" s="192">
        <v>2</v>
      </c>
      <c r="U59" s="811" t="s">
        <v>343</v>
      </c>
      <c r="V59" s="811"/>
      <c r="W59" s="812"/>
      <c r="X59" s="810" t="s">
        <v>344</v>
      </c>
      <c r="Y59" s="811"/>
      <c r="Z59" s="811"/>
      <c r="AA59" s="811"/>
      <c r="AB59" s="811"/>
      <c r="AC59" s="812"/>
      <c r="AD59" s="768" t="s">
        <v>318</v>
      </c>
      <c r="AE59" s="769"/>
      <c r="AF59" s="769"/>
      <c r="AG59" s="769"/>
      <c r="AH59" s="769"/>
      <c r="AI59" s="769"/>
      <c r="AJ59" s="769"/>
      <c r="AK59" s="769"/>
      <c r="AL59" s="769"/>
      <c r="AM59" s="769"/>
      <c r="AN59" s="780"/>
      <c r="AO59" s="768" t="s">
        <v>319</v>
      </c>
      <c r="AP59" s="769"/>
    </row>
    <row r="60" spans="1:42" ht="18" customHeight="1">
      <c r="A60" s="30"/>
      <c r="B60" s="260" t="s">
        <v>107</v>
      </c>
      <c r="C60" s="183">
        <f t="shared" si="20"/>
        <v>17</v>
      </c>
      <c r="D60" s="190">
        <f t="shared" si="21"/>
        <v>10</v>
      </c>
      <c r="E60" s="190">
        <f t="shared" si="22"/>
        <v>7</v>
      </c>
      <c r="F60" s="190">
        <v>1</v>
      </c>
      <c r="G60" s="190" t="s">
        <v>1</v>
      </c>
      <c r="H60" s="190">
        <v>1</v>
      </c>
      <c r="I60" s="190" t="s">
        <v>1</v>
      </c>
      <c r="J60" s="192">
        <v>8</v>
      </c>
      <c r="K60" s="192">
        <v>6</v>
      </c>
      <c r="L60" s="192">
        <v>1</v>
      </c>
      <c r="M60" s="190" t="s">
        <v>1</v>
      </c>
      <c r="N60" s="190" t="s">
        <v>1</v>
      </c>
      <c r="O60" s="190" t="s">
        <v>1</v>
      </c>
      <c r="P60" s="190">
        <v>1</v>
      </c>
      <c r="Q60" s="183">
        <f t="shared" si="23"/>
        <v>3</v>
      </c>
      <c r="R60" s="192">
        <v>1</v>
      </c>
      <c r="S60" s="192">
        <v>2</v>
      </c>
      <c r="U60" s="818"/>
      <c r="V60" s="818"/>
      <c r="W60" s="819"/>
      <c r="X60" s="813"/>
      <c r="Y60" s="814"/>
      <c r="Z60" s="814"/>
      <c r="AA60" s="814"/>
      <c r="AB60" s="814"/>
      <c r="AC60" s="815"/>
      <c r="AD60" s="722" t="s">
        <v>330</v>
      </c>
      <c r="AE60" s="723"/>
      <c r="AF60" s="723"/>
      <c r="AG60" s="724"/>
      <c r="AH60" s="722" t="s">
        <v>331</v>
      </c>
      <c r="AI60" s="723"/>
      <c r="AJ60" s="723"/>
      <c r="AK60" s="724"/>
      <c r="AL60" s="722" t="s">
        <v>302</v>
      </c>
      <c r="AM60" s="723"/>
      <c r="AN60" s="724"/>
      <c r="AO60" s="722" t="s">
        <v>330</v>
      </c>
      <c r="AP60" s="723"/>
    </row>
    <row r="61" spans="1:42" ht="18" customHeight="1">
      <c r="A61" s="30"/>
      <c r="B61" s="260" t="s">
        <v>108</v>
      </c>
      <c r="C61" s="183">
        <f t="shared" si="20"/>
        <v>19</v>
      </c>
      <c r="D61" s="190">
        <f t="shared" si="21"/>
        <v>15</v>
      </c>
      <c r="E61" s="190">
        <f t="shared" si="22"/>
        <v>4</v>
      </c>
      <c r="F61" s="190">
        <v>1</v>
      </c>
      <c r="G61" s="190" t="s">
        <v>1</v>
      </c>
      <c r="H61" s="190">
        <v>1</v>
      </c>
      <c r="I61" s="190" t="s">
        <v>1</v>
      </c>
      <c r="J61" s="192">
        <v>13</v>
      </c>
      <c r="K61" s="192">
        <v>3</v>
      </c>
      <c r="L61" s="192">
        <v>1</v>
      </c>
      <c r="M61" s="190" t="s">
        <v>1</v>
      </c>
      <c r="N61" s="190" t="s">
        <v>1</v>
      </c>
      <c r="O61" s="190" t="s">
        <v>1</v>
      </c>
      <c r="P61" s="190" t="s">
        <v>1</v>
      </c>
      <c r="Q61" s="183">
        <f t="shared" si="23"/>
        <v>5</v>
      </c>
      <c r="R61" s="190" t="s">
        <v>1</v>
      </c>
      <c r="S61" s="192">
        <v>5</v>
      </c>
      <c r="U61" s="814"/>
      <c r="V61" s="814"/>
      <c r="W61" s="815"/>
      <c r="X61" s="798" t="s">
        <v>317</v>
      </c>
      <c r="Y61" s="728"/>
      <c r="Z61" s="728" t="s">
        <v>291</v>
      </c>
      <c r="AA61" s="728"/>
      <c r="AB61" s="728" t="s">
        <v>292</v>
      </c>
      <c r="AC61" s="728"/>
      <c r="AD61" s="728" t="s">
        <v>291</v>
      </c>
      <c r="AE61" s="728"/>
      <c r="AF61" s="728" t="s">
        <v>292</v>
      </c>
      <c r="AG61" s="728"/>
      <c r="AH61" s="728" t="s">
        <v>291</v>
      </c>
      <c r="AI61" s="728"/>
      <c r="AJ61" s="728" t="s">
        <v>292</v>
      </c>
      <c r="AK61" s="728"/>
      <c r="AL61" s="728" t="s">
        <v>291</v>
      </c>
      <c r="AM61" s="728"/>
      <c r="AN61" s="305" t="s">
        <v>292</v>
      </c>
      <c r="AO61" s="305" t="s">
        <v>291</v>
      </c>
      <c r="AP61" s="310" t="s">
        <v>292</v>
      </c>
    </row>
    <row r="62" spans="1:42" ht="18" customHeight="1">
      <c r="A62" s="30"/>
      <c r="B62" s="260" t="s">
        <v>109</v>
      </c>
      <c r="C62" s="183">
        <f t="shared" si="20"/>
        <v>21</v>
      </c>
      <c r="D62" s="190">
        <f t="shared" si="21"/>
        <v>12</v>
      </c>
      <c r="E62" s="190">
        <f t="shared" si="22"/>
        <v>9</v>
      </c>
      <c r="F62" s="190">
        <v>1</v>
      </c>
      <c r="G62" s="190" t="s">
        <v>1</v>
      </c>
      <c r="H62" s="190">
        <v>1</v>
      </c>
      <c r="I62" s="190" t="s">
        <v>1</v>
      </c>
      <c r="J62" s="192">
        <v>10</v>
      </c>
      <c r="K62" s="192">
        <v>8</v>
      </c>
      <c r="L62" s="192">
        <v>1</v>
      </c>
      <c r="M62" s="190" t="s">
        <v>1</v>
      </c>
      <c r="N62" s="190" t="s">
        <v>1</v>
      </c>
      <c r="O62" s="190">
        <v>1</v>
      </c>
      <c r="P62" s="190" t="s">
        <v>1</v>
      </c>
      <c r="Q62" s="183">
        <f t="shared" si="23"/>
        <v>9</v>
      </c>
      <c r="R62" s="192">
        <v>1</v>
      </c>
      <c r="S62" s="192">
        <v>8</v>
      </c>
      <c r="U62" s="820"/>
      <c r="V62" s="820"/>
      <c r="W62" s="821"/>
      <c r="X62" s="786"/>
      <c r="Y62" s="786"/>
      <c r="Z62" s="786"/>
      <c r="AA62" s="786"/>
      <c r="AB62" s="786"/>
      <c r="AC62" s="786"/>
      <c r="AD62" s="727"/>
      <c r="AE62" s="727"/>
      <c r="AF62" s="727"/>
      <c r="AG62" s="727"/>
      <c r="AH62" s="721"/>
      <c r="AI62" s="721"/>
      <c r="AJ62" s="721"/>
      <c r="AK62" s="721"/>
      <c r="AL62" s="721"/>
      <c r="AM62" s="721"/>
      <c r="AN62" s="133"/>
      <c r="AO62" s="22"/>
      <c r="AP62" s="22"/>
    </row>
    <row r="63" spans="1:42" ht="18" customHeight="1">
      <c r="A63" s="30"/>
      <c r="B63" s="260" t="s">
        <v>110</v>
      </c>
      <c r="C63" s="183">
        <f t="shared" si="20"/>
        <v>13</v>
      </c>
      <c r="D63" s="190">
        <f t="shared" si="21"/>
        <v>10</v>
      </c>
      <c r="E63" s="190">
        <f t="shared" si="22"/>
        <v>3</v>
      </c>
      <c r="F63" s="190">
        <v>1</v>
      </c>
      <c r="G63" s="190" t="s">
        <v>1</v>
      </c>
      <c r="H63" s="190">
        <v>1</v>
      </c>
      <c r="I63" s="190" t="s">
        <v>1</v>
      </c>
      <c r="J63" s="192">
        <v>8</v>
      </c>
      <c r="K63" s="192">
        <v>2</v>
      </c>
      <c r="L63" s="192">
        <v>1</v>
      </c>
      <c r="M63" s="190" t="s">
        <v>1</v>
      </c>
      <c r="N63" s="190" t="s">
        <v>1</v>
      </c>
      <c r="O63" s="190" t="s">
        <v>1</v>
      </c>
      <c r="P63" s="190" t="s">
        <v>1</v>
      </c>
      <c r="Q63" s="183">
        <f t="shared" si="23"/>
        <v>3</v>
      </c>
      <c r="R63" s="190">
        <v>2</v>
      </c>
      <c r="S63" s="192">
        <v>1</v>
      </c>
      <c r="U63" s="666" t="s">
        <v>304</v>
      </c>
      <c r="V63" s="666"/>
      <c r="W63" s="801"/>
      <c r="X63" s="725">
        <f>SUM(X65:Y73)</f>
        <v>52299</v>
      </c>
      <c r="Y63" s="725"/>
      <c r="Z63" s="725">
        <f>SUM(Z65:AA73)</f>
        <v>26346</v>
      </c>
      <c r="AA63" s="725"/>
      <c r="AB63" s="725">
        <f>SUM(AB65:AC73)</f>
        <v>25953</v>
      </c>
      <c r="AC63" s="725"/>
      <c r="AD63" s="725">
        <f aca="true" t="shared" si="24" ref="AD63:AL63">SUM(AD65:AE73)</f>
        <v>20687</v>
      </c>
      <c r="AE63" s="725"/>
      <c r="AF63" s="725">
        <f t="shared" si="24"/>
        <v>20405</v>
      </c>
      <c r="AG63" s="725"/>
      <c r="AH63" s="725">
        <f t="shared" si="24"/>
        <v>4377</v>
      </c>
      <c r="AI63" s="725"/>
      <c r="AJ63" s="725">
        <f t="shared" si="24"/>
        <v>5049</v>
      </c>
      <c r="AK63" s="725"/>
      <c r="AL63" s="725">
        <f t="shared" si="24"/>
        <v>266</v>
      </c>
      <c r="AM63" s="725"/>
      <c r="AN63" s="329">
        <f>SUM(AN65:AN73)</f>
        <v>155</v>
      </c>
      <c r="AO63" s="329">
        <f>SUM(AO65:AO73)</f>
        <v>1016</v>
      </c>
      <c r="AP63" s="329">
        <f>SUM(AP65:AP73)</f>
        <v>344</v>
      </c>
    </row>
    <row r="64" spans="1:42" ht="18" customHeight="1">
      <c r="A64" s="30"/>
      <c r="B64" s="260" t="s">
        <v>111</v>
      </c>
      <c r="C64" s="183">
        <f t="shared" si="20"/>
        <v>16</v>
      </c>
      <c r="D64" s="190">
        <f t="shared" si="21"/>
        <v>9</v>
      </c>
      <c r="E64" s="190">
        <f t="shared" si="22"/>
        <v>7</v>
      </c>
      <c r="F64" s="190">
        <v>1</v>
      </c>
      <c r="G64" s="190" t="s">
        <v>1</v>
      </c>
      <c r="H64" s="190">
        <v>1</v>
      </c>
      <c r="I64" s="190" t="s">
        <v>1</v>
      </c>
      <c r="J64" s="192">
        <v>7</v>
      </c>
      <c r="K64" s="192">
        <v>6</v>
      </c>
      <c r="L64" s="192">
        <v>1</v>
      </c>
      <c r="M64" s="190" t="s">
        <v>1</v>
      </c>
      <c r="N64" s="190" t="s">
        <v>1</v>
      </c>
      <c r="O64" s="190" t="s">
        <v>1</v>
      </c>
      <c r="P64" s="190" t="s">
        <v>1</v>
      </c>
      <c r="Q64" s="183">
        <f t="shared" si="23"/>
        <v>7</v>
      </c>
      <c r="R64" s="190">
        <v>3</v>
      </c>
      <c r="S64" s="192">
        <v>4</v>
      </c>
      <c r="U64" s="568"/>
      <c r="V64" s="568"/>
      <c r="W64" s="794"/>
      <c r="X64" s="800"/>
      <c r="Y64" s="800"/>
      <c r="Z64" s="800"/>
      <c r="AA64" s="800"/>
      <c r="AB64" s="800"/>
      <c r="AC64" s="800"/>
      <c r="AD64" s="726"/>
      <c r="AE64" s="726"/>
      <c r="AF64" s="726"/>
      <c r="AG64" s="726"/>
      <c r="AH64" s="726"/>
      <c r="AI64" s="726"/>
      <c r="AJ64" s="726"/>
      <c r="AK64" s="726"/>
      <c r="AL64" s="726"/>
      <c r="AM64" s="726"/>
      <c r="AN64" s="23"/>
      <c r="AO64" s="23"/>
      <c r="AP64" s="23"/>
    </row>
    <row r="65" spans="1:42" ht="18" customHeight="1">
      <c r="A65" s="30"/>
      <c r="B65" s="260"/>
      <c r="C65" s="202"/>
      <c r="D65" s="190"/>
      <c r="E65" s="190"/>
      <c r="F65" s="191"/>
      <c r="G65" s="191"/>
      <c r="H65" s="191"/>
      <c r="I65" s="191"/>
      <c r="J65" s="191"/>
      <c r="K65" s="191"/>
      <c r="L65" s="191"/>
      <c r="M65" s="191"/>
      <c r="N65" s="191"/>
      <c r="O65" s="191"/>
      <c r="P65" s="191"/>
      <c r="Q65" s="191"/>
      <c r="R65" s="191"/>
      <c r="S65" s="191"/>
      <c r="U65" s="568" t="s">
        <v>321</v>
      </c>
      <c r="V65" s="568"/>
      <c r="W65" s="794"/>
      <c r="X65" s="799">
        <v>38419</v>
      </c>
      <c r="Y65" s="799"/>
      <c r="Z65" s="799">
        <v>17862</v>
      </c>
      <c r="AA65" s="799"/>
      <c r="AB65" s="799">
        <v>20557</v>
      </c>
      <c r="AC65" s="799"/>
      <c r="AD65" s="720">
        <v>12840</v>
      </c>
      <c r="AE65" s="720"/>
      <c r="AF65" s="720">
        <v>15291</v>
      </c>
      <c r="AG65" s="720"/>
      <c r="AH65" s="720">
        <v>4198</v>
      </c>
      <c r="AI65" s="720"/>
      <c r="AJ65" s="720">
        <v>4816</v>
      </c>
      <c r="AK65" s="720"/>
      <c r="AL65" s="720">
        <v>266</v>
      </c>
      <c r="AM65" s="720"/>
      <c r="AN65" s="319">
        <v>155</v>
      </c>
      <c r="AO65" s="319">
        <v>558</v>
      </c>
      <c r="AP65" s="319">
        <v>295</v>
      </c>
    </row>
    <row r="66" spans="1:42" ht="18" customHeight="1">
      <c r="A66" s="718" t="s">
        <v>112</v>
      </c>
      <c r="B66" s="719"/>
      <c r="C66" s="505">
        <f>SUM(C67:C70)</f>
        <v>126</v>
      </c>
      <c r="D66" s="505">
        <f>SUM(D67:D70)</f>
        <v>76</v>
      </c>
      <c r="E66" s="505">
        <f>SUM(E67:E70)</f>
        <v>50</v>
      </c>
      <c r="F66" s="505">
        <f>SUM(F67:F70)</f>
        <v>9</v>
      </c>
      <c r="G66" s="505" t="s">
        <v>437</v>
      </c>
      <c r="H66" s="505">
        <f>SUM(H67:H70)</f>
        <v>9</v>
      </c>
      <c r="I66" s="505" t="s">
        <v>437</v>
      </c>
      <c r="J66" s="505">
        <f>SUM(J67:J70)</f>
        <v>57</v>
      </c>
      <c r="K66" s="505">
        <f>SUM(K67:K70)</f>
        <v>39</v>
      </c>
      <c r="L66" s="505">
        <f>SUM(L67:L70)</f>
        <v>8</v>
      </c>
      <c r="M66" s="505">
        <f>SUM(M67:M70)</f>
        <v>1</v>
      </c>
      <c r="N66" s="505">
        <f>SUM(N67:N70)</f>
        <v>3</v>
      </c>
      <c r="O66" s="505" t="s">
        <v>437</v>
      </c>
      <c r="P66" s="505">
        <f>SUM(P67:P70)</f>
        <v>3</v>
      </c>
      <c r="Q66" s="505">
        <f>SUM(Q67:Q70)</f>
        <v>35</v>
      </c>
      <c r="R66" s="505">
        <f>SUM(R67:R70)</f>
        <v>7</v>
      </c>
      <c r="S66" s="505">
        <f>SUM(S67:S70)</f>
        <v>28</v>
      </c>
      <c r="U66" s="568" t="s">
        <v>322</v>
      </c>
      <c r="V66" s="568"/>
      <c r="W66" s="794"/>
      <c r="X66" s="799">
        <v>1392</v>
      </c>
      <c r="Y66" s="799"/>
      <c r="Z66" s="799">
        <v>1041</v>
      </c>
      <c r="AA66" s="799"/>
      <c r="AB66" s="799">
        <v>351</v>
      </c>
      <c r="AC66" s="799"/>
      <c r="AD66" s="720">
        <v>1041</v>
      </c>
      <c r="AE66" s="720"/>
      <c r="AF66" s="720">
        <v>351</v>
      </c>
      <c r="AG66" s="720"/>
      <c r="AH66" s="720" t="s">
        <v>646</v>
      </c>
      <c r="AI66" s="720"/>
      <c r="AJ66" s="720" t="s">
        <v>646</v>
      </c>
      <c r="AK66" s="720"/>
      <c r="AL66" s="720" t="s">
        <v>646</v>
      </c>
      <c r="AM66" s="720"/>
      <c r="AN66" s="206" t="s">
        <v>646</v>
      </c>
      <c r="AO66" s="319" t="s">
        <v>646</v>
      </c>
      <c r="AP66" s="319" t="s">
        <v>646</v>
      </c>
    </row>
    <row r="67" spans="1:42" ht="18" customHeight="1">
      <c r="A67" s="30"/>
      <c r="B67" s="260" t="s">
        <v>113</v>
      </c>
      <c r="C67" s="183">
        <f>SUM(D67:E67)</f>
        <v>36</v>
      </c>
      <c r="D67" s="190">
        <f>SUM(F67,H67,J67,M67)</f>
        <v>21</v>
      </c>
      <c r="E67" s="190">
        <f>SUM(I67,K67,L67,N67)</f>
        <v>15</v>
      </c>
      <c r="F67" s="192">
        <v>2</v>
      </c>
      <c r="G67" s="190" t="s">
        <v>1</v>
      </c>
      <c r="H67" s="192">
        <v>2</v>
      </c>
      <c r="I67" s="190" t="s">
        <v>1</v>
      </c>
      <c r="J67" s="192">
        <v>16</v>
      </c>
      <c r="K67" s="192">
        <v>12</v>
      </c>
      <c r="L67" s="192">
        <v>2</v>
      </c>
      <c r="M67" s="190">
        <v>1</v>
      </c>
      <c r="N67" s="192">
        <v>1</v>
      </c>
      <c r="O67" s="190" t="s">
        <v>1</v>
      </c>
      <c r="P67" s="190" t="s">
        <v>1</v>
      </c>
      <c r="Q67" s="183">
        <f>SUM(R67:S67)</f>
        <v>7</v>
      </c>
      <c r="R67" s="192">
        <v>2</v>
      </c>
      <c r="S67" s="192">
        <v>5</v>
      </c>
      <c r="U67" s="568" t="s">
        <v>323</v>
      </c>
      <c r="V67" s="568"/>
      <c r="W67" s="794"/>
      <c r="X67" s="799">
        <v>334</v>
      </c>
      <c r="Y67" s="799"/>
      <c r="Z67" s="799">
        <v>236</v>
      </c>
      <c r="AA67" s="799"/>
      <c r="AB67" s="799">
        <v>98</v>
      </c>
      <c r="AC67" s="799"/>
      <c r="AD67" s="598">
        <v>236</v>
      </c>
      <c r="AE67" s="598"/>
      <c r="AF67" s="598">
        <v>98</v>
      </c>
      <c r="AG67" s="598"/>
      <c r="AH67" s="594" t="s">
        <v>645</v>
      </c>
      <c r="AI67" s="594"/>
      <c r="AJ67" s="598" t="s">
        <v>645</v>
      </c>
      <c r="AK67" s="598"/>
      <c r="AL67" s="598" t="s">
        <v>645</v>
      </c>
      <c r="AM67" s="598"/>
      <c r="AN67" s="206" t="s">
        <v>645</v>
      </c>
      <c r="AO67" s="206" t="s">
        <v>645</v>
      </c>
      <c r="AP67" s="206" t="s">
        <v>645</v>
      </c>
    </row>
    <row r="68" spans="1:42" ht="18" customHeight="1">
      <c r="A68" s="30"/>
      <c r="B68" s="260" t="s">
        <v>114</v>
      </c>
      <c r="C68" s="183">
        <f>SUM(D68:E68)</f>
        <v>37</v>
      </c>
      <c r="D68" s="190">
        <f>SUM(F68,H68,J68,M68)</f>
        <v>20</v>
      </c>
      <c r="E68" s="190">
        <f>SUM(I68,K68,L68,N68)</f>
        <v>17</v>
      </c>
      <c r="F68" s="192">
        <v>3</v>
      </c>
      <c r="G68" s="190" t="s">
        <v>1</v>
      </c>
      <c r="H68" s="192">
        <v>3</v>
      </c>
      <c r="I68" s="190" t="s">
        <v>1</v>
      </c>
      <c r="J68" s="192">
        <v>14</v>
      </c>
      <c r="K68" s="192">
        <v>13</v>
      </c>
      <c r="L68" s="192">
        <v>3</v>
      </c>
      <c r="M68" s="190" t="s">
        <v>1</v>
      </c>
      <c r="N68" s="190">
        <v>1</v>
      </c>
      <c r="O68" s="190" t="s">
        <v>1</v>
      </c>
      <c r="P68" s="192" t="s">
        <v>1</v>
      </c>
      <c r="Q68" s="183">
        <f>SUM(R68:S68)</f>
        <v>14</v>
      </c>
      <c r="R68" s="192">
        <v>1</v>
      </c>
      <c r="S68" s="192">
        <v>13</v>
      </c>
      <c r="U68" s="568" t="s">
        <v>324</v>
      </c>
      <c r="V68" s="568"/>
      <c r="W68" s="794"/>
      <c r="X68" s="799">
        <v>5882</v>
      </c>
      <c r="Y68" s="799"/>
      <c r="Z68" s="799">
        <v>5006</v>
      </c>
      <c r="AA68" s="799"/>
      <c r="AB68" s="799">
        <v>876</v>
      </c>
      <c r="AC68" s="799"/>
      <c r="AD68" s="598">
        <v>4670</v>
      </c>
      <c r="AE68" s="598"/>
      <c r="AF68" s="598">
        <v>855</v>
      </c>
      <c r="AG68" s="598"/>
      <c r="AH68" s="594" t="s">
        <v>645</v>
      </c>
      <c r="AI68" s="594"/>
      <c r="AJ68" s="598" t="s">
        <v>645</v>
      </c>
      <c r="AK68" s="598"/>
      <c r="AL68" s="598" t="s">
        <v>645</v>
      </c>
      <c r="AM68" s="598"/>
      <c r="AN68" s="206" t="s">
        <v>645</v>
      </c>
      <c r="AO68" s="206">
        <v>336</v>
      </c>
      <c r="AP68" s="206">
        <v>21</v>
      </c>
    </row>
    <row r="69" spans="1:42" ht="18" customHeight="1">
      <c r="A69" s="30"/>
      <c r="B69" s="260" t="s">
        <v>115</v>
      </c>
      <c r="C69" s="183">
        <f>SUM(D69:E69)</f>
        <v>39</v>
      </c>
      <c r="D69" s="190">
        <f>SUM(F69,H69,J69,M69)</f>
        <v>28</v>
      </c>
      <c r="E69" s="190">
        <f>SUM(I69,K69,L69,N69)</f>
        <v>11</v>
      </c>
      <c r="F69" s="192">
        <v>3</v>
      </c>
      <c r="G69" s="190" t="s">
        <v>1</v>
      </c>
      <c r="H69" s="192">
        <v>3</v>
      </c>
      <c r="I69" s="190" t="s">
        <v>1</v>
      </c>
      <c r="J69" s="192">
        <v>22</v>
      </c>
      <c r="K69" s="192">
        <v>9</v>
      </c>
      <c r="L69" s="192">
        <v>2</v>
      </c>
      <c r="M69" s="190" t="s">
        <v>1</v>
      </c>
      <c r="N69" s="190" t="s">
        <v>1</v>
      </c>
      <c r="O69" s="190" t="s">
        <v>1</v>
      </c>
      <c r="P69" s="192">
        <v>3</v>
      </c>
      <c r="Q69" s="183">
        <f>SUM(R69:S69)</f>
        <v>7</v>
      </c>
      <c r="R69" s="192">
        <v>3</v>
      </c>
      <c r="S69" s="192">
        <v>4</v>
      </c>
      <c r="U69" s="568" t="s">
        <v>325</v>
      </c>
      <c r="V69" s="568"/>
      <c r="W69" s="794"/>
      <c r="X69" s="799">
        <v>5216</v>
      </c>
      <c r="Y69" s="799"/>
      <c r="Z69" s="799">
        <v>1771</v>
      </c>
      <c r="AA69" s="799"/>
      <c r="AB69" s="799">
        <v>3445</v>
      </c>
      <c r="AC69" s="799"/>
      <c r="AD69" s="594">
        <v>1577</v>
      </c>
      <c r="AE69" s="594"/>
      <c r="AF69" s="594">
        <v>3246</v>
      </c>
      <c r="AG69" s="594"/>
      <c r="AH69" s="594">
        <v>72</v>
      </c>
      <c r="AI69" s="594"/>
      <c r="AJ69" s="598">
        <v>171</v>
      </c>
      <c r="AK69" s="598"/>
      <c r="AL69" s="598" t="s">
        <v>645</v>
      </c>
      <c r="AM69" s="598"/>
      <c r="AN69" s="206" t="s">
        <v>645</v>
      </c>
      <c r="AO69" s="206">
        <v>122</v>
      </c>
      <c r="AP69" s="206">
        <v>28</v>
      </c>
    </row>
    <row r="70" spans="1:42" ht="18" customHeight="1">
      <c r="A70" s="30"/>
      <c r="B70" s="260" t="s">
        <v>116</v>
      </c>
      <c r="C70" s="183">
        <f>SUM(D70:E70)</f>
        <v>14</v>
      </c>
      <c r="D70" s="190">
        <f>SUM(F70,H70,J70,M70)</f>
        <v>7</v>
      </c>
      <c r="E70" s="190">
        <f>SUM(I70,K70,L70,N70)</f>
        <v>7</v>
      </c>
      <c r="F70" s="192">
        <v>1</v>
      </c>
      <c r="G70" s="190" t="s">
        <v>1</v>
      </c>
      <c r="H70" s="192">
        <v>1</v>
      </c>
      <c r="I70" s="190" t="s">
        <v>1</v>
      </c>
      <c r="J70" s="192">
        <v>5</v>
      </c>
      <c r="K70" s="192">
        <v>5</v>
      </c>
      <c r="L70" s="192">
        <v>1</v>
      </c>
      <c r="M70" s="190" t="s">
        <v>1</v>
      </c>
      <c r="N70" s="190">
        <v>1</v>
      </c>
      <c r="O70" s="190" t="s">
        <v>1</v>
      </c>
      <c r="P70" s="190" t="s">
        <v>1</v>
      </c>
      <c r="Q70" s="183">
        <f>SUM(R70:S70)</f>
        <v>7</v>
      </c>
      <c r="R70" s="192">
        <v>1</v>
      </c>
      <c r="S70" s="192">
        <v>6</v>
      </c>
      <c r="U70" s="568" t="s">
        <v>326</v>
      </c>
      <c r="V70" s="568"/>
      <c r="W70" s="794"/>
      <c r="X70" s="799">
        <v>416</v>
      </c>
      <c r="Y70" s="799"/>
      <c r="Z70" s="799">
        <v>32</v>
      </c>
      <c r="AA70" s="799"/>
      <c r="AB70" s="799">
        <v>384</v>
      </c>
      <c r="AC70" s="799"/>
      <c r="AD70" s="594" t="s">
        <v>647</v>
      </c>
      <c r="AE70" s="594"/>
      <c r="AF70" s="594">
        <v>354</v>
      </c>
      <c r="AG70" s="594"/>
      <c r="AH70" s="594">
        <v>32</v>
      </c>
      <c r="AI70" s="594"/>
      <c r="AJ70" s="598">
        <v>30</v>
      </c>
      <c r="AK70" s="598"/>
      <c r="AL70" s="598" t="s">
        <v>647</v>
      </c>
      <c r="AM70" s="598"/>
      <c r="AN70" s="206" t="s">
        <v>647</v>
      </c>
      <c r="AO70" s="206" t="s">
        <v>647</v>
      </c>
      <c r="AP70" s="206" t="s">
        <v>647</v>
      </c>
    </row>
    <row r="71" spans="1:42" ht="18" customHeight="1">
      <c r="A71" s="30"/>
      <c r="B71" s="260"/>
      <c r="C71" s="202"/>
      <c r="D71" s="190"/>
      <c r="E71" s="190"/>
      <c r="F71" s="191"/>
      <c r="G71" s="191"/>
      <c r="H71" s="191"/>
      <c r="I71" s="191"/>
      <c r="J71" s="191"/>
      <c r="K71" s="191"/>
      <c r="L71" s="191"/>
      <c r="M71" s="191"/>
      <c r="N71" s="191"/>
      <c r="O71" s="191"/>
      <c r="P71" s="191"/>
      <c r="Q71" s="191"/>
      <c r="R71" s="191"/>
      <c r="S71" s="191"/>
      <c r="U71" s="568" t="s">
        <v>327</v>
      </c>
      <c r="V71" s="568"/>
      <c r="W71" s="794"/>
      <c r="X71" s="799">
        <v>116</v>
      </c>
      <c r="Y71" s="799"/>
      <c r="Z71" s="598" t="s">
        <v>647</v>
      </c>
      <c r="AA71" s="598"/>
      <c r="AB71" s="799">
        <v>116</v>
      </c>
      <c r="AC71" s="799"/>
      <c r="AD71" s="598" t="s">
        <v>647</v>
      </c>
      <c r="AE71" s="598"/>
      <c r="AF71" s="598">
        <v>116</v>
      </c>
      <c r="AG71" s="598"/>
      <c r="AH71" s="594" t="s">
        <v>647</v>
      </c>
      <c r="AI71" s="594"/>
      <c r="AJ71" s="598" t="s">
        <v>647</v>
      </c>
      <c r="AK71" s="598"/>
      <c r="AL71" s="598" t="s">
        <v>647</v>
      </c>
      <c r="AM71" s="598"/>
      <c r="AN71" s="206" t="s">
        <v>647</v>
      </c>
      <c r="AO71" s="206" t="s">
        <v>647</v>
      </c>
      <c r="AP71" s="206" t="s">
        <v>647</v>
      </c>
    </row>
    <row r="72" spans="1:42" ht="18" customHeight="1">
      <c r="A72" s="718" t="s">
        <v>117</v>
      </c>
      <c r="B72" s="719"/>
      <c r="C72" s="505">
        <f>SUM(C73)</f>
        <v>31</v>
      </c>
      <c r="D72" s="505">
        <f>SUM(D73)</f>
        <v>21</v>
      </c>
      <c r="E72" s="505">
        <f>SUM(E73)</f>
        <v>10</v>
      </c>
      <c r="F72" s="505">
        <f>SUM(F73)</f>
        <v>2</v>
      </c>
      <c r="G72" s="505" t="s">
        <v>437</v>
      </c>
      <c r="H72" s="505">
        <f>SUM(H73)</f>
        <v>2</v>
      </c>
      <c r="I72" s="505" t="s">
        <v>437</v>
      </c>
      <c r="J72" s="505">
        <f>SUM(J73)</f>
        <v>17</v>
      </c>
      <c r="K72" s="505">
        <f>SUM(K73)</f>
        <v>6</v>
      </c>
      <c r="L72" s="505">
        <f>SUM(L73)</f>
        <v>3</v>
      </c>
      <c r="M72" s="505" t="s">
        <v>437</v>
      </c>
      <c r="N72" s="505">
        <f>SUM(N73)</f>
        <v>1</v>
      </c>
      <c r="O72" s="505" t="s">
        <v>437</v>
      </c>
      <c r="P72" s="505" t="s">
        <v>437</v>
      </c>
      <c r="Q72" s="505">
        <f>SUM(Q73)</f>
        <v>12</v>
      </c>
      <c r="R72" s="505">
        <f>SUM(R73)</f>
        <v>2</v>
      </c>
      <c r="S72" s="505">
        <f>SUM(S73)</f>
        <v>10</v>
      </c>
      <c r="U72" s="568" t="s">
        <v>328</v>
      </c>
      <c r="V72" s="568"/>
      <c r="W72" s="794"/>
      <c r="X72" s="799">
        <v>502</v>
      </c>
      <c r="Y72" s="799"/>
      <c r="Z72" s="799">
        <v>376</v>
      </c>
      <c r="AA72" s="799"/>
      <c r="AB72" s="799">
        <v>126</v>
      </c>
      <c r="AC72" s="799"/>
      <c r="AD72" s="598">
        <v>301</v>
      </c>
      <c r="AE72" s="598"/>
      <c r="AF72" s="598">
        <v>94</v>
      </c>
      <c r="AG72" s="598"/>
      <c r="AH72" s="594">
        <v>75</v>
      </c>
      <c r="AI72" s="594"/>
      <c r="AJ72" s="598">
        <v>32</v>
      </c>
      <c r="AK72" s="598"/>
      <c r="AL72" s="598" t="s">
        <v>646</v>
      </c>
      <c r="AM72" s="598"/>
      <c r="AN72" s="206" t="s">
        <v>646</v>
      </c>
      <c r="AO72" s="206" t="s">
        <v>646</v>
      </c>
      <c r="AP72" s="206" t="s">
        <v>646</v>
      </c>
    </row>
    <row r="73" spans="1:42" ht="18" customHeight="1">
      <c r="A73" s="31"/>
      <c r="B73" s="286" t="s">
        <v>118</v>
      </c>
      <c r="C73" s="183">
        <f>SUM(D73:E73)</f>
        <v>31</v>
      </c>
      <c r="D73" s="190">
        <f>SUM(F73,H73,J73,M73)</f>
        <v>21</v>
      </c>
      <c r="E73" s="190">
        <f>SUM(I73,K73,L73,N73)</f>
        <v>10</v>
      </c>
      <c r="F73" s="191">
        <v>2</v>
      </c>
      <c r="G73" s="189" t="s">
        <v>1</v>
      </c>
      <c r="H73" s="320">
        <v>2</v>
      </c>
      <c r="I73" s="189" t="s">
        <v>1</v>
      </c>
      <c r="J73" s="320">
        <v>17</v>
      </c>
      <c r="K73" s="320">
        <v>6</v>
      </c>
      <c r="L73" s="320">
        <v>3</v>
      </c>
      <c r="M73" s="193" t="s">
        <v>1</v>
      </c>
      <c r="N73" s="193">
        <v>1</v>
      </c>
      <c r="O73" s="193" t="s">
        <v>1</v>
      </c>
      <c r="P73" s="193" t="s">
        <v>1</v>
      </c>
      <c r="Q73" s="193">
        <v>12</v>
      </c>
      <c r="R73" s="320">
        <v>2</v>
      </c>
      <c r="S73" s="320">
        <v>10</v>
      </c>
      <c r="U73" s="578" t="s">
        <v>345</v>
      </c>
      <c r="V73" s="578"/>
      <c r="W73" s="809"/>
      <c r="X73" s="808">
        <v>22</v>
      </c>
      <c r="Y73" s="808"/>
      <c r="Z73" s="808">
        <v>22</v>
      </c>
      <c r="AA73" s="808"/>
      <c r="AB73" s="593" t="s">
        <v>645</v>
      </c>
      <c r="AC73" s="593"/>
      <c r="AD73" s="577">
        <v>22</v>
      </c>
      <c r="AE73" s="577"/>
      <c r="AF73" s="577" t="s">
        <v>645</v>
      </c>
      <c r="AG73" s="577"/>
      <c r="AH73" s="577" t="s">
        <v>645</v>
      </c>
      <c r="AI73" s="577"/>
      <c r="AJ73" s="577" t="s">
        <v>645</v>
      </c>
      <c r="AK73" s="577"/>
      <c r="AL73" s="593" t="s">
        <v>645</v>
      </c>
      <c r="AM73" s="593"/>
      <c r="AN73" s="226" t="s">
        <v>645</v>
      </c>
      <c r="AO73" s="226" t="s">
        <v>645</v>
      </c>
      <c r="AP73" s="226" t="s">
        <v>645</v>
      </c>
    </row>
    <row r="74" spans="1:41" ht="18" customHeight="1">
      <c r="A74" s="240" t="s">
        <v>314</v>
      </c>
      <c r="B74" s="240"/>
      <c r="C74" s="278"/>
      <c r="D74" s="278"/>
      <c r="E74" s="278"/>
      <c r="F74" s="278"/>
      <c r="U74" s="236" t="s">
        <v>651</v>
      </c>
      <c r="V74" s="184"/>
      <c r="W74" s="184"/>
      <c r="X74" s="95"/>
      <c r="Y74" s="95"/>
      <c r="Z74" s="95"/>
      <c r="AA74" s="95"/>
      <c r="AB74" s="95"/>
      <c r="AC74" s="95"/>
      <c r="AD74" s="251"/>
      <c r="AE74" s="251"/>
      <c r="AF74" s="251"/>
      <c r="AG74" s="251"/>
      <c r="AH74" s="251"/>
      <c r="AI74" s="251"/>
      <c r="AJ74" s="251"/>
      <c r="AK74" s="251"/>
      <c r="AL74" s="321"/>
      <c r="AM74" s="321"/>
      <c r="AN74" s="251"/>
      <c r="AO74" s="251"/>
    </row>
    <row r="75" spans="3:6" ht="18" customHeight="1">
      <c r="C75" s="199"/>
      <c r="D75" s="199"/>
      <c r="E75" s="199"/>
      <c r="F75" s="199"/>
    </row>
    <row r="76" ht="18" customHeight="1"/>
    <row r="77" ht="18" customHeight="1"/>
    <row r="78" ht="18" customHeight="1">
      <c r="T78" s="199"/>
    </row>
    <row r="79" ht="18" customHeight="1">
      <c r="T79" s="199"/>
    </row>
    <row r="80" ht="15" customHeight="1">
      <c r="T80" s="199"/>
    </row>
    <row r="81" ht="15" customHeight="1">
      <c r="T81" s="199"/>
    </row>
    <row r="82" ht="15" customHeight="1">
      <c r="T82" s="199"/>
    </row>
    <row r="83" ht="14.25">
      <c r="T83" s="199"/>
    </row>
    <row r="84" ht="14.25">
      <c r="T84" s="199"/>
    </row>
    <row r="85" ht="14.25">
      <c r="T85" s="199"/>
    </row>
    <row r="86" ht="14.25">
      <c r="T86" s="199"/>
    </row>
    <row r="87" ht="14.25">
      <c r="T87" s="199"/>
    </row>
    <row r="88" ht="14.25">
      <c r="T88" s="199"/>
    </row>
    <row r="89" ht="14.25">
      <c r="T89" s="199"/>
    </row>
    <row r="90" ht="14.25">
      <c r="T90" s="199"/>
    </row>
    <row r="93" spans="21:37" ht="14.25">
      <c r="U93" s="199"/>
      <c r="V93" s="322"/>
      <c r="W93" s="322"/>
      <c r="X93" s="321"/>
      <c r="Y93" s="321"/>
      <c r="Z93" s="321"/>
      <c r="AA93" s="321"/>
      <c r="AB93" s="321"/>
      <c r="AC93" s="321"/>
      <c r="AD93" s="321"/>
      <c r="AE93" s="321"/>
      <c r="AF93" s="321"/>
      <c r="AG93" s="321"/>
      <c r="AH93" s="321"/>
      <c r="AI93" s="321"/>
      <c r="AJ93" s="321"/>
      <c r="AK93" s="321"/>
    </row>
    <row r="94" spans="21:37" ht="14.25">
      <c r="U94" s="322"/>
      <c r="V94" s="322"/>
      <c r="W94" s="322"/>
      <c r="X94" s="321"/>
      <c r="Y94" s="321"/>
      <c r="Z94" s="321"/>
      <c r="AA94" s="321"/>
      <c r="AB94" s="321"/>
      <c r="AC94" s="321"/>
      <c r="AD94" s="321"/>
      <c r="AE94" s="321"/>
      <c r="AF94" s="321"/>
      <c r="AG94" s="321"/>
      <c r="AH94" s="321"/>
      <c r="AI94" s="321"/>
      <c r="AJ94" s="321"/>
      <c r="AK94" s="321"/>
    </row>
    <row r="95" spans="21:37" ht="14.25">
      <c r="U95" s="322"/>
      <c r="V95" s="322"/>
      <c r="W95" s="322"/>
      <c r="X95" s="321"/>
      <c r="Y95" s="321"/>
      <c r="Z95" s="321"/>
      <c r="AA95" s="321"/>
      <c r="AB95" s="321"/>
      <c r="AC95" s="321"/>
      <c r="AD95" s="321"/>
      <c r="AE95" s="321"/>
      <c r="AF95" s="321"/>
      <c r="AG95" s="321"/>
      <c r="AH95" s="321"/>
      <c r="AI95" s="321"/>
      <c r="AJ95" s="321"/>
      <c r="AK95" s="321"/>
    </row>
    <row r="96" spans="21:37" ht="14.25">
      <c r="U96" s="322"/>
      <c r="V96" s="322"/>
      <c r="W96" s="322"/>
      <c r="X96" s="321"/>
      <c r="Y96" s="321"/>
      <c r="Z96" s="321"/>
      <c r="AA96" s="321"/>
      <c r="AB96" s="321"/>
      <c r="AC96" s="321"/>
      <c r="AD96" s="321"/>
      <c r="AE96" s="321"/>
      <c r="AF96" s="321"/>
      <c r="AG96" s="321"/>
      <c r="AH96" s="321"/>
      <c r="AI96" s="321"/>
      <c r="AJ96" s="321"/>
      <c r="AK96" s="321"/>
    </row>
    <row r="97" spans="21:37" ht="14.25">
      <c r="U97" s="322"/>
      <c r="V97" s="322"/>
      <c r="W97" s="322"/>
      <c r="X97" s="321"/>
      <c r="Y97" s="321"/>
      <c r="Z97" s="321"/>
      <c r="AA97" s="321"/>
      <c r="AB97" s="321"/>
      <c r="AC97" s="321"/>
      <c r="AD97" s="321"/>
      <c r="AE97" s="321"/>
      <c r="AF97" s="321"/>
      <c r="AG97" s="321"/>
      <c r="AH97" s="321"/>
      <c r="AI97" s="321"/>
      <c r="AJ97" s="321"/>
      <c r="AK97" s="321"/>
    </row>
    <row r="98" spans="21:37" ht="14.25">
      <c r="U98" s="323"/>
      <c r="V98" s="323"/>
      <c r="W98" s="323"/>
      <c r="X98" s="324"/>
      <c r="Y98" s="324"/>
      <c r="Z98" s="324"/>
      <c r="AA98" s="324"/>
      <c r="AB98" s="324"/>
      <c r="AC98" s="324"/>
      <c r="AD98" s="324"/>
      <c r="AE98" s="324"/>
      <c r="AF98" s="324"/>
      <c r="AG98" s="324"/>
      <c r="AH98" s="324"/>
      <c r="AI98" s="324"/>
      <c r="AJ98" s="324"/>
      <c r="AK98" s="324"/>
    </row>
    <row r="99" spans="21:37" ht="14.25">
      <c r="U99" s="323"/>
      <c r="V99" s="323"/>
      <c r="W99" s="323"/>
      <c r="X99" s="324"/>
      <c r="Y99" s="324"/>
      <c r="Z99" s="324"/>
      <c r="AA99" s="324"/>
      <c r="AB99" s="324"/>
      <c r="AC99" s="324"/>
      <c r="AD99" s="324"/>
      <c r="AE99" s="324"/>
      <c r="AF99" s="324"/>
      <c r="AG99" s="324"/>
      <c r="AH99" s="324"/>
      <c r="AI99" s="324"/>
      <c r="AJ99" s="324"/>
      <c r="AK99" s="324"/>
    </row>
    <row r="100" spans="21:37" ht="14.25">
      <c r="U100" s="323"/>
      <c r="V100" s="323"/>
      <c r="W100" s="323"/>
      <c r="X100" s="324"/>
      <c r="Y100" s="324"/>
      <c r="Z100" s="324"/>
      <c r="AA100" s="324"/>
      <c r="AB100" s="324"/>
      <c r="AC100" s="324"/>
      <c r="AD100" s="324"/>
      <c r="AE100" s="324"/>
      <c r="AF100" s="324"/>
      <c r="AG100" s="324"/>
      <c r="AH100" s="324"/>
      <c r="AI100" s="324"/>
      <c r="AJ100" s="324"/>
      <c r="AK100" s="324"/>
    </row>
    <row r="101" spans="24:37" ht="14.25"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</row>
    <row r="102" spans="24:37" ht="14.25">
      <c r="X102" s="325"/>
      <c r="Y102" s="325"/>
      <c r="Z102" s="325"/>
      <c r="AA102" s="325"/>
      <c r="AB102" s="325"/>
      <c r="AC102" s="325"/>
      <c r="AD102" s="325"/>
      <c r="AE102" s="325"/>
      <c r="AF102" s="325"/>
      <c r="AG102" s="325"/>
      <c r="AH102" s="325"/>
      <c r="AI102" s="325"/>
      <c r="AJ102" s="325"/>
      <c r="AK102" s="325"/>
    </row>
    <row r="103" spans="24:37" ht="14.25"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</row>
    <row r="104" spans="24:37" ht="14.25">
      <c r="X104" s="325"/>
      <c r="Y104" s="325"/>
      <c r="Z104" s="325"/>
      <c r="AA104" s="325"/>
      <c r="AB104" s="325"/>
      <c r="AC104" s="325"/>
      <c r="AD104" s="325"/>
      <c r="AE104" s="325"/>
      <c r="AF104" s="325"/>
      <c r="AG104" s="325"/>
      <c r="AH104" s="325"/>
      <c r="AI104" s="325"/>
      <c r="AJ104" s="325"/>
      <c r="AK104" s="325"/>
    </row>
    <row r="105" spans="24:37" ht="14.25">
      <c r="X105" s="325"/>
      <c r="Y105" s="325"/>
      <c r="Z105" s="325"/>
      <c r="AA105" s="325"/>
      <c r="AB105" s="325"/>
      <c r="AC105" s="325"/>
      <c r="AD105" s="325"/>
      <c r="AE105" s="325"/>
      <c r="AF105" s="325"/>
      <c r="AG105" s="325"/>
      <c r="AH105" s="325"/>
      <c r="AI105" s="325"/>
      <c r="AJ105" s="325"/>
      <c r="AK105" s="325"/>
    </row>
    <row r="106" spans="24:37" ht="14.25">
      <c r="X106" s="325"/>
      <c r="Y106" s="325"/>
      <c r="Z106" s="325"/>
      <c r="AA106" s="325"/>
      <c r="AB106" s="325"/>
      <c r="AC106" s="325"/>
      <c r="AD106" s="325"/>
      <c r="AE106" s="325"/>
      <c r="AF106" s="325"/>
      <c r="AG106" s="325"/>
      <c r="AH106" s="325"/>
      <c r="AI106" s="325"/>
      <c r="AJ106" s="325"/>
      <c r="AK106" s="325"/>
    </row>
    <row r="107" spans="24:37" ht="14.25">
      <c r="X107" s="325"/>
      <c r="Y107" s="325"/>
      <c r="Z107" s="325"/>
      <c r="AA107" s="325"/>
      <c r="AB107" s="325"/>
      <c r="AC107" s="325"/>
      <c r="AD107" s="325"/>
      <c r="AE107" s="325"/>
      <c r="AF107" s="325"/>
      <c r="AG107" s="325"/>
      <c r="AH107" s="325"/>
      <c r="AI107" s="325"/>
      <c r="AJ107" s="325"/>
      <c r="AK107" s="325"/>
    </row>
    <row r="108" spans="24:37" ht="14.25">
      <c r="X108" s="325"/>
      <c r="Y108" s="325"/>
      <c r="Z108" s="325"/>
      <c r="AA108" s="325"/>
      <c r="AB108" s="325"/>
      <c r="AC108" s="325"/>
      <c r="AD108" s="325"/>
      <c r="AE108" s="325"/>
      <c r="AF108" s="325"/>
      <c r="AG108" s="325"/>
      <c r="AH108" s="325"/>
      <c r="AI108" s="325"/>
      <c r="AJ108" s="325"/>
      <c r="AK108" s="325"/>
    </row>
    <row r="109" spans="24:37" ht="14.25">
      <c r="X109" s="325"/>
      <c r="Y109" s="325"/>
      <c r="Z109" s="325"/>
      <c r="AA109" s="325"/>
      <c r="AB109" s="325"/>
      <c r="AC109" s="325"/>
      <c r="AD109" s="325"/>
      <c r="AE109" s="325"/>
      <c r="AF109" s="325"/>
      <c r="AG109" s="325"/>
      <c r="AH109" s="325"/>
      <c r="AI109" s="325"/>
      <c r="AJ109" s="325"/>
      <c r="AK109" s="325"/>
    </row>
    <row r="110" spans="24:37" ht="14.25">
      <c r="X110" s="325"/>
      <c r="Y110" s="325"/>
      <c r="Z110" s="325"/>
      <c r="AA110" s="325"/>
      <c r="AB110" s="325"/>
      <c r="AC110" s="325"/>
      <c r="AD110" s="325"/>
      <c r="AE110" s="325"/>
      <c r="AF110" s="325"/>
      <c r="AG110" s="325"/>
      <c r="AH110" s="325"/>
      <c r="AI110" s="325"/>
      <c r="AJ110" s="325"/>
      <c r="AK110" s="325"/>
    </row>
    <row r="111" spans="24:37" ht="14.25">
      <c r="X111" s="325"/>
      <c r="Y111" s="325"/>
      <c r="Z111" s="325"/>
      <c r="AA111" s="325"/>
      <c r="AB111" s="325"/>
      <c r="AC111" s="325"/>
      <c r="AD111" s="325"/>
      <c r="AE111" s="325"/>
      <c r="AF111" s="325"/>
      <c r="AG111" s="325"/>
      <c r="AH111" s="325"/>
      <c r="AI111" s="325"/>
      <c r="AJ111" s="325"/>
      <c r="AK111" s="325"/>
    </row>
  </sheetData>
  <sheetProtection/>
  <mergeCells count="219">
    <mergeCell ref="V47:W47"/>
    <mergeCell ref="V41:W41"/>
    <mergeCell ref="V42:W42"/>
    <mergeCell ref="V43:W43"/>
    <mergeCell ref="V45:W45"/>
    <mergeCell ref="AB62:AC62"/>
    <mergeCell ref="U59:W61"/>
    <mergeCell ref="U62:W62"/>
    <mergeCell ref="U25:AP25"/>
    <mergeCell ref="AO59:AP59"/>
    <mergeCell ref="AO60:AP60"/>
    <mergeCell ref="AB61:AC61"/>
    <mergeCell ref="X59:AC60"/>
    <mergeCell ref="AH28:AI28"/>
    <mergeCell ref="AJ28:AL28"/>
    <mergeCell ref="Z61:AA61"/>
    <mergeCell ref="AO28:AP28"/>
    <mergeCell ref="X61:Y61"/>
    <mergeCell ref="AB71:AC71"/>
    <mergeCell ref="AB72:AC72"/>
    <mergeCell ref="AB73:AC73"/>
    <mergeCell ref="AB67:AC67"/>
    <mergeCell ref="AB68:AC68"/>
    <mergeCell ref="AB69:AC69"/>
    <mergeCell ref="AB70:AC70"/>
    <mergeCell ref="Z71:AA71"/>
    <mergeCell ref="Z72:AA72"/>
    <mergeCell ref="Z73:AA73"/>
    <mergeCell ref="Z67:AA67"/>
    <mergeCell ref="Z68:AA68"/>
    <mergeCell ref="Z69:AA69"/>
    <mergeCell ref="Z70:AA70"/>
    <mergeCell ref="X73:Y73"/>
    <mergeCell ref="X67:Y67"/>
    <mergeCell ref="X68:Y68"/>
    <mergeCell ref="X69:Y69"/>
    <mergeCell ref="X70:Y70"/>
    <mergeCell ref="U73:W73"/>
    <mergeCell ref="X71:Y71"/>
    <mergeCell ref="X72:Y72"/>
    <mergeCell ref="AB63:AC63"/>
    <mergeCell ref="U65:W65"/>
    <mergeCell ref="U66:W66"/>
    <mergeCell ref="U69:W69"/>
    <mergeCell ref="AB64:AC64"/>
    <mergeCell ref="AB65:AC65"/>
    <mergeCell ref="AB66:AC66"/>
    <mergeCell ref="X64:Y64"/>
    <mergeCell ref="X65:Y65"/>
    <mergeCell ref="X66:Y66"/>
    <mergeCell ref="A72:B72"/>
    <mergeCell ref="U31:W31"/>
    <mergeCell ref="U32:W32"/>
    <mergeCell ref="U33:W33"/>
    <mergeCell ref="U34:W34"/>
    <mergeCell ref="U35:W35"/>
    <mergeCell ref="U36:W36"/>
    <mergeCell ref="U71:W71"/>
    <mergeCell ref="U72:W72"/>
    <mergeCell ref="V46:W46"/>
    <mergeCell ref="A66:B66"/>
    <mergeCell ref="Z65:AA65"/>
    <mergeCell ref="Z66:AA66"/>
    <mergeCell ref="U68:W68"/>
    <mergeCell ref="Z63:AA63"/>
    <mergeCell ref="Z64:AA64"/>
    <mergeCell ref="U67:W67"/>
    <mergeCell ref="X63:Y63"/>
    <mergeCell ref="U63:W63"/>
    <mergeCell ref="U64:W64"/>
    <mergeCell ref="V38:W38"/>
    <mergeCell ref="V39:W39"/>
    <mergeCell ref="AH62:AI62"/>
    <mergeCell ref="A52:B52"/>
    <mergeCell ref="U70:W70"/>
    <mergeCell ref="AJ27:AP27"/>
    <mergeCell ref="AG28:AG29"/>
    <mergeCell ref="AC28:AD28"/>
    <mergeCell ref="AE28:AF28"/>
    <mergeCell ref="AM28:AN28"/>
    <mergeCell ref="A26:B26"/>
    <mergeCell ref="A29:B29"/>
    <mergeCell ref="A58:B58"/>
    <mergeCell ref="X62:Y62"/>
    <mergeCell ref="Z62:AA62"/>
    <mergeCell ref="U27:W29"/>
    <mergeCell ref="A35:B35"/>
    <mergeCell ref="A45:B45"/>
    <mergeCell ref="X27:AI27"/>
    <mergeCell ref="V37:W37"/>
    <mergeCell ref="A19:B19"/>
    <mergeCell ref="A20:B20"/>
    <mergeCell ref="A17:B17"/>
    <mergeCell ref="A23:B23"/>
    <mergeCell ref="A24:B24"/>
    <mergeCell ref="A25:B25"/>
    <mergeCell ref="AD63:AE63"/>
    <mergeCell ref="AD59:AN59"/>
    <mergeCell ref="AL60:AN60"/>
    <mergeCell ref="U57:AP57"/>
    <mergeCell ref="U58:AP58"/>
    <mergeCell ref="A14:B14"/>
    <mergeCell ref="A18:B18"/>
    <mergeCell ref="U45:U47"/>
    <mergeCell ref="A21:B21"/>
    <mergeCell ref="A22:B22"/>
    <mergeCell ref="A12:B12"/>
    <mergeCell ref="A13:B13"/>
    <mergeCell ref="U13:X13"/>
    <mergeCell ref="A10:B10"/>
    <mergeCell ref="A11:B11"/>
    <mergeCell ref="AL7:AL8"/>
    <mergeCell ref="A5:B9"/>
    <mergeCell ref="Y6:AG6"/>
    <mergeCell ref="Y7:Y8"/>
    <mergeCell ref="Z7:AC7"/>
    <mergeCell ref="U6:X8"/>
    <mergeCell ref="J8:K8"/>
    <mergeCell ref="AH6:AP6"/>
    <mergeCell ref="AI7:AI8"/>
    <mergeCell ref="AM7:AM8"/>
    <mergeCell ref="AN7:AN8"/>
    <mergeCell ref="AD7:AG7"/>
    <mergeCell ref="AH7:AH8"/>
    <mergeCell ref="H7:I8"/>
    <mergeCell ref="J7:K7"/>
    <mergeCell ref="M7:N8"/>
    <mergeCell ref="AP7:AP8"/>
    <mergeCell ref="Q7:S8"/>
    <mergeCell ref="AO7:AO8"/>
    <mergeCell ref="O6:P8"/>
    <mergeCell ref="C6:N6"/>
    <mergeCell ref="AJ7:AJ8"/>
    <mergeCell ref="AK7:AK8"/>
    <mergeCell ref="U9:X9"/>
    <mergeCell ref="U10:X10"/>
    <mergeCell ref="U11:X11"/>
    <mergeCell ref="U12:X12"/>
    <mergeCell ref="A2:S2"/>
    <mergeCell ref="A3:S3"/>
    <mergeCell ref="C5:P5"/>
    <mergeCell ref="Q5:S6"/>
    <mergeCell ref="C7:E8"/>
    <mergeCell ref="F7:G8"/>
    <mergeCell ref="AJ61:AK61"/>
    <mergeCell ref="AL61:AM61"/>
    <mergeCell ref="U15:X15"/>
    <mergeCell ref="U16:X16"/>
    <mergeCell ref="U17:X17"/>
    <mergeCell ref="U14:X14"/>
    <mergeCell ref="U37:U39"/>
    <mergeCell ref="U41:U43"/>
    <mergeCell ref="X28:Z28"/>
    <mergeCell ref="AA28:AB28"/>
    <mergeCell ref="AD65:AE65"/>
    <mergeCell ref="AD66:AE66"/>
    <mergeCell ref="AD67:AE67"/>
    <mergeCell ref="AD68:AE68"/>
    <mergeCell ref="U2:AP2"/>
    <mergeCell ref="U4:AP4"/>
    <mergeCell ref="AD61:AE61"/>
    <mergeCell ref="AF61:AG61"/>
    <mergeCell ref="AD60:AG60"/>
    <mergeCell ref="AH61:AI61"/>
    <mergeCell ref="AF68:AG68"/>
    <mergeCell ref="AF69:AG69"/>
    <mergeCell ref="AF70:AG70"/>
    <mergeCell ref="AF71:AG71"/>
    <mergeCell ref="AF72:AG72"/>
    <mergeCell ref="AD69:AE69"/>
    <mergeCell ref="AD70:AE70"/>
    <mergeCell ref="AD71:AE71"/>
    <mergeCell ref="AD72:AE72"/>
    <mergeCell ref="AF73:AG73"/>
    <mergeCell ref="AD64:AE64"/>
    <mergeCell ref="AD62:AE62"/>
    <mergeCell ref="AF62:AG62"/>
    <mergeCell ref="AF64:AG64"/>
    <mergeCell ref="AD73:AE73"/>
    <mergeCell ref="AF63:AG63"/>
    <mergeCell ref="AF65:AG65"/>
    <mergeCell ref="AF66:AG66"/>
    <mergeCell ref="AF67:AG67"/>
    <mergeCell ref="AL65:AM65"/>
    <mergeCell ref="AJ72:AK72"/>
    <mergeCell ref="AH73:AI73"/>
    <mergeCell ref="AH66:AI66"/>
    <mergeCell ref="AH67:AI67"/>
    <mergeCell ref="AH68:AI68"/>
    <mergeCell ref="AH69:AI69"/>
    <mergeCell ref="AJ70:AK70"/>
    <mergeCell ref="AH65:AI65"/>
    <mergeCell ref="AH72:AI72"/>
    <mergeCell ref="AL62:AM62"/>
    <mergeCell ref="AJ63:AK63"/>
    <mergeCell ref="AJ64:AK64"/>
    <mergeCell ref="AJ66:AK66"/>
    <mergeCell ref="AH70:AI70"/>
    <mergeCell ref="AH71:AI71"/>
    <mergeCell ref="AL70:AM70"/>
    <mergeCell ref="AL71:AM71"/>
    <mergeCell ref="AL63:AM63"/>
    <mergeCell ref="AL64:AM64"/>
    <mergeCell ref="AJ73:AK73"/>
    <mergeCell ref="AJ62:AK62"/>
    <mergeCell ref="AH60:AK60"/>
    <mergeCell ref="AJ67:AK67"/>
    <mergeCell ref="AJ68:AK68"/>
    <mergeCell ref="AJ69:AK69"/>
    <mergeCell ref="AJ71:AK71"/>
    <mergeCell ref="AJ65:AK65"/>
    <mergeCell ref="AH63:AI63"/>
    <mergeCell ref="AH64:AI64"/>
    <mergeCell ref="AL73:AM73"/>
    <mergeCell ref="AL66:AM66"/>
    <mergeCell ref="AL67:AM67"/>
    <mergeCell ref="AL68:AM68"/>
    <mergeCell ref="AL69:AM69"/>
    <mergeCell ref="AL72:AM7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PageLayoutView="0" workbookViewId="0" topLeftCell="A1">
      <selection activeCell="A4" sqref="A4"/>
    </sheetView>
  </sheetViews>
  <sheetFormatPr defaultColWidth="10.59765625" defaultRowHeight="15"/>
  <cols>
    <col min="1" max="2" width="2.59765625" style="186" customWidth="1"/>
    <col min="3" max="3" width="9.59765625" style="186" customWidth="1"/>
    <col min="4" max="30" width="8.69921875" style="186" customWidth="1"/>
    <col min="31" max="16384" width="10.59765625" style="186" customWidth="1"/>
  </cols>
  <sheetData>
    <row r="1" spans="1:29" s="235" customFormat="1" ht="19.5" customHeight="1">
      <c r="A1" s="15" t="s">
        <v>495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16" t="s">
        <v>496</v>
      </c>
      <c r="AC1" s="36"/>
    </row>
    <row r="2" spans="1:30" ht="19.5" customHeight="1">
      <c r="A2" s="683"/>
      <c r="B2" s="683"/>
      <c r="C2" s="683"/>
      <c r="D2" s="683"/>
      <c r="E2" s="683"/>
      <c r="F2" s="683"/>
      <c r="G2" s="683"/>
      <c r="H2" s="683"/>
      <c r="I2" s="683"/>
      <c r="J2" s="683"/>
      <c r="K2" s="683"/>
      <c r="L2" s="683"/>
      <c r="M2" s="683"/>
      <c r="N2" s="683"/>
      <c r="O2" s="683"/>
      <c r="P2" s="683"/>
      <c r="Q2" s="683"/>
      <c r="R2" s="683"/>
      <c r="S2" s="683"/>
      <c r="T2" s="683"/>
      <c r="U2" s="683"/>
      <c r="V2" s="683"/>
      <c r="W2" s="683"/>
      <c r="X2" s="683"/>
      <c r="Y2" s="683"/>
      <c r="Z2" s="683"/>
      <c r="AA2" s="683"/>
      <c r="AB2" s="683"/>
      <c r="AC2" s="134"/>
      <c r="AD2" s="134"/>
    </row>
    <row r="3" spans="1:30" ht="19.5" customHeight="1">
      <c r="A3" s="638" t="s">
        <v>893</v>
      </c>
      <c r="B3" s="638"/>
      <c r="C3" s="638"/>
      <c r="D3" s="638"/>
      <c r="E3" s="638"/>
      <c r="F3" s="638"/>
      <c r="G3" s="638"/>
      <c r="H3" s="638"/>
      <c r="I3" s="638"/>
      <c r="J3" s="638"/>
      <c r="K3" s="638"/>
      <c r="L3" s="638"/>
      <c r="M3" s="638"/>
      <c r="N3" s="638"/>
      <c r="O3" s="638"/>
      <c r="P3" s="638"/>
      <c r="Q3" s="638"/>
      <c r="R3" s="638"/>
      <c r="S3" s="638"/>
      <c r="T3" s="638"/>
      <c r="U3" s="638"/>
      <c r="V3" s="638"/>
      <c r="W3" s="638"/>
      <c r="X3" s="638"/>
      <c r="Y3" s="638"/>
      <c r="Z3" s="638"/>
      <c r="AA3" s="638"/>
      <c r="AB3" s="638"/>
      <c r="AC3" s="184"/>
      <c r="AD3" s="184"/>
    </row>
    <row r="4" spans="2:30" ht="18" customHeight="1" thickBot="1"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  <c r="Q4" s="237"/>
      <c r="R4" s="237"/>
      <c r="S4" s="237"/>
      <c r="T4" s="237"/>
      <c r="U4" s="237"/>
      <c r="V4" s="237"/>
      <c r="W4" s="237"/>
      <c r="X4" s="237"/>
      <c r="Y4" s="237"/>
      <c r="Z4" s="237"/>
      <c r="AA4" s="237"/>
      <c r="AB4" s="194" t="s">
        <v>119</v>
      </c>
      <c r="AC4" s="237"/>
      <c r="AD4" s="199"/>
    </row>
    <row r="5" spans="1:30" ht="18" customHeight="1">
      <c r="A5" s="539" t="s">
        <v>667</v>
      </c>
      <c r="B5" s="822"/>
      <c r="C5" s="541"/>
      <c r="D5" s="560" t="s">
        <v>129</v>
      </c>
      <c r="E5" s="560"/>
      <c r="F5" s="561"/>
      <c r="G5" s="559" t="s">
        <v>447</v>
      </c>
      <c r="H5" s="560"/>
      <c r="I5" s="560"/>
      <c r="J5" s="560"/>
      <c r="K5" s="560"/>
      <c r="L5" s="560"/>
      <c r="M5" s="560"/>
      <c r="N5" s="560"/>
      <c r="O5" s="560"/>
      <c r="P5" s="560"/>
      <c r="Q5" s="561"/>
      <c r="R5" s="559" t="s">
        <v>448</v>
      </c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184"/>
      <c r="AD5" s="184"/>
    </row>
    <row r="6" spans="1:30" ht="18" customHeight="1">
      <c r="A6" s="552"/>
      <c r="B6" s="552"/>
      <c r="C6" s="543"/>
      <c r="D6" s="603" t="s">
        <v>22</v>
      </c>
      <c r="E6" s="572" t="s">
        <v>23</v>
      </c>
      <c r="F6" s="572" t="s">
        <v>24</v>
      </c>
      <c r="G6" s="562" t="s">
        <v>22</v>
      </c>
      <c r="H6" s="564"/>
      <c r="I6" s="563"/>
      <c r="J6" s="562" t="s">
        <v>659</v>
      </c>
      <c r="K6" s="563"/>
      <c r="L6" s="562" t="s">
        <v>660</v>
      </c>
      <c r="M6" s="563"/>
      <c r="N6" s="562" t="s">
        <v>661</v>
      </c>
      <c r="O6" s="563"/>
      <c r="P6" s="823" t="s">
        <v>666</v>
      </c>
      <c r="Q6" s="563"/>
      <c r="R6" s="562" t="s">
        <v>22</v>
      </c>
      <c r="S6" s="564"/>
      <c r="T6" s="563"/>
      <c r="U6" s="562" t="s">
        <v>659</v>
      </c>
      <c r="V6" s="563"/>
      <c r="W6" s="562" t="s">
        <v>660</v>
      </c>
      <c r="X6" s="563"/>
      <c r="Y6" s="562" t="s">
        <v>661</v>
      </c>
      <c r="Z6" s="563"/>
      <c r="AA6" s="562" t="s">
        <v>662</v>
      </c>
      <c r="AB6" s="564"/>
      <c r="AC6" s="200"/>
      <c r="AD6" s="200"/>
    </row>
    <row r="7" spans="1:30" ht="18" customHeight="1">
      <c r="A7" s="607"/>
      <c r="B7" s="607"/>
      <c r="C7" s="545"/>
      <c r="D7" s="751"/>
      <c r="E7" s="573"/>
      <c r="F7" s="573"/>
      <c r="G7" s="247" t="s">
        <v>22</v>
      </c>
      <c r="H7" s="247" t="s">
        <v>23</v>
      </c>
      <c r="I7" s="247" t="s">
        <v>24</v>
      </c>
      <c r="J7" s="247" t="s">
        <v>23</v>
      </c>
      <c r="K7" s="247" t="s">
        <v>24</v>
      </c>
      <c r="L7" s="247" t="s">
        <v>23</v>
      </c>
      <c r="M7" s="247" t="s">
        <v>24</v>
      </c>
      <c r="N7" s="247" t="s">
        <v>23</v>
      </c>
      <c r="O7" s="247" t="s">
        <v>24</v>
      </c>
      <c r="P7" s="247" t="s">
        <v>23</v>
      </c>
      <c r="Q7" s="247" t="s">
        <v>24</v>
      </c>
      <c r="R7" s="247" t="s">
        <v>22</v>
      </c>
      <c r="S7" s="247" t="s">
        <v>23</v>
      </c>
      <c r="T7" s="247" t="s">
        <v>24</v>
      </c>
      <c r="U7" s="247" t="s">
        <v>23</v>
      </c>
      <c r="V7" s="247" t="s">
        <v>24</v>
      </c>
      <c r="W7" s="247" t="s">
        <v>23</v>
      </c>
      <c r="X7" s="247" t="s">
        <v>24</v>
      </c>
      <c r="Y7" s="247" t="s">
        <v>23</v>
      </c>
      <c r="Z7" s="247" t="s">
        <v>24</v>
      </c>
      <c r="AA7" s="247" t="s">
        <v>23</v>
      </c>
      <c r="AB7" s="248" t="s">
        <v>24</v>
      </c>
      <c r="AC7" s="184"/>
      <c r="AD7" s="184"/>
    </row>
    <row r="8" spans="1:30" ht="21" customHeight="1">
      <c r="A8" s="659" t="s">
        <v>478</v>
      </c>
      <c r="B8" s="826"/>
      <c r="C8" s="827"/>
      <c r="D8" s="190">
        <f>SUM(E8:F8)</f>
        <v>53918</v>
      </c>
      <c r="E8" s="190">
        <f>SUM(H8,S8)</f>
        <v>26929</v>
      </c>
      <c r="F8" s="190">
        <f>SUM(I8,T8)</f>
        <v>26989</v>
      </c>
      <c r="G8" s="190">
        <f>SUM(H8:I8)</f>
        <v>52357</v>
      </c>
      <c r="H8" s="190">
        <f>SUM(J8,L8,N8,P8)</f>
        <v>25863</v>
      </c>
      <c r="I8" s="190">
        <f>SUM(K8,M8,O8,Q8)</f>
        <v>26494</v>
      </c>
      <c r="J8" s="190">
        <v>9044</v>
      </c>
      <c r="K8" s="190">
        <v>9308</v>
      </c>
      <c r="L8" s="190">
        <v>8723</v>
      </c>
      <c r="M8" s="190">
        <v>8871</v>
      </c>
      <c r="N8" s="190">
        <v>8067</v>
      </c>
      <c r="O8" s="190">
        <v>8315</v>
      </c>
      <c r="P8" s="190">
        <v>29</v>
      </c>
      <c r="Q8" s="190" t="s">
        <v>437</v>
      </c>
      <c r="R8" s="190">
        <f>SUM(S8:T8)</f>
        <v>1561</v>
      </c>
      <c r="S8" s="190">
        <f>SUM(U8,W8,Y8,AA8)</f>
        <v>1066</v>
      </c>
      <c r="T8" s="190">
        <f>SUM(V8,X8,Z8,AB8)</f>
        <v>495</v>
      </c>
      <c r="U8" s="190">
        <v>478</v>
      </c>
      <c r="V8" s="190">
        <v>210</v>
      </c>
      <c r="W8" s="190">
        <v>276</v>
      </c>
      <c r="X8" s="190">
        <v>124</v>
      </c>
      <c r="Y8" s="190">
        <v>187</v>
      </c>
      <c r="Z8" s="190">
        <v>86</v>
      </c>
      <c r="AA8" s="190">
        <v>125</v>
      </c>
      <c r="AB8" s="190">
        <v>75</v>
      </c>
      <c r="AC8" s="58"/>
      <c r="AD8" s="58"/>
    </row>
    <row r="9" spans="1:30" ht="21" customHeight="1">
      <c r="A9" s="568" t="s">
        <v>8</v>
      </c>
      <c r="B9" s="595"/>
      <c r="C9" s="596"/>
      <c r="D9" s="190">
        <f>SUM(E9:F9)</f>
        <v>55649</v>
      </c>
      <c r="E9" s="190">
        <f aca="true" t="shared" si="0" ref="E9:F11">SUM(H9,S9)</f>
        <v>27948</v>
      </c>
      <c r="F9" s="190">
        <f t="shared" si="0"/>
        <v>27701</v>
      </c>
      <c r="G9" s="190">
        <f>SUM(H9:I9)</f>
        <v>53932</v>
      </c>
      <c r="H9" s="190">
        <f aca="true" t="shared" si="1" ref="H9:I11">SUM(J9,L9,N9,P9)</f>
        <v>26720</v>
      </c>
      <c r="I9" s="190">
        <f t="shared" si="1"/>
        <v>27212</v>
      </c>
      <c r="J9" s="190">
        <v>9324</v>
      </c>
      <c r="K9" s="190">
        <v>9324</v>
      </c>
      <c r="L9" s="190">
        <v>8836</v>
      </c>
      <c r="M9" s="190">
        <v>9173</v>
      </c>
      <c r="N9" s="190">
        <v>8538</v>
      </c>
      <c r="O9" s="190">
        <v>8715</v>
      </c>
      <c r="P9" s="190">
        <v>22</v>
      </c>
      <c r="Q9" s="190" t="s">
        <v>437</v>
      </c>
      <c r="R9" s="190">
        <f>SUM(S9:T9)</f>
        <v>1717</v>
      </c>
      <c r="S9" s="190">
        <f aca="true" t="shared" si="2" ref="S9:T11">SUM(U9,W9,Y9,AA9)</f>
        <v>1228</v>
      </c>
      <c r="T9" s="190">
        <f t="shared" si="2"/>
        <v>489</v>
      </c>
      <c r="U9" s="190">
        <v>459</v>
      </c>
      <c r="V9" s="190">
        <v>145</v>
      </c>
      <c r="W9" s="190">
        <v>349</v>
      </c>
      <c r="X9" s="190">
        <v>157</v>
      </c>
      <c r="Y9" s="190">
        <v>251</v>
      </c>
      <c r="Z9" s="190">
        <v>116</v>
      </c>
      <c r="AA9" s="190">
        <v>169</v>
      </c>
      <c r="AB9" s="190">
        <v>71</v>
      </c>
      <c r="AC9" s="58"/>
      <c r="AD9" s="58"/>
    </row>
    <row r="10" spans="1:30" ht="21" customHeight="1">
      <c r="A10" s="571">
        <v>2</v>
      </c>
      <c r="B10" s="733"/>
      <c r="C10" s="734"/>
      <c r="D10" s="190">
        <f>SUM(E10:F10)</f>
        <v>55793</v>
      </c>
      <c r="E10" s="190">
        <f t="shared" si="0"/>
        <v>27909</v>
      </c>
      <c r="F10" s="190">
        <f t="shared" si="0"/>
        <v>27884</v>
      </c>
      <c r="G10" s="190">
        <f>SUM(H10:I10)</f>
        <v>53981</v>
      </c>
      <c r="H10" s="190">
        <f t="shared" si="1"/>
        <v>26587</v>
      </c>
      <c r="I10" s="190">
        <f t="shared" si="1"/>
        <v>27394</v>
      </c>
      <c r="J10" s="190">
        <v>8944</v>
      </c>
      <c r="K10" s="190">
        <v>9156</v>
      </c>
      <c r="L10" s="190">
        <v>9082</v>
      </c>
      <c r="M10" s="190">
        <v>9175</v>
      </c>
      <c r="N10" s="190">
        <v>8544</v>
      </c>
      <c r="O10" s="190">
        <v>9063</v>
      </c>
      <c r="P10" s="190">
        <v>17</v>
      </c>
      <c r="Q10" s="190" t="s">
        <v>437</v>
      </c>
      <c r="R10" s="190">
        <f>SUM(S10:T10)</f>
        <v>1812</v>
      </c>
      <c r="S10" s="190">
        <f t="shared" si="2"/>
        <v>1322</v>
      </c>
      <c r="T10" s="190">
        <f t="shared" si="2"/>
        <v>490</v>
      </c>
      <c r="U10" s="190">
        <v>430</v>
      </c>
      <c r="V10" s="190">
        <v>131</v>
      </c>
      <c r="W10" s="190">
        <v>346</v>
      </c>
      <c r="X10" s="190">
        <v>109</v>
      </c>
      <c r="Y10" s="190">
        <v>305</v>
      </c>
      <c r="Z10" s="190">
        <v>147</v>
      </c>
      <c r="AA10" s="190">
        <v>241</v>
      </c>
      <c r="AB10" s="190">
        <v>103</v>
      </c>
      <c r="AC10" s="63"/>
      <c r="AD10" s="63"/>
    </row>
    <row r="11" spans="1:30" ht="21" customHeight="1">
      <c r="A11" s="571">
        <v>3</v>
      </c>
      <c r="B11" s="733"/>
      <c r="C11" s="734"/>
      <c r="D11" s="190">
        <f>SUM(E11:F11)</f>
        <v>54527</v>
      </c>
      <c r="E11" s="190">
        <f t="shared" si="0"/>
        <v>27460</v>
      </c>
      <c r="F11" s="190">
        <f t="shared" si="0"/>
        <v>27067</v>
      </c>
      <c r="G11" s="190">
        <f>SUM(H11:I11)</f>
        <v>52950</v>
      </c>
      <c r="H11" s="190">
        <f t="shared" si="1"/>
        <v>26312</v>
      </c>
      <c r="I11" s="190">
        <f t="shared" si="1"/>
        <v>26638</v>
      </c>
      <c r="J11" s="190">
        <v>8797</v>
      </c>
      <c r="K11" s="190">
        <v>8607</v>
      </c>
      <c r="L11" s="190">
        <v>8671</v>
      </c>
      <c r="M11" s="190">
        <v>9019</v>
      </c>
      <c r="N11" s="190">
        <v>8822</v>
      </c>
      <c r="O11" s="190">
        <v>9012</v>
      </c>
      <c r="P11" s="190">
        <v>22</v>
      </c>
      <c r="Q11" s="190" t="s">
        <v>437</v>
      </c>
      <c r="R11" s="190">
        <f>SUM(S11:T11)</f>
        <v>1577</v>
      </c>
      <c r="S11" s="190">
        <f t="shared" si="2"/>
        <v>1148</v>
      </c>
      <c r="T11" s="190">
        <f t="shared" si="2"/>
        <v>429</v>
      </c>
      <c r="U11" s="190">
        <v>302</v>
      </c>
      <c r="V11" s="190">
        <v>125</v>
      </c>
      <c r="W11" s="190">
        <v>300</v>
      </c>
      <c r="X11" s="190">
        <v>85</v>
      </c>
      <c r="Y11" s="190">
        <v>320</v>
      </c>
      <c r="Z11" s="190">
        <v>103</v>
      </c>
      <c r="AA11" s="190">
        <v>226</v>
      </c>
      <c r="AB11" s="190">
        <v>116</v>
      </c>
      <c r="AC11" s="63"/>
      <c r="AD11" s="63"/>
    </row>
    <row r="12" spans="1:30" s="20" customFormat="1" ht="21" customHeight="1">
      <c r="A12" s="582">
        <v>4</v>
      </c>
      <c r="B12" s="824"/>
      <c r="C12" s="825"/>
      <c r="D12" s="327">
        <f>SUM(D14,D16,D35)</f>
        <v>52299</v>
      </c>
      <c r="E12" s="327">
        <f aca="true" t="shared" si="3" ref="E12:AB12">SUM(E14,E16,E35)</f>
        <v>26346</v>
      </c>
      <c r="F12" s="327">
        <f t="shared" si="3"/>
        <v>25953</v>
      </c>
      <c r="G12" s="327">
        <f t="shared" si="3"/>
        <v>50939</v>
      </c>
      <c r="H12" s="327">
        <f t="shared" si="3"/>
        <v>25330</v>
      </c>
      <c r="I12" s="327">
        <f t="shared" si="3"/>
        <v>25609</v>
      </c>
      <c r="J12" s="327">
        <f t="shared" si="3"/>
        <v>8310</v>
      </c>
      <c r="K12" s="327">
        <f t="shared" si="3"/>
        <v>8235</v>
      </c>
      <c r="L12" s="327">
        <f t="shared" si="3"/>
        <v>8520</v>
      </c>
      <c r="M12" s="327">
        <f t="shared" si="3"/>
        <v>8488</v>
      </c>
      <c r="N12" s="327">
        <f t="shared" si="3"/>
        <v>8478</v>
      </c>
      <c r="O12" s="327">
        <f t="shared" si="3"/>
        <v>8886</v>
      </c>
      <c r="P12" s="327">
        <f t="shared" si="3"/>
        <v>22</v>
      </c>
      <c r="Q12" s="327" t="s">
        <v>437</v>
      </c>
      <c r="R12" s="327">
        <f t="shared" si="3"/>
        <v>1360</v>
      </c>
      <c r="S12" s="327">
        <f t="shared" si="3"/>
        <v>1016</v>
      </c>
      <c r="T12" s="327">
        <f t="shared" si="3"/>
        <v>344</v>
      </c>
      <c r="U12" s="327">
        <f t="shared" si="3"/>
        <v>263</v>
      </c>
      <c r="V12" s="327">
        <f t="shared" si="3"/>
        <v>91</v>
      </c>
      <c r="W12" s="327">
        <f t="shared" si="3"/>
        <v>212</v>
      </c>
      <c r="X12" s="327">
        <f t="shared" si="3"/>
        <v>94</v>
      </c>
      <c r="Y12" s="327">
        <f t="shared" si="3"/>
        <v>282</v>
      </c>
      <c r="Z12" s="327">
        <f t="shared" si="3"/>
        <v>73</v>
      </c>
      <c r="AA12" s="327">
        <f t="shared" si="3"/>
        <v>259</v>
      </c>
      <c r="AB12" s="327">
        <f t="shared" si="3"/>
        <v>86</v>
      </c>
      <c r="AC12" s="328"/>
      <c r="AD12" s="328"/>
    </row>
    <row r="13" spans="1:30" ht="21" customHeight="1">
      <c r="A13" s="236"/>
      <c r="B13" s="236"/>
      <c r="C13" s="276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1"/>
      <c r="P13" s="361"/>
      <c r="Q13" s="361"/>
      <c r="R13" s="327"/>
      <c r="S13" s="327"/>
      <c r="T13" s="327"/>
      <c r="U13" s="361"/>
      <c r="V13" s="361"/>
      <c r="W13" s="361"/>
      <c r="X13" s="361"/>
      <c r="Y13" s="361"/>
      <c r="Z13" s="361"/>
      <c r="AA13" s="361"/>
      <c r="AB13" s="361"/>
      <c r="AC13" s="184"/>
      <c r="AD13" s="184"/>
    </row>
    <row r="14" spans="1:30" s="20" customFormat="1" ht="21" customHeight="1">
      <c r="A14" s="666" t="s">
        <v>664</v>
      </c>
      <c r="B14" s="666"/>
      <c r="C14" s="667"/>
      <c r="D14" s="327">
        <v>421</v>
      </c>
      <c r="E14" s="327">
        <v>266</v>
      </c>
      <c r="F14" s="327">
        <v>155</v>
      </c>
      <c r="G14" s="329">
        <v>421</v>
      </c>
      <c r="H14" s="329">
        <v>266</v>
      </c>
      <c r="I14" s="329">
        <v>155</v>
      </c>
      <c r="J14" s="329">
        <v>87</v>
      </c>
      <c r="K14" s="329">
        <v>53</v>
      </c>
      <c r="L14" s="329">
        <v>88</v>
      </c>
      <c r="M14" s="329">
        <v>53</v>
      </c>
      <c r="N14" s="329">
        <v>91</v>
      </c>
      <c r="O14" s="329">
        <v>49</v>
      </c>
      <c r="P14" s="327" t="s">
        <v>848</v>
      </c>
      <c r="Q14" s="327" t="s">
        <v>848</v>
      </c>
      <c r="R14" s="327" t="s">
        <v>437</v>
      </c>
      <c r="S14" s="327" t="s">
        <v>437</v>
      </c>
      <c r="T14" s="327" t="s">
        <v>437</v>
      </c>
      <c r="U14" s="327" t="s">
        <v>848</v>
      </c>
      <c r="V14" s="327" t="s">
        <v>848</v>
      </c>
      <c r="W14" s="327" t="s">
        <v>848</v>
      </c>
      <c r="X14" s="327" t="s">
        <v>848</v>
      </c>
      <c r="Y14" s="327" t="s">
        <v>848</v>
      </c>
      <c r="Z14" s="327" t="s">
        <v>848</v>
      </c>
      <c r="AA14" s="327" t="s">
        <v>848</v>
      </c>
      <c r="AB14" s="327" t="s">
        <v>848</v>
      </c>
      <c r="AC14" s="327"/>
      <c r="AD14" s="327"/>
    </row>
    <row r="15" spans="1:30" ht="21" customHeight="1">
      <c r="A15" s="26"/>
      <c r="B15" s="26"/>
      <c r="C15" s="139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27"/>
      <c r="S15" s="327"/>
      <c r="T15" s="327"/>
      <c r="U15" s="361"/>
      <c r="V15" s="361"/>
      <c r="W15" s="361"/>
      <c r="X15" s="361"/>
      <c r="Y15" s="361"/>
      <c r="Z15" s="361"/>
      <c r="AA15" s="361"/>
      <c r="AB15" s="361"/>
      <c r="AC15" s="42"/>
      <c r="AD15" s="42"/>
    </row>
    <row r="16" spans="1:30" s="20" customFormat="1" ht="21" customHeight="1">
      <c r="A16" s="666" t="s">
        <v>665</v>
      </c>
      <c r="B16" s="666"/>
      <c r="C16" s="667"/>
      <c r="D16" s="329">
        <f>SUM(D17:D21,D23:D27,D29:D33)</f>
        <v>42452</v>
      </c>
      <c r="E16" s="329">
        <f aca="true" t="shared" si="4" ref="E16:R16">SUM(E17:E21,E23:E27,E29:E33)</f>
        <v>21703</v>
      </c>
      <c r="F16" s="329">
        <f t="shared" si="4"/>
        <v>20749</v>
      </c>
      <c r="G16" s="329">
        <f t="shared" si="4"/>
        <v>41092</v>
      </c>
      <c r="H16" s="329">
        <f t="shared" si="4"/>
        <v>20687</v>
      </c>
      <c r="I16" s="329">
        <f t="shared" si="4"/>
        <v>20405</v>
      </c>
      <c r="J16" s="329">
        <f t="shared" si="4"/>
        <v>6766</v>
      </c>
      <c r="K16" s="329">
        <f t="shared" si="4"/>
        <v>6480</v>
      </c>
      <c r="L16" s="329">
        <f t="shared" si="4"/>
        <v>6897</v>
      </c>
      <c r="M16" s="329">
        <f t="shared" si="4"/>
        <v>6768</v>
      </c>
      <c r="N16" s="329">
        <f t="shared" si="4"/>
        <v>7002</v>
      </c>
      <c r="O16" s="329">
        <f t="shared" si="4"/>
        <v>7157</v>
      </c>
      <c r="P16" s="329">
        <f t="shared" si="4"/>
        <v>22</v>
      </c>
      <c r="Q16" s="327" t="s">
        <v>848</v>
      </c>
      <c r="R16" s="329">
        <f t="shared" si="4"/>
        <v>1360</v>
      </c>
      <c r="S16" s="329">
        <f aca="true" t="shared" si="5" ref="S16:AB16">SUM(S17:S21,S23:S27,S29:S33)</f>
        <v>1016</v>
      </c>
      <c r="T16" s="329">
        <f t="shared" si="5"/>
        <v>344</v>
      </c>
      <c r="U16" s="329">
        <f t="shared" si="5"/>
        <v>263</v>
      </c>
      <c r="V16" s="329">
        <f t="shared" si="5"/>
        <v>91</v>
      </c>
      <c r="W16" s="329">
        <f t="shared" si="5"/>
        <v>212</v>
      </c>
      <c r="X16" s="329">
        <f t="shared" si="5"/>
        <v>94</v>
      </c>
      <c r="Y16" s="329">
        <f t="shared" si="5"/>
        <v>282</v>
      </c>
      <c r="Z16" s="329">
        <f t="shared" si="5"/>
        <v>73</v>
      </c>
      <c r="AA16" s="329">
        <f t="shared" si="5"/>
        <v>259</v>
      </c>
      <c r="AB16" s="329">
        <f t="shared" si="5"/>
        <v>86</v>
      </c>
      <c r="AC16" s="64"/>
      <c r="AD16" s="64"/>
    </row>
    <row r="17" spans="1:30" ht="21" customHeight="1">
      <c r="A17" s="34"/>
      <c r="B17" s="568" t="s">
        <v>71</v>
      </c>
      <c r="C17" s="576"/>
      <c r="D17" s="190">
        <f>SUM(E17:F17)</f>
        <v>14908</v>
      </c>
      <c r="E17" s="190">
        <f aca="true" t="shared" si="6" ref="E17:F21">SUM(H17,S17)</f>
        <v>7501</v>
      </c>
      <c r="F17" s="190">
        <f t="shared" si="6"/>
        <v>7407</v>
      </c>
      <c r="G17" s="190">
        <f>SUM(H17:I17)</f>
        <v>14127</v>
      </c>
      <c r="H17" s="190">
        <f aca="true" t="shared" si="7" ref="H17:I21">SUM(J17,L17,N17,P17)</f>
        <v>6865</v>
      </c>
      <c r="I17" s="190">
        <f t="shared" si="7"/>
        <v>7262</v>
      </c>
      <c r="J17" s="190">
        <v>2185</v>
      </c>
      <c r="K17" s="190">
        <v>2356</v>
      </c>
      <c r="L17" s="190">
        <v>2313</v>
      </c>
      <c r="M17" s="190">
        <v>2380</v>
      </c>
      <c r="N17" s="190">
        <v>2367</v>
      </c>
      <c r="O17" s="190">
        <v>2526</v>
      </c>
      <c r="P17" s="190" t="s">
        <v>849</v>
      </c>
      <c r="Q17" s="190" t="s">
        <v>849</v>
      </c>
      <c r="R17" s="190">
        <v>781</v>
      </c>
      <c r="S17" s="190">
        <v>636</v>
      </c>
      <c r="T17" s="190">
        <v>145</v>
      </c>
      <c r="U17" s="190">
        <v>188</v>
      </c>
      <c r="V17" s="190">
        <v>38</v>
      </c>
      <c r="W17" s="190">
        <v>128</v>
      </c>
      <c r="X17" s="190">
        <v>37</v>
      </c>
      <c r="Y17" s="190">
        <v>173</v>
      </c>
      <c r="Z17" s="190">
        <v>40</v>
      </c>
      <c r="AA17" s="190">
        <v>147</v>
      </c>
      <c r="AB17" s="190">
        <v>30</v>
      </c>
      <c r="AC17" s="128"/>
      <c r="AD17" s="128"/>
    </row>
    <row r="18" spans="1:30" ht="21" customHeight="1">
      <c r="A18" s="34"/>
      <c r="B18" s="568" t="s">
        <v>32</v>
      </c>
      <c r="C18" s="576"/>
      <c r="D18" s="190">
        <f>SUM(E18:F18)</f>
        <v>2361</v>
      </c>
      <c r="E18" s="190">
        <f t="shared" si="6"/>
        <v>1383</v>
      </c>
      <c r="F18" s="190">
        <f t="shared" si="6"/>
        <v>978</v>
      </c>
      <c r="G18" s="190">
        <f>SUM(H18:I18)</f>
        <v>2319</v>
      </c>
      <c r="H18" s="190">
        <f t="shared" si="7"/>
        <v>1348</v>
      </c>
      <c r="I18" s="190">
        <f t="shared" si="7"/>
        <v>971</v>
      </c>
      <c r="J18" s="190">
        <v>478</v>
      </c>
      <c r="K18" s="190">
        <v>285</v>
      </c>
      <c r="L18" s="190">
        <v>429</v>
      </c>
      <c r="M18" s="190">
        <v>328</v>
      </c>
      <c r="N18" s="190">
        <v>441</v>
      </c>
      <c r="O18" s="190">
        <v>358</v>
      </c>
      <c r="P18" s="190" t="s">
        <v>849</v>
      </c>
      <c r="Q18" s="190" t="s">
        <v>849</v>
      </c>
      <c r="R18" s="190">
        <v>42</v>
      </c>
      <c r="S18" s="190">
        <v>35</v>
      </c>
      <c r="T18" s="190">
        <v>7</v>
      </c>
      <c r="U18" s="190">
        <v>4</v>
      </c>
      <c r="V18" s="190">
        <v>1</v>
      </c>
      <c r="W18" s="190">
        <v>7</v>
      </c>
      <c r="X18" s="190">
        <v>3</v>
      </c>
      <c r="Y18" s="190">
        <v>13</v>
      </c>
      <c r="Z18" s="190" t="s">
        <v>849</v>
      </c>
      <c r="AA18" s="190">
        <v>11</v>
      </c>
      <c r="AB18" s="190">
        <v>3</v>
      </c>
      <c r="AC18" s="39"/>
      <c r="AD18" s="39"/>
    </row>
    <row r="19" spans="1:30" ht="21" customHeight="1">
      <c r="A19" s="34"/>
      <c r="B19" s="568" t="s">
        <v>72</v>
      </c>
      <c r="C19" s="576"/>
      <c r="D19" s="190">
        <f>SUM(E19:F19)</f>
        <v>5009</v>
      </c>
      <c r="E19" s="190">
        <f t="shared" si="6"/>
        <v>2464</v>
      </c>
      <c r="F19" s="190">
        <f t="shared" si="6"/>
        <v>2545</v>
      </c>
      <c r="G19" s="190">
        <f>SUM(H19:I19)</f>
        <v>4825</v>
      </c>
      <c r="H19" s="190">
        <f t="shared" si="7"/>
        <v>2323</v>
      </c>
      <c r="I19" s="190">
        <f t="shared" si="7"/>
        <v>2502</v>
      </c>
      <c r="J19" s="190">
        <v>753</v>
      </c>
      <c r="K19" s="190">
        <v>769</v>
      </c>
      <c r="L19" s="190">
        <v>761</v>
      </c>
      <c r="M19" s="190">
        <v>843</v>
      </c>
      <c r="N19" s="190">
        <v>809</v>
      </c>
      <c r="O19" s="190">
        <v>890</v>
      </c>
      <c r="P19" s="190" t="s">
        <v>849</v>
      </c>
      <c r="Q19" s="190" t="s">
        <v>849</v>
      </c>
      <c r="R19" s="190">
        <v>184</v>
      </c>
      <c r="S19" s="190">
        <v>141</v>
      </c>
      <c r="T19" s="190">
        <v>43</v>
      </c>
      <c r="U19" s="190">
        <v>37</v>
      </c>
      <c r="V19" s="190">
        <v>12</v>
      </c>
      <c r="W19" s="190">
        <v>38</v>
      </c>
      <c r="X19" s="190">
        <v>12</v>
      </c>
      <c r="Y19" s="190">
        <v>32</v>
      </c>
      <c r="Z19" s="190">
        <v>9</v>
      </c>
      <c r="AA19" s="190">
        <v>34</v>
      </c>
      <c r="AB19" s="190">
        <v>10</v>
      </c>
      <c r="AC19" s="39"/>
      <c r="AD19" s="39"/>
    </row>
    <row r="20" spans="1:30" ht="21" customHeight="1">
      <c r="A20" s="34"/>
      <c r="B20" s="568" t="s">
        <v>73</v>
      </c>
      <c r="C20" s="576"/>
      <c r="D20" s="190">
        <f>SUM(E20:F20)</f>
        <v>1369</v>
      </c>
      <c r="E20" s="190">
        <f t="shared" si="6"/>
        <v>686</v>
      </c>
      <c r="F20" s="190">
        <f t="shared" si="6"/>
        <v>683</v>
      </c>
      <c r="G20" s="190">
        <f>SUM(H20:I20)</f>
        <v>1321</v>
      </c>
      <c r="H20" s="190">
        <f t="shared" si="7"/>
        <v>657</v>
      </c>
      <c r="I20" s="190">
        <f t="shared" si="7"/>
        <v>664</v>
      </c>
      <c r="J20" s="190">
        <v>228</v>
      </c>
      <c r="K20" s="190">
        <v>195</v>
      </c>
      <c r="L20" s="190">
        <v>224</v>
      </c>
      <c r="M20" s="190">
        <v>237</v>
      </c>
      <c r="N20" s="190">
        <v>205</v>
      </c>
      <c r="O20" s="190">
        <v>232</v>
      </c>
      <c r="P20" s="190" t="s">
        <v>849</v>
      </c>
      <c r="Q20" s="190" t="s">
        <v>849</v>
      </c>
      <c r="R20" s="190">
        <v>48</v>
      </c>
      <c r="S20" s="190">
        <v>29</v>
      </c>
      <c r="T20" s="190">
        <v>19</v>
      </c>
      <c r="U20" s="190">
        <v>3</v>
      </c>
      <c r="V20" s="190">
        <v>7</v>
      </c>
      <c r="W20" s="190">
        <v>6</v>
      </c>
      <c r="X20" s="190">
        <v>7</v>
      </c>
      <c r="Y20" s="190">
        <v>10</v>
      </c>
      <c r="Z20" s="190">
        <v>2</v>
      </c>
      <c r="AA20" s="190">
        <v>10</v>
      </c>
      <c r="AB20" s="190">
        <v>3</v>
      </c>
      <c r="AC20" s="39"/>
      <c r="AD20" s="39"/>
    </row>
    <row r="21" spans="1:30" ht="21" customHeight="1">
      <c r="A21" s="34"/>
      <c r="B21" s="568" t="s">
        <v>74</v>
      </c>
      <c r="C21" s="576"/>
      <c r="D21" s="190">
        <f>SUM(E21:F21)</f>
        <v>1200</v>
      </c>
      <c r="E21" s="190">
        <f t="shared" si="6"/>
        <v>588</v>
      </c>
      <c r="F21" s="190">
        <f t="shared" si="6"/>
        <v>612</v>
      </c>
      <c r="G21" s="190">
        <f>SUM(H21:I21)</f>
        <v>1200</v>
      </c>
      <c r="H21" s="190">
        <f t="shared" si="7"/>
        <v>588</v>
      </c>
      <c r="I21" s="190">
        <f t="shared" si="7"/>
        <v>612</v>
      </c>
      <c r="J21" s="190">
        <v>196</v>
      </c>
      <c r="K21" s="190">
        <v>209</v>
      </c>
      <c r="L21" s="190">
        <v>193</v>
      </c>
      <c r="M21" s="190">
        <v>208</v>
      </c>
      <c r="N21" s="190">
        <v>199</v>
      </c>
      <c r="O21" s="190">
        <v>195</v>
      </c>
      <c r="P21" s="190" t="s">
        <v>849</v>
      </c>
      <c r="Q21" s="190" t="s">
        <v>849</v>
      </c>
      <c r="R21" s="190" t="s">
        <v>437</v>
      </c>
      <c r="S21" s="190" t="s">
        <v>437</v>
      </c>
      <c r="T21" s="190" t="s">
        <v>437</v>
      </c>
      <c r="U21" s="190" t="s">
        <v>849</v>
      </c>
      <c r="V21" s="190" t="s">
        <v>849</v>
      </c>
      <c r="W21" s="190" t="s">
        <v>849</v>
      </c>
      <c r="X21" s="190" t="s">
        <v>849</v>
      </c>
      <c r="Y21" s="190" t="s">
        <v>849</v>
      </c>
      <c r="Z21" s="190" t="s">
        <v>849</v>
      </c>
      <c r="AA21" s="190" t="s">
        <v>849</v>
      </c>
      <c r="AB21" s="190" t="s">
        <v>849</v>
      </c>
      <c r="AC21" s="39"/>
      <c r="AD21" s="39"/>
    </row>
    <row r="22" spans="1:30" ht="21" customHeight="1">
      <c r="A22" s="34"/>
      <c r="B22" s="253"/>
      <c r="C22" s="254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  <c r="W22" s="190"/>
      <c r="X22" s="190"/>
      <c r="Y22" s="190"/>
      <c r="Z22" s="190"/>
      <c r="AA22" s="190"/>
      <c r="AB22" s="190"/>
      <c r="AC22" s="39"/>
      <c r="AD22" s="39"/>
    </row>
    <row r="23" spans="1:30" ht="21" customHeight="1">
      <c r="A23" s="34"/>
      <c r="B23" s="568" t="s">
        <v>75</v>
      </c>
      <c r="C23" s="576"/>
      <c r="D23" s="190">
        <f>SUM(E23:F23)</f>
        <v>2809</v>
      </c>
      <c r="E23" s="190">
        <f aca="true" t="shared" si="8" ref="E23:F27">SUM(H23,S23)</f>
        <v>1338</v>
      </c>
      <c r="F23" s="190">
        <f t="shared" si="8"/>
        <v>1471</v>
      </c>
      <c r="G23" s="190">
        <f>SUM(H23:I23)</f>
        <v>2685</v>
      </c>
      <c r="H23" s="190">
        <f aca="true" t="shared" si="9" ref="H23:I27">SUM(J23,L23,N23,P23)</f>
        <v>1264</v>
      </c>
      <c r="I23" s="190">
        <f t="shared" si="9"/>
        <v>1421</v>
      </c>
      <c r="J23" s="190">
        <v>433</v>
      </c>
      <c r="K23" s="190">
        <v>451</v>
      </c>
      <c r="L23" s="190">
        <v>406</v>
      </c>
      <c r="M23" s="190">
        <v>468</v>
      </c>
      <c r="N23" s="190">
        <v>425</v>
      </c>
      <c r="O23" s="190">
        <v>502</v>
      </c>
      <c r="P23" s="190" t="s">
        <v>849</v>
      </c>
      <c r="Q23" s="190" t="s">
        <v>849</v>
      </c>
      <c r="R23" s="190">
        <v>124</v>
      </c>
      <c r="S23" s="190">
        <v>74</v>
      </c>
      <c r="T23" s="190">
        <v>50</v>
      </c>
      <c r="U23" s="190">
        <v>17</v>
      </c>
      <c r="V23" s="190">
        <v>14</v>
      </c>
      <c r="W23" s="190">
        <v>11</v>
      </c>
      <c r="X23" s="190">
        <v>14</v>
      </c>
      <c r="Y23" s="190">
        <v>24</v>
      </c>
      <c r="Z23" s="190">
        <v>7</v>
      </c>
      <c r="AA23" s="190">
        <v>22</v>
      </c>
      <c r="AB23" s="190">
        <v>15</v>
      </c>
      <c r="AC23" s="39"/>
      <c r="AD23" s="39"/>
    </row>
    <row r="24" spans="1:30" ht="21" customHeight="1">
      <c r="A24" s="34"/>
      <c r="B24" s="568" t="s">
        <v>76</v>
      </c>
      <c r="C24" s="576"/>
      <c r="D24" s="190">
        <f>SUM(E24:F24)</f>
        <v>1653</v>
      </c>
      <c r="E24" s="190">
        <f t="shared" si="8"/>
        <v>1016</v>
      </c>
      <c r="F24" s="190">
        <f t="shared" si="8"/>
        <v>637</v>
      </c>
      <c r="G24" s="190">
        <f>SUM(H24:I24)</f>
        <v>1530</v>
      </c>
      <c r="H24" s="190">
        <f t="shared" si="9"/>
        <v>958</v>
      </c>
      <c r="I24" s="190">
        <f t="shared" si="9"/>
        <v>572</v>
      </c>
      <c r="J24" s="190">
        <v>290</v>
      </c>
      <c r="K24" s="190">
        <v>194</v>
      </c>
      <c r="L24" s="190">
        <v>311</v>
      </c>
      <c r="M24" s="190">
        <v>180</v>
      </c>
      <c r="N24" s="190">
        <v>357</v>
      </c>
      <c r="O24" s="190">
        <v>198</v>
      </c>
      <c r="P24" s="190" t="s">
        <v>849</v>
      </c>
      <c r="Q24" s="190" t="s">
        <v>849</v>
      </c>
      <c r="R24" s="190">
        <v>123</v>
      </c>
      <c r="S24" s="190">
        <v>58</v>
      </c>
      <c r="T24" s="190">
        <v>65</v>
      </c>
      <c r="U24" s="190">
        <v>6</v>
      </c>
      <c r="V24" s="190">
        <v>14</v>
      </c>
      <c r="W24" s="190">
        <v>17</v>
      </c>
      <c r="X24" s="190">
        <v>18</v>
      </c>
      <c r="Y24" s="190">
        <v>17</v>
      </c>
      <c r="Z24" s="190">
        <v>12</v>
      </c>
      <c r="AA24" s="190">
        <v>18</v>
      </c>
      <c r="AB24" s="190">
        <v>21</v>
      </c>
      <c r="AC24" s="39"/>
      <c r="AD24" s="39"/>
    </row>
    <row r="25" spans="1:30" ht="21" customHeight="1">
      <c r="A25" s="34"/>
      <c r="B25" s="568" t="s">
        <v>77</v>
      </c>
      <c r="C25" s="576"/>
      <c r="D25" s="190">
        <f>SUM(E25:F25)</f>
        <v>1906</v>
      </c>
      <c r="E25" s="190">
        <f t="shared" si="8"/>
        <v>1151</v>
      </c>
      <c r="F25" s="190">
        <f t="shared" si="8"/>
        <v>755</v>
      </c>
      <c r="G25" s="190">
        <f>SUM(H25:I25)</f>
        <v>1906</v>
      </c>
      <c r="H25" s="190">
        <f t="shared" si="9"/>
        <v>1151</v>
      </c>
      <c r="I25" s="190">
        <f t="shared" si="9"/>
        <v>755</v>
      </c>
      <c r="J25" s="190">
        <v>406</v>
      </c>
      <c r="K25" s="190">
        <v>238</v>
      </c>
      <c r="L25" s="190">
        <v>371</v>
      </c>
      <c r="M25" s="190">
        <v>246</v>
      </c>
      <c r="N25" s="190">
        <v>374</v>
      </c>
      <c r="O25" s="190">
        <v>271</v>
      </c>
      <c r="P25" s="190" t="s">
        <v>849</v>
      </c>
      <c r="Q25" s="190" t="s">
        <v>849</v>
      </c>
      <c r="R25" s="190" t="s">
        <v>437</v>
      </c>
      <c r="S25" s="190" t="s">
        <v>437</v>
      </c>
      <c r="T25" s="190" t="s">
        <v>437</v>
      </c>
      <c r="U25" s="190" t="s">
        <v>849</v>
      </c>
      <c r="V25" s="190" t="s">
        <v>849</v>
      </c>
      <c r="W25" s="190" t="s">
        <v>849</v>
      </c>
      <c r="X25" s="190" t="s">
        <v>849</v>
      </c>
      <c r="Y25" s="190" t="s">
        <v>851</v>
      </c>
      <c r="Z25" s="190" t="s">
        <v>1</v>
      </c>
      <c r="AA25" s="190" t="s">
        <v>849</v>
      </c>
      <c r="AB25" s="190" t="s">
        <v>1</v>
      </c>
      <c r="AC25" s="39"/>
      <c r="AD25" s="39"/>
    </row>
    <row r="26" spans="1:30" ht="21" customHeight="1">
      <c r="A26" s="236"/>
      <c r="B26" s="568" t="s">
        <v>80</v>
      </c>
      <c r="C26" s="576"/>
      <c r="D26" s="190">
        <f>SUM(E26:F26)</f>
        <v>1239</v>
      </c>
      <c r="E26" s="190">
        <f t="shared" si="8"/>
        <v>621</v>
      </c>
      <c r="F26" s="190">
        <f t="shared" si="8"/>
        <v>618</v>
      </c>
      <c r="G26" s="190">
        <f>SUM(H26:I26)</f>
        <v>1239</v>
      </c>
      <c r="H26" s="190">
        <f t="shared" si="9"/>
        <v>621</v>
      </c>
      <c r="I26" s="190">
        <f t="shared" si="9"/>
        <v>618</v>
      </c>
      <c r="J26" s="190">
        <v>168</v>
      </c>
      <c r="K26" s="190">
        <v>193</v>
      </c>
      <c r="L26" s="190">
        <v>236</v>
      </c>
      <c r="M26" s="190">
        <v>207</v>
      </c>
      <c r="N26" s="190">
        <v>217</v>
      </c>
      <c r="O26" s="190">
        <v>218</v>
      </c>
      <c r="P26" s="190" t="s">
        <v>1</v>
      </c>
      <c r="Q26" s="190" t="s">
        <v>851</v>
      </c>
      <c r="R26" s="190" t="s">
        <v>437</v>
      </c>
      <c r="S26" s="190" t="s">
        <v>437</v>
      </c>
      <c r="T26" s="190" t="s">
        <v>437</v>
      </c>
      <c r="U26" s="190" t="s">
        <v>1</v>
      </c>
      <c r="V26" s="190" t="s">
        <v>849</v>
      </c>
      <c r="W26" s="190" t="s">
        <v>1</v>
      </c>
      <c r="X26" s="190" t="s">
        <v>1</v>
      </c>
      <c r="Y26" s="190" t="s">
        <v>851</v>
      </c>
      <c r="Z26" s="190" t="s">
        <v>1</v>
      </c>
      <c r="AA26" s="190" t="s">
        <v>849</v>
      </c>
      <c r="AB26" s="190" t="s">
        <v>1</v>
      </c>
      <c r="AC26" s="39"/>
      <c r="AD26" s="39"/>
    </row>
    <row r="27" spans="1:30" ht="21" customHeight="1">
      <c r="A27" s="236"/>
      <c r="B27" s="568" t="s">
        <v>85</v>
      </c>
      <c r="C27" s="576"/>
      <c r="D27" s="190">
        <f>SUM(E27:F27)</f>
        <v>2023</v>
      </c>
      <c r="E27" s="190">
        <f t="shared" si="8"/>
        <v>965</v>
      </c>
      <c r="F27" s="190">
        <f t="shared" si="8"/>
        <v>1058</v>
      </c>
      <c r="G27" s="190">
        <f>SUM(H27:I27)</f>
        <v>2023</v>
      </c>
      <c r="H27" s="190">
        <f t="shared" si="9"/>
        <v>965</v>
      </c>
      <c r="I27" s="190">
        <f t="shared" si="9"/>
        <v>1058</v>
      </c>
      <c r="J27" s="190">
        <v>297</v>
      </c>
      <c r="K27" s="190">
        <v>353</v>
      </c>
      <c r="L27" s="190">
        <v>356</v>
      </c>
      <c r="M27" s="190">
        <v>341</v>
      </c>
      <c r="N27" s="190">
        <v>312</v>
      </c>
      <c r="O27" s="190">
        <v>364</v>
      </c>
      <c r="P27" s="190" t="s">
        <v>1</v>
      </c>
      <c r="Q27" s="190" t="s">
        <v>851</v>
      </c>
      <c r="R27" s="190" t="s">
        <v>437</v>
      </c>
      <c r="S27" s="190" t="s">
        <v>437</v>
      </c>
      <c r="T27" s="190" t="s">
        <v>437</v>
      </c>
      <c r="U27" s="190" t="s">
        <v>1</v>
      </c>
      <c r="V27" s="190" t="s">
        <v>849</v>
      </c>
      <c r="W27" s="190" t="s">
        <v>1</v>
      </c>
      <c r="X27" s="190" t="s">
        <v>1</v>
      </c>
      <c r="Y27" s="190" t="s">
        <v>851</v>
      </c>
      <c r="Z27" s="190" t="s">
        <v>1</v>
      </c>
      <c r="AA27" s="190" t="s">
        <v>849</v>
      </c>
      <c r="AB27" s="190" t="s">
        <v>1</v>
      </c>
      <c r="AC27" s="39"/>
      <c r="AD27" s="190"/>
    </row>
    <row r="28" spans="1:30" ht="21" customHeight="1">
      <c r="A28" s="236"/>
      <c r="B28" s="253"/>
      <c r="C28" s="254"/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0"/>
      <c r="W28" s="190"/>
      <c r="X28" s="190"/>
      <c r="Y28" s="190"/>
      <c r="Z28" s="190"/>
      <c r="AA28" s="190"/>
      <c r="AB28" s="190"/>
      <c r="AC28" s="39"/>
      <c r="AD28" s="190"/>
    </row>
    <row r="29" spans="1:30" ht="21" customHeight="1">
      <c r="A29" s="236"/>
      <c r="B29" s="568" t="s">
        <v>94</v>
      </c>
      <c r="C29" s="576"/>
      <c r="D29" s="190">
        <f>SUM(E29:F29)</f>
        <v>3136</v>
      </c>
      <c r="E29" s="190">
        <f>SUM(H29,S29)</f>
        <v>1815</v>
      </c>
      <c r="F29" s="190">
        <f>SUM(I29,T29)</f>
        <v>1321</v>
      </c>
      <c r="G29" s="190">
        <f>SUM(H29:I29)</f>
        <v>3078</v>
      </c>
      <c r="H29" s="190">
        <f>SUM(J29,L29,N29,P29)</f>
        <v>1772</v>
      </c>
      <c r="I29" s="190">
        <f>SUM(K29,M29,O29,Q29)</f>
        <v>1306</v>
      </c>
      <c r="J29" s="190">
        <v>639</v>
      </c>
      <c r="K29" s="190">
        <v>391</v>
      </c>
      <c r="L29" s="190">
        <v>594</v>
      </c>
      <c r="M29" s="190">
        <v>414</v>
      </c>
      <c r="N29" s="190">
        <v>539</v>
      </c>
      <c r="O29" s="190">
        <v>501</v>
      </c>
      <c r="P29" s="190" t="s">
        <v>1</v>
      </c>
      <c r="Q29" s="190" t="s">
        <v>851</v>
      </c>
      <c r="R29" s="190">
        <v>58</v>
      </c>
      <c r="S29" s="190">
        <v>43</v>
      </c>
      <c r="T29" s="190">
        <v>15</v>
      </c>
      <c r="U29" s="190">
        <v>8</v>
      </c>
      <c r="V29" s="190">
        <v>5</v>
      </c>
      <c r="W29" s="190">
        <v>5</v>
      </c>
      <c r="X29" s="190">
        <v>3</v>
      </c>
      <c r="Y29" s="190">
        <v>13</v>
      </c>
      <c r="Z29" s="190">
        <v>3</v>
      </c>
      <c r="AA29" s="190">
        <v>17</v>
      </c>
      <c r="AB29" s="190">
        <v>4</v>
      </c>
      <c r="AC29" s="39"/>
      <c r="AD29" s="39"/>
    </row>
    <row r="30" spans="1:30" ht="21" customHeight="1">
      <c r="A30" s="236"/>
      <c r="B30" s="568" t="s">
        <v>100</v>
      </c>
      <c r="C30" s="576"/>
      <c r="D30" s="190">
        <v>1378</v>
      </c>
      <c r="E30" s="190">
        <v>596</v>
      </c>
      <c r="F30" s="190">
        <v>782</v>
      </c>
      <c r="G30" s="190">
        <v>1378</v>
      </c>
      <c r="H30" s="190">
        <v>596</v>
      </c>
      <c r="I30" s="190">
        <v>782</v>
      </c>
      <c r="J30" s="190">
        <v>183</v>
      </c>
      <c r="K30" s="190">
        <v>251</v>
      </c>
      <c r="L30" s="190">
        <v>199</v>
      </c>
      <c r="M30" s="190">
        <v>271</v>
      </c>
      <c r="N30" s="190">
        <v>214</v>
      </c>
      <c r="O30" s="190">
        <v>260</v>
      </c>
      <c r="P30" s="190" t="s">
        <v>1</v>
      </c>
      <c r="Q30" s="190" t="s">
        <v>849</v>
      </c>
      <c r="R30" s="190" t="s">
        <v>437</v>
      </c>
      <c r="S30" s="190" t="s">
        <v>437</v>
      </c>
      <c r="T30" s="190" t="s">
        <v>437</v>
      </c>
      <c r="U30" s="190" t="s">
        <v>1</v>
      </c>
      <c r="V30" s="190" t="s">
        <v>1</v>
      </c>
      <c r="W30" s="190" t="s">
        <v>851</v>
      </c>
      <c r="X30" s="190" t="s">
        <v>1</v>
      </c>
      <c r="Y30" s="190" t="s">
        <v>849</v>
      </c>
      <c r="Z30" s="190" t="s">
        <v>1</v>
      </c>
      <c r="AA30" s="190" t="s">
        <v>1</v>
      </c>
      <c r="AB30" s="190" t="s">
        <v>851</v>
      </c>
      <c r="AC30" s="39"/>
      <c r="AD30" s="39"/>
    </row>
    <row r="31" spans="1:30" ht="21" customHeight="1">
      <c r="A31" s="236"/>
      <c r="B31" s="568" t="s">
        <v>105</v>
      </c>
      <c r="C31" s="576"/>
      <c r="D31" s="190">
        <v>1526</v>
      </c>
      <c r="E31" s="190">
        <v>495</v>
      </c>
      <c r="F31" s="190">
        <v>1031</v>
      </c>
      <c r="G31" s="190">
        <v>1526</v>
      </c>
      <c r="H31" s="190">
        <v>495</v>
      </c>
      <c r="I31" s="190">
        <v>1031</v>
      </c>
      <c r="J31" s="190">
        <v>169</v>
      </c>
      <c r="K31" s="190">
        <v>351</v>
      </c>
      <c r="L31" s="190">
        <v>166</v>
      </c>
      <c r="M31" s="190">
        <v>346</v>
      </c>
      <c r="N31" s="190">
        <v>160</v>
      </c>
      <c r="O31" s="190">
        <v>334</v>
      </c>
      <c r="P31" s="190" t="s">
        <v>1</v>
      </c>
      <c r="Q31" s="190" t="s">
        <v>849</v>
      </c>
      <c r="R31" s="190" t="s">
        <v>437</v>
      </c>
      <c r="S31" s="190" t="s">
        <v>437</v>
      </c>
      <c r="T31" s="190" t="s">
        <v>437</v>
      </c>
      <c r="U31" s="190" t="s">
        <v>1</v>
      </c>
      <c r="V31" s="190" t="s">
        <v>1</v>
      </c>
      <c r="W31" s="190" t="s">
        <v>851</v>
      </c>
      <c r="X31" s="190" t="s">
        <v>1</v>
      </c>
      <c r="Y31" s="190" t="s">
        <v>849</v>
      </c>
      <c r="Z31" s="190" t="s">
        <v>1</v>
      </c>
      <c r="AA31" s="190" t="s">
        <v>1</v>
      </c>
      <c r="AB31" s="190" t="s">
        <v>851</v>
      </c>
      <c r="AC31" s="39"/>
      <c r="AD31" s="39"/>
    </row>
    <row r="32" spans="1:30" ht="21" customHeight="1">
      <c r="A32" s="236"/>
      <c r="B32" s="568" t="s">
        <v>112</v>
      </c>
      <c r="C32" s="576"/>
      <c r="D32" s="190">
        <v>1805</v>
      </c>
      <c r="E32" s="190">
        <v>977</v>
      </c>
      <c r="F32" s="190">
        <v>828</v>
      </c>
      <c r="G32" s="190">
        <v>1805</v>
      </c>
      <c r="H32" s="190">
        <v>977</v>
      </c>
      <c r="I32" s="190">
        <v>828</v>
      </c>
      <c r="J32" s="190">
        <v>313</v>
      </c>
      <c r="K32" s="190">
        <v>233</v>
      </c>
      <c r="L32" s="190">
        <v>308</v>
      </c>
      <c r="M32" s="190">
        <v>289</v>
      </c>
      <c r="N32" s="190">
        <v>350</v>
      </c>
      <c r="O32" s="190">
        <v>306</v>
      </c>
      <c r="P32" s="190">
        <v>6</v>
      </c>
      <c r="Q32" s="190" t="s">
        <v>1</v>
      </c>
      <c r="R32" s="190" t="s">
        <v>437</v>
      </c>
      <c r="S32" s="190" t="s">
        <v>437</v>
      </c>
      <c r="T32" s="190" t="s">
        <v>437</v>
      </c>
      <c r="U32" s="190" t="s">
        <v>849</v>
      </c>
      <c r="V32" s="190" t="s">
        <v>1</v>
      </c>
      <c r="W32" s="190" t="s">
        <v>1</v>
      </c>
      <c r="X32" s="190" t="s">
        <v>851</v>
      </c>
      <c r="Y32" s="190" t="s">
        <v>1</v>
      </c>
      <c r="Z32" s="190" t="s">
        <v>849</v>
      </c>
      <c r="AA32" s="190" t="s">
        <v>1</v>
      </c>
      <c r="AB32" s="190" t="s">
        <v>1</v>
      </c>
      <c r="AC32" s="39"/>
      <c r="AD32" s="39"/>
    </row>
    <row r="33" spans="1:30" ht="21" customHeight="1">
      <c r="A33" s="236"/>
      <c r="B33" s="568" t="s">
        <v>117</v>
      </c>
      <c r="C33" s="576"/>
      <c r="D33" s="190">
        <v>130</v>
      </c>
      <c r="E33" s="190">
        <v>107</v>
      </c>
      <c r="F33" s="190">
        <v>23</v>
      </c>
      <c r="G33" s="190">
        <v>130</v>
      </c>
      <c r="H33" s="190">
        <v>107</v>
      </c>
      <c r="I33" s="190">
        <v>23</v>
      </c>
      <c r="J33" s="190">
        <v>28</v>
      </c>
      <c r="K33" s="190">
        <v>11</v>
      </c>
      <c r="L33" s="190">
        <v>30</v>
      </c>
      <c r="M33" s="190">
        <v>10</v>
      </c>
      <c r="N33" s="190">
        <v>33</v>
      </c>
      <c r="O33" s="190">
        <v>2</v>
      </c>
      <c r="P33" s="190">
        <v>16</v>
      </c>
      <c r="Q33" s="190" t="s">
        <v>851</v>
      </c>
      <c r="R33" s="190" t="s">
        <v>437</v>
      </c>
      <c r="S33" s="190" t="s">
        <v>437</v>
      </c>
      <c r="T33" s="190" t="s">
        <v>437</v>
      </c>
      <c r="U33" s="190" t="s">
        <v>1</v>
      </c>
      <c r="V33" s="190" t="s">
        <v>849</v>
      </c>
      <c r="W33" s="190" t="s">
        <v>1</v>
      </c>
      <c r="X33" s="190" t="s">
        <v>1</v>
      </c>
      <c r="Y33" s="190" t="s">
        <v>851</v>
      </c>
      <c r="Z33" s="190" t="s">
        <v>1</v>
      </c>
      <c r="AA33" s="190" t="s">
        <v>849</v>
      </c>
      <c r="AB33" s="190" t="s">
        <v>1</v>
      </c>
      <c r="AC33" s="90"/>
      <c r="AD33" s="90"/>
    </row>
    <row r="34" spans="1:30" ht="21" customHeight="1">
      <c r="A34" s="236"/>
      <c r="B34" s="253"/>
      <c r="C34" s="25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0"/>
      <c r="Q34" s="190"/>
      <c r="R34" s="190"/>
      <c r="S34" s="190" t="s">
        <v>437</v>
      </c>
      <c r="T34" s="190" t="s">
        <v>437</v>
      </c>
      <c r="U34" s="190"/>
      <c r="V34" s="190"/>
      <c r="W34" s="190"/>
      <c r="X34" s="190"/>
      <c r="Y34" s="190"/>
      <c r="Z34" s="190"/>
      <c r="AA34" s="190"/>
      <c r="AB34" s="190"/>
      <c r="AC34" s="39"/>
      <c r="AD34" s="39"/>
    </row>
    <row r="35" spans="1:30" s="20" customFormat="1" ht="21" customHeight="1">
      <c r="A35" s="666" t="s">
        <v>658</v>
      </c>
      <c r="B35" s="666"/>
      <c r="C35" s="667"/>
      <c r="D35" s="329">
        <f>SUM(D36:D39)</f>
        <v>9426</v>
      </c>
      <c r="E35" s="329">
        <f aca="true" t="shared" si="10" ref="E35:O35">SUM(E36:E39)</f>
        <v>4377</v>
      </c>
      <c r="F35" s="329">
        <f t="shared" si="10"/>
        <v>5049</v>
      </c>
      <c r="G35" s="329">
        <f t="shared" si="10"/>
        <v>9426</v>
      </c>
      <c r="H35" s="329">
        <f t="shared" si="10"/>
        <v>4377</v>
      </c>
      <c r="I35" s="329">
        <f t="shared" si="10"/>
        <v>5049</v>
      </c>
      <c r="J35" s="329">
        <f t="shared" si="10"/>
        <v>1457</v>
      </c>
      <c r="K35" s="329">
        <f t="shared" si="10"/>
        <v>1702</v>
      </c>
      <c r="L35" s="329">
        <f t="shared" si="10"/>
        <v>1535</v>
      </c>
      <c r="M35" s="329">
        <f t="shared" si="10"/>
        <v>1667</v>
      </c>
      <c r="N35" s="329">
        <f t="shared" si="10"/>
        <v>1385</v>
      </c>
      <c r="O35" s="329">
        <f t="shared" si="10"/>
        <v>1680</v>
      </c>
      <c r="P35" s="327" t="s">
        <v>848</v>
      </c>
      <c r="Q35" s="327" t="s">
        <v>848</v>
      </c>
      <c r="R35" s="327" t="s">
        <v>437</v>
      </c>
      <c r="S35" s="327" t="s">
        <v>437</v>
      </c>
      <c r="T35" s="327" t="s">
        <v>437</v>
      </c>
      <c r="U35" s="327" t="s">
        <v>848</v>
      </c>
      <c r="V35" s="327" t="s">
        <v>848</v>
      </c>
      <c r="W35" s="327" t="s">
        <v>848</v>
      </c>
      <c r="X35" s="327" t="s">
        <v>848</v>
      </c>
      <c r="Y35" s="327" t="s">
        <v>848</v>
      </c>
      <c r="Z35" s="327" t="s">
        <v>848</v>
      </c>
      <c r="AA35" s="327" t="s">
        <v>848</v>
      </c>
      <c r="AB35" s="327" t="s">
        <v>848</v>
      </c>
      <c r="AC35" s="327"/>
      <c r="AD35" s="327"/>
    </row>
    <row r="36" spans="1:30" ht="21" customHeight="1">
      <c r="A36" s="26"/>
      <c r="B36" s="568" t="s">
        <v>71</v>
      </c>
      <c r="C36" s="576"/>
      <c r="D36" s="190">
        <f>SUM(E36:F36)</f>
        <v>7927</v>
      </c>
      <c r="E36" s="190">
        <f aca="true" t="shared" si="11" ref="E36:F38">SUM(H36,S36)</f>
        <v>3439</v>
      </c>
      <c r="F36" s="190">
        <f t="shared" si="11"/>
        <v>4488</v>
      </c>
      <c r="G36" s="190">
        <f>SUM(H36:I36)</f>
        <v>7927</v>
      </c>
      <c r="H36" s="190">
        <f aca="true" t="shared" si="12" ref="H36:I38">SUM(J36,L36,N36,P36)</f>
        <v>3439</v>
      </c>
      <c r="I36" s="190">
        <f t="shared" si="12"/>
        <v>4488</v>
      </c>
      <c r="J36" s="190">
        <v>1147</v>
      </c>
      <c r="K36" s="190">
        <v>1496</v>
      </c>
      <c r="L36" s="190">
        <v>1226</v>
      </c>
      <c r="M36" s="190">
        <v>1517</v>
      </c>
      <c r="N36" s="190">
        <v>1066</v>
      </c>
      <c r="O36" s="190">
        <v>1475</v>
      </c>
      <c r="P36" s="190" t="s">
        <v>1</v>
      </c>
      <c r="Q36" s="190" t="s">
        <v>851</v>
      </c>
      <c r="R36" s="190" t="s">
        <v>437</v>
      </c>
      <c r="S36" s="190" t="s">
        <v>437</v>
      </c>
      <c r="T36" s="190" t="s">
        <v>437</v>
      </c>
      <c r="U36" s="190" t="s">
        <v>1</v>
      </c>
      <c r="V36" s="190" t="s">
        <v>849</v>
      </c>
      <c r="W36" s="190" t="s">
        <v>1</v>
      </c>
      <c r="X36" s="190" t="s">
        <v>1</v>
      </c>
      <c r="Y36" s="190" t="s">
        <v>851</v>
      </c>
      <c r="Z36" s="190" t="s">
        <v>1</v>
      </c>
      <c r="AA36" s="190" t="s">
        <v>849</v>
      </c>
      <c r="AB36" s="190" t="s">
        <v>1</v>
      </c>
      <c r="AC36" s="39"/>
      <c r="AD36" s="39"/>
    </row>
    <row r="37" spans="1:30" ht="21" customHeight="1">
      <c r="A37" s="26"/>
      <c r="B37" s="568" t="s">
        <v>32</v>
      </c>
      <c r="C37" s="576"/>
      <c r="D37" s="190">
        <f>SUM(E37:F37)</f>
        <v>453</v>
      </c>
      <c r="E37" s="190">
        <f t="shared" si="11"/>
        <v>212</v>
      </c>
      <c r="F37" s="190">
        <f t="shared" si="11"/>
        <v>241</v>
      </c>
      <c r="G37" s="190">
        <f>SUM(H37:I37)</f>
        <v>453</v>
      </c>
      <c r="H37" s="190">
        <f t="shared" si="12"/>
        <v>212</v>
      </c>
      <c r="I37" s="190">
        <f t="shared" si="12"/>
        <v>241</v>
      </c>
      <c r="J37" s="190">
        <v>86</v>
      </c>
      <c r="K37" s="190">
        <v>95</v>
      </c>
      <c r="L37" s="190">
        <v>47</v>
      </c>
      <c r="M37" s="190">
        <v>58</v>
      </c>
      <c r="N37" s="190">
        <v>79</v>
      </c>
      <c r="O37" s="190">
        <v>88</v>
      </c>
      <c r="P37" s="190" t="s">
        <v>1</v>
      </c>
      <c r="Q37" s="190" t="s">
        <v>1</v>
      </c>
      <c r="R37" s="190" t="s">
        <v>437</v>
      </c>
      <c r="S37" s="190" t="s">
        <v>437</v>
      </c>
      <c r="T37" s="190" t="s">
        <v>437</v>
      </c>
      <c r="U37" s="190" t="s">
        <v>1</v>
      </c>
      <c r="V37" s="190" t="s">
        <v>1</v>
      </c>
      <c r="W37" s="190" t="s">
        <v>1</v>
      </c>
      <c r="X37" s="190" t="s">
        <v>1</v>
      </c>
      <c r="Y37" s="190" t="s">
        <v>1</v>
      </c>
      <c r="Z37" s="190" t="s">
        <v>1</v>
      </c>
      <c r="AA37" s="190" t="s">
        <v>1</v>
      </c>
      <c r="AB37" s="190" t="s">
        <v>1</v>
      </c>
      <c r="AC37" s="39"/>
      <c r="AD37" s="39"/>
    </row>
    <row r="38" spans="1:30" ht="21" customHeight="1">
      <c r="A38" s="26"/>
      <c r="B38" s="568" t="s">
        <v>72</v>
      </c>
      <c r="C38" s="576"/>
      <c r="D38" s="190">
        <f>SUM(E38:F38)</f>
        <v>925</v>
      </c>
      <c r="E38" s="190">
        <f t="shared" si="11"/>
        <v>605</v>
      </c>
      <c r="F38" s="190">
        <f t="shared" si="11"/>
        <v>320</v>
      </c>
      <c r="G38" s="190">
        <f>SUM(H38:I38)</f>
        <v>925</v>
      </c>
      <c r="H38" s="190">
        <f t="shared" si="12"/>
        <v>605</v>
      </c>
      <c r="I38" s="190">
        <f t="shared" si="12"/>
        <v>320</v>
      </c>
      <c r="J38" s="190">
        <v>183</v>
      </c>
      <c r="K38" s="190">
        <v>111</v>
      </c>
      <c r="L38" s="190">
        <v>226</v>
      </c>
      <c r="M38" s="190">
        <v>92</v>
      </c>
      <c r="N38" s="190">
        <v>196</v>
      </c>
      <c r="O38" s="190">
        <v>117</v>
      </c>
      <c r="P38" s="190" t="s">
        <v>1</v>
      </c>
      <c r="Q38" s="190" t="s">
        <v>1</v>
      </c>
      <c r="R38" s="190" t="s">
        <v>437</v>
      </c>
      <c r="S38" s="190" t="s">
        <v>437</v>
      </c>
      <c r="T38" s="190" t="s">
        <v>437</v>
      </c>
      <c r="U38" s="190" t="s">
        <v>1</v>
      </c>
      <c r="V38" s="190" t="s">
        <v>1</v>
      </c>
      <c r="W38" s="190" t="s">
        <v>1</v>
      </c>
      <c r="X38" s="190" t="s">
        <v>1</v>
      </c>
      <c r="Y38" s="190" t="s">
        <v>1</v>
      </c>
      <c r="Z38" s="190" t="s">
        <v>1</v>
      </c>
      <c r="AA38" s="190" t="s">
        <v>1</v>
      </c>
      <c r="AB38" s="190" t="s">
        <v>1</v>
      </c>
      <c r="AC38" s="39"/>
      <c r="AD38" s="39"/>
    </row>
    <row r="39" spans="1:31" ht="21" customHeight="1">
      <c r="A39" s="28"/>
      <c r="B39" s="828" t="s">
        <v>77</v>
      </c>
      <c r="C39" s="829"/>
      <c r="D39" s="514">
        <f>SUM(E39:F39)</f>
        <v>121</v>
      </c>
      <c r="E39" s="189">
        <f>SUM(H39,S39)</f>
        <v>121</v>
      </c>
      <c r="F39" s="189" t="s">
        <v>663</v>
      </c>
      <c r="G39" s="189">
        <f>SUM(H39:I39)</f>
        <v>121</v>
      </c>
      <c r="H39" s="189">
        <f>SUM(J39,L39,N39,P39)</f>
        <v>121</v>
      </c>
      <c r="I39" s="193" t="s">
        <v>663</v>
      </c>
      <c r="J39" s="193">
        <v>41</v>
      </c>
      <c r="K39" s="193" t="s">
        <v>1</v>
      </c>
      <c r="L39" s="193">
        <v>36</v>
      </c>
      <c r="M39" s="193" t="s">
        <v>1</v>
      </c>
      <c r="N39" s="193">
        <v>44</v>
      </c>
      <c r="O39" s="189" t="s">
        <v>1</v>
      </c>
      <c r="P39" s="189" t="s">
        <v>1</v>
      </c>
      <c r="Q39" s="189" t="s">
        <v>1</v>
      </c>
      <c r="R39" s="189" t="s">
        <v>437</v>
      </c>
      <c r="S39" s="189" t="s">
        <v>437</v>
      </c>
      <c r="T39" s="189" t="s">
        <v>437</v>
      </c>
      <c r="U39" s="189" t="s">
        <v>1</v>
      </c>
      <c r="V39" s="189" t="s">
        <v>1</v>
      </c>
      <c r="W39" s="189" t="s">
        <v>1</v>
      </c>
      <c r="X39" s="189" t="s">
        <v>1</v>
      </c>
      <c r="Y39" s="189" t="s">
        <v>1</v>
      </c>
      <c r="Z39" s="189" t="s">
        <v>1</v>
      </c>
      <c r="AA39" s="189" t="s">
        <v>1</v>
      </c>
      <c r="AB39" s="189" t="s">
        <v>1</v>
      </c>
      <c r="AC39" s="127"/>
      <c r="AD39" s="127"/>
      <c r="AE39" s="199"/>
    </row>
    <row r="40" spans="1:31" ht="15" customHeight="1">
      <c r="A40" s="240" t="s">
        <v>314</v>
      </c>
      <c r="B40" s="240"/>
      <c r="C40" s="240"/>
      <c r="AC40" s="199"/>
      <c r="AD40" s="199"/>
      <c r="AE40" s="199"/>
    </row>
    <row r="41" spans="1:31" ht="14.25" customHeight="1">
      <c r="A41" s="240"/>
      <c r="B41" s="240"/>
      <c r="C41" s="240"/>
      <c r="AC41" s="199"/>
      <c r="AD41" s="199"/>
      <c r="AE41" s="199"/>
    </row>
    <row r="42" spans="1:3" ht="14.25" customHeight="1">
      <c r="A42" s="240"/>
      <c r="B42" s="240"/>
      <c r="C42" s="240"/>
    </row>
    <row r="43" spans="1:3" ht="14.25" customHeight="1">
      <c r="A43" s="240"/>
      <c r="B43" s="240"/>
      <c r="C43" s="240"/>
    </row>
    <row r="44" spans="1:3" ht="14.25" customHeight="1">
      <c r="A44" s="240"/>
      <c r="B44" s="240"/>
      <c r="C44" s="240"/>
    </row>
    <row r="45" spans="1:3" ht="14.25" customHeight="1">
      <c r="A45" s="240"/>
      <c r="B45" s="240"/>
      <c r="C45" s="240"/>
    </row>
    <row r="46" spans="1:3" ht="14.25" customHeight="1">
      <c r="A46" s="240"/>
      <c r="B46" s="240"/>
      <c r="C46" s="240"/>
    </row>
    <row r="47" spans="1:3" ht="14.25" customHeight="1">
      <c r="A47" s="240"/>
      <c r="B47" s="240"/>
      <c r="C47" s="240"/>
    </row>
    <row r="48" spans="1:3" ht="14.25" customHeight="1">
      <c r="A48" s="240"/>
      <c r="B48" s="240"/>
      <c r="C48" s="240"/>
    </row>
    <row r="49" spans="1:3" ht="14.25" customHeight="1">
      <c r="A49" s="240"/>
      <c r="B49" s="240"/>
      <c r="C49" s="240"/>
    </row>
    <row r="50" spans="1:3" ht="14.25" customHeight="1">
      <c r="A50" s="240"/>
      <c r="B50" s="240"/>
      <c r="C50" s="240"/>
    </row>
    <row r="51" spans="1:3" ht="14.25" customHeight="1">
      <c r="A51" s="240"/>
      <c r="B51" s="240"/>
      <c r="C51" s="240"/>
    </row>
    <row r="52" spans="1:3" ht="14.25" customHeight="1">
      <c r="A52" s="240"/>
      <c r="B52" s="240"/>
      <c r="C52" s="240"/>
    </row>
    <row r="53" spans="1:3" ht="14.25" customHeight="1">
      <c r="A53" s="240"/>
      <c r="B53" s="240"/>
      <c r="C53" s="240"/>
    </row>
    <row r="54" spans="1:3" ht="14.25" customHeight="1">
      <c r="A54" s="240"/>
      <c r="B54" s="240"/>
      <c r="C54" s="240"/>
    </row>
    <row r="55" spans="1:3" ht="14.25" customHeight="1">
      <c r="A55" s="240"/>
      <c r="B55" s="240"/>
      <c r="C55" s="240"/>
    </row>
    <row r="56" spans="1:3" ht="14.25" customHeight="1">
      <c r="A56" s="240"/>
      <c r="B56" s="240"/>
      <c r="C56" s="240"/>
    </row>
    <row r="57" spans="1:3" ht="14.25" customHeight="1">
      <c r="A57" s="240"/>
      <c r="B57" s="240"/>
      <c r="C57" s="240"/>
    </row>
    <row r="58" spans="1:3" ht="14.25" customHeight="1">
      <c r="A58" s="240"/>
      <c r="B58" s="240"/>
      <c r="C58" s="240"/>
    </row>
    <row r="59" spans="1:3" ht="14.25" customHeight="1">
      <c r="A59" s="240"/>
      <c r="B59" s="240"/>
      <c r="C59" s="240"/>
    </row>
    <row r="60" spans="1:3" ht="14.25" customHeight="1">
      <c r="A60" s="240"/>
      <c r="B60" s="240"/>
      <c r="C60" s="240"/>
    </row>
    <row r="61" spans="1:3" ht="14.25" customHeight="1">
      <c r="A61" s="240"/>
      <c r="B61" s="240"/>
      <c r="C61" s="240"/>
    </row>
    <row r="62" spans="1:3" ht="14.25" customHeight="1">
      <c r="A62" s="240"/>
      <c r="B62" s="240"/>
      <c r="C62" s="240"/>
    </row>
    <row r="63" spans="1:3" ht="14.25" customHeight="1">
      <c r="A63" s="240"/>
      <c r="B63" s="240"/>
      <c r="C63" s="240"/>
    </row>
    <row r="64" spans="1:3" ht="14.25" customHeight="1">
      <c r="A64" s="240"/>
      <c r="B64" s="240"/>
      <c r="C64" s="240"/>
    </row>
    <row r="65" spans="1:3" ht="14.25" customHeight="1">
      <c r="A65" s="240"/>
      <c r="B65" s="240"/>
      <c r="C65" s="240"/>
    </row>
    <row r="66" spans="1:3" ht="14.25" customHeight="1">
      <c r="A66" s="240"/>
      <c r="B66" s="240"/>
      <c r="C66" s="240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46">
    <mergeCell ref="B29:C29"/>
    <mergeCell ref="B30:C30"/>
    <mergeCell ref="B31:C31"/>
    <mergeCell ref="B32:C32"/>
    <mergeCell ref="B38:C38"/>
    <mergeCell ref="B39:C39"/>
    <mergeCell ref="B33:C33"/>
    <mergeCell ref="A35:C35"/>
    <mergeCell ref="B36:C36"/>
    <mergeCell ref="B37:C37"/>
    <mergeCell ref="B21:C21"/>
    <mergeCell ref="B23:C23"/>
    <mergeCell ref="B24:C24"/>
    <mergeCell ref="B25:C25"/>
    <mergeCell ref="B26:C26"/>
    <mergeCell ref="B27:C27"/>
    <mergeCell ref="F6:F7"/>
    <mergeCell ref="A16:C16"/>
    <mergeCell ref="B17:C17"/>
    <mergeCell ref="B18:C18"/>
    <mergeCell ref="B19:C19"/>
    <mergeCell ref="B20:C20"/>
    <mergeCell ref="A10:C10"/>
    <mergeCell ref="A11:C11"/>
    <mergeCell ref="A12:C12"/>
    <mergeCell ref="A14:C14"/>
    <mergeCell ref="A8:C8"/>
    <mergeCell ref="A9:C9"/>
    <mergeCell ref="N6:O6"/>
    <mergeCell ref="P6:Q6"/>
    <mergeCell ref="J6:K6"/>
    <mergeCell ref="L6:M6"/>
    <mergeCell ref="W6:X6"/>
    <mergeCell ref="Y6:Z6"/>
    <mergeCell ref="R6:T6"/>
    <mergeCell ref="U6:V6"/>
    <mergeCell ref="R5:AB5"/>
    <mergeCell ref="A2:AB2"/>
    <mergeCell ref="A3:AB3"/>
    <mergeCell ref="A5:C7"/>
    <mergeCell ref="D5:F5"/>
    <mergeCell ref="G5:Q5"/>
    <mergeCell ref="D6:D7"/>
    <mergeCell ref="E6:E7"/>
    <mergeCell ref="AA6:AB6"/>
    <mergeCell ref="G6:I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66"/>
  <sheetViews>
    <sheetView zoomScale="80" zoomScaleNormal="80" zoomScalePageLayoutView="0" workbookViewId="0" topLeftCell="A1">
      <selection activeCell="A2" sqref="A2:O2"/>
    </sheetView>
  </sheetViews>
  <sheetFormatPr defaultColWidth="10.59765625" defaultRowHeight="15"/>
  <cols>
    <col min="1" max="1" width="15.19921875" style="186" customWidth="1"/>
    <col min="2" max="16" width="6.59765625" style="186" customWidth="1"/>
    <col min="17" max="17" width="9.19921875" style="186" customWidth="1"/>
    <col min="18" max="21" width="5.59765625" style="186" customWidth="1"/>
    <col min="22" max="22" width="8" style="186" customWidth="1"/>
    <col min="23" max="46" width="3.8984375" style="186" customWidth="1"/>
    <col min="47" max="16384" width="10.59765625" style="186" customWidth="1"/>
  </cols>
  <sheetData>
    <row r="1" spans="1:46" s="235" customFormat="1" ht="19.5" customHeight="1">
      <c r="A1" s="15" t="s">
        <v>497</v>
      </c>
      <c r="AT1" s="16" t="s">
        <v>499</v>
      </c>
    </row>
    <row r="2" spans="1:44" ht="19.5" customHeight="1">
      <c r="A2" s="538" t="s">
        <v>498</v>
      </c>
      <c r="B2" s="538"/>
      <c r="C2" s="538"/>
      <c r="D2" s="538"/>
      <c r="E2" s="538"/>
      <c r="F2" s="538"/>
      <c r="G2" s="538"/>
      <c r="H2" s="538"/>
      <c r="I2" s="538"/>
      <c r="J2" s="538"/>
      <c r="K2" s="538"/>
      <c r="L2" s="538"/>
      <c r="M2" s="538"/>
      <c r="N2" s="538"/>
      <c r="O2" s="538"/>
      <c r="P2" s="201"/>
      <c r="Q2" s="201"/>
      <c r="R2" s="538" t="s">
        <v>873</v>
      </c>
      <c r="S2" s="538"/>
      <c r="T2" s="538"/>
      <c r="U2" s="538"/>
      <c r="V2" s="538"/>
      <c r="W2" s="538"/>
      <c r="X2" s="538"/>
      <c r="Y2" s="538"/>
      <c r="Z2" s="538"/>
      <c r="AA2" s="538"/>
      <c r="AB2" s="538"/>
      <c r="AC2" s="538"/>
      <c r="AD2" s="538"/>
      <c r="AE2" s="538"/>
      <c r="AF2" s="538"/>
      <c r="AG2" s="538"/>
      <c r="AH2" s="538"/>
      <c r="AI2" s="538"/>
      <c r="AJ2" s="538"/>
      <c r="AK2" s="538"/>
      <c r="AL2" s="538"/>
      <c r="AM2" s="538"/>
      <c r="AN2" s="538"/>
      <c r="AO2" s="538"/>
      <c r="AP2" s="538"/>
      <c r="AQ2" s="538"/>
      <c r="AR2" s="538"/>
    </row>
    <row r="3" spans="1:44" ht="19.5" customHeight="1">
      <c r="A3" s="565" t="s">
        <v>500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201"/>
      <c r="Q3" s="201"/>
      <c r="R3" s="565" t="s">
        <v>500</v>
      </c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  <c r="AF3" s="565"/>
      <c r="AG3" s="565"/>
      <c r="AH3" s="565"/>
      <c r="AI3" s="565"/>
      <c r="AJ3" s="565"/>
      <c r="AK3" s="565"/>
      <c r="AL3" s="565"/>
      <c r="AM3" s="565"/>
      <c r="AN3" s="565"/>
      <c r="AO3" s="565"/>
      <c r="AP3" s="565"/>
      <c r="AQ3" s="565"/>
      <c r="AR3" s="565"/>
    </row>
    <row r="4" spans="1:44" ht="18" customHeight="1" thickBot="1">
      <c r="A4" s="330"/>
      <c r="B4" s="330"/>
      <c r="C4" s="330"/>
      <c r="D4" s="330"/>
      <c r="E4" s="330"/>
      <c r="F4" s="330"/>
      <c r="G4" s="330"/>
      <c r="H4" s="330"/>
      <c r="I4" s="330"/>
      <c r="J4" s="330"/>
      <c r="K4" s="331"/>
      <c r="L4" s="332"/>
      <c r="M4" s="330"/>
      <c r="N4" s="330"/>
      <c r="O4" s="330"/>
      <c r="P4" s="200"/>
      <c r="Q4" s="201"/>
      <c r="R4" s="330"/>
      <c r="S4" s="330"/>
      <c r="T4" s="330"/>
      <c r="U4" s="330"/>
      <c r="V4" s="241"/>
      <c r="W4" s="241"/>
      <c r="X4" s="241"/>
      <c r="Y4" s="330"/>
      <c r="Z4" s="330"/>
      <c r="AA4" s="330"/>
      <c r="AB4" s="241"/>
      <c r="AC4" s="333"/>
      <c r="AD4" s="241"/>
      <c r="AE4" s="241"/>
      <c r="AF4" s="241"/>
      <c r="AG4" s="241"/>
      <c r="AH4" s="241"/>
      <c r="AI4" s="241"/>
      <c r="AJ4" s="241"/>
      <c r="AK4" s="241"/>
      <c r="AL4" s="241"/>
      <c r="AM4" s="241"/>
      <c r="AN4" s="241"/>
      <c r="AO4" s="241"/>
      <c r="AP4" s="241"/>
      <c r="AQ4" s="241"/>
      <c r="AR4" s="241"/>
    </row>
    <row r="5" spans="1:45" ht="15.75" customHeight="1">
      <c r="A5" s="886" t="s">
        <v>130</v>
      </c>
      <c r="B5" s="1492"/>
      <c r="C5" s="831" t="s">
        <v>131</v>
      </c>
      <c r="D5" s="831"/>
      <c r="E5" s="831"/>
      <c r="F5" s="831"/>
      <c r="G5" s="831" t="s">
        <v>132</v>
      </c>
      <c r="H5" s="831"/>
      <c r="I5" s="831"/>
      <c r="J5" s="831"/>
      <c r="K5" s="831" t="s">
        <v>133</v>
      </c>
      <c r="L5" s="831"/>
      <c r="M5" s="831"/>
      <c r="N5" s="831"/>
      <c r="O5" s="832"/>
      <c r="P5" s="200"/>
      <c r="Q5" s="200"/>
      <c r="R5" s="837" t="s">
        <v>475</v>
      </c>
      <c r="S5" s="831"/>
      <c r="T5" s="831"/>
      <c r="U5" s="831"/>
      <c r="V5" s="831" t="s">
        <v>131</v>
      </c>
      <c r="W5" s="831"/>
      <c r="X5" s="831"/>
      <c r="Y5" s="831"/>
      <c r="Z5" s="831"/>
      <c r="AA5" s="831"/>
      <c r="AB5" s="831"/>
      <c r="AC5" s="831" t="s">
        <v>132</v>
      </c>
      <c r="AD5" s="831"/>
      <c r="AE5" s="831"/>
      <c r="AF5" s="831"/>
      <c r="AG5" s="831"/>
      <c r="AH5" s="831"/>
      <c r="AI5" s="831"/>
      <c r="AJ5" s="831" t="s">
        <v>135</v>
      </c>
      <c r="AK5" s="831"/>
      <c r="AL5" s="831"/>
      <c r="AM5" s="831"/>
      <c r="AN5" s="831"/>
      <c r="AO5" s="831"/>
      <c r="AP5" s="831"/>
      <c r="AQ5" s="831"/>
      <c r="AR5" s="832"/>
      <c r="AS5" s="199"/>
    </row>
    <row r="6" spans="1:45" ht="15.75" customHeight="1">
      <c r="A6" s="843"/>
      <c r="B6" s="617"/>
      <c r="C6" s="617" t="s">
        <v>22</v>
      </c>
      <c r="D6" s="617"/>
      <c r="E6" s="244" t="s">
        <v>23</v>
      </c>
      <c r="F6" s="244" t="s">
        <v>24</v>
      </c>
      <c r="G6" s="617" t="s">
        <v>22</v>
      </c>
      <c r="H6" s="617"/>
      <c r="I6" s="244" t="s">
        <v>23</v>
      </c>
      <c r="J6" s="244" t="s">
        <v>24</v>
      </c>
      <c r="K6" s="617" t="s">
        <v>22</v>
      </c>
      <c r="L6" s="617"/>
      <c r="M6" s="244" t="s">
        <v>136</v>
      </c>
      <c r="N6" s="244" t="s">
        <v>137</v>
      </c>
      <c r="O6" s="249" t="s">
        <v>138</v>
      </c>
      <c r="P6" s="200"/>
      <c r="Q6" s="200"/>
      <c r="R6" s="843"/>
      <c r="S6" s="617"/>
      <c r="T6" s="617"/>
      <c r="U6" s="617"/>
      <c r="V6" s="838" t="s">
        <v>22</v>
      </c>
      <c r="W6" s="838"/>
      <c r="X6" s="838"/>
      <c r="Y6" s="336" t="s">
        <v>23</v>
      </c>
      <c r="Z6" s="336"/>
      <c r="AA6" s="336" t="s">
        <v>24</v>
      </c>
      <c r="AB6" s="336"/>
      <c r="AC6" s="336" t="s">
        <v>22</v>
      </c>
      <c r="AD6" s="336"/>
      <c r="AE6" s="336"/>
      <c r="AF6" s="336" t="s">
        <v>23</v>
      </c>
      <c r="AG6" s="336"/>
      <c r="AH6" s="336" t="s">
        <v>24</v>
      </c>
      <c r="AI6" s="336"/>
      <c r="AJ6" s="336" t="s">
        <v>22</v>
      </c>
      <c r="AK6" s="336"/>
      <c r="AL6" s="336"/>
      <c r="AM6" s="336" t="s">
        <v>136</v>
      </c>
      <c r="AN6" s="336"/>
      <c r="AO6" s="336" t="s">
        <v>137</v>
      </c>
      <c r="AP6" s="336"/>
      <c r="AQ6" s="838" t="s">
        <v>138</v>
      </c>
      <c r="AR6" s="839"/>
      <c r="AS6" s="199"/>
    </row>
    <row r="7" spans="1:45" ht="15.75" customHeight="1">
      <c r="A7" s="820" t="s">
        <v>478</v>
      </c>
      <c r="B7" s="821"/>
      <c r="C7" s="848">
        <v>50</v>
      </c>
      <c r="D7" s="848"/>
      <c r="E7" s="198">
        <v>33</v>
      </c>
      <c r="F7" s="198">
        <v>17</v>
      </c>
      <c r="G7" s="848">
        <v>34</v>
      </c>
      <c r="H7" s="848"/>
      <c r="I7" s="198">
        <v>4</v>
      </c>
      <c r="J7" s="198">
        <v>30</v>
      </c>
      <c r="K7" s="848">
        <v>20</v>
      </c>
      <c r="L7" s="848"/>
      <c r="M7" s="198">
        <v>5</v>
      </c>
      <c r="N7" s="198">
        <v>5</v>
      </c>
      <c r="O7" s="198">
        <v>10</v>
      </c>
      <c r="P7" s="200"/>
      <c r="Q7" s="200"/>
      <c r="R7" s="820" t="s">
        <v>478</v>
      </c>
      <c r="S7" s="820"/>
      <c r="T7" s="820"/>
      <c r="U7" s="821"/>
      <c r="V7" s="868">
        <v>545</v>
      </c>
      <c r="W7" s="869"/>
      <c r="X7" s="869"/>
      <c r="Y7" s="820">
        <v>238</v>
      </c>
      <c r="Z7" s="820"/>
      <c r="AA7" s="820">
        <v>307</v>
      </c>
      <c r="AB7" s="820"/>
      <c r="AC7" s="869">
        <v>165</v>
      </c>
      <c r="AD7" s="869"/>
      <c r="AE7" s="869"/>
      <c r="AF7" s="820">
        <v>44</v>
      </c>
      <c r="AG7" s="820"/>
      <c r="AH7" s="820">
        <v>121</v>
      </c>
      <c r="AI7" s="820"/>
      <c r="AJ7" s="869">
        <v>256</v>
      </c>
      <c r="AK7" s="869"/>
      <c r="AL7" s="869"/>
      <c r="AM7" s="820">
        <v>106</v>
      </c>
      <c r="AN7" s="820"/>
      <c r="AO7" s="820">
        <v>84</v>
      </c>
      <c r="AP7" s="820"/>
      <c r="AQ7" s="820">
        <v>66</v>
      </c>
      <c r="AR7" s="820"/>
      <c r="AS7" s="199"/>
    </row>
    <row r="8" spans="1:45" ht="15.75" customHeight="1">
      <c r="A8" s="565" t="s">
        <v>8</v>
      </c>
      <c r="B8" s="835"/>
      <c r="C8" s="848">
        <v>51</v>
      </c>
      <c r="D8" s="848"/>
      <c r="E8" s="198">
        <v>29</v>
      </c>
      <c r="F8" s="198">
        <v>22</v>
      </c>
      <c r="G8" s="848">
        <v>32</v>
      </c>
      <c r="H8" s="848"/>
      <c r="I8" s="198">
        <v>4</v>
      </c>
      <c r="J8" s="198">
        <v>28</v>
      </c>
      <c r="K8" s="848">
        <v>19</v>
      </c>
      <c r="L8" s="848"/>
      <c r="M8" s="198">
        <v>3</v>
      </c>
      <c r="N8" s="198">
        <v>5</v>
      </c>
      <c r="O8" s="198">
        <v>11</v>
      </c>
      <c r="P8" s="201"/>
      <c r="Q8" s="200"/>
      <c r="R8" s="565" t="s">
        <v>8</v>
      </c>
      <c r="S8" s="565"/>
      <c r="T8" s="565"/>
      <c r="U8" s="866"/>
      <c r="V8" s="870">
        <v>559</v>
      </c>
      <c r="W8" s="849"/>
      <c r="X8" s="849"/>
      <c r="Y8" s="565">
        <v>249</v>
      </c>
      <c r="Z8" s="565"/>
      <c r="AA8" s="565">
        <v>310</v>
      </c>
      <c r="AB8" s="565"/>
      <c r="AC8" s="849">
        <v>161</v>
      </c>
      <c r="AD8" s="849"/>
      <c r="AE8" s="849"/>
      <c r="AF8" s="565">
        <v>42</v>
      </c>
      <c r="AG8" s="565"/>
      <c r="AH8" s="565">
        <v>119</v>
      </c>
      <c r="AI8" s="565"/>
      <c r="AJ8" s="849">
        <v>256</v>
      </c>
      <c r="AK8" s="849"/>
      <c r="AL8" s="849"/>
      <c r="AM8" s="565">
        <v>103</v>
      </c>
      <c r="AN8" s="565"/>
      <c r="AO8" s="565">
        <v>82</v>
      </c>
      <c r="AP8" s="565"/>
      <c r="AQ8" s="565">
        <v>71</v>
      </c>
      <c r="AR8" s="565"/>
      <c r="AS8" s="199"/>
    </row>
    <row r="9" spans="1:44" ht="15.75" customHeight="1">
      <c r="A9" s="571">
        <v>2</v>
      </c>
      <c r="B9" s="835"/>
      <c r="C9" s="848">
        <v>49</v>
      </c>
      <c r="D9" s="848"/>
      <c r="E9" s="198">
        <v>29</v>
      </c>
      <c r="F9" s="198">
        <v>20</v>
      </c>
      <c r="G9" s="848">
        <v>33</v>
      </c>
      <c r="H9" s="848"/>
      <c r="I9" s="198">
        <v>4</v>
      </c>
      <c r="J9" s="198">
        <v>29</v>
      </c>
      <c r="K9" s="848">
        <v>20</v>
      </c>
      <c r="L9" s="848"/>
      <c r="M9" s="198">
        <v>6</v>
      </c>
      <c r="N9" s="198">
        <v>3</v>
      </c>
      <c r="O9" s="198">
        <v>11</v>
      </c>
      <c r="P9" s="201"/>
      <c r="Q9" s="200"/>
      <c r="R9" s="571">
        <v>2</v>
      </c>
      <c r="S9" s="571"/>
      <c r="T9" s="571"/>
      <c r="U9" s="835"/>
      <c r="V9" s="870">
        <v>563</v>
      </c>
      <c r="W9" s="849"/>
      <c r="X9" s="849"/>
      <c r="Y9" s="565">
        <v>246</v>
      </c>
      <c r="Z9" s="565"/>
      <c r="AA9" s="565">
        <v>317</v>
      </c>
      <c r="AB9" s="565"/>
      <c r="AC9" s="849">
        <v>163</v>
      </c>
      <c r="AD9" s="849"/>
      <c r="AE9" s="849"/>
      <c r="AF9" s="565">
        <v>43</v>
      </c>
      <c r="AG9" s="565"/>
      <c r="AH9" s="565">
        <v>120</v>
      </c>
      <c r="AI9" s="565"/>
      <c r="AJ9" s="849">
        <v>254</v>
      </c>
      <c r="AK9" s="849"/>
      <c r="AL9" s="849"/>
      <c r="AM9" s="565">
        <v>101</v>
      </c>
      <c r="AN9" s="565"/>
      <c r="AO9" s="565">
        <v>82</v>
      </c>
      <c r="AP9" s="565"/>
      <c r="AQ9" s="565">
        <v>71</v>
      </c>
      <c r="AR9" s="565"/>
    </row>
    <row r="10" spans="1:44" ht="15.75" customHeight="1">
      <c r="A10" s="571">
        <v>3</v>
      </c>
      <c r="B10" s="835"/>
      <c r="C10" s="848">
        <v>52</v>
      </c>
      <c r="D10" s="848"/>
      <c r="E10" s="198">
        <v>31</v>
      </c>
      <c r="F10" s="198">
        <v>21</v>
      </c>
      <c r="G10" s="848">
        <v>33</v>
      </c>
      <c r="H10" s="848"/>
      <c r="I10" s="198">
        <v>3</v>
      </c>
      <c r="J10" s="198">
        <v>30</v>
      </c>
      <c r="K10" s="848">
        <v>20</v>
      </c>
      <c r="L10" s="848"/>
      <c r="M10" s="198">
        <v>6</v>
      </c>
      <c r="N10" s="198">
        <v>3</v>
      </c>
      <c r="O10" s="198">
        <v>11</v>
      </c>
      <c r="Q10" s="199"/>
      <c r="R10" s="571">
        <v>3</v>
      </c>
      <c r="S10" s="571"/>
      <c r="T10" s="571"/>
      <c r="U10" s="835"/>
      <c r="V10" s="870">
        <v>596</v>
      </c>
      <c r="W10" s="849"/>
      <c r="X10" s="849"/>
      <c r="Y10" s="565">
        <v>260</v>
      </c>
      <c r="Z10" s="565"/>
      <c r="AA10" s="565">
        <v>336</v>
      </c>
      <c r="AB10" s="565"/>
      <c r="AC10" s="849">
        <v>165</v>
      </c>
      <c r="AD10" s="849"/>
      <c r="AE10" s="849"/>
      <c r="AF10" s="565">
        <v>44</v>
      </c>
      <c r="AG10" s="565"/>
      <c r="AH10" s="565">
        <v>121</v>
      </c>
      <c r="AI10" s="565"/>
      <c r="AJ10" s="849">
        <v>252</v>
      </c>
      <c r="AK10" s="849"/>
      <c r="AL10" s="849"/>
      <c r="AM10" s="565">
        <v>103</v>
      </c>
      <c r="AN10" s="565"/>
      <c r="AO10" s="565">
        <v>76</v>
      </c>
      <c r="AP10" s="565"/>
      <c r="AQ10" s="565">
        <v>73</v>
      </c>
      <c r="AR10" s="565"/>
    </row>
    <row r="11" spans="1:44" ht="15.75" customHeight="1">
      <c r="A11" s="1493">
        <v>4</v>
      </c>
      <c r="B11" s="846"/>
      <c r="C11" s="847">
        <f>SUM(E11:F11)</f>
        <v>56</v>
      </c>
      <c r="D11" s="847"/>
      <c r="E11" s="515">
        <v>32</v>
      </c>
      <c r="F11" s="515">
        <v>24</v>
      </c>
      <c r="G11" s="847">
        <f>SUM(I11:J11)</f>
        <v>34</v>
      </c>
      <c r="H11" s="847"/>
      <c r="I11" s="515">
        <v>3</v>
      </c>
      <c r="J11" s="515">
        <v>31</v>
      </c>
      <c r="K11" s="850">
        <f>SUM(M11:O11)</f>
        <v>20</v>
      </c>
      <c r="L11" s="850"/>
      <c r="M11" s="129">
        <v>4</v>
      </c>
      <c r="N11" s="129">
        <v>4</v>
      </c>
      <c r="O11" s="129">
        <v>12</v>
      </c>
      <c r="Q11" s="199"/>
      <c r="R11" s="865">
        <v>4</v>
      </c>
      <c r="S11" s="865"/>
      <c r="T11" s="865"/>
      <c r="U11" s="851"/>
      <c r="V11" s="867">
        <f>SUM(Y11:AB11)</f>
        <v>636</v>
      </c>
      <c r="W11" s="854"/>
      <c r="X11" s="854"/>
      <c r="Y11" s="830">
        <v>271</v>
      </c>
      <c r="Z11" s="830"/>
      <c r="AA11" s="830">
        <v>365</v>
      </c>
      <c r="AB11" s="830"/>
      <c r="AC11" s="854">
        <f>SUM(AF11:AI11)</f>
        <v>166</v>
      </c>
      <c r="AD11" s="854"/>
      <c r="AE11" s="854"/>
      <c r="AF11" s="830">
        <v>47</v>
      </c>
      <c r="AG11" s="830"/>
      <c r="AH11" s="830">
        <v>119</v>
      </c>
      <c r="AI11" s="830"/>
      <c r="AJ11" s="854">
        <f>SUM(AM11:AR11)</f>
        <v>255</v>
      </c>
      <c r="AK11" s="854"/>
      <c r="AL11" s="854"/>
      <c r="AM11" s="830">
        <v>97</v>
      </c>
      <c r="AN11" s="830"/>
      <c r="AO11" s="830">
        <v>82</v>
      </c>
      <c r="AP11" s="830"/>
      <c r="AQ11" s="830">
        <v>76</v>
      </c>
      <c r="AR11" s="830"/>
    </row>
    <row r="12" spans="1:37" ht="15" customHeight="1">
      <c r="A12" s="186" t="s">
        <v>668</v>
      </c>
      <c r="B12" s="199"/>
      <c r="C12" s="278"/>
      <c r="D12" s="278"/>
      <c r="E12" s="278"/>
      <c r="F12" s="278"/>
      <c r="G12" s="278"/>
      <c r="H12" s="278"/>
      <c r="I12" s="278"/>
      <c r="J12" s="278"/>
      <c r="K12" s="199"/>
      <c r="R12" s="278" t="s">
        <v>668</v>
      </c>
      <c r="S12" s="278"/>
      <c r="T12" s="278"/>
      <c r="U12" s="278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</row>
    <row r="13" spans="1:34" ht="15" customHeight="1">
      <c r="A13" s="186" t="s">
        <v>480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201"/>
      <c r="M13" s="201"/>
      <c r="N13" s="201"/>
      <c r="O13" s="201"/>
      <c r="P13" s="201"/>
      <c r="Q13" s="201"/>
      <c r="R13" s="186" t="s">
        <v>480</v>
      </c>
      <c r="W13" s="199"/>
      <c r="X13" s="199"/>
      <c r="Y13" s="199"/>
      <c r="Z13" s="199"/>
      <c r="AA13" s="199"/>
      <c r="AG13" s="199"/>
      <c r="AH13" s="199"/>
    </row>
    <row r="14" spans="2:32" ht="15" customHeight="1"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201"/>
      <c r="M14" s="201"/>
      <c r="N14" s="201"/>
      <c r="O14" s="201"/>
      <c r="P14" s="201"/>
      <c r="Q14" s="201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39"/>
      <c r="AD14" s="239"/>
      <c r="AE14" s="239"/>
      <c r="AF14" s="239"/>
    </row>
    <row r="15" spans="2:46" ht="15" customHeight="1"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201"/>
      <c r="M15" s="201"/>
      <c r="N15" s="201"/>
      <c r="O15" s="201"/>
      <c r="P15" s="201"/>
      <c r="Q15" s="201"/>
      <c r="R15" s="565" t="s">
        <v>669</v>
      </c>
      <c r="S15" s="565"/>
      <c r="T15" s="565"/>
      <c r="U15" s="565"/>
      <c r="V15" s="565"/>
      <c r="W15" s="565"/>
      <c r="X15" s="565"/>
      <c r="Y15" s="565"/>
      <c r="Z15" s="565"/>
      <c r="AA15" s="565"/>
      <c r="AB15" s="565"/>
      <c r="AC15" s="565"/>
      <c r="AD15" s="565"/>
      <c r="AE15" s="565"/>
      <c r="AF15" s="565"/>
      <c r="AG15" s="565"/>
      <c r="AH15" s="565"/>
      <c r="AI15" s="565"/>
      <c r="AJ15" s="565"/>
      <c r="AK15" s="565"/>
      <c r="AL15" s="565"/>
      <c r="AM15" s="565"/>
      <c r="AN15" s="565"/>
      <c r="AO15" s="565"/>
      <c r="AP15" s="565"/>
      <c r="AQ15" s="565"/>
      <c r="AR15" s="565"/>
      <c r="AS15" s="565"/>
      <c r="AT15" s="565"/>
    </row>
    <row r="16" spans="12:46" ht="15" customHeight="1" thickBot="1">
      <c r="L16" s="201"/>
      <c r="M16" s="201"/>
      <c r="N16" s="201"/>
      <c r="O16" s="201"/>
      <c r="P16" s="20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41"/>
      <c r="AF16" s="242"/>
      <c r="AG16" s="241"/>
      <c r="AH16" s="338"/>
      <c r="AI16" s="338"/>
      <c r="AJ16" s="338"/>
      <c r="AK16" s="338"/>
      <c r="AL16" s="338"/>
      <c r="AM16" s="338"/>
      <c r="AN16" s="338"/>
      <c r="AO16" s="338"/>
      <c r="AP16" s="338"/>
      <c r="AQ16" s="338"/>
      <c r="AR16" s="338"/>
      <c r="AS16" s="241"/>
      <c r="AT16" s="241"/>
    </row>
    <row r="17" spans="1:46" ht="15" customHeight="1">
      <c r="A17" s="638" t="s">
        <v>687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R17" s="875" t="s">
        <v>475</v>
      </c>
      <c r="S17" s="876"/>
      <c r="T17" s="832" t="s">
        <v>670</v>
      </c>
      <c r="U17" s="642"/>
      <c r="V17" s="642"/>
      <c r="W17" s="642"/>
      <c r="X17" s="837"/>
      <c r="Y17" s="884" t="s">
        <v>422</v>
      </c>
      <c r="Z17" s="885"/>
      <c r="AA17" s="885"/>
      <c r="AB17" s="885"/>
      <c r="AC17" s="885"/>
      <c r="AD17" s="886"/>
      <c r="AE17" s="831" t="s">
        <v>671</v>
      </c>
      <c r="AF17" s="831"/>
      <c r="AG17" s="831"/>
      <c r="AH17" s="831"/>
      <c r="AI17" s="831"/>
      <c r="AJ17" s="831"/>
      <c r="AK17" s="831" t="s">
        <v>672</v>
      </c>
      <c r="AL17" s="831"/>
      <c r="AM17" s="831"/>
      <c r="AN17" s="831"/>
      <c r="AO17" s="831"/>
      <c r="AP17" s="831"/>
      <c r="AQ17" s="831" t="s">
        <v>673</v>
      </c>
      <c r="AR17" s="831"/>
      <c r="AS17" s="831"/>
      <c r="AT17" s="832"/>
    </row>
    <row r="18" spans="16:51" ht="15" customHeight="1" thickBot="1">
      <c r="P18" s="339"/>
      <c r="R18" s="642"/>
      <c r="S18" s="837"/>
      <c r="T18" s="877" t="s">
        <v>22</v>
      </c>
      <c r="U18" s="866"/>
      <c r="V18" s="337" t="s">
        <v>23</v>
      </c>
      <c r="W18" s="839" t="s">
        <v>24</v>
      </c>
      <c r="X18" s="821"/>
      <c r="Y18" s="821" t="s">
        <v>23</v>
      </c>
      <c r="Z18" s="838"/>
      <c r="AA18" s="839"/>
      <c r="AB18" s="838" t="s">
        <v>24</v>
      </c>
      <c r="AC18" s="838"/>
      <c r="AD18" s="838"/>
      <c r="AE18" s="821" t="s">
        <v>23</v>
      </c>
      <c r="AF18" s="838"/>
      <c r="AG18" s="839"/>
      <c r="AH18" s="838" t="s">
        <v>24</v>
      </c>
      <c r="AI18" s="838"/>
      <c r="AJ18" s="838"/>
      <c r="AK18" s="821" t="s">
        <v>23</v>
      </c>
      <c r="AL18" s="838"/>
      <c r="AM18" s="839"/>
      <c r="AN18" s="838" t="s">
        <v>24</v>
      </c>
      <c r="AO18" s="838"/>
      <c r="AP18" s="838"/>
      <c r="AQ18" s="838" t="s">
        <v>23</v>
      </c>
      <c r="AR18" s="838"/>
      <c r="AS18" s="821" t="s">
        <v>24</v>
      </c>
      <c r="AT18" s="839"/>
      <c r="AU18" s="184"/>
      <c r="AV18" s="184"/>
      <c r="AW18" s="184"/>
      <c r="AX18" s="184"/>
      <c r="AY18" s="184"/>
    </row>
    <row r="19" spans="1:52" ht="19.5" customHeight="1">
      <c r="A19" s="645" t="s">
        <v>130</v>
      </c>
      <c r="B19" s="844" t="s">
        <v>674</v>
      </c>
      <c r="C19" s="746"/>
      <c r="D19" s="845"/>
      <c r="E19" s="844" t="s">
        <v>675</v>
      </c>
      <c r="F19" s="845"/>
      <c r="G19" s="844" t="s">
        <v>676</v>
      </c>
      <c r="H19" s="845"/>
      <c r="I19" s="559" t="s">
        <v>677</v>
      </c>
      <c r="J19" s="560"/>
      <c r="K19" s="560"/>
      <c r="L19" s="560"/>
      <c r="M19" s="560"/>
      <c r="N19" s="560"/>
      <c r="O19" s="560"/>
      <c r="P19" s="560"/>
      <c r="Q19" s="199"/>
      <c r="R19" s="820" t="s">
        <v>478</v>
      </c>
      <c r="S19" s="820"/>
      <c r="T19" s="878">
        <v>1045</v>
      </c>
      <c r="U19" s="879"/>
      <c r="V19" s="340">
        <v>662</v>
      </c>
      <c r="W19" s="840">
        <v>383</v>
      </c>
      <c r="X19" s="840"/>
      <c r="Y19" s="840" t="s">
        <v>678</v>
      </c>
      <c r="Z19" s="840"/>
      <c r="AA19" s="840"/>
      <c r="AB19" s="840" t="s">
        <v>678</v>
      </c>
      <c r="AC19" s="840"/>
      <c r="AD19" s="840"/>
      <c r="AE19" s="840">
        <v>225</v>
      </c>
      <c r="AF19" s="840"/>
      <c r="AG19" s="840"/>
      <c r="AH19" s="840">
        <v>134</v>
      </c>
      <c r="AI19" s="840"/>
      <c r="AJ19" s="840"/>
      <c r="AK19" s="840">
        <v>201</v>
      </c>
      <c r="AL19" s="840"/>
      <c r="AM19" s="840"/>
      <c r="AN19" s="840">
        <v>116</v>
      </c>
      <c r="AO19" s="840"/>
      <c r="AP19" s="840"/>
      <c r="AQ19" s="840">
        <v>236</v>
      </c>
      <c r="AR19" s="840"/>
      <c r="AS19" s="840">
        <v>133</v>
      </c>
      <c r="AT19" s="840"/>
      <c r="AU19" s="199"/>
      <c r="AV19" s="199"/>
      <c r="AW19" s="199"/>
      <c r="AX19" s="199"/>
      <c r="AY19" s="199"/>
      <c r="AZ19" s="191"/>
    </row>
    <row r="20" spans="1:52" ht="19.5" customHeight="1">
      <c r="A20" s="734"/>
      <c r="B20" s="753"/>
      <c r="C20" s="750"/>
      <c r="D20" s="751"/>
      <c r="E20" s="753"/>
      <c r="F20" s="751"/>
      <c r="G20" s="753"/>
      <c r="H20" s="751"/>
      <c r="I20" s="562" t="s">
        <v>22</v>
      </c>
      <c r="J20" s="563"/>
      <c r="K20" s="562" t="s">
        <v>140</v>
      </c>
      <c r="L20" s="563"/>
      <c r="M20" s="562" t="s">
        <v>141</v>
      </c>
      <c r="N20" s="563"/>
      <c r="O20" s="562" t="s">
        <v>142</v>
      </c>
      <c r="P20" s="564"/>
      <c r="Q20" s="199"/>
      <c r="R20" s="565" t="s">
        <v>8</v>
      </c>
      <c r="S20" s="565"/>
      <c r="T20" s="880">
        <v>1030</v>
      </c>
      <c r="U20" s="881"/>
      <c r="V20" s="215">
        <v>668</v>
      </c>
      <c r="W20" s="594">
        <v>362</v>
      </c>
      <c r="X20" s="594"/>
      <c r="Y20" s="594" t="s">
        <v>679</v>
      </c>
      <c r="Z20" s="594"/>
      <c r="AA20" s="594"/>
      <c r="AB20" s="594" t="s">
        <v>679</v>
      </c>
      <c r="AC20" s="594"/>
      <c r="AD20" s="594"/>
      <c r="AE20" s="594">
        <v>207</v>
      </c>
      <c r="AF20" s="594"/>
      <c r="AG20" s="594"/>
      <c r="AH20" s="594">
        <v>117</v>
      </c>
      <c r="AI20" s="594"/>
      <c r="AJ20" s="594"/>
      <c r="AK20" s="594">
        <v>200</v>
      </c>
      <c r="AL20" s="594"/>
      <c r="AM20" s="594"/>
      <c r="AN20" s="594">
        <v>102</v>
      </c>
      <c r="AO20" s="594"/>
      <c r="AP20" s="594"/>
      <c r="AQ20" s="594">
        <v>261</v>
      </c>
      <c r="AR20" s="594"/>
      <c r="AS20" s="594">
        <v>143</v>
      </c>
      <c r="AT20" s="594"/>
      <c r="AU20" s="184"/>
      <c r="AV20" s="184"/>
      <c r="AW20" s="184"/>
      <c r="AX20" s="184"/>
      <c r="AY20" s="184"/>
      <c r="AZ20" s="184"/>
    </row>
    <row r="21" spans="1:52" ht="18" customHeight="1">
      <c r="A21" s="751"/>
      <c r="B21" s="247" t="s">
        <v>22</v>
      </c>
      <c r="C21" s="274" t="s">
        <v>23</v>
      </c>
      <c r="D21" s="247" t="s">
        <v>24</v>
      </c>
      <c r="E21" s="247" t="s">
        <v>23</v>
      </c>
      <c r="F21" s="247" t="s">
        <v>24</v>
      </c>
      <c r="G21" s="247" t="s">
        <v>23</v>
      </c>
      <c r="H21" s="247" t="s">
        <v>24</v>
      </c>
      <c r="I21" s="274" t="s">
        <v>23</v>
      </c>
      <c r="J21" s="247" t="s">
        <v>24</v>
      </c>
      <c r="K21" s="247" t="s">
        <v>23</v>
      </c>
      <c r="L21" s="247" t="s">
        <v>24</v>
      </c>
      <c r="M21" s="247" t="s">
        <v>23</v>
      </c>
      <c r="N21" s="247" t="s">
        <v>24</v>
      </c>
      <c r="O21" s="247" t="s">
        <v>23</v>
      </c>
      <c r="P21" s="248" t="s">
        <v>24</v>
      </c>
      <c r="Q21" s="199"/>
      <c r="R21" s="571">
        <v>2</v>
      </c>
      <c r="S21" s="571"/>
      <c r="T21" s="880">
        <v>1011</v>
      </c>
      <c r="U21" s="881"/>
      <c r="V21" s="215">
        <v>648</v>
      </c>
      <c r="W21" s="594">
        <v>363</v>
      </c>
      <c r="X21" s="594"/>
      <c r="Y21" s="594" t="s">
        <v>679</v>
      </c>
      <c r="Z21" s="594"/>
      <c r="AA21" s="594"/>
      <c r="AB21" s="594" t="s">
        <v>679</v>
      </c>
      <c r="AC21" s="594"/>
      <c r="AD21" s="594"/>
      <c r="AE21" s="594">
        <v>203</v>
      </c>
      <c r="AF21" s="594"/>
      <c r="AG21" s="594"/>
      <c r="AH21" s="594">
        <v>117</v>
      </c>
      <c r="AI21" s="594"/>
      <c r="AJ21" s="594"/>
      <c r="AK21" s="594">
        <v>193</v>
      </c>
      <c r="AL21" s="594"/>
      <c r="AM21" s="594"/>
      <c r="AN21" s="594">
        <v>108</v>
      </c>
      <c r="AO21" s="594"/>
      <c r="AP21" s="594"/>
      <c r="AQ21" s="594">
        <v>252</v>
      </c>
      <c r="AR21" s="594"/>
      <c r="AS21" s="594">
        <v>138</v>
      </c>
      <c r="AT21" s="594"/>
      <c r="AU21" s="237"/>
      <c r="AV21" s="237"/>
      <c r="AW21" s="237"/>
      <c r="AX21" s="237"/>
      <c r="AY21" s="237"/>
      <c r="AZ21" s="237"/>
    </row>
    <row r="22" spans="1:52" ht="15.75" customHeight="1">
      <c r="A22" s="537" t="s">
        <v>478</v>
      </c>
      <c r="B22" s="186">
        <v>85</v>
      </c>
      <c r="C22" s="200">
        <v>63</v>
      </c>
      <c r="D22" s="200">
        <v>22</v>
      </c>
      <c r="E22" s="201">
        <v>5</v>
      </c>
      <c r="F22" s="201">
        <v>5</v>
      </c>
      <c r="G22" s="201">
        <v>7</v>
      </c>
      <c r="H22" s="201">
        <v>8</v>
      </c>
      <c r="I22" s="200">
        <v>51</v>
      </c>
      <c r="J22" s="200">
        <v>9</v>
      </c>
      <c r="K22" s="198">
        <v>12</v>
      </c>
      <c r="L22" s="198">
        <v>3</v>
      </c>
      <c r="M22" s="198">
        <v>18</v>
      </c>
      <c r="N22" s="198">
        <v>1</v>
      </c>
      <c r="O22" s="198">
        <v>21</v>
      </c>
      <c r="P22" s="198">
        <v>5</v>
      </c>
      <c r="Q22" s="199"/>
      <c r="R22" s="571">
        <v>3</v>
      </c>
      <c r="S22" s="571"/>
      <c r="T22" s="880">
        <v>980</v>
      </c>
      <c r="U22" s="881"/>
      <c r="V22" s="215">
        <v>629</v>
      </c>
      <c r="W22" s="594">
        <v>351</v>
      </c>
      <c r="X22" s="594"/>
      <c r="Y22" s="594" t="s">
        <v>679</v>
      </c>
      <c r="Z22" s="594"/>
      <c r="AA22" s="594"/>
      <c r="AB22" s="594" t="s">
        <v>679</v>
      </c>
      <c r="AC22" s="594"/>
      <c r="AD22" s="594"/>
      <c r="AE22" s="594">
        <v>211</v>
      </c>
      <c r="AF22" s="594"/>
      <c r="AG22" s="594"/>
      <c r="AH22" s="594">
        <v>110</v>
      </c>
      <c r="AI22" s="594"/>
      <c r="AJ22" s="594"/>
      <c r="AK22" s="594">
        <v>173</v>
      </c>
      <c r="AL22" s="594"/>
      <c r="AM22" s="594"/>
      <c r="AN22" s="594">
        <v>110</v>
      </c>
      <c r="AO22" s="594"/>
      <c r="AP22" s="594"/>
      <c r="AQ22" s="594">
        <v>245</v>
      </c>
      <c r="AR22" s="594"/>
      <c r="AS22" s="594">
        <v>131</v>
      </c>
      <c r="AT22" s="594"/>
      <c r="AU22" s="66"/>
      <c r="AV22" s="66"/>
      <c r="AW22" s="66"/>
      <c r="AX22" s="66"/>
      <c r="AY22" s="66"/>
      <c r="AZ22" s="66"/>
    </row>
    <row r="23" spans="1:52" ht="15.75" customHeight="1">
      <c r="A23" s="269" t="s">
        <v>8</v>
      </c>
      <c r="B23" s="186">
        <v>70</v>
      </c>
      <c r="C23" s="200">
        <v>47</v>
      </c>
      <c r="D23" s="200">
        <v>23</v>
      </c>
      <c r="E23" s="201">
        <v>2</v>
      </c>
      <c r="F23" s="201">
        <v>2</v>
      </c>
      <c r="G23" s="201">
        <v>5</v>
      </c>
      <c r="H23" s="201">
        <v>10</v>
      </c>
      <c r="I23" s="200">
        <v>40</v>
      </c>
      <c r="J23" s="200">
        <v>11</v>
      </c>
      <c r="K23" s="198">
        <v>14</v>
      </c>
      <c r="L23" s="198">
        <v>2</v>
      </c>
      <c r="M23" s="198">
        <v>13</v>
      </c>
      <c r="N23" s="198">
        <v>4</v>
      </c>
      <c r="O23" s="198">
        <v>13</v>
      </c>
      <c r="P23" s="198">
        <v>5</v>
      </c>
      <c r="Q23" s="199"/>
      <c r="R23" s="865">
        <v>4</v>
      </c>
      <c r="S23" s="865"/>
      <c r="T23" s="882">
        <f>SUM(V23:X23)</f>
        <v>950</v>
      </c>
      <c r="U23" s="883"/>
      <c r="V23" s="503">
        <f>SUM(Y23,AE23,AK23,AQ23)</f>
        <v>621</v>
      </c>
      <c r="W23" s="836">
        <f>SUM(AB23,AH23,AN23,AS23)</f>
        <v>329</v>
      </c>
      <c r="X23" s="836"/>
      <c r="Y23" s="836" t="s">
        <v>689</v>
      </c>
      <c r="Z23" s="836"/>
      <c r="AA23" s="836"/>
      <c r="AB23" s="836" t="s">
        <v>689</v>
      </c>
      <c r="AC23" s="836"/>
      <c r="AD23" s="836"/>
      <c r="AE23" s="836">
        <v>196</v>
      </c>
      <c r="AF23" s="836"/>
      <c r="AG23" s="836"/>
      <c r="AH23" s="836">
        <v>101</v>
      </c>
      <c r="AI23" s="836"/>
      <c r="AJ23" s="836"/>
      <c r="AK23" s="836">
        <v>169</v>
      </c>
      <c r="AL23" s="836"/>
      <c r="AM23" s="836"/>
      <c r="AN23" s="836">
        <v>105</v>
      </c>
      <c r="AO23" s="836"/>
      <c r="AP23" s="836"/>
      <c r="AQ23" s="836">
        <v>256</v>
      </c>
      <c r="AR23" s="836"/>
      <c r="AS23" s="836">
        <v>123</v>
      </c>
      <c r="AT23" s="836"/>
      <c r="AU23" s="66"/>
      <c r="AV23" s="66"/>
      <c r="AW23" s="66"/>
      <c r="AX23" s="66"/>
      <c r="AY23" s="66"/>
      <c r="AZ23" s="66"/>
    </row>
    <row r="24" spans="1:52" ht="15.75" customHeight="1">
      <c r="A24" s="275">
        <v>2</v>
      </c>
      <c r="B24" s="186">
        <v>64</v>
      </c>
      <c r="C24" s="200">
        <v>42</v>
      </c>
      <c r="D24" s="200">
        <v>22</v>
      </c>
      <c r="E24" s="201">
        <v>5</v>
      </c>
      <c r="F24" s="201">
        <v>3</v>
      </c>
      <c r="G24" s="201">
        <v>4</v>
      </c>
      <c r="H24" s="201">
        <v>6</v>
      </c>
      <c r="I24" s="200">
        <v>33</v>
      </c>
      <c r="J24" s="200">
        <v>13</v>
      </c>
      <c r="K24" s="198">
        <v>12</v>
      </c>
      <c r="L24" s="198">
        <v>6</v>
      </c>
      <c r="M24" s="198">
        <v>14</v>
      </c>
      <c r="N24" s="198">
        <v>4</v>
      </c>
      <c r="O24" s="198">
        <v>7</v>
      </c>
      <c r="P24" s="198">
        <v>3</v>
      </c>
      <c r="R24" s="186" t="s">
        <v>480</v>
      </c>
      <c r="W24" s="199"/>
      <c r="X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199"/>
      <c r="AL24" s="256"/>
      <c r="AM24" s="251"/>
      <c r="AN24" s="98"/>
      <c r="AO24" s="53"/>
      <c r="AP24" s="53"/>
      <c r="AQ24" s="66"/>
      <c r="AR24" s="66"/>
      <c r="AS24" s="66"/>
      <c r="AT24" s="66"/>
      <c r="AU24" s="66"/>
      <c r="AV24" s="66"/>
      <c r="AW24" s="66"/>
      <c r="AX24" s="66"/>
      <c r="AY24" s="66"/>
      <c r="AZ24" s="66"/>
    </row>
    <row r="25" spans="1:44" ht="15.75" customHeight="1">
      <c r="A25" s="275">
        <v>3</v>
      </c>
      <c r="B25" s="186">
        <v>58</v>
      </c>
      <c r="C25" s="200">
        <v>39</v>
      </c>
      <c r="D25" s="200">
        <v>19</v>
      </c>
      <c r="E25" s="201">
        <v>5</v>
      </c>
      <c r="F25" s="201">
        <v>3</v>
      </c>
      <c r="G25" s="201">
        <v>4</v>
      </c>
      <c r="H25" s="201">
        <v>3</v>
      </c>
      <c r="I25" s="200">
        <v>30</v>
      </c>
      <c r="J25" s="200">
        <v>13</v>
      </c>
      <c r="K25" s="198">
        <v>11</v>
      </c>
      <c r="L25" s="198">
        <v>8</v>
      </c>
      <c r="M25" s="198">
        <v>19</v>
      </c>
      <c r="N25" s="198">
        <v>5</v>
      </c>
      <c r="O25" s="198" t="s">
        <v>680</v>
      </c>
      <c r="P25" s="198" t="s">
        <v>437</v>
      </c>
      <c r="AF25" s="199"/>
      <c r="AG25" s="199"/>
      <c r="AH25" s="81"/>
      <c r="AI25" s="251"/>
      <c r="AJ25" s="99"/>
      <c r="AK25" s="147"/>
      <c r="AL25" s="147"/>
      <c r="AM25" s="67"/>
      <c r="AN25" s="67"/>
      <c r="AO25" s="67"/>
      <c r="AP25" s="67"/>
      <c r="AQ25" s="67"/>
      <c r="AR25" s="67"/>
    </row>
    <row r="26" spans="1:46" ht="15.75" customHeight="1">
      <c r="A26" s="1494">
        <v>4</v>
      </c>
      <c r="B26" s="516">
        <f>SUM(C26:D26)</f>
        <v>63</v>
      </c>
      <c r="C26" s="517">
        <f>SUM(E26,G26,I26)</f>
        <v>46</v>
      </c>
      <c r="D26" s="517">
        <f>SUM(F26,H26,J26)</f>
        <v>17</v>
      </c>
      <c r="E26" s="346">
        <v>4</v>
      </c>
      <c r="F26" s="346">
        <v>1</v>
      </c>
      <c r="G26" s="346">
        <v>3</v>
      </c>
      <c r="H26" s="346">
        <v>3</v>
      </c>
      <c r="I26" s="517">
        <f>SUM(K26,M26,O26)</f>
        <v>39</v>
      </c>
      <c r="J26" s="517">
        <f>SUM(L26,N26,P26)</f>
        <v>13</v>
      </c>
      <c r="K26" s="346">
        <v>16</v>
      </c>
      <c r="L26" s="346">
        <v>9</v>
      </c>
      <c r="M26" s="346">
        <v>23</v>
      </c>
      <c r="N26" s="346">
        <v>4</v>
      </c>
      <c r="O26" s="346" t="s">
        <v>437</v>
      </c>
      <c r="P26" s="346" t="s">
        <v>437</v>
      </c>
      <c r="Q26" s="201"/>
      <c r="R26" s="538" t="s">
        <v>692</v>
      </c>
      <c r="S26" s="538"/>
      <c r="T26" s="538"/>
      <c r="U26" s="538"/>
      <c r="V26" s="538"/>
      <c r="W26" s="538"/>
      <c r="X26" s="538"/>
      <c r="Y26" s="538"/>
      <c r="Z26" s="538"/>
      <c r="AA26" s="538"/>
      <c r="AB26" s="538"/>
      <c r="AC26" s="538"/>
      <c r="AD26" s="538"/>
      <c r="AE26" s="538"/>
      <c r="AF26" s="538"/>
      <c r="AG26" s="538"/>
      <c r="AH26" s="538"/>
      <c r="AI26" s="538"/>
      <c r="AJ26" s="538"/>
      <c r="AK26" s="538"/>
      <c r="AL26" s="538"/>
      <c r="AM26" s="538"/>
      <c r="AN26" s="538"/>
      <c r="AO26" s="538"/>
      <c r="AP26" s="538"/>
      <c r="AQ26" s="538"/>
      <c r="AR26" s="538"/>
      <c r="AS26" s="538"/>
      <c r="AT26" s="538"/>
    </row>
    <row r="27" spans="1:46" ht="15.75" customHeight="1" thickBot="1">
      <c r="A27" s="186" t="s">
        <v>480</v>
      </c>
      <c r="B27" s="34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R27" s="241"/>
      <c r="S27" s="241"/>
      <c r="T27" s="241"/>
      <c r="U27" s="241"/>
      <c r="V27" s="241"/>
      <c r="W27" s="241"/>
      <c r="X27" s="342"/>
      <c r="Y27" s="342"/>
      <c r="Z27" s="342"/>
      <c r="AA27" s="342"/>
      <c r="AB27" s="342"/>
      <c r="AC27" s="342"/>
      <c r="AD27" s="342"/>
      <c r="AE27" s="342"/>
      <c r="AF27" s="342"/>
      <c r="AG27" s="342"/>
      <c r="AH27" s="342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</row>
    <row r="28" spans="17:46" ht="15.75" customHeight="1">
      <c r="Q28" s="201"/>
      <c r="R28" s="875" t="s">
        <v>134</v>
      </c>
      <c r="S28" s="875"/>
      <c r="T28" s="875"/>
      <c r="U28" s="875"/>
      <c r="V28" s="876"/>
      <c r="W28" s="837" t="s">
        <v>344</v>
      </c>
      <c r="X28" s="831"/>
      <c r="Y28" s="831"/>
      <c r="Z28" s="834" t="s">
        <v>690</v>
      </c>
      <c r="AA28" s="831"/>
      <c r="AB28" s="834" t="s">
        <v>691</v>
      </c>
      <c r="AC28" s="831"/>
      <c r="AD28" s="831" t="s">
        <v>346</v>
      </c>
      <c r="AE28" s="831"/>
      <c r="AF28" s="831" t="s">
        <v>347</v>
      </c>
      <c r="AG28" s="831"/>
      <c r="AH28" s="831" t="s">
        <v>348</v>
      </c>
      <c r="AI28" s="831"/>
      <c r="AJ28" s="831" t="s">
        <v>349</v>
      </c>
      <c r="AK28" s="831"/>
      <c r="AL28" s="831" t="s">
        <v>344</v>
      </c>
      <c r="AM28" s="831"/>
      <c r="AN28" s="831"/>
      <c r="AO28" s="831" t="s">
        <v>350</v>
      </c>
      <c r="AP28" s="831"/>
      <c r="AQ28" s="831" t="s">
        <v>351</v>
      </c>
      <c r="AR28" s="831"/>
      <c r="AS28" s="831" t="s">
        <v>352</v>
      </c>
      <c r="AT28" s="832"/>
    </row>
    <row r="29" spans="17:46" ht="15.75" customHeight="1">
      <c r="Q29" s="201"/>
      <c r="R29" s="642"/>
      <c r="S29" s="642"/>
      <c r="T29" s="642"/>
      <c r="U29" s="642"/>
      <c r="V29" s="837"/>
      <c r="W29" s="334" t="s">
        <v>317</v>
      </c>
      <c r="X29" s="244" t="s">
        <v>291</v>
      </c>
      <c r="Y29" s="244" t="s">
        <v>292</v>
      </c>
      <c r="Z29" s="244" t="s">
        <v>291</v>
      </c>
      <c r="AA29" s="244" t="s">
        <v>292</v>
      </c>
      <c r="AB29" s="244" t="s">
        <v>291</v>
      </c>
      <c r="AC29" s="244" t="s">
        <v>292</v>
      </c>
      <c r="AD29" s="244" t="s">
        <v>291</v>
      </c>
      <c r="AE29" s="244" t="s">
        <v>292</v>
      </c>
      <c r="AF29" s="244" t="s">
        <v>291</v>
      </c>
      <c r="AG29" s="244" t="s">
        <v>292</v>
      </c>
      <c r="AH29" s="244" t="s">
        <v>291</v>
      </c>
      <c r="AI29" s="244" t="s">
        <v>292</v>
      </c>
      <c r="AJ29" s="244" t="s">
        <v>291</v>
      </c>
      <c r="AK29" s="244" t="s">
        <v>292</v>
      </c>
      <c r="AL29" s="244" t="s">
        <v>317</v>
      </c>
      <c r="AM29" s="244" t="s">
        <v>291</v>
      </c>
      <c r="AN29" s="244" t="s">
        <v>292</v>
      </c>
      <c r="AO29" s="244" t="s">
        <v>291</v>
      </c>
      <c r="AP29" s="244" t="s">
        <v>292</v>
      </c>
      <c r="AQ29" s="244" t="s">
        <v>291</v>
      </c>
      <c r="AR29" s="244" t="s">
        <v>292</v>
      </c>
      <c r="AS29" s="244" t="s">
        <v>291</v>
      </c>
      <c r="AT29" s="249" t="s">
        <v>292</v>
      </c>
    </row>
    <row r="30" spans="1:46" ht="15.75" customHeight="1">
      <c r="A30" s="201"/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565" t="s">
        <v>478</v>
      </c>
      <c r="S30" s="565"/>
      <c r="T30" s="565"/>
      <c r="U30" s="565"/>
      <c r="V30" s="866"/>
      <c r="W30" s="215">
        <v>3</v>
      </c>
      <c r="X30" s="215">
        <v>2</v>
      </c>
      <c r="Y30" s="215">
        <v>1</v>
      </c>
      <c r="Z30" s="215" t="s">
        <v>437</v>
      </c>
      <c r="AA30" s="215" t="s">
        <v>680</v>
      </c>
      <c r="AB30" s="215" t="s">
        <v>437</v>
      </c>
      <c r="AC30" s="215" t="s">
        <v>437</v>
      </c>
      <c r="AD30" s="215">
        <v>1</v>
      </c>
      <c r="AE30" s="215">
        <v>1</v>
      </c>
      <c r="AF30" s="215" t="s">
        <v>680</v>
      </c>
      <c r="AG30" s="215" t="s">
        <v>437</v>
      </c>
      <c r="AH30" s="215">
        <v>1</v>
      </c>
      <c r="AI30" s="215" t="s">
        <v>437</v>
      </c>
      <c r="AJ30" s="215" t="s">
        <v>437</v>
      </c>
      <c r="AK30" s="215" t="s">
        <v>437</v>
      </c>
      <c r="AL30" s="215">
        <v>4</v>
      </c>
      <c r="AM30" s="215">
        <v>2</v>
      </c>
      <c r="AN30" s="215">
        <v>2</v>
      </c>
      <c r="AO30" s="215" t="s">
        <v>437</v>
      </c>
      <c r="AP30" s="215" t="s">
        <v>437</v>
      </c>
      <c r="AQ30" s="215">
        <v>1</v>
      </c>
      <c r="AR30" s="215">
        <v>1</v>
      </c>
      <c r="AS30" s="215">
        <v>1</v>
      </c>
      <c r="AT30" s="215">
        <v>1</v>
      </c>
    </row>
    <row r="31" spans="1:46" ht="15.75" customHeight="1">
      <c r="A31" s="538" t="s">
        <v>872</v>
      </c>
      <c r="B31" s="538"/>
      <c r="C31" s="538"/>
      <c r="D31" s="538"/>
      <c r="E31" s="538"/>
      <c r="F31" s="538"/>
      <c r="G31" s="538"/>
      <c r="H31" s="538"/>
      <c r="I31" s="538"/>
      <c r="J31" s="538"/>
      <c r="K31" s="538"/>
      <c r="L31" s="538"/>
      <c r="M31" s="538"/>
      <c r="N31" s="538"/>
      <c r="O31" s="538"/>
      <c r="P31" s="538"/>
      <c r="Q31" s="201"/>
      <c r="R31" s="565" t="s">
        <v>8</v>
      </c>
      <c r="S31" s="571"/>
      <c r="T31" s="571"/>
      <c r="U31" s="571"/>
      <c r="V31" s="835"/>
      <c r="W31" s="215">
        <v>3</v>
      </c>
      <c r="X31" s="215">
        <v>1</v>
      </c>
      <c r="Y31" s="215">
        <v>2</v>
      </c>
      <c r="Z31" s="215" t="s">
        <v>437</v>
      </c>
      <c r="AA31" s="215">
        <v>1</v>
      </c>
      <c r="AB31" s="215" t="s">
        <v>437</v>
      </c>
      <c r="AC31" s="215" t="s">
        <v>680</v>
      </c>
      <c r="AD31" s="215" t="s">
        <v>680</v>
      </c>
      <c r="AE31" s="215">
        <v>1</v>
      </c>
      <c r="AF31" s="215">
        <v>1</v>
      </c>
      <c r="AG31" s="215" t="s">
        <v>680</v>
      </c>
      <c r="AH31" s="215" t="s">
        <v>437</v>
      </c>
      <c r="AI31" s="215" t="s">
        <v>680</v>
      </c>
      <c r="AJ31" s="215" t="s">
        <v>437</v>
      </c>
      <c r="AK31" s="215" t="s">
        <v>437</v>
      </c>
      <c r="AL31" s="215">
        <v>2</v>
      </c>
      <c r="AM31" s="215">
        <v>1</v>
      </c>
      <c r="AN31" s="215">
        <v>1</v>
      </c>
      <c r="AO31" s="215" t="s">
        <v>437</v>
      </c>
      <c r="AP31" s="215" t="s">
        <v>680</v>
      </c>
      <c r="AQ31" s="215" t="s">
        <v>437</v>
      </c>
      <c r="AR31" s="215" t="s">
        <v>437</v>
      </c>
      <c r="AS31" s="215">
        <v>1</v>
      </c>
      <c r="AT31" s="215">
        <v>1</v>
      </c>
    </row>
    <row r="32" spans="1:46" ht="15.75" customHeight="1">
      <c r="A32" s="565" t="s">
        <v>681</v>
      </c>
      <c r="B32" s="565"/>
      <c r="C32" s="565"/>
      <c r="D32" s="565"/>
      <c r="E32" s="565"/>
      <c r="F32" s="565"/>
      <c r="G32" s="565"/>
      <c r="H32" s="565"/>
      <c r="I32" s="565"/>
      <c r="J32" s="565"/>
      <c r="K32" s="565"/>
      <c r="L32" s="565"/>
      <c r="M32" s="565"/>
      <c r="N32" s="565"/>
      <c r="O32" s="565"/>
      <c r="P32" s="565"/>
      <c r="Q32" s="201"/>
      <c r="R32" s="571">
        <v>2</v>
      </c>
      <c r="S32" s="571"/>
      <c r="T32" s="571"/>
      <c r="U32" s="571"/>
      <c r="V32" s="835"/>
      <c r="W32" s="215">
        <v>5</v>
      </c>
      <c r="X32" s="215">
        <v>1</v>
      </c>
      <c r="Y32" s="215">
        <v>4</v>
      </c>
      <c r="Z32" s="215" t="s">
        <v>680</v>
      </c>
      <c r="AA32" s="215">
        <v>1</v>
      </c>
      <c r="AB32" s="215" t="s">
        <v>437</v>
      </c>
      <c r="AC32" s="215">
        <v>1</v>
      </c>
      <c r="AD32" s="215" t="s">
        <v>437</v>
      </c>
      <c r="AE32" s="215" t="s">
        <v>437</v>
      </c>
      <c r="AF32" s="215">
        <v>1</v>
      </c>
      <c r="AG32" s="215">
        <v>1</v>
      </c>
      <c r="AH32" s="215" t="s">
        <v>437</v>
      </c>
      <c r="AI32" s="215">
        <v>1</v>
      </c>
      <c r="AJ32" s="215" t="s">
        <v>680</v>
      </c>
      <c r="AK32" s="215" t="s">
        <v>437</v>
      </c>
      <c r="AL32" s="215">
        <v>1</v>
      </c>
      <c r="AM32" s="215" t="s">
        <v>437</v>
      </c>
      <c r="AN32" s="215">
        <v>1</v>
      </c>
      <c r="AO32" s="215" t="s">
        <v>437</v>
      </c>
      <c r="AP32" s="215">
        <v>1</v>
      </c>
      <c r="AQ32" s="215" t="s">
        <v>437</v>
      </c>
      <c r="AR32" s="215" t="s">
        <v>437</v>
      </c>
      <c r="AS32" s="215" t="s">
        <v>437</v>
      </c>
      <c r="AT32" s="215" t="s">
        <v>437</v>
      </c>
    </row>
    <row r="33" spans="1:46" ht="15" customHeight="1" thickBot="1">
      <c r="A33" s="241"/>
      <c r="B33" s="241"/>
      <c r="C33" s="241"/>
      <c r="D33" s="241"/>
      <c r="E33" s="241"/>
      <c r="F33" s="241"/>
      <c r="G33" s="241"/>
      <c r="H33" s="241"/>
      <c r="I33" s="241"/>
      <c r="J33" s="241"/>
      <c r="K33" s="241"/>
      <c r="L33" s="343"/>
      <c r="M33" s="241"/>
      <c r="N33" s="241"/>
      <c r="O33" s="241"/>
      <c r="P33" s="241"/>
      <c r="Q33" s="201"/>
      <c r="R33" s="571">
        <v>3</v>
      </c>
      <c r="S33" s="571"/>
      <c r="T33" s="571"/>
      <c r="U33" s="571"/>
      <c r="V33" s="835"/>
      <c r="W33" s="215">
        <v>3</v>
      </c>
      <c r="X33" s="215">
        <v>2</v>
      </c>
      <c r="Y33" s="215">
        <v>1</v>
      </c>
      <c r="Z33" s="215">
        <v>1</v>
      </c>
      <c r="AA33" s="215" t="s">
        <v>437</v>
      </c>
      <c r="AB33" s="215" t="s">
        <v>680</v>
      </c>
      <c r="AC33" s="215" t="s">
        <v>437</v>
      </c>
      <c r="AD33" s="215" t="s">
        <v>437</v>
      </c>
      <c r="AE33" s="215" t="s">
        <v>437</v>
      </c>
      <c r="AF33" s="215" t="s">
        <v>437</v>
      </c>
      <c r="AG33" s="215" t="s">
        <v>437</v>
      </c>
      <c r="AH33" s="215" t="s">
        <v>437</v>
      </c>
      <c r="AI33" s="215">
        <v>1</v>
      </c>
      <c r="AJ33" s="215">
        <v>1</v>
      </c>
      <c r="AK33" s="215" t="s">
        <v>680</v>
      </c>
      <c r="AL33" s="215">
        <v>1</v>
      </c>
      <c r="AM33" s="215" t="s">
        <v>437</v>
      </c>
      <c r="AN33" s="215">
        <v>1</v>
      </c>
      <c r="AO33" s="215" t="s">
        <v>437</v>
      </c>
      <c r="AP33" s="215" t="s">
        <v>437</v>
      </c>
      <c r="AQ33" s="215" t="s">
        <v>437</v>
      </c>
      <c r="AR33" s="215" t="s">
        <v>437</v>
      </c>
      <c r="AS33" s="215" t="s">
        <v>437</v>
      </c>
      <c r="AT33" s="215">
        <v>1</v>
      </c>
    </row>
    <row r="34" spans="1:46" ht="15" customHeight="1">
      <c r="A34" s="858" t="s">
        <v>694</v>
      </c>
      <c r="B34" s="841"/>
      <c r="C34" s="837" t="s">
        <v>682</v>
      </c>
      <c r="D34" s="831"/>
      <c r="E34" s="831"/>
      <c r="F34" s="831"/>
      <c r="G34" s="831" t="s">
        <v>683</v>
      </c>
      <c r="H34" s="831"/>
      <c r="I34" s="831"/>
      <c r="J34" s="831"/>
      <c r="K34" s="831" t="s">
        <v>684</v>
      </c>
      <c r="L34" s="831"/>
      <c r="M34" s="831"/>
      <c r="N34" s="831"/>
      <c r="O34" s="831"/>
      <c r="P34" s="832"/>
      <c r="Q34" s="201"/>
      <c r="R34" s="863">
        <v>4</v>
      </c>
      <c r="S34" s="863"/>
      <c r="T34" s="863"/>
      <c r="U34" s="863"/>
      <c r="V34" s="864"/>
      <c r="W34" s="519">
        <f>SUM(W36,W43)</f>
        <v>2</v>
      </c>
      <c r="X34" s="519">
        <v>1</v>
      </c>
      <c r="Y34" s="519">
        <v>1</v>
      </c>
      <c r="Z34" s="519" t="s">
        <v>437</v>
      </c>
      <c r="AA34" s="519" t="s">
        <v>437</v>
      </c>
      <c r="AB34" s="519">
        <v>1</v>
      </c>
      <c r="AC34" s="519" t="s">
        <v>437</v>
      </c>
      <c r="AD34" s="519" t="s">
        <v>437</v>
      </c>
      <c r="AE34" s="519" t="s">
        <v>437</v>
      </c>
      <c r="AF34" s="519" t="s">
        <v>437</v>
      </c>
      <c r="AG34" s="519" t="s">
        <v>437</v>
      </c>
      <c r="AH34" s="519" t="s">
        <v>437</v>
      </c>
      <c r="AI34" s="519" t="s">
        <v>437</v>
      </c>
      <c r="AJ34" s="519" t="s">
        <v>437</v>
      </c>
      <c r="AK34" s="519">
        <v>1</v>
      </c>
      <c r="AL34" s="519">
        <v>1</v>
      </c>
      <c r="AM34" s="519">
        <v>1</v>
      </c>
      <c r="AN34" s="519" t="s">
        <v>437</v>
      </c>
      <c r="AO34" s="519">
        <v>1</v>
      </c>
      <c r="AP34" s="68" t="s">
        <v>437</v>
      </c>
      <c r="AQ34" s="68" t="s">
        <v>437</v>
      </c>
      <c r="AR34" s="68" t="s">
        <v>437</v>
      </c>
      <c r="AS34" s="68" t="s">
        <v>437</v>
      </c>
      <c r="AT34" s="68" t="s">
        <v>437</v>
      </c>
    </row>
    <row r="35" spans="1:41" ht="15" customHeight="1">
      <c r="A35" s="859"/>
      <c r="B35" s="842"/>
      <c r="C35" s="843" t="s">
        <v>22</v>
      </c>
      <c r="D35" s="617"/>
      <c r="E35" s="244" t="s">
        <v>23</v>
      </c>
      <c r="F35" s="244" t="s">
        <v>24</v>
      </c>
      <c r="G35" s="617" t="s">
        <v>22</v>
      </c>
      <c r="H35" s="617"/>
      <c r="I35" s="244" t="s">
        <v>23</v>
      </c>
      <c r="J35" s="244" t="s">
        <v>24</v>
      </c>
      <c r="K35" s="617" t="s">
        <v>22</v>
      </c>
      <c r="L35" s="617"/>
      <c r="M35" s="244" t="s">
        <v>144</v>
      </c>
      <c r="N35" s="244" t="s">
        <v>136</v>
      </c>
      <c r="O35" s="244" t="s">
        <v>137</v>
      </c>
      <c r="P35" s="249" t="s">
        <v>138</v>
      </c>
      <c r="Q35" s="199"/>
      <c r="R35" s="585" t="s">
        <v>353</v>
      </c>
      <c r="S35" s="585"/>
      <c r="T35" s="585"/>
      <c r="U35" s="585"/>
      <c r="V35" s="833"/>
      <c r="W35" s="18"/>
      <c r="X35" s="18"/>
      <c r="Y35" s="18"/>
      <c r="Z35" s="12"/>
      <c r="AA35" s="12"/>
      <c r="AB35" s="12"/>
      <c r="AC35" s="518"/>
      <c r="AD35" s="12"/>
      <c r="AE35" s="2"/>
      <c r="AF35" s="2"/>
      <c r="AG35" s="2"/>
      <c r="AH35" s="2"/>
      <c r="AI35" s="2"/>
      <c r="AJ35" s="2"/>
      <c r="AK35" s="2"/>
      <c r="AL35" s="18"/>
      <c r="AM35" s="18"/>
      <c r="AN35" s="18"/>
      <c r="AO35" s="2"/>
    </row>
    <row r="36" spans="1:46" ht="19.5" customHeight="1">
      <c r="A36" s="855" t="s">
        <v>478</v>
      </c>
      <c r="B36" s="852"/>
      <c r="C36" s="848">
        <v>55</v>
      </c>
      <c r="D36" s="848"/>
      <c r="E36" s="198">
        <v>24</v>
      </c>
      <c r="F36" s="198">
        <v>31</v>
      </c>
      <c r="G36" s="848">
        <v>29</v>
      </c>
      <c r="H36" s="848"/>
      <c r="I36" s="198">
        <v>5</v>
      </c>
      <c r="J36" s="198">
        <v>24</v>
      </c>
      <c r="K36" s="849">
        <v>25</v>
      </c>
      <c r="L36" s="849"/>
      <c r="M36" s="198">
        <v>5</v>
      </c>
      <c r="N36" s="198">
        <v>8</v>
      </c>
      <c r="O36" s="198">
        <v>4</v>
      </c>
      <c r="P36" s="198">
        <v>8</v>
      </c>
      <c r="Q36" s="199"/>
      <c r="R36" s="568" t="s">
        <v>317</v>
      </c>
      <c r="S36" s="568"/>
      <c r="T36" s="568"/>
      <c r="U36" s="568"/>
      <c r="V36" s="794"/>
      <c r="W36" s="18">
        <f>SUM(W37:W42)</f>
        <v>1</v>
      </c>
      <c r="X36" s="18" t="s">
        <v>437</v>
      </c>
      <c r="Y36" s="18">
        <f>SUM(Y37:Y42)</f>
        <v>1</v>
      </c>
      <c r="Z36" s="18" t="s">
        <v>437</v>
      </c>
      <c r="AA36" s="18" t="s">
        <v>437</v>
      </c>
      <c r="AB36" s="18" t="s">
        <v>437</v>
      </c>
      <c r="AC36" s="18" t="s">
        <v>437</v>
      </c>
      <c r="AD36" s="18" t="s">
        <v>437</v>
      </c>
      <c r="AE36" s="18" t="s">
        <v>437</v>
      </c>
      <c r="AF36" s="18" t="s">
        <v>437</v>
      </c>
      <c r="AG36" s="18" t="s">
        <v>437</v>
      </c>
      <c r="AH36" s="18" t="s">
        <v>437</v>
      </c>
      <c r="AI36" s="18" t="s">
        <v>437</v>
      </c>
      <c r="AJ36" s="18" t="s">
        <v>437</v>
      </c>
      <c r="AK36" s="18">
        <f>SUM(AK37:AK42)</f>
        <v>1</v>
      </c>
      <c r="AL36" s="18" t="s">
        <v>437</v>
      </c>
      <c r="AM36" s="18" t="s">
        <v>437</v>
      </c>
      <c r="AN36" s="18" t="s">
        <v>437</v>
      </c>
      <c r="AO36" s="18" t="s">
        <v>437</v>
      </c>
      <c r="AP36" s="106" t="s">
        <v>437</v>
      </c>
      <c r="AQ36" s="106" t="s">
        <v>437</v>
      </c>
      <c r="AR36" s="106" t="s">
        <v>437</v>
      </c>
      <c r="AS36" s="106" t="s">
        <v>437</v>
      </c>
      <c r="AT36" s="106" t="s">
        <v>437</v>
      </c>
    </row>
    <row r="37" spans="1:46" ht="19.5" customHeight="1">
      <c r="A37" s="738" t="s">
        <v>8</v>
      </c>
      <c r="B37" s="853"/>
      <c r="C37" s="848">
        <v>54</v>
      </c>
      <c r="D37" s="848"/>
      <c r="E37" s="198">
        <v>19</v>
      </c>
      <c r="F37" s="198">
        <v>35</v>
      </c>
      <c r="G37" s="848">
        <v>29</v>
      </c>
      <c r="H37" s="848"/>
      <c r="I37" s="198">
        <v>5</v>
      </c>
      <c r="J37" s="198">
        <v>22</v>
      </c>
      <c r="K37" s="849">
        <v>22</v>
      </c>
      <c r="L37" s="849"/>
      <c r="M37" s="198">
        <v>4</v>
      </c>
      <c r="N37" s="198">
        <v>7</v>
      </c>
      <c r="O37" s="198">
        <v>4</v>
      </c>
      <c r="P37" s="198">
        <v>7</v>
      </c>
      <c r="Q37" s="199"/>
      <c r="R37" s="568" t="s">
        <v>354</v>
      </c>
      <c r="S37" s="568"/>
      <c r="T37" s="568"/>
      <c r="U37" s="568"/>
      <c r="V37" s="794"/>
      <c r="W37" s="18" t="s">
        <v>437</v>
      </c>
      <c r="X37" s="18" t="s">
        <v>437</v>
      </c>
      <c r="Y37" s="18" t="s">
        <v>437</v>
      </c>
      <c r="Z37" s="518" t="s">
        <v>1</v>
      </c>
      <c r="AA37" s="518" t="s">
        <v>849</v>
      </c>
      <c r="AB37" s="518" t="s">
        <v>1</v>
      </c>
      <c r="AC37" s="518" t="s">
        <v>1</v>
      </c>
      <c r="AD37" s="518" t="s">
        <v>849</v>
      </c>
      <c r="AE37" s="518" t="s">
        <v>1</v>
      </c>
      <c r="AF37" s="518" t="s">
        <v>1</v>
      </c>
      <c r="AG37" s="518" t="s">
        <v>1</v>
      </c>
      <c r="AH37" s="518" t="s">
        <v>849</v>
      </c>
      <c r="AI37" s="518" t="s">
        <v>849</v>
      </c>
      <c r="AJ37" s="518" t="s">
        <v>849</v>
      </c>
      <c r="AK37" s="518" t="s">
        <v>877</v>
      </c>
      <c r="AL37" s="18" t="s">
        <v>437</v>
      </c>
      <c r="AM37" s="18" t="s">
        <v>437</v>
      </c>
      <c r="AN37" s="18" t="s">
        <v>437</v>
      </c>
      <c r="AO37" s="518" t="s">
        <v>1</v>
      </c>
      <c r="AP37" s="191" t="s">
        <v>685</v>
      </c>
      <c r="AQ37" s="191" t="s">
        <v>685</v>
      </c>
      <c r="AR37" s="191" t="s">
        <v>685</v>
      </c>
      <c r="AS37" s="191" t="s">
        <v>685</v>
      </c>
      <c r="AT37" s="191" t="s">
        <v>685</v>
      </c>
    </row>
    <row r="38" spans="1:46" ht="18" customHeight="1">
      <c r="A38" s="1495" t="s">
        <v>874</v>
      </c>
      <c r="B38" s="835"/>
      <c r="C38" s="848">
        <v>56</v>
      </c>
      <c r="D38" s="848"/>
      <c r="E38" s="194">
        <v>22</v>
      </c>
      <c r="F38" s="194">
        <v>34</v>
      </c>
      <c r="G38" s="848">
        <v>27</v>
      </c>
      <c r="H38" s="848"/>
      <c r="I38" s="194">
        <v>5</v>
      </c>
      <c r="J38" s="194">
        <v>21</v>
      </c>
      <c r="K38" s="849">
        <v>25</v>
      </c>
      <c r="L38" s="849"/>
      <c r="M38" s="194">
        <v>4</v>
      </c>
      <c r="N38" s="198">
        <v>9</v>
      </c>
      <c r="O38" s="198">
        <v>4</v>
      </c>
      <c r="P38" s="198">
        <v>8</v>
      </c>
      <c r="R38" s="568" t="s">
        <v>355</v>
      </c>
      <c r="S38" s="568"/>
      <c r="T38" s="568"/>
      <c r="U38" s="568"/>
      <c r="V38" s="794"/>
      <c r="W38" s="18">
        <v>1</v>
      </c>
      <c r="X38" s="18" t="s">
        <v>437</v>
      </c>
      <c r="Y38" s="18">
        <v>1</v>
      </c>
      <c r="Z38" s="518" t="s">
        <v>878</v>
      </c>
      <c r="AA38" s="518" t="s">
        <v>1</v>
      </c>
      <c r="AB38" s="518" t="s">
        <v>879</v>
      </c>
      <c r="AC38" s="518" t="s">
        <v>879</v>
      </c>
      <c r="AD38" s="518" t="s">
        <v>879</v>
      </c>
      <c r="AE38" s="518" t="s">
        <v>879</v>
      </c>
      <c r="AF38" s="518" t="s">
        <v>879</v>
      </c>
      <c r="AG38" s="518" t="s">
        <v>879</v>
      </c>
      <c r="AH38" s="518" t="s">
        <v>849</v>
      </c>
      <c r="AI38" s="518" t="s">
        <v>849</v>
      </c>
      <c r="AJ38" s="518" t="s">
        <v>849</v>
      </c>
      <c r="AK38" s="518">
        <v>1</v>
      </c>
      <c r="AL38" s="18" t="s">
        <v>437</v>
      </c>
      <c r="AM38" s="18" t="s">
        <v>437</v>
      </c>
      <c r="AN38" s="18" t="s">
        <v>437</v>
      </c>
      <c r="AO38" s="518" t="s">
        <v>849</v>
      </c>
      <c r="AP38" s="191" t="s">
        <v>685</v>
      </c>
      <c r="AQ38" s="191" t="s">
        <v>685</v>
      </c>
      <c r="AR38" s="191" t="s">
        <v>685</v>
      </c>
      <c r="AS38" s="191" t="s">
        <v>685</v>
      </c>
      <c r="AT38" s="191" t="s">
        <v>685</v>
      </c>
    </row>
    <row r="39" spans="1:46" ht="15.75" customHeight="1">
      <c r="A39" s="1495" t="s">
        <v>875</v>
      </c>
      <c r="B39" s="835"/>
      <c r="C39" s="848">
        <v>52</v>
      </c>
      <c r="D39" s="848"/>
      <c r="E39" s="194">
        <v>23</v>
      </c>
      <c r="F39" s="194">
        <v>29</v>
      </c>
      <c r="G39" s="848">
        <v>26</v>
      </c>
      <c r="H39" s="848"/>
      <c r="I39" s="194">
        <v>5</v>
      </c>
      <c r="J39" s="194">
        <v>21</v>
      </c>
      <c r="K39" s="849">
        <v>24</v>
      </c>
      <c r="L39" s="849"/>
      <c r="M39" s="194">
        <v>3</v>
      </c>
      <c r="N39" s="198">
        <v>8</v>
      </c>
      <c r="O39" s="198">
        <v>5</v>
      </c>
      <c r="P39" s="198">
        <v>8</v>
      </c>
      <c r="R39" s="568" t="s">
        <v>356</v>
      </c>
      <c r="S39" s="568"/>
      <c r="T39" s="568"/>
      <c r="U39" s="568"/>
      <c r="V39" s="794"/>
      <c r="W39" s="18" t="s">
        <v>437</v>
      </c>
      <c r="X39" s="18" t="s">
        <v>437</v>
      </c>
      <c r="Y39" s="18" t="s">
        <v>437</v>
      </c>
      <c r="Z39" s="518" t="s">
        <v>849</v>
      </c>
      <c r="AA39" s="518" t="s">
        <v>849</v>
      </c>
      <c r="AB39" s="518" t="s">
        <v>849</v>
      </c>
      <c r="AC39" s="518" t="s">
        <v>849</v>
      </c>
      <c r="AD39" s="518" t="s">
        <v>849</v>
      </c>
      <c r="AE39" s="518" t="s">
        <v>879</v>
      </c>
      <c r="AF39" s="518" t="s">
        <v>879</v>
      </c>
      <c r="AG39" s="518" t="s">
        <v>1</v>
      </c>
      <c r="AH39" s="518" t="s">
        <v>1</v>
      </c>
      <c r="AI39" s="518" t="s">
        <v>849</v>
      </c>
      <c r="AJ39" s="518" t="s">
        <v>849</v>
      </c>
      <c r="AK39" s="518" t="s">
        <v>849</v>
      </c>
      <c r="AL39" s="18" t="s">
        <v>437</v>
      </c>
      <c r="AM39" s="18" t="s">
        <v>437</v>
      </c>
      <c r="AN39" s="18" t="s">
        <v>437</v>
      </c>
      <c r="AO39" s="518" t="s">
        <v>849</v>
      </c>
      <c r="AP39" s="191" t="s">
        <v>685</v>
      </c>
      <c r="AQ39" s="191" t="s">
        <v>685</v>
      </c>
      <c r="AR39" s="191" t="s">
        <v>685</v>
      </c>
      <c r="AS39" s="191" t="s">
        <v>685</v>
      </c>
      <c r="AT39" s="191" t="s">
        <v>685</v>
      </c>
    </row>
    <row r="40" spans="1:46" ht="15.75" customHeight="1">
      <c r="A40" s="865" t="s">
        <v>876</v>
      </c>
      <c r="B40" s="851"/>
      <c r="C40" s="850">
        <f>SUM(E40:F40)</f>
        <v>52</v>
      </c>
      <c r="D40" s="850"/>
      <c r="E40" s="346">
        <v>23</v>
      </c>
      <c r="F40" s="346">
        <v>29</v>
      </c>
      <c r="G40" s="850">
        <f>SUM(I40:J40)</f>
        <v>27</v>
      </c>
      <c r="H40" s="850"/>
      <c r="I40" s="346">
        <v>5</v>
      </c>
      <c r="J40" s="346">
        <v>22</v>
      </c>
      <c r="K40" s="854">
        <f>SUM(M40:P40)</f>
        <v>25</v>
      </c>
      <c r="L40" s="854"/>
      <c r="M40" s="346">
        <v>4</v>
      </c>
      <c r="N40" s="346">
        <v>8</v>
      </c>
      <c r="O40" s="346">
        <v>5</v>
      </c>
      <c r="P40" s="346">
        <v>8</v>
      </c>
      <c r="R40" s="568" t="s">
        <v>357</v>
      </c>
      <c r="S40" s="568"/>
      <c r="T40" s="568"/>
      <c r="U40" s="568"/>
      <c r="V40" s="794"/>
      <c r="W40" s="18" t="s">
        <v>437</v>
      </c>
      <c r="X40" s="18" t="s">
        <v>437</v>
      </c>
      <c r="Y40" s="18" t="s">
        <v>437</v>
      </c>
      <c r="Z40" s="518" t="s">
        <v>849</v>
      </c>
      <c r="AA40" s="518" t="s">
        <v>849</v>
      </c>
      <c r="AB40" s="518" t="s">
        <v>849</v>
      </c>
      <c r="AC40" s="518" t="s">
        <v>849</v>
      </c>
      <c r="AD40" s="518" t="s">
        <v>849</v>
      </c>
      <c r="AE40" s="518" t="s">
        <v>849</v>
      </c>
      <c r="AF40" s="518" t="s">
        <v>849</v>
      </c>
      <c r="AG40" s="518" t="s">
        <v>849</v>
      </c>
      <c r="AH40" s="518" t="s">
        <v>849</v>
      </c>
      <c r="AI40" s="518" t="s">
        <v>849</v>
      </c>
      <c r="AJ40" s="518" t="s">
        <v>849</v>
      </c>
      <c r="AK40" s="518" t="s">
        <v>849</v>
      </c>
      <c r="AL40" s="18" t="s">
        <v>437</v>
      </c>
      <c r="AM40" s="18" t="s">
        <v>437</v>
      </c>
      <c r="AN40" s="18" t="s">
        <v>437</v>
      </c>
      <c r="AO40" s="518" t="s">
        <v>849</v>
      </c>
      <c r="AP40" s="191" t="s">
        <v>685</v>
      </c>
      <c r="AQ40" s="191" t="s">
        <v>685</v>
      </c>
      <c r="AR40" s="191" t="s">
        <v>685</v>
      </c>
      <c r="AS40" s="191" t="s">
        <v>685</v>
      </c>
      <c r="AT40" s="191" t="s">
        <v>685</v>
      </c>
    </row>
    <row r="41" spans="1:46" ht="15.75" customHeight="1">
      <c r="A41" s="278" t="s">
        <v>668</v>
      </c>
      <c r="B41" s="341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R41" s="568" t="s">
        <v>328</v>
      </c>
      <c r="S41" s="568"/>
      <c r="T41" s="568"/>
      <c r="U41" s="568"/>
      <c r="V41" s="794"/>
      <c r="W41" s="18" t="s">
        <v>437</v>
      </c>
      <c r="X41" s="18" t="s">
        <v>437</v>
      </c>
      <c r="Y41" s="18" t="s">
        <v>437</v>
      </c>
      <c r="Z41" s="518" t="s">
        <v>849</v>
      </c>
      <c r="AA41" s="518" t="s">
        <v>849</v>
      </c>
      <c r="AB41" s="518" t="s">
        <v>849</v>
      </c>
      <c r="AC41" s="518" t="s">
        <v>849</v>
      </c>
      <c r="AD41" s="518" t="s">
        <v>1</v>
      </c>
      <c r="AE41" s="518" t="s">
        <v>1</v>
      </c>
      <c r="AF41" s="518" t="s">
        <v>1</v>
      </c>
      <c r="AG41" s="518" t="s">
        <v>1</v>
      </c>
      <c r="AH41" s="518" t="s">
        <v>1</v>
      </c>
      <c r="AI41" s="518" t="s">
        <v>1</v>
      </c>
      <c r="AJ41" s="518" t="s">
        <v>1</v>
      </c>
      <c r="AK41" s="518" t="s">
        <v>1</v>
      </c>
      <c r="AL41" s="18" t="s">
        <v>437</v>
      </c>
      <c r="AM41" s="18" t="s">
        <v>437</v>
      </c>
      <c r="AN41" s="18" t="s">
        <v>437</v>
      </c>
      <c r="AO41" s="518" t="s">
        <v>1</v>
      </c>
      <c r="AP41" s="191" t="s">
        <v>685</v>
      </c>
      <c r="AQ41" s="191" t="s">
        <v>685</v>
      </c>
      <c r="AR41" s="191" t="s">
        <v>685</v>
      </c>
      <c r="AS41" s="191" t="s">
        <v>685</v>
      </c>
      <c r="AT41" s="191" t="s">
        <v>685</v>
      </c>
    </row>
    <row r="42" spans="1:41" ht="15.75" customHeight="1">
      <c r="A42" s="186" t="s">
        <v>480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1"/>
      <c r="N42" s="201"/>
      <c r="O42" s="201"/>
      <c r="P42" s="201"/>
      <c r="R42" s="585" t="s">
        <v>361</v>
      </c>
      <c r="S42" s="585"/>
      <c r="T42" s="585"/>
      <c r="U42" s="585"/>
      <c r="V42" s="833"/>
      <c r="W42" s="18"/>
      <c r="X42" s="18"/>
      <c r="Y42" s="18"/>
      <c r="Z42" s="10"/>
      <c r="AA42" s="10"/>
      <c r="AB42" s="10"/>
      <c r="AC42" s="10"/>
      <c r="AD42" s="10"/>
      <c r="AE42" s="2"/>
      <c r="AF42" s="2"/>
      <c r="AG42" s="2"/>
      <c r="AH42" s="2"/>
      <c r="AI42" s="2"/>
      <c r="AJ42" s="2"/>
      <c r="AK42" s="2"/>
      <c r="AL42" s="18"/>
      <c r="AM42" s="18"/>
      <c r="AN42" s="18"/>
      <c r="AO42" s="2"/>
    </row>
    <row r="43" spans="2:46" ht="15.75" customHeight="1">
      <c r="B43" s="200"/>
      <c r="C43" s="200"/>
      <c r="D43" s="200"/>
      <c r="E43" s="200"/>
      <c r="F43" s="200"/>
      <c r="G43" s="200"/>
      <c r="H43" s="200"/>
      <c r="I43" s="200"/>
      <c r="J43" s="200"/>
      <c r="K43" s="200"/>
      <c r="L43" s="200"/>
      <c r="M43" s="201"/>
      <c r="N43" s="201"/>
      <c r="O43" s="201"/>
      <c r="P43" s="201"/>
      <c r="R43" s="568" t="s">
        <v>317</v>
      </c>
      <c r="S43" s="568"/>
      <c r="T43" s="568"/>
      <c r="U43" s="568"/>
      <c r="V43" s="794"/>
      <c r="W43" s="18">
        <f>SUM(W44:W52)</f>
        <v>1</v>
      </c>
      <c r="X43" s="18">
        <f>SUM(X44:X52)</f>
        <v>1</v>
      </c>
      <c r="Y43" s="18" t="s">
        <v>437</v>
      </c>
      <c r="Z43" s="18" t="s">
        <v>437</v>
      </c>
      <c r="AA43" s="18" t="s">
        <v>437</v>
      </c>
      <c r="AB43" s="18">
        <f>SUM(AB44:AB52)</f>
        <v>1</v>
      </c>
      <c r="AC43" s="18" t="s">
        <v>437</v>
      </c>
      <c r="AD43" s="18" t="s">
        <v>437</v>
      </c>
      <c r="AE43" s="18" t="s">
        <v>437</v>
      </c>
      <c r="AF43" s="18" t="s">
        <v>437</v>
      </c>
      <c r="AG43" s="18" t="s">
        <v>437</v>
      </c>
      <c r="AH43" s="18" t="s">
        <v>437</v>
      </c>
      <c r="AI43" s="18" t="s">
        <v>437</v>
      </c>
      <c r="AJ43" s="18" t="s">
        <v>437</v>
      </c>
      <c r="AK43" s="18" t="s">
        <v>437</v>
      </c>
      <c r="AL43" s="18">
        <f>SUM(AL44:AL52)</f>
        <v>1</v>
      </c>
      <c r="AM43" s="18">
        <f>SUM(AM44:AM52)</f>
        <v>1</v>
      </c>
      <c r="AN43" s="18" t="s">
        <v>437</v>
      </c>
      <c r="AO43" s="18">
        <f>SUM(AO44:AO52)</f>
        <v>1</v>
      </c>
      <c r="AP43" s="106" t="s">
        <v>437</v>
      </c>
      <c r="AQ43" s="106" t="s">
        <v>437</v>
      </c>
      <c r="AR43" s="106" t="s">
        <v>437</v>
      </c>
      <c r="AS43" s="106" t="s">
        <v>437</v>
      </c>
      <c r="AT43" s="106" t="s">
        <v>437</v>
      </c>
    </row>
    <row r="44" spans="2:46" ht="15.75" customHeight="1"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1"/>
      <c r="N44" s="201"/>
      <c r="O44" s="201"/>
      <c r="P44" s="201"/>
      <c r="R44" s="568" t="s">
        <v>358</v>
      </c>
      <c r="S44" s="568"/>
      <c r="T44" s="568"/>
      <c r="U44" s="568"/>
      <c r="V44" s="794"/>
      <c r="W44" s="49" t="s">
        <v>437</v>
      </c>
      <c r="X44" s="49" t="s">
        <v>437</v>
      </c>
      <c r="Y44" s="49" t="s">
        <v>437</v>
      </c>
      <c r="Z44" s="191" t="s">
        <v>685</v>
      </c>
      <c r="AA44" s="191" t="s">
        <v>685</v>
      </c>
      <c r="AB44" s="191" t="s">
        <v>685</v>
      </c>
      <c r="AC44" s="191" t="s">
        <v>685</v>
      </c>
      <c r="AD44" s="191" t="s">
        <v>685</v>
      </c>
      <c r="AE44" s="191" t="s">
        <v>685</v>
      </c>
      <c r="AF44" s="191" t="s">
        <v>685</v>
      </c>
      <c r="AG44" s="191" t="s">
        <v>685</v>
      </c>
      <c r="AH44" s="191" t="s">
        <v>685</v>
      </c>
      <c r="AI44" s="191" t="s">
        <v>685</v>
      </c>
      <c r="AJ44" s="191" t="s">
        <v>685</v>
      </c>
      <c r="AK44" s="191" t="s">
        <v>685</v>
      </c>
      <c r="AL44" s="49" t="s">
        <v>437</v>
      </c>
      <c r="AM44" s="49" t="s">
        <v>437</v>
      </c>
      <c r="AN44" s="49" t="s">
        <v>437</v>
      </c>
      <c r="AO44" s="191" t="s">
        <v>685</v>
      </c>
      <c r="AP44" s="191" t="s">
        <v>685</v>
      </c>
      <c r="AQ44" s="191" t="s">
        <v>685</v>
      </c>
      <c r="AR44" s="191" t="s">
        <v>685</v>
      </c>
      <c r="AS44" s="191" t="s">
        <v>685</v>
      </c>
      <c r="AT44" s="191" t="s">
        <v>685</v>
      </c>
    </row>
    <row r="45" spans="1:46" ht="15.75" customHeight="1">
      <c r="A45" s="201"/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1"/>
      <c r="M45" s="201"/>
      <c r="N45" s="201"/>
      <c r="O45" s="201"/>
      <c r="P45" s="201"/>
      <c r="R45" s="568" t="s">
        <v>359</v>
      </c>
      <c r="S45" s="568"/>
      <c r="T45" s="568"/>
      <c r="U45" s="568"/>
      <c r="V45" s="794"/>
      <c r="W45" s="49" t="s">
        <v>437</v>
      </c>
      <c r="X45" s="49" t="s">
        <v>437</v>
      </c>
      <c r="Y45" s="49" t="s">
        <v>437</v>
      </c>
      <c r="Z45" s="191" t="s">
        <v>685</v>
      </c>
      <c r="AA45" s="191" t="s">
        <v>685</v>
      </c>
      <c r="AB45" s="191" t="s">
        <v>685</v>
      </c>
      <c r="AC45" s="191" t="s">
        <v>685</v>
      </c>
      <c r="AD45" s="191" t="s">
        <v>685</v>
      </c>
      <c r="AE45" s="191" t="s">
        <v>685</v>
      </c>
      <c r="AF45" s="191" t="s">
        <v>685</v>
      </c>
      <c r="AG45" s="191" t="s">
        <v>685</v>
      </c>
      <c r="AH45" s="191" t="s">
        <v>685</v>
      </c>
      <c r="AI45" s="191" t="s">
        <v>685</v>
      </c>
      <c r="AJ45" s="191" t="s">
        <v>685</v>
      </c>
      <c r="AK45" s="191" t="s">
        <v>685</v>
      </c>
      <c r="AL45" s="49" t="s">
        <v>437</v>
      </c>
      <c r="AM45" s="49" t="s">
        <v>437</v>
      </c>
      <c r="AN45" s="49" t="s">
        <v>437</v>
      </c>
      <c r="AO45" s="191" t="s">
        <v>685</v>
      </c>
      <c r="AP45" s="191" t="s">
        <v>685</v>
      </c>
      <c r="AQ45" s="191" t="s">
        <v>685</v>
      </c>
      <c r="AR45" s="191" t="s">
        <v>685</v>
      </c>
      <c r="AS45" s="191" t="s">
        <v>685</v>
      </c>
      <c r="AT45" s="191" t="s">
        <v>685</v>
      </c>
    </row>
    <row r="46" spans="1:46" ht="15.75" customHeight="1">
      <c r="A46" s="638" t="s">
        <v>688</v>
      </c>
      <c r="B46" s="565"/>
      <c r="C46" s="565"/>
      <c r="D46" s="565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65"/>
      <c r="P46" s="565"/>
      <c r="R46" s="568" t="s">
        <v>686</v>
      </c>
      <c r="S46" s="568"/>
      <c r="T46" s="568"/>
      <c r="U46" s="568"/>
      <c r="V46" s="794"/>
      <c r="W46" s="49" t="s">
        <v>437</v>
      </c>
      <c r="X46" s="49" t="s">
        <v>437</v>
      </c>
      <c r="Y46" s="49" t="s">
        <v>437</v>
      </c>
      <c r="Z46" s="191" t="s">
        <v>685</v>
      </c>
      <c r="AA46" s="191" t="s">
        <v>685</v>
      </c>
      <c r="AB46" s="191" t="s">
        <v>685</v>
      </c>
      <c r="AC46" s="191" t="s">
        <v>685</v>
      </c>
      <c r="AD46" s="191" t="s">
        <v>685</v>
      </c>
      <c r="AE46" s="191" t="s">
        <v>685</v>
      </c>
      <c r="AF46" s="191" t="s">
        <v>685</v>
      </c>
      <c r="AG46" s="191" t="s">
        <v>685</v>
      </c>
      <c r="AH46" s="191" t="s">
        <v>685</v>
      </c>
      <c r="AI46" s="191" t="s">
        <v>685</v>
      </c>
      <c r="AJ46" s="191" t="s">
        <v>685</v>
      </c>
      <c r="AK46" s="191" t="s">
        <v>685</v>
      </c>
      <c r="AL46" s="49" t="s">
        <v>437</v>
      </c>
      <c r="AM46" s="49" t="s">
        <v>437</v>
      </c>
      <c r="AN46" s="49" t="s">
        <v>437</v>
      </c>
      <c r="AO46" s="191" t="s">
        <v>685</v>
      </c>
      <c r="AP46" s="191" t="s">
        <v>685</v>
      </c>
      <c r="AQ46" s="191" t="s">
        <v>685</v>
      </c>
      <c r="AR46" s="191" t="s">
        <v>685</v>
      </c>
      <c r="AS46" s="191" t="s">
        <v>685</v>
      </c>
      <c r="AT46" s="191" t="s">
        <v>685</v>
      </c>
    </row>
    <row r="47" spans="1:46" ht="15.75" customHeight="1" thickBot="1">
      <c r="A47" s="330"/>
      <c r="B47" s="330"/>
      <c r="C47" s="330"/>
      <c r="D47" s="330"/>
      <c r="E47" s="330"/>
      <c r="F47" s="330"/>
      <c r="G47" s="330"/>
      <c r="H47" s="330"/>
      <c r="I47" s="330"/>
      <c r="J47" s="330"/>
      <c r="K47" s="330"/>
      <c r="L47" s="331"/>
      <c r="M47" s="330"/>
      <c r="N47" s="330"/>
      <c r="O47" s="330"/>
      <c r="P47" s="330"/>
      <c r="Q47" s="201"/>
      <c r="R47" s="568" t="s">
        <v>360</v>
      </c>
      <c r="S47" s="568"/>
      <c r="T47" s="568"/>
      <c r="U47" s="568"/>
      <c r="V47" s="794"/>
      <c r="W47" s="49" t="s">
        <v>437</v>
      </c>
      <c r="X47" s="49" t="s">
        <v>437</v>
      </c>
      <c r="Y47" s="49" t="s">
        <v>437</v>
      </c>
      <c r="Z47" s="191" t="s">
        <v>685</v>
      </c>
      <c r="AA47" s="191" t="s">
        <v>685</v>
      </c>
      <c r="AB47" s="191" t="s">
        <v>685</v>
      </c>
      <c r="AC47" s="191" t="s">
        <v>685</v>
      </c>
      <c r="AD47" s="191" t="s">
        <v>685</v>
      </c>
      <c r="AE47" s="191" t="s">
        <v>685</v>
      </c>
      <c r="AF47" s="191" t="s">
        <v>685</v>
      </c>
      <c r="AG47" s="191" t="s">
        <v>685</v>
      </c>
      <c r="AH47" s="191" t="s">
        <v>685</v>
      </c>
      <c r="AI47" s="191" t="s">
        <v>685</v>
      </c>
      <c r="AJ47" s="191" t="s">
        <v>685</v>
      </c>
      <c r="AK47" s="191" t="s">
        <v>685</v>
      </c>
      <c r="AL47" s="49" t="s">
        <v>437</v>
      </c>
      <c r="AM47" s="49" t="s">
        <v>437</v>
      </c>
      <c r="AN47" s="49" t="s">
        <v>437</v>
      </c>
      <c r="AO47" s="191" t="s">
        <v>685</v>
      </c>
      <c r="AP47" s="191" t="s">
        <v>685</v>
      </c>
      <c r="AQ47" s="191" t="s">
        <v>685</v>
      </c>
      <c r="AR47" s="191" t="s">
        <v>685</v>
      </c>
      <c r="AS47" s="191" t="s">
        <v>685</v>
      </c>
      <c r="AT47" s="191" t="s">
        <v>685</v>
      </c>
    </row>
    <row r="48" spans="1:46" ht="15.75" customHeight="1">
      <c r="A48" s="858" t="s">
        <v>693</v>
      </c>
      <c r="B48" s="841"/>
      <c r="C48" s="831" t="s">
        <v>146</v>
      </c>
      <c r="D48" s="831"/>
      <c r="E48" s="831"/>
      <c r="F48" s="831"/>
      <c r="G48" s="831"/>
      <c r="H48" s="831"/>
      <c r="I48" s="831" t="s">
        <v>147</v>
      </c>
      <c r="J48" s="831"/>
      <c r="K48" s="831" t="s">
        <v>148</v>
      </c>
      <c r="L48" s="831"/>
      <c r="M48" s="831" t="s">
        <v>149</v>
      </c>
      <c r="N48" s="831"/>
      <c r="O48" s="831" t="s">
        <v>150</v>
      </c>
      <c r="P48" s="832"/>
      <c r="Q48" s="201"/>
      <c r="R48" s="568" t="s">
        <v>354</v>
      </c>
      <c r="S48" s="568"/>
      <c r="T48" s="568"/>
      <c r="U48" s="568"/>
      <c r="V48" s="794"/>
      <c r="W48" s="215">
        <v>1</v>
      </c>
      <c r="X48" s="215">
        <v>1</v>
      </c>
      <c r="Y48" s="215" t="s">
        <v>437</v>
      </c>
      <c r="Z48" s="191" t="s">
        <v>685</v>
      </c>
      <c r="AA48" s="191" t="s">
        <v>685</v>
      </c>
      <c r="AB48" s="191">
        <v>1</v>
      </c>
      <c r="AC48" s="191" t="s">
        <v>685</v>
      </c>
      <c r="AD48" s="191" t="s">
        <v>685</v>
      </c>
      <c r="AE48" s="191" t="s">
        <v>685</v>
      </c>
      <c r="AF48" s="191" t="s">
        <v>685</v>
      </c>
      <c r="AG48" s="191" t="s">
        <v>685</v>
      </c>
      <c r="AH48" s="191" t="s">
        <v>685</v>
      </c>
      <c r="AI48" s="191" t="s">
        <v>685</v>
      </c>
      <c r="AJ48" s="191" t="s">
        <v>685</v>
      </c>
      <c r="AK48" s="191" t="s">
        <v>685</v>
      </c>
      <c r="AL48" s="215">
        <v>1</v>
      </c>
      <c r="AM48" s="215">
        <v>1</v>
      </c>
      <c r="AN48" s="215" t="s">
        <v>437</v>
      </c>
      <c r="AO48" s="191">
        <v>1</v>
      </c>
      <c r="AP48" s="191" t="s">
        <v>685</v>
      </c>
      <c r="AQ48" s="191" t="s">
        <v>685</v>
      </c>
      <c r="AR48" s="191" t="s">
        <v>685</v>
      </c>
      <c r="AS48" s="191" t="s">
        <v>685</v>
      </c>
      <c r="AT48" s="191" t="s">
        <v>685</v>
      </c>
    </row>
    <row r="49" spans="1:46" ht="15.75" customHeight="1">
      <c r="A49" s="859"/>
      <c r="B49" s="842"/>
      <c r="C49" s="838" t="s">
        <v>22</v>
      </c>
      <c r="D49" s="838"/>
      <c r="E49" s="838" t="s">
        <v>23</v>
      </c>
      <c r="F49" s="838"/>
      <c r="G49" s="838" t="s">
        <v>24</v>
      </c>
      <c r="H49" s="838"/>
      <c r="I49" s="335" t="s">
        <v>23</v>
      </c>
      <c r="J49" s="335" t="s">
        <v>24</v>
      </c>
      <c r="K49" s="335" t="s">
        <v>23</v>
      </c>
      <c r="L49" s="335" t="s">
        <v>24</v>
      </c>
      <c r="M49" s="335" t="s">
        <v>23</v>
      </c>
      <c r="N49" s="335" t="s">
        <v>24</v>
      </c>
      <c r="O49" s="335" t="s">
        <v>23</v>
      </c>
      <c r="P49" s="337" t="s">
        <v>24</v>
      </c>
      <c r="Q49" s="201"/>
      <c r="R49" s="568" t="s">
        <v>355</v>
      </c>
      <c r="S49" s="568"/>
      <c r="T49" s="568"/>
      <c r="U49" s="568"/>
      <c r="V49" s="794"/>
      <c r="W49" s="215" t="s">
        <v>437</v>
      </c>
      <c r="X49" s="215" t="s">
        <v>437</v>
      </c>
      <c r="Y49" s="215" t="s">
        <v>437</v>
      </c>
      <c r="Z49" s="191" t="s">
        <v>685</v>
      </c>
      <c r="AA49" s="191" t="s">
        <v>685</v>
      </c>
      <c r="AB49" s="191" t="s">
        <v>685</v>
      </c>
      <c r="AC49" s="191" t="s">
        <v>685</v>
      </c>
      <c r="AD49" s="191" t="s">
        <v>685</v>
      </c>
      <c r="AE49" s="191" t="s">
        <v>685</v>
      </c>
      <c r="AF49" s="191" t="s">
        <v>685</v>
      </c>
      <c r="AG49" s="191" t="s">
        <v>685</v>
      </c>
      <c r="AH49" s="191" t="s">
        <v>685</v>
      </c>
      <c r="AI49" s="191" t="s">
        <v>685</v>
      </c>
      <c r="AJ49" s="191" t="s">
        <v>685</v>
      </c>
      <c r="AK49" s="191" t="s">
        <v>685</v>
      </c>
      <c r="AL49" s="215" t="s">
        <v>437</v>
      </c>
      <c r="AM49" s="215" t="s">
        <v>437</v>
      </c>
      <c r="AN49" s="215" t="s">
        <v>437</v>
      </c>
      <c r="AO49" s="191" t="s">
        <v>685</v>
      </c>
      <c r="AP49" s="191" t="s">
        <v>685</v>
      </c>
      <c r="AQ49" s="191" t="s">
        <v>685</v>
      </c>
      <c r="AR49" s="191" t="s">
        <v>685</v>
      </c>
      <c r="AS49" s="191" t="s">
        <v>685</v>
      </c>
      <c r="AT49" s="191" t="s">
        <v>685</v>
      </c>
    </row>
    <row r="50" spans="1:46" ht="15.75" customHeight="1">
      <c r="A50" s="1496" t="s">
        <v>478</v>
      </c>
      <c r="B50" s="852"/>
      <c r="C50" s="862">
        <v>93</v>
      </c>
      <c r="D50" s="727"/>
      <c r="E50" s="727">
        <v>57</v>
      </c>
      <c r="F50" s="727"/>
      <c r="G50" s="727">
        <v>36</v>
      </c>
      <c r="H50" s="727"/>
      <c r="I50" s="228">
        <v>13</v>
      </c>
      <c r="J50" s="228">
        <v>9</v>
      </c>
      <c r="K50" s="228">
        <v>15</v>
      </c>
      <c r="L50" s="228">
        <v>9</v>
      </c>
      <c r="M50" s="228">
        <v>7</v>
      </c>
      <c r="N50" s="228">
        <v>7</v>
      </c>
      <c r="O50" s="228">
        <v>22</v>
      </c>
      <c r="P50" s="228">
        <v>11</v>
      </c>
      <c r="Q50" s="201"/>
      <c r="R50" s="568" t="s">
        <v>356</v>
      </c>
      <c r="S50" s="568"/>
      <c r="T50" s="568"/>
      <c r="U50" s="568"/>
      <c r="V50" s="794"/>
      <c r="W50" s="215" t="s">
        <v>437</v>
      </c>
      <c r="X50" s="215" t="s">
        <v>437</v>
      </c>
      <c r="Y50" s="215" t="s">
        <v>437</v>
      </c>
      <c r="Z50" s="191" t="s">
        <v>685</v>
      </c>
      <c r="AA50" s="191" t="s">
        <v>685</v>
      </c>
      <c r="AB50" s="191" t="s">
        <v>685</v>
      </c>
      <c r="AC50" s="191" t="s">
        <v>685</v>
      </c>
      <c r="AD50" s="191" t="s">
        <v>685</v>
      </c>
      <c r="AE50" s="191" t="s">
        <v>685</v>
      </c>
      <c r="AF50" s="191" t="s">
        <v>685</v>
      </c>
      <c r="AG50" s="191" t="s">
        <v>685</v>
      </c>
      <c r="AH50" s="191" t="s">
        <v>685</v>
      </c>
      <c r="AI50" s="191" t="s">
        <v>685</v>
      </c>
      <c r="AJ50" s="191" t="s">
        <v>685</v>
      </c>
      <c r="AK50" s="191" t="s">
        <v>685</v>
      </c>
      <c r="AL50" s="215" t="s">
        <v>437</v>
      </c>
      <c r="AM50" s="215" t="s">
        <v>437</v>
      </c>
      <c r="AN50" s="215" t="s">
        <v>437</v>
      </c>
      <c r="AO50" s="191" t="s">
        <v>685</v>
      </c>
      <c r="AP50" s="191" t="s">
        <v>685</v>
      </c>
      <c r="AQ50" s="191" t="s">
        <v>685</v>
      </c>
      <c r="AR50" s="191" t="s">
        <v>685</v>
      </c>
      <c r="AS50" s="191" t="s">
        <v>685</v>
      </c>
      <c r="AT50" s="191" t="s">
        <v>685</v>
      </c>
    </row>
    <row r="51" spans="1:46" ht="15.75" customHeight="1">
      <c r="A51" s="738" t="s">
        <v>474</v>
      </c>
      <c r="B51" s="856"/>
      <c r="C51" s="848">
        <v>74</v>
      </c>
      <c r="D51" s="848"/>
      <c r="E51" s="848">
        <v>45</v>
      </c>
      <c r="F51" s="848"/>
      <c r="G51" s="848">
        <v>29</v>
      </c>
      <c r="H51" s="848"/>
      <c r="I51" s="194">
        <v>9</v>
      </c>
      <c r="J51" s="194">
        <v>6</v>
      </c>
      <c r="K51" s="194">
        <v>12</v>
      </c>
      <c r="L51" s="194">
        <v>11</v>
      </c>
      <c r="M51" s="194">
        <v>9</v>
      </c>
      <c r="N51" s="194">
        <v>6</v>
      </c>
      <c r="O51" s="194">
        <v>15</v>
      </c>
      <c r="P51" s="194">
        <v>6</v>
      </c>
      <c r="Q51" s="201"/>
      <c r="R51" s="568" t="s">
        <v>357</v>
      </c>
      <c r="S51" s="568"/>
      <c r="T51" s="568"/>
      <c r="U51" s="568"/>
      <c r="V51" s="794"/>
      <c r="W51" s="215" t="s">
        <v>437</v>
      </c>
      <c r="X51" s="215" t="s">
        <v>437</v>
      </c>
      <c r="Y51" s="215" t="s">
        <v>437</v>
      </c>
      <c r="Z51" s="191" t="s">
        <v>685</v>
      </c>
      <c r="AA51" s="191" t="s">
        <v>685</v>
      </c>
      <c r="AB51" s="191" t="s">
        <v>685</v>
      </c>
      <c r="AC51" s="191" t="s">
        <v>685</v>
      </c>
      <c r="AD51" s="191" t="s">
        <v>685</v>
      </c>
      <c r="AE51" s="191" t="s">
        <v>685</v>
      </c>
      <c r="AF51" s="191" t="s">
        <v>685</v>
      </c>
      <c r="AG51" s="191" t="s">
        <v>685</v>
      </c>
      <c r="AH51" s="191" t="s">
        <v>685</v>
      </c>
      <c r="AI51" s="191" t="s">
        <v>685</v>
      </c>
      <c r="AJ51" s="191" t="s">
        <v>685</v>
      </c>
      <c r="AK51" s="191" t="s">
        <v>685</v>
      </c>
      <c r="AL51" s="215" t="s">
        <v>437</v>
      </c>
      <c r="AM51" s="215" t="s">
        <v>437</v>
      </c>
      <c r="AN51" s="215" t="s">
        <v>437</v>
      </c>
      <c r="AO51" s="191" t="s">
        <v>685</v>
      </c>
      <c r="AP51" s="191" t="s">
        <v>685</v>
      </c>
      <c r="AQ51" s="191" t="s">
        <v>685</v>
      </c>
      <c r="AR51" s="191" t="s">
        <v>685</v>
      </c>
      <c r="AS51" s="191" t="s">
        <v>685</v>
      </c>
      <c r="AT51" s="191" t="s">
        <v>685</v>
      </c>
    </row>
    <row r="52" spans="1:46" ht="15.75" customHeight="1">
      <c r="A52" s="740">
        <v>2</v>
      </c>
      <c r="B52" s="853"/>
      <c r="C52" s="861">
        <v>69</v>
      </c>
      <c r="D52" s="848"/>
      <c r="E52" s="848">
        <v>41</v>
      </c>
      <c r="F52" s="848"/>
      <c r="G52" s="848">
        <v>28</v>
      </c>
      <c r="H52" s="848"/>
      <c r="I52" s="194">
        <v>6</v>
      </c>
      <c r="J52" s="194">
        <v>5</v>
      </c>
      <c r="K52" s="194">
        <v>9</v>
      </c>
      <c r="L52" s="194">
        <v>11</v>
      </c>
      <c r="M52" s="194">
        <v>10</v>
      </c>
      <c r="N52" s="194">
        <v>7</v>
      </c>
      <c r="O52" s="194">
        <v>16</v>
      </c>
      <c r="P52" s="194">
        <v>5</v>
      </c>
      <c r="Q52" s="201"/>
      <c r="R52" s="578" t="s">
        <v>328</v>
      </c>
      <c r="S52" s="578"/>
      <c r="T52" s="578"/>
      <c r="U52" s="578"/>
      <c r="V52" s="809"/>
      <c r="W52" s="215" t="s">
        <v>437</v>
      </c>
      <c r="X52" s="215" t="s">
        <v>437</v>
      </c>
      <c r="Y52" s="215" t="s">
        <v>437</v>
      </c>
      <c r="Z52" s="191" t="s">
        <v>685</v>
      </c>
      <c r="AA52" s="191" t="s">
        <v>685</v>
      </c>
      <c r="AB52" s="191" t="s">
        <v>685</v>
      </c>
      <c r="AC52" s="191" t="s">
        <v>685</v>
      </c>
      <c r="AD52" s="191" t="s">
        <v>685</v>
      </c>
      <c r="AE52" s="191" t="s">
        <v>685</v>
      </c>
      <c r="AF52" s="191" t="s">
        <v>685</v>
      </c>
      <c r="AG52" s="191" t="s">
        <v>685</v>
      </c>
      <c r="AH52" s="191" t="s">
        <v>685</v>
      </c>
      <c r="AI52" s="191" t="s">
        <v>685</v>
      </c>
      <c r="AJ52" s="191" t="s">
        <v>685</v>
      </c>
      <c r="AK52" s="191" t="s">
        <v>685</v>
      </c>
      <c r="AL52" s="215" t="s">
        <v>437</v>
      </c>
      <c r="AM52" s="215" t="s">
        <v>437</v>
      </c>
      <c r="AN52" s="215" t="s">
        <v>437</v>
      </c>
      <c r="AO52" s="191" t="s">
        <v>685</v>
      </c>
      <c r="AP52" s="191" t="s">
        <v>685</v>
      </c>
      <c r="AQ52" s="191" t="s">
        <v>685</v>
      </c>
      <c r="AR52" s="191" t="s">
        <v>685</v>
      </c>
      <c r="AS52" s="191" t="s">
        <v>685</v>
      </c>
      <c r="AT52" s="191" t="s">
        <v>685</v>
      </c>
    </row>
    <row r="53" spans="1:46" ht="15" customHeight="1">
      <c r="A53" s="740">
        <v>3</v>
      </c>
      <c r="B53" s="853"/>
      <c r="C53" s="861">
        <v>71</v>
      </c>
      <c r="D53" s="848"/>
      <c r="E53" s="848">
        <v>41</v>
      </c>
      <c r="F53" s="848"/>
      <c r="G53" s="848">
        <v>30</v>
      </c>
      <c r="H53" s="848"/>
      <c r="I53" s="194">
        <v>6</v>
      </c>
      <c r="J53" s="194">
        <v>5</v>
      </c>
      <c r="K53" s="194">
        <v>9</v>
      </c>
      <c r="L53" s="194">
        <v>10</v>
      </c>
      <c r="M53" s="194">
        <v>11</v>
      </c>
      <c r="N53" s="194">
        <v>7</v>
      </c>
      <c r="O53" s="194">
        <v>15</v>
      </c>
      <c r="P53" s="194">
        <v>8</v>
      </c>
      <c r="Q53" s="201"/>
      <c r="R53" s="871" t="s">
        <v>578</v>
      </c>
      <c r="S53" s="871"/>
      <c r="T53" s="871"/>
      <c r="U53" s="871"/>
      <c r="V53" s="872"/>
      <c r="W53" s="162" t="s">
        <v>437</v>
      </c>
      <c r="X53" s="163" t="s">
        <v>437</v>
      </c>
      <c r="Y53" s="163" t="s">
        <v>437</v>
      </c>
      <c r="Z53" s="229" t="s">
        <v>685</v>
      </c>
      <c r="AA53" s="229" t="s">
        <v>685</v>
      </c>
      <c r="AB53" s="229" t="s">
        <v>685</v>
      </c>
      <c r="AC53" s="229" t="s">
        <v>685</v>
      </c>
      <c r="AD53" s="229" t="s">
        <v>685</v>
      </c>
      <c r="AE53" s="229" t="s">
        <v>685</v>
      </c>
      <c r="AF53" s="229" t="s">
        <v>685</v>
      </c>
      <c r="AG53" s="229" t="s">
        <v>685</v>
      </c>
      <c r="AH53" s="229" t="s">
        <v>685</v>
      </c>
      <c r="AI53" s="229" t="s">
        <v>685</v>
      </c>
      <c r="AJ53" s="229" t="s">
        <v>685</v>
      </c>
      <c r="AK53" s="229" t="s">
        <v>685</v>
      </c>
      <c r="AL53" s="163" t="s">
        <v>437</v>
      </c>
      <c r="AM53" s="163" t="s">
        <v>437</v>
      </c>
      <c r="AN53" s="163" t="s">
        <v>437</v>
      </c>
      <c r="AO53" s="229" t="s">
        <v>685</v>
      </c>
      <c r="AP53" s="229" t="s">
        <v>685</v>
      </c>
      <c r="AQ53" s="229" t="s">
        <v>685</v>
      </c>
      <c r="AR53" s="229" t="s">
        <v>685</v>
      </c>
      <c r="AS53" s="229" t="s">
        <v>685</v>
      </c>
      <c r="AT53" s="229" t="s">
        <v>685</v>
      </c>
    </row>
    <row r="54" spans="1:46" ht="15" customHeight="1">
      <c r="A54" s="1497">
        <v>4</v>
      </c>
      <c r="B54" s="857"/>
      <c r="C54" s="860">
        <f>SUM(E54:H54)</f>
        <v>68</v>
      </c>
      <c r="D54" s="850"/>
      <c r="E54" s="850">
        <f>SUM(I54,K54,M54,O54)</f>
        <v>39</v>
      </c>
      <c r="F54" s="850"/>
      <c r="G54" s="850">
        <f>SUM(J54,L54,N54,P54)</f>
        <v>29</v>
      </c>
      <c r="H54" s="850"/>
      <c r="I54" s="346">
        <v>8</v>
      </c>
      <c r="J54" s="346">
        <v>5</v>
      </c>
      <c r="K54" s="346">
        <v>10</v>
      </c>
      <c r="L54" s="346">
        <v>6</v>
      </c>
      <c r="M54" s="346">
        <v>8</v>
      </c>
      <c r="N54" s="346">
        <v>10</v>
      </c>
      <c r="O54" s="346">
        <v>13</v>
      </c>
      <c r="P54" s="346">
        <v>8</v>
      </c>
      <c r="Q54" s="201"/>
      <c r="R54" s="873" t="s">
        <v>579</v>
      </c>
      <c r="S54" s="873"/>
      <c r="T54" s="873"/>
      <c r="U54" s="873"/>
      <c r="V54" s="874"/>
      <c r="W54" s="344">
        <v>8</v>
      </c>
      <c r="X54" s="263">
        <v>6</v>
      </c>
      <c r="Y54" s="263">
        <v>2</v>
      </c>
      <c r="Z54" s="195">
        <v>1</v>
      </c>
      <c r="AA54" s="195" t="s">
        <v>685</v>
      </c>
      <c r="AB54" s="195">
        <v>1</v>
      </c>
      <c r="AC54" s="195">
        <v>1</v>
      </c>
      <c r="AD54" s="195" t="s">
        <v>685</v>
      </c>
      <c r="AE54" s="195" t="s">
        <v>685</v>
      </c>
      <c r="AF54" s="195">
        <v>2</v>
      </c>
      <c r="AG54" s="195" t="s">
        <v>685</v>
      </c>
      <c r="AH54" s="195">
        <v>1</v>
      </c>
      <c r="AI54" s="195">
        <v>1</v>
      </c>
      <c r="AJ54" s="195">
        <v>1</v>
      </c>
      <c r="AK54" s="195" t="s">
        <v>685</v>
      </c>
      <c r="AL54" s="93">
        <v>1</v>
      </c>
      <c r="AM54" s="93">
        <v>1</v>
      </c>
      <c r="AN54" s="93" t="s">
        <v>437</v>
      </c>
      <c r="AO54" s="195">
        <v>1</v>
      </c>
      <c r="AP54" s="195" t="s">
        <v>685</v>
      </c>
      <c r="AQ54" s="195" t="s">
        <v>685</v>
      </c>
      <c r="AR54" s="195" t="s">
        <v>685</v>
      </c>
      <c r="AS54" s="195" t="s">
        <v>685</v>
      </c>
      <c r="AT54" s="195" t="s">
        <v>685</v>
      </c>
    </row>
    <row r="55" spans="1:18" ht="15" customHeight="1">
      <c r="A55" s="186" t="s">
        <v>480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Q55" s="201"/>
      <c r="R55" s="186" t="s">
        <v>480</v>
      </c>
    </row>
    <row r="56" spans="1:17" ht="15.75" customHeight="1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Q56" s="201"/>
    </row>
    <row r="57" spans="1:17" ht="15.75" customHeight="1">
      <c r="A57" s="200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Q57" s="201"/>
    </row>
    <row r="58" spans="13:17" ht="15.75" customHeight="1">
      <c r="M58" s="201"/>
      <c r="N58" s="201"/>
      <c r="O58" s="201"/>
      <c r="P58" s="201"/>
      <c r="Q58" s="201"/>
    </row>
    <row r="59" ht="15.75" customHeight="1">
      <c r="Q59" s="201"/>
    </row>
    <row r="60" ht="15.75" customHeight="1"/>
    <row r="61" ht="15.75" customHeight="1"/>
    <row r="62" ht="15.75" customHeight="1"/>
    <row r="63" ht="15" customHeight="1"/>
    <row r="65" ht="14.25" customHeight="1"/>
    <row r="66" ht="14.25">
      <c r="Q66" s="201"/>
    </row>
    <row r="67" ht="18" customHeight="1"/>
    <row r="68" ht="18" customHeight="1"/>
  </sheetData>
  <sheetProtection/>
  <mergeCells count="271">
    <mergeCell ref="Y23:AA23"/>
    <mergeCell ref="W21:X21"/>
    <mergeCell ref="T23:U23"/>
    <mergeCell ref="R19:S19"/>
    <mergeCell ref="W23:X23"/>
    <mergeCell ref="Y17:AD17"/>
    <mergeCell ref="T17:X17"/>
    <mergeCell ref="W18:X18"/>
    <mergeCell ref="W19:X19"/>
    <mergeCell ref="W20:X20"/>
    <mergeCell ref="Y21:AA21"/>
    <mergeCell ref="Y22:AA22"/>
    <mergeCell ref="R17:S18"/>
    <mergeCell ref="T18:U18"/>
    <mergeCell ref="T19:U19"/>
    <mergeCell ref="T20:U20"/>
    <mergeCell ref="T21:U21"/>
    <mergeCell ref="T22:U22"/>
    <mergeCell ref="AS23:AT23"/>
    <mergeCell ref="AS19:AT19"/>
    <mergeCell ref="AS20:AT20"/>
    <mergeCell ref="AS21:AT21"/>
    <mergeCell ref="AS22:AT22"/>
    <mergeCell ref="AN19:AP19"/>
    <mergeCell ref="AN21:AP21"/>
    <mergeCell ref="AN20:AP20"/>
    <mergeCell ref="AQ23:AR23"/>
    <mergeCell ref="AK20:AM20"/>
    <mergeCell ref="AK21:AM21"/>
    <mergeCell ref="AK22:AM22"/>
    <mergeCell ref="AN23:AP23"/>
    <mergeCell ref="AN22:AP22"/>
    <mergeCell ref="AQ20:AR20"/>
    <mergeCell ref="AQ21:AR21"/>
    <mergeCell ref="AQ22:AR22"/>
    <mergeCell ref="AK23:AM23"/>
    <mergeCell ref="AE21:AG21"/>
    <mergeCell ref="AE22:AG22"/>
    <mergeCell ref="AH19:AJ19"/>
    <mergeCell ref="AH20:AJ20"/>
    <mergeCell ref="AH21:AJ21"/>
    <mergeCell ref="AH22:AJ22"/>
    <mergeCell ref="AO11:AP11"/>
    <mergeCell ref="AQ7:AR7"/>
    <mergeCell ref="AQ8:AR8"/>
    <mergeCell ref="AQ9:AR9"/>
    <mergeCell ref="AQ10:AR10"/>
    <mergeCell ref="AQ11:AR11"/>
    <mergeCell ref="AO7:AP7"/>
    <mergeCell ref="AO8:AP8"/>
    <mergeCell ref="AO9:AP9"/>
    <mergeCell ref="AO10:AP10"/>
    <mergeCell ref="R49:V49"/>
    <mergeCell ref="R43:V43"/>
    <mergeCell ref="R44:V44"/>
    <mergeCell ref="R42:V42"/>
    <mergeCell ref="R36:V36"/>
    <mergeCell ref="R37:V37"/>
    <mergeCell ref="R38:V38"/>
    <mergeCell ref="AF10:AG10"/>
    <mergeCell ref="AF11:AG11"/>
    <mergeCell ref="R52:V52"/>
    <mergeCell ref="R53:V53"/>
    <mergeCell ref="R54:V54"/>
    <mergeCell ref="R50:V50"/>
    <mergeCell ref="R51:V51"/>
    <mergeCell ref="R28:V29"/>
    <mergeCell ref="R47:V47"/>
    <mergeCell ref="R48:V48"/>
    <mergeCell ref="V10:X10"/>
    <mergeCell ref="V5:AB5"/>
    <mergeCell ref="AC10:AE10"/>
    <mergeCell ref="AC11:AE11"/>
    <mergeCell ref="AJ7:AL7"/>
    <mergeCell ref="AJ8:AL8"/>
    <mergeCell ref="AJ9:AL9"/>
    <mergeCell ref="AJ10:AL10"/>
    <mergeCell ref="AJ11:AL11"/>
    <mergeCell ref="AC7:AE7"/>
    <mergeCell ref="V6:X6"/>
    <mergeCell ref="R8:U8"/>
    <mergeCell ref="R7:U7"/>
    <mergeCell ref="V7:X7"/>
    <mergeCell ref="V8:X8"/>
    <mergeCell ref="V9:X9"/>
    <mergeCell ref="R11:U11"/>
    <mergeCell ref="R45:V45"/>
    <mergeCell ref="A46:P46"/>
    <mergeCell ref="R30:V30"/>
    <mergeCell ref="R31:V31"/>
    <mergeCell ref="V11:X11"/>
    <mergeCell ref="R20:S20"/>
    <mergeCell ref="R21:S21"/>
    <mergeCell ref="R22:S22"/>
    <mergeCell ref="R23:S23"/>
    <mergeCell ref="E54:F54"/>
    <mergeCell ref="G54:H54"/>
    <mergeCell ref="R32:V32"/>
    <mergeCell ref="R33:V33"/>
    <mergeCell ref="R34:V34"/>
    <mergeCell ref="R46:V46"/>
    <mergeCell ref="R39:V39"/>
    <mergeCell ref="R40:V40"/>
    <mergeCell ref="R41:V41"/>
    <mergeCell ref="G50:H50"/>
    <mergeCell ref="E50:F50"/>
    <mergeCell ref="E51:F51"/>
    <mergeCell ref="E52:F52"/>
    <mergeCell ref="E53:F53"/>
    <mergeCell ref="G53:H53"/>
    <mergeCell ref="C52:D52"/>
    <mergeCell ref="C53:D53"/>
    <mergeCell ref="G51:H51"/>
    <mergeCell ref="G52:H52"/>
    <mergeCell ref="C50:D50"/>
    <mergeCell ref="C51:D51"/>
    <mergeCell ref="A52:B52"/>
    <mergeCell ref="A53:B53"/>
    <mergeCell ref="A54:B54"/>
    <mergeCell ref="A48:B49"/>
    <mergeCell ref="C54:D54"/>
    <mergeCell ref="K36:L36"/>
    <mergeCell ref="K37:L37"/>
    <mergeCell ref="A31:P31"/>
    <mergeCell ref="A32:P32"/>
    <mergeCell ref="A50:B50"/>
    <mergeCell ref="A51:B51"/>
    <mergeCell ref="C49:D49"/>
    <mergeCell ref="E49:F49"/>
    <mergeCell ref="G49:H49"/>
    <mergeCell ref="C48:H48"/>
    <mergeCell ref="A36:B36"/>
    <mergeCell ref="A37:B37"/>
    <mergeCell ref="K38:L38"/>
    <mergeCell ref="K39:L39"/>
    <mergeCell ref="K40:L40"/>
    <mergeCell ref="G36:H36"/>
    <mergeCell ref="G37:H37"/>
    <mergeCell ref="G38:H38"/>
    <mergeCell ref="G39:H39"/>
    <mergeCell ref="G40:H40"/>
    <mergeCell ref="G8:H8"/>
    <mergeCell ref="G9:H9"/>
    <mergeCell ref="A38:B38"/>
    <mergeCell ref="A39:B39"/>
    <mergeCell ref="A40:B40"/>
    <mergeCell ref="C36:D36"/>
    <mergeCell ref="C37:D37"/>
    <mergeCell ref="C38:D38"/>
    <mergeCell ref="C39:D39"/>
    <mergeCell ref="C40:D40"/>
    <mergeCell ref="G5:J5"/>
    <mergeCell ref="K5:O5"/>
    <mergeCell ref="G11:H11"/>
    <mergeCell ref="K6:L6"/>
    <mergeCell ref="K7:L7"/>
    <mergeCell ref="K8:L8"/>
    <mergeCell ref="K9:L9"/>
    <mergeCell ref="K10:L10"/>
    <mergeCell ref="K11:L11"/>
    <mergeCell ref="G7:H7"/>
    <mergeCell ref="C8:D8"/>
    <mergeCell ref="C9:D9"/>
    <mergeCell ref="C10:D10"/>
    <mergeCell ref="A7:B7"/>
    <mergeCell ref="A2:O2"/>
    <mergeCell ref="A3:O3"/>
    <mergeCell ref="A5:B6"/>
    <mergeCell ref="G6:H6"/>
    <mergeCell ref="C6:D6"/>
    <mergeCell ref="C5:F5"/>
    <mergeCell ref="AC8:AE8"/>
    <mergeCell ref="AC9:AE9"/>
    <mergeCell ref="R3:AR3"/>
    <mergeCell ref="R2:AR2"/>
    <mergeCell ref="AQ6:AR6"/>
    <mergeCell ref="AC5:AI5"/>
    <mergeCell ref="AJ5:AR5"/>
    <mergeCell ref="AH9:AI9"/>
    <mergeCell ref="R9:U9"/>
    <mergeCell ref="R5:U6"/>
    <mergeCell ref="Y7:Z7"/>
    <mergeCell ref="Y8:Z8"/>
    <mergeCell ref="Y9:Z9"/>
    <mergeCell ref="A11:B11"/>
    <mergeCell ref="C11:D11"/>
    <mergeCell ref="A8:B8"/>
    <mergeCell ref="A9:B9"/>
    <mergeCell ref="A10:B10"/>
    <mergeCell ref="G10:H10"/>
    <mergeCell ref="C7:D7"/>
    <mergeCell ref="I20:J20"/>
    <mergeCell ref="K20:L20"/>
    <mergeCell ref="M20:N20"/>
    <mergeCell ref="O20:P20"/>
    <mergeCell ref="A17:P17"/>
    <mergeCell ref="A19:A21"/>
    <mergeCell ref="B19:D20"/>
    <mergeCell ref="E19:F20"/>
    <mergeCell ref="G19:H20"/>
    <mergeCell ref="I19:P19"/>
    <mergeCell ref="AE17:AJ17"/>
    <mergeCell ref="AB20:AD20"/>
    <mergeCell ref="Y18:AA18"/>
    <mergeCell ref="AB18:AD18"/>
    <mergeCell ref="AE18:AG18"/>
    <mergeCell ref="Y19:AA19"/>
    <mergeCell ref="Y20:AA20"/>
    <mergeCell ref="AE20:AG20"/>
    <mergeCell ref="AO28:AP28"/>
    <mergeCell ref="AQ28:AR28"/>
    <mergeCell ref="AS28:AT28"/>
    <mergeCell ref="AF28:AG28"/>
    <mergeCell ref="AH28:AI28"/>
    <mergeCell ref="AJ28:AK28"/>
    <mergeCell ref="AL28:AN28"/>
    <mergeCell ref="A34:B35"/>
    <mergeCell ref="C35:D35"/>
    <mergeCell ref="G35:H35"/>
    <mergeCell ref="K35:L35"/>
    <mergeCell ref="C34:F34"/>
    <mergeCell ref="G34:J34"/>
    <mergeCell ref="K34:P34"/>
    <mergeCell ref="AQ18:AR18"/>
    <mergeCell ref="AS18:AT18"/>
    <mergeCell ref="AN18:AP18"/>
    <mergeCell ref="AB19:AD19"/>
    <mergeCell ref="AH18:AJ18"/>
    <mergeCell ref="AK18:AM18"/>
    <mergeCell ref="AE19:AG19"/>
    <mergeCell ref="AK19:AM19"/>
    <mergeCell ref="AQ19:AR19"/>
    <mergeCell ref="AK17:AP17"/>
    <mergeCell ref="AQ17:AT17"/>
    <mergeCell ref="AA7:AB7"/>
    <mergeCell ref="AA8:AB8"/>
    <mergeCell ref="AA9:AB9"/>
    <mergeCell ref="AA10:AB10"/>
    <mergeCell ref="AA11:AB11"/>
    <mergeCell ref="AF7:AG7"/>
    <mergeCell ref="AF8:AG8"/>
    <mergeCell ref="R15:AT15"/>
    <mergeCell ref="AH23:AJ23"/>
    <mergeCell ref="I48:J48"/>
    <mergeCell ref="K48:L48"/>
    <mergeCell ref="R26:AT26"/>
    <mergeCell ref="AB21:AD21"/>
    <mergeCell ref="AB22:AD22"/>
    <mergeCell ref="AB23:AD23"/>
    <mergeCell ref="AE23:AG23"/>
    <mergeCell ref="W22:X22"/>
    <mergeCell ref="W28:Y28"/>
    <mergeCell ref="AF9:AG9"/>
    <mergeCell ref="M48:N48"/>
    <mergeCell ref="O48:P48"/>
    <mergeCell ref="R35:V35"/>
    <mergeCell ref="AB28:AC28"/>
    <mergeCell ref="AD28:AE28"/>
    <mergeCell ref="Y10:Z10"/>
    <mergeCell ref="Y11:Z11"/>
    <mergeCell ref="Z28:AA28"/>
    <mergeCell ref="R10:U10"/>
    <mergeCell ref="AH11:AI11"/>
    <mergeCell ref="AM7:AN7"/>
    <mergeCell ref="AM8:AN8"/>
    <mergeCell ref="AM9:AN9"/>
    <mergeCell ref="AM10:AN10"/>
    <mergeCell ref="AM11:AN11"/>
    <mergeCell ref="AH7:AI7"/>
    <mergeCell ref="AH8:AI8"/>
    <mergeCell ref="AH10:AI1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89"/>
  <sheetViews>
    <sheetView view="pageBreakPreview" zoomScale="60" zoomScaleNormal="80" zoomScalePageLayoutView="0" workbookViewId="0" topLeftCell="A1">
      <selection activeCell="A2" sqref="A2:L2"/>
    </sheetView>
  </sheetViews>
  <sheetFormatPr defaultColWidth="10.59765625" defaultRowHeight="15"/>
  <cols>
    <col min="1" max="1" width="2.59765625" style="186" customWidth="1"/>
    <col min="2" max="2" width="14.59765625" style="186" customWidth="1"/>
    <col min="3" max="12" width="10.69921875" style="186" customWidth="1"/>
    <col min="13" max="13" width="6.5" style="186" customWidth="1"/>
    <col min="14" max="14" width="7.59765625" style="186" customWidth="1"/>
    <col min="15" max="15" width="2.09765625" style="186" customWidth="1"/>
    <col min="16" max="16" width="3.59765625" style="186" customWidth="1"/>
    <col min="17" max="17" width="9.59765625" style="186" customWidth="1"/>
    <col min="18" max="31" width="6.09765625" style="186" customWidth="1"/>
    <col min="32" max="16384" width="10.59765625" style="186" customWidth="1"/>
  </cols>
  <sheetData>
    <row r="1" spans="1:31" s="235" customFormat="1" ht="19.5" customHeight="1">
      <c r="A1" s="15" t="s">
        <v>501</v>
      </c>
      <c r="AE1" s="16" t="s">
        <v>502</v>
      </c>
    </row>
    <row r="2" spans="1:31" ht="19.5" customHeight="1">
      <c r="A2" s="917" t="s">
        <v>569</v>
      </c>
      <c r="B2" s="917"/>
      <c r="C2" s="917"/>
      <c r="D2" s="917"/>
      <c r="E2" s="917"/>
      <c r="F2" s="917"/>
      <c r="G2" s="917"/>
      <c r="H2" s="917"/>
      <c r="I2" s="917"/>
      <c r="J2" s="917"/>
      <c r="K2" s="917"/>
      <c r="L2" s="917"/>
      <c r="M2" s="40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40"/>
      <c r="AE2" s="40"/>
    </row>
    <row r="3" spans="1:31" ht="19.5" customHeight="1">
      <c r="A3" s="638" t="s">
        <v>714</v>
      </c>
      <c r="B3" s="565"/>
      <c r="C3" s="565"/>
      <c r="D3" s="565"/>
      <c r="E3" s="565"/>
      <c r="F3" s="565"/>
      <c r="G3" s="565"/>
      <c r="H3" s="565"/>
      <c r="I3" s="565"/>
      <c r="J3" s="565"/>
      <c r="K3" s="565"/>
      <c r="L3" s="565"/>
      <c r="M3" s="199"/>
      <c r="N3" s="565" t="s">
        <v>449</v>
      </c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5"/>
      <c r="AA3" s="565"/>
      <c r="AB3" s="565"/>
      <c r="AC3" s="565"/>
      <c r="AD3" s="565"/>
      <c r="AE3" s="565"/>
    </row>
    <row r="4" spans="1:31" ht="18" customHeight="1" thickBot="1">
      <c r="A4" s="241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00"/>
      <c r="P4" s="237"/>
      <c r="Q4" s="237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3"/>
      <c r="AD4" s="241"/>
      <c r="AE4" s="333"/>
    </row>
    <row r="5" spans="1:31" ht="18" customHeight="1">
      <c r="A5" s="919" t="s">
        <v>362</v>
      </c>
      <c r="B5" s="920"/>
      <c r="C5" s="924" t="s">
        <v>366</v>
      </c>
      <c r="D5" s="636" t="s">
        <v>329</v>
      </c>
      <c r="E5" s="636"/>
      <c r="F5" s="636"/>
      <c r="G5" s="636"/>
      <c r="H5" s="636"/>
      <c r="I5" s="636"/>
      <c r="J5" s="636"/>
      <c r="K5" s="636"/>
      <c r="L5" s="637"/>
      <c r="M5" s="200"/>
      <c r="N5" s="898" t="s">
        <v>450</v>
      </c>
      <c r="O5" s="898"/>
      <c r="P5" s="898"/>
      <c r="Q5" s="645"/>
      <c r="R5" s="646" t="s">
        <v>451</v>
      </c>
      <c r="S5" s="604"/>
      <c r="T5" s="604"/>
      <c r="U5" s="604"/>
      <c r="V5" s="604"/>
      <c r="W5" s="604"/>
      <c r="X5" s="604"/>
      <c r="Y5" s="646" t="s">
        <v>452</v>
      </c>
      <c r="Z5" s="604"/>
      <c r="AA5" s="604"/>
      <c r="AB5" s="604"/>
      <c r="AC5" s="604"/>
      <c r="AD5" s="604"/>
      <c r="AE5" s="604"/>
    </row>
    <row r="6" spans="1:31" ht="16.5" customHeight="1">
      <c r="A6" s="921"/>
      <c r="B6" s="713"/>
      <c r="C6" s="925"/>
      <c r="D6" s="629" t="s">
        <v>304</v>
      </c>
      <c r="E6" s="629"/>
      <c r="F6" s="629"/>
      <c r="G6" s="618" t="s">
        <v>363</v>
      </c>
      <c r="H6" s="618"/>
      <c r="I6" s="618" t="s">
        <v>364</v>
      </c>
      <c r="J6" s="618"/>
      <c r="K6" s="618" t="s">
        <v>365</v>
      </c>
      <c r="L6" s="918"/>
      <c r="M6" s="200"/>
      <c r="N6" s="604"/>
      <c r="O6" s="604"/>
      <c r="P6" s="604"/>
      <c r="Q6" s="605"/>
      <c r="R6" s="562" t="s">
        <v>22</v>
      </c>
      <c r="S6" s="564"/>
      <c r="T6" s="563"/>
      <c r="U6" s="562" t="s">
        <v>23</v>
      </c>
      <c r="V6" s="563"/>
      <c r="W6" s="562" t="s">
        <v>24</v>
      </c>
      <c r="X6" s="563"/>
      <c r="Y6" s="562" t="s">
        <v>22</v>
      </c>
      <c r="Z6" s="564"/>
      <c r="AA6" s="563"/>
      <c r="AB6" s="562" t="s">
        <v>23</v>
      </c>
      <c r="AC6" s="563"/>
      <c r="AD6" s="562" t="s">
        <v>24</v>
      </c>
      <c r="AE6" s="564"/>
    </row>
    <row r="7" spans="1:60" ht="16.5" customHeight="1">
      <c r="A7" s="922"/>
      <c r="B7" s="923"/>
      <c r="C7" s="926"/>
      <c r="D7" s="347" t="s">
        <v>317</v>
      </c>
      <c r="E7" s="363" t="s">
        <v>715</v>
      </c>
      <c r="F7" s="347" t="s">
        <v>328</v>
      </c>
      <c r="G7" s="363" t="s">
        <v>715</v>
      </c>
      <c r="H7" s="347" t="s">
        <v>328</v>
      </c>
      <c r="I7" s="363" t="s">
        <v>715</v>
      </c>
      <c r="J7" s="347" t="s">
        <v>328</v>
      </c>
      <c r="K7" s="363" t="s">
        <v>715</v>
      </c>
      <c r="L7" s="348" t="s">
        <v>328</v>
      </c>
      <c r="M7" s="200"/>
      <c r="N7" s="932" t="s">
        <v>152</v>
      </c>
      <c r="O7" s="932"/>
      <c r="P7" s="932"/>
      <c r="Q7" s="933"/>
      <c r="R7" s="223"/>
      <c r="S7" s="361"/>
      <c r="T7" s="361">
        <f>SUM(T9,T12,T15)</f>
        <v>804</v>
      </c>
      <c r="U7" s="515"/>
      <c r="V7" s="361">
        <f>SUM(V9,V12,V15)</f>
        <v>135</v>
      </c>
      <c r="W7" s="515"/>
      <c r="X7" s="361">
        <f>SUM(X9,X12,X15)</f>
        <v>669</v>
      </c>
      <c r="Y7" s="361"/>
      <c r="Z7" s="515"/>
      <c r="AA7" s="361">
        <f>SUM(AA9,AA12,AA15)</f>
        <v>347</v>
      </c>
      <c r="AB7" s="515"/>
      <c r="AC7" s="361">
        <f>SUM(AC9,AC12,AC15)</f>
        <v>73</v>
      </c>
      <c r="AD7" s="515"/>
      <c r="AE7" s="361">
        <f>SUM(AE9,AE12,AE15)</f>
        <v>274</v>
      </c>
      <c r="AH7" s="199"/>
      <c r="AI7" s="199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AV7" s="237"/>
      <c r="AW7" s="194"/>
      <c r="AX7" s="199"/>
      <c r="AY7" s="199"/>
      <c r="AZ7" s="199"/>
      <c r="BA7" s="199"/>
      <c r="BB7" s="199"/>
      <c r="BC7" s="199"/>
      <c r="BD7" s="199"/>
      <c r="BE7" s="199"/>
      <c r="BF7" s="199"/>
      <c r="BG7" s="199"/>
      <c r="BH7" s="199"/>
    </row>
    <row r="8" spans="1:60" ht="16.5" customHeight="1">
      <c r="A8" s="939" t="s">
        <v>304</v>
      </c>
      <c r="B8" s="940"/>
      <c r="C8" s="516">
        <f>SUM(C10,C12,C14)</f>
        <v>39</v>
      </c>
      <c r="D8" s="516">
        <f aca="true" t="shared" si="0" ref="D8:L8">SUM(D10,D12,D14)</f>
        <v>100</v>
      </c>
      <c r="E8" s="516">
        <f t="shared" si="0"/>
        <v>94</v>
      </c>
      <c r="F8" s="516">
        <f t="shared" si="0"/>
        <v>6</v>
      </c>
      <c r="G8" s="516">
        <f t="shared" si="0"/>
        <v>81</v>
      </c>
      <c r="H8" s="516">
        <f t="shared" si="0"/>
        <v>3</v>
      </c>
      <c r="I8" s="516">
        <f t="shared" si="0"/>
        <v>10</v>
      </c>
      <c r="J8" s="516">
        <f t="shared" si="0"/>
        <v>2</v>
      </c>
      <c r="K8" s="516">
        <f t="shared" si="0"/>
        <v>3</v>
      </c>
      <c r="L8" s="516">
        <f t="shared" si="0"/>
        <v>1</v>
      </c>
      <c r="M8" s="200"/>
      <c r="N8" s="236"/>
      <c r="O8" s="236"/>
      <c r="P8" s="250"/>
      <c r="Q8" s="349"/>
      <c r="R8" s="200"/>
      <c r="S8" s="198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</row>
    <row r="9" spans="1:60" ht="16.5" customHeight="1">
      <c r="A9" s="265"/>
      <c r="B9" s="294"/>
      <c r="M9" s="201"/>
      <c r="N9" s="568" t="s">
        <v>69</v>
      </c>
      <c r="O9" s="568"/>
      <c r="P9" s="568"/>
      <c r="Q9" s="576"/>
      <c r="R9" s="253"/>
      <c r="S9" s="70"/>
      <c r="T9" s="192">
        <v>47</v>
      </c>
      <c r="U9" s="192"/>
      <c r="V9" s="192" t="s">
        <v>437</v>
      </c>
      <c r="W9" s="192"/>
      <c r="X9" s="192">
        <v>47</v>
      </c>
      <c r="Y9" s="192"/>
      <c r="Z9" s="192"/>
      <c r="AA9" s="192">
        <v>19</v>
      </c>
      <c r="AB9" s="192"/>
      <c r="AC9" s="192" t="s">
        <v>437</v>
      </c>
      <c r="AD9" s="192"/>
      <c r="AE9" s="192">
        <v>19</v>
      </c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</row>
    <row r="10" spans="1:60" ht="16.5" customHeight="1">
      <c r="A10" s="712" t="s">
        <v>302</v>
      </c>
      <c r="B10" s="713"/>
      <c r="C10" s="192">
        <v>3</v>
      </c>
      <c r="D10" s="192">
        <v>3</v>
      </c>
      <c r="E10" s="192">
        <v>3</v>
      </c>
      <c r="F10" s="192" t="s">
        <v>437</v>
      </c>
      <c r="G10" s="192">
        <v>2</v>
      </c>
      <c r="H10" s="192" t="s">
        <v>1</v>
      </c>
      <c r="I10" s="192">
        <v>1</v>
      </c>
      <c r="J10" s="192" t="s">
        <v>1</v>
      </c>
      <c r="K10" s="192" t="s">
        <v>1</v>
      </c>
      <c r="L10" s="192" t="s">
        <v>1</v>
      </c>
      <c r="M10" s="201"/>
      <c r="N10" s="236"/>
      <c r="O10" s="595" t="s">
        <v>153</v>
      </c>
      <c r="P10" s="595"/>
      <c r="Q10" s="596"/>
      <c r="R10" s="265"/>
      <c r="S10" s="192"/>
      <c r="T10" s="192">
        <v>47</v>
      </c>
      <c r="U10" s="192"/>
      <c r="V10" s="192" t="s">
        <v>1</v>
      </c>
      <c r="W10" s="192"/>
      <c r="X10" s="192">
        <v>47</v>
      </c>
      <c r="Y10" s="192"/>
      <c r="Z10" s="192"/>
      <c r="AA10" s="192">
        <v>19</v>
      </c>
      <c r="AB10" s="192"/>
      <c r="AC10" s="192" t="s">
        <v>1</v>
      </c>
      <c r="AD10" s="192"/>
      <c r="AE10" s="192">
        <v>19</v>
      </c>
      <c r="AH10" s="125"/>
      <c r="AI10" s="125"/>
      <c r="AJ10" s="125"/>
      <c r="AK10" s="125"/>
      <c r="AL10" s="140"/>
      <c r="AM10" s="141"/>
      <c r="AN10" s="141"/>
      <c r="AO10" s="141"/>
      <c r="AP10" s="141"/>
      <c r="AQ10" s="141"/>
      <c r="AR10" s="141"/>
      <c r="AS10" s="141"/>
      <c r="AT10" s="141"/>
      <c r="AU10" s="141"/>
      <c r="AV10" s="141"/>
      <c r="AW10" s="141"/>
      <c r="AX10" s="199"/>
      <c r="AY10" s="199"/>
      <c r="AZ10" s="199"/>
      <c r="BA10" s="199"/>
      <c r="BB10" s="199"/>
      <c r="BC10" s="199"/>
      <c r="BD10" s="199"/>
      <c r="BE10" s="199"/>
      <c r="BF10" s="199"/>
      <c r="BG10" s="199"/>
      <c r="BH10" s="199"/>
    </row>
    <row r="11" spans="1:60" ht="16.5" customHeight="1">
      <c r="A11" s="265"/>
      <c r="B11" s="294"/>
      <c r="C11" s="192"/>
      <c r="E11" s="192"/>
      <c r="F11" s="192"/>
      <c r="G11" s="192"/>
      <c r="H11" s="192"/>
      <c r="I11" s="192"/>
      <c r="J11" s="192"/>
      <c r="K11" s="192"/>
      <c r="L11" s="192"/>
      <c r="M11" s="201"/>
      <c r="N11" s="236"/>
      <c r="O11" s="236"/>
      <c r="P11" s="250"/>
      <c r="Q11" s="350"/>
      <c r="R11" s="237"/>
      <c r="S11" s="198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H11" s="236"/>
      <c r="AI11" s="236"/>
      <c r="AJ11" s="236"/>
      <c r="AK11" s="200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</row>
    <row r="12" spans="1:60" ht="16.5" customHeight="1">
      <c r="A12" s="712" t="s">
        <v>330</v>
      </c>
      <c r="B12" s="713"/>
      <c r="C12" s="192">
        <v>2</v>
      </c>
      <c r="D12" s="192">
        <v>6</v>
      </c>
      <c r="E12" s="192">
        <v>3</v>
      </c>
      <c r="F12" s="192">
        <v>3</v>
      </c>
      <c r="G12" s="192">
        <v>3</v>
      </c>
      <c r="H12" s="192">
        <v>2</v>
      </c>
      <c r="I12" s="192" t="s">
        <v>1</v>
      </c>
      <c r="J12" s="192">
        <v>1</v>
      </c>
      <c r="K12" s="192" t="s">
        <v>1</v>
      </c>
      <c r="L12" s="192" t="s">
        <v>1</v>
      </c>
      <c r="M12" s="201"/>
      <c r="N12" s="568" t="s">
        <v>154</v>
      </c>
      <c r="O12" s="568"/>
      <c r="P12" s="568"/>
      <c r="Q12" s="576"/>
      <c r="R12" s="253"/>
      <c r="S12" s="70"/>
      <c r="T12" s="192">
        <v>209</v>
      </c>
      <c r="U12" s="192"/>
      <c r="V12" s="192">
        <v>24</v>
      </c>
      <c r="W12" s="192"/>
      <c r="X12" s="192">
        <v>185</v>
      </c>
      <c r="Y12" s="192"/>
      <c r="Z12" s="192"/>
      <c r="AA12" s="192">
        <v>105</v>
      </c>
      <c r="AB12" s="192"/>
      <c r="AC12" s="192">
        <v>14</v>
      </c>
      <c r="AD12" s="192"/>
      <c r="AE12" s="192">
        <v>91</v>
      </c>
      <c r="AH12" s="253"/>
      <c r="AI12" s="253"/>
      <c r="AJ12" s="253"/>
      <c r="AK12" s="253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</row>
    <row r="13" spans="1:60" ht="16.5" customHeight="1">
      <c r="A13" s="265"/>
      <c r="B13" s="294"/>
      <c r="C13" s="192"/>
      <c r="M13" s="201"/>
      <c r="O13" s="595" t="s">
        <v>153</v>
      </c>
      <c r="P13" s="595"/>
      <c r="Q13" s="596"/>
      <c r="R13" s="265"/>
      <c r="S13" s="198"/>
      <c r="T13" s="192">
        <v>209</v>
      </c>
      <c r="U13" s="194"/>
      <c r="V13" s="194">
        <v>24</v>
      </c>
      <c r="W13" s="194"/>
      <c r="X13" s="194">
        <v>185</v>
      </c>
      <c r="Y13" s="194"/>
      <c r="Z13" s="194"/>
      <c r="AA13" s="192">
        <v>105</v>
      </c>
      <c r="AB13" s="194"/>
      <c r="AC13" s="194">
        <v>14</v>
      </c>
      <c r="AD13" s="194"/>
      <c r="AE13" s="194">
        <v>91</v>
      </c>
      <c r="AH13" s="236"/>
      <c r="AI13" s="265"/>
      <c r="AJ13" s="265"/>
      <c r="AK13" s="265"/>
      <c r="AL13" s="191"/>
      <c r="AM13" s="80"/>
      <c r="AN13" s="191"/>
      <c r="AO13" s="191"/>
      <c r="AP13" s="191"/>
      <c r="AQ13" s="191"/>
      <c r="AR13" s="191"/>
      <c r="AS13" s="80"/>
      <c r="AT13" s="191"/>
      <c r="AU13" s="191"/>
      <c r="AV13" s="191"/>
      <c r="AW13" s="191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</row>
    <row r="14" spans="1:60" ht="16.5" customHeight="1">
      <c r="A14" s="712" t="s">
        <v>331</v>
      </c>
      <c r="B14" s="713"/>
      <c r="C14" s="192">
        <v>34</v>
      </c>
      <c r="D14" s="192">
        <v>91</v>
      </c>
      <c r="E14" s="192">
        <v>88</v>
      </c>
      <c r="F14" s="192">
        <v>3</v>
      </c>
      <c r="G14" s="192">
        <v>76</v>
      </c>
      <c r="H14" s="192">
        <v>1</v>
      </c>
      <c r="I14" s="192">
        <v>9</v>
      </c>
      <c r="J14" s="192">
        <v>1</v>
      </c>
      <c r="K14" s="192">
        <v>3</v>
      </c>
      <c r="L14" s="192">
        <v>1</v>
      </c>
      <c r="M14" s="201"/>
      <c r="Q14" s="309"/>
      <c r="R14" s="199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H14" s="236"/>
      <c r="AI14" s="236"/>
      <c r="AJ14" s="236"/>
      <c r="AK14" s="237"/>
      <c r="AL14" s="194"/>
      <c r="AM14" s="194"/>
      <c r="AN14" s="194"/>
      <c r="AO14" s="194"/>
      <c r="AP14" s="194"/>
      <c r="AQ14" s="194"/>
      <c r="AR14" s="194"/>
      <c r="AS14" s="194"/>
      <c r="AT14" s="194"/>
      <c r="AU14" s="194"/>
      <c r="AV14" s="194"/>
      <c r="AW14" s="194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</row>
    <row r="15" spans="1:60" ht="16.5" customHeight="1">
      <c r="A15" s="199"/>
      <c r="B15" s="294" t="s">
        <v>368</v>
      </c>
      <c r="C15" s="192">
        <v>7</v>
      </c>
      <c r="D15" s="192">
        <v>17</v>
      </c>
      <c r="E15" s="192">
        <v>16</v>
      </c>
      <c r="F15" s="192">
        <v>1</v>
      </c>
      <c r="G15" s="192">
        <v>13</v>
      </c>
      <c r="H15" s="192" t="s">
        <v>1</v>
      </c>
      <c r="I15" s="192">
        <v>3</v>
      </c>
      <c r="J15" s="192">
        <v>1</v>
      </c>
      <c r="K15" s="192" t="s">
        <v>1</v>
      </c>
      <c r="L15" s="192" t="s">
        <v>1</v>
      </c>
      <c r="M15" s="201"/>
      <c r="N15" s="568" t="s">
        <v>70</v>
      </c>
      <c r="O15" s="568"/>
      <c r="P15" s="568"/>
      <c r="Q15" s="576"/>
      <c r="R15" s="253"/>
      <c r="S15" s="192"/>
      <c r="T15" s="192">
        <v>548</v>
      </c>
      <c r="U15" s="192"/>
      <c r="V15" s="192">
        <v>111</v>
      </c>
      <c r="W15" s="192"/>
      <c r="X15" s="192">
        <v>437</v>
      </c>
      <c r="Y15" s="192"/>
      <c r="Z15" s="192"/>
      <c r="AA15" s="192">
        <v>223</v>
      </c>
      <c r="AB15" s="192"/>
      <c r="AC15" s="192">
        <v>59</v>
      </c>
      <c r="AD15" s="192"/>
      <c r="AE15" s="192">
        <v>164</v>
      </c>
      <c r="AH15" s="253"/>
      <c r="AI15" s="253"/>
      <c r="AJ15" s="253"/>
      <c r="AK15" s="253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199"/>
      <c r="AY15" s="199"/>
      <c r="AZ15" s="199"/>
      <c r="BA15" s="199"/>
      <c r="BB15" s="199"/>
      <c r="BC15" s="199"/>
      <c r="BD15" s="199"/>
      <c r="BE15" s="199"/>
      <c r="BF15" s="199"/>
      <c r="BG15" s="199"/>
      <c r="BH15" s="199"/>
    </row>
    <row r="16" spans="1:60" ht="16.5" customHeight="1">
      <c r="A16" s="199"/>
      <c r="B16" s="294" t="s">
        <v>367</v>
      </c>
      <c r="C16" s="192">
        <v>10</v>
      </c>
      <c r="D16" s="192">
        <v>27</v>
      </c>
      <c r="E16" s="192">
        <v>26</v>
      </c>
      <c r="F16" s="192">
        <v>1</v>
      </c>
      <c r="G16" s="192">
        <v>23</v>
      </c>
      <c r="H16" s="192">
        <v>1</v>
      </c>
      <c r="I16" s="192">
        <v>2</v>
      </c>
      <c r="J16" s="192" t="s">
        <v>1</v>
      </c>
      <c r="K16" s="192">
        <v>1</v>
      </c>
      <c r="L16" s="192" t="s">
        <v>1</v>
      </c>
      <c r="M16" s="201"/>
      <c r="N16" s="255"/>
      <c r="O16" s="595" t="s">
        <v>453</v>
      </c>
      <c r="P16" s="595"/>
      <c r="Q16" s="596"/>
      <c r="R16" s="265"/>
      <c r="S16" s="192"/>
      <c r="T16" s="192">
        <v>37</v>
      </c>
      <c r="U16" s="192"/>
      <c r="V16" s="192">
        <v>5</v>
      </c>
      <c r="W16" s="192"/>
      <c r="X16" s="192">
        <v>32</v>
      </c>
      <c r="Y16" s="192"/>
      <c r="Z16" s="192"/>
      <c r="AA16" s="192">
        <v>21</v>
      </c>
      <c r="AB16" s="192"/>
      <c r="AC16" s="192">
        <v>4</v>
      </c>
      <c r="AD16" s="192"/>
      <c r="AE16" s="192">
        <v>17</v>
      </c>
      <c r="AH16" s="199"/>
      <c r="AI16" s="265"/>
      <c r="AJ16" s="265"/>
      <c r="AK16" s="265"/>
      <c r="AL16" s="194"/>
      <c r="AM16" s="80"/>
      <c r="AN16" s="194"/>
      <c r="AO16" s="194"/>
      <c r="AP16" s="194"/>
      <c r="AQ16" s="194"/>
      <c r="AR16" s="194"/>
      <c r="AS16" s="80"/>
      <c r="AT16" s="194"/>
      <c r="AU16" s="194"/>
      <c r="AV16" s="194"/>
      <c r="AW16" s="194"/>
      <c r="AX16" s="199"/>
      <c r="AY16" s="199"/>
      <c r="AZ16" s="199"/>
      <c r="BA16" s="199"/>
      <c r="BB16" s="199"/>
      <c r="BC16" s="199"/>
      <c r="BD16" s="199"/>
      <c r="BE16" s="199"/>
      <c r="BF16" s="199"/>
      <c r="BG16" s="199"/>
      <c r="BH16" s="199"/>
    </row>
    <row r="17" spans="1:60" ht="16.5" customHeight="1">
      <c r="A17" s="199"/>
      <c r="B17" s="294" t="s">
        <v>370</v>
      </c>
      <c r="C17" s="192" t="s">
        <v>1</v>
      </c>
      <c r="D17" s="192" t="s">
        <v>1</v>
      </c>
      <c r="E17" s="192" t="s">
        <v>437</v>
      </c>
      <c r="F17" s="192" t="s">
        <v>437</v>
      </c>
      <c r="G17" s="192" t="s">
        <v>1</v>
      </c>
      <c r="H17" s="192" t="s">
        <v>1</v>
      </c>
      <c r="I17" s="192" t="s">
        <v>1</v>
      </c>
      <c r="J17" s="192" t="s">
        <v>1</v>
      </c>
      <c r="K17" s="192" t="s">
        <v>1</v>
      </c>
      <c r="L17" s="192" t="s">
        <v>1</v>
      </c>
      <c r="M17" s="201"/>
      <c r="N17" s="255"/>
      <c r="O17" s="595" t="s">
        <v>158</v>
      </c>
      <c r="P17" s="595"/>
      <c r="Q17" s="596"/>
      <c r="R17" s="265"/>
      <c r="S17" s="192"/>
      <c r="T17" s="192">
        <v>49</v>
      </c>
      <c r="U17" s="192"/>
      <c r="V17" s="192">
        <v>28</v>
      </c>
      <c r="W17" s="192"/>
      <c r="X17" s="192">
        <v>21</v>
      </c>
      <c r="Y17" s="192"/>
      <c r="Z17" s="192"/>
      <c r="AA17" s="192">
        <v>37</v>
      </c>
      <c r="AB17" s="192"/>
      <c r="AC17" s="192">
        <v>23</v>
      </c>
      <c r="AD17" s="192"/>
      <c r="AE17" s="192">
        <v>14</v>
      </c>
      <c r="AH17" s="199"/>
      <c r="AI17" s="199"/>
      <c r="AJ17" s="199"/>
      <c r="AK17" s="199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9"/>
      <c r="AY17" s="199"/>
      <c r="AZ17" s="199"/>
      <c r="BA17" s="199"/>
      <c r="BB17" s="199"/>
      <c r="BC17" s="199"/>
      <c r="BD17" s="199"/>
      <c r="BE17" s="199"/>
      <c r="BF17" s="199"/>
      <c r="BG17" s="199"/>
      <c r="BH17" s="199"/>
    </row>
    <row r="18" spans="1:60" ht="16.5" customHeight="1">
      <c r="A18" s="199"/>
      <c r="B18" s="294" t="s">
        <v>369</v>
      </c>
      <c r="C18" s="192">
        <v>7</v>
      </c>
      <c r="D18" s="192">
        <v>9</v>
      </c>
      <c r="E18" s="192">
        <v>9</v>
      </c>
      <c r="F18" s="192" t="s">
        <v>437</v>
      </c>
      <c r="G18" s="192">
        <v>7</v>
      </c>
      <c r="H18" s="192" t="s">
        <v>1</v>
      </c>
      <c r="I18" s="192">
        <v>2</v>
      </c>
      <c r="J18" s="192" t="s">
        <v>1</v>
      </c>
      <c r="K18" s="192" t="s">
        <v>1</v>
      </c>
      <c r="L18" s="192" t="s">
        <v>1</v>
      </c>
      <c r="M18" s="201"/>
      <c r="N18" s="255"/>
      <c r="O18" s="595" t="s">
        <v>159</v>
      </c>
      <c r="P18" s="595"/>
      <c r="Q18" s="596"/>
      <c r="R18" s="265"/>
      <c r="S18" s="192"/>
      <c r="T18" s="192">
        <v>7</v>
      </c>
      <c r="U18" s="192"/>
      <c r="V18" s="192">
        <v>6</v>
      </c>
      <c r="W18" s="192"/>
      <c r="X18" s="192">
        <v>1</v>
      </c>
      <c r="Y18" s="192"/>
      <c r="Z18" s="192"/>
      <c r="AA18" s="192">
        <v>7</v>
      </c>
      <c r="AB18" s="192"/>
      <c r="AC18" s="192">
        <v>6</v>
      </c>
      <c r="AD18" s="192"/>
      <c r="AE18" s="192">
        <v>1</v>
      </c>
      <c r="AH18" s="253"/>
      <c r="AI18" s="253"/>
      <c r="AJ18" s="253"/>
      <c r="AK18" s="253"/>
      <c r="AL18" s="19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</row>
    <row r="19" spans="1:60" ht="16.5" customHeight="1">
      <c r="A19" s="199"/>
      <c r="B19" s="294" t="s">
        <v>371</v>
      </c>
      <c r="C19" s="192" t="s">
        <v>1</v>
      </c>
      <c r="D19" s="192" t="s">
        <v>1</v>
      </c>
      <c r="E19" s="192" t="s">
        <v>437</v>
      </c>
      <c r="F19" s="192" t="s">
        <v>437</v>
      </c>
      <c r="G19" s="192" t="s">
        <v>1</v>
      </c>
      <c r="H19" s="192" t="s">
        <v>1</v>
      </c>
      <c r="I19" s="192" t="s">
        <v>1</v>
      </c>
      <c r="J19" s="192" t="s">
        <v>1</v>
      </c>
      <c r="K19" s="192" t="s">
        <v>1</v>
      </c>
      <c r="L19" s="192" t="s">
        <v>1</v>
      </c>
      <c r="M19" s="201"/>
      <c r="N19" s="255"/>
      <c r="O19" s="595" t="s">
        <v>160</v>
      </c>
      <c r="P19" s="595"/>
      <c r="Q19" s="596"/>
      <c r="R19" s="265"/>
      <c r="S19" s="192"/>
      <c r="T19" s="192">
        <v>21</v>
      </c>
      <c r="U19" s="192"/>
      <c r="V19" s="192">
        <v>1</v>
      </c>
      <c r="W19" s="192"/>
      <c r="X19" s="192">
        <v>20</v>
      </c>
      <c r="Y19" s="192"/>
      <c r="Z19" s="192"/>
      <c r="AA19" s="192">
        <v>21</v>
      </c>
      <c r="AB19" s="192"/>
      <c r="AC19" s="192">
        <v>1</v>
      </c>
      <c r="AD19" s="192"/>
      <c r="AE19" s="192">
        <v>20</v>
      </c>
      <c r="AH19" s="265"/>
      <c r="AI19" s="265"/>
      <c r="AJ19" s="265"/>
      <c r="AK19" s="265"/>
      <c r="AL19" s="191"/>
      <c r="AM19" s="80"/>
      <c r="AN19" s="191"/>
      <c r="AO19" s="191"/>
      <c r="AP19" s="191"/>
      <c r="AQ19" s="191"/>
      <c r="AR19" s="191"/>
      <c r="AS19" s="80"/>
      <c r="AT19" s="191"/>
      <c r="AU19" s="191"/>
      <c r="AV19" s="191"/>
      <c r="AW19" s="191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</row>
    <row r="20" spans="1:60" ht="16.5" customHeight="1">
      <c r="A20" s="351"/>
      <c r="B20" s="352" t="s">
        <v>372</v>
      </c>
      <c r="C20" s="195">
        <v>10</v>
      </c>
      <c r="D20" s="195">
        <v>38</v>
      </c>
      <c r="E20" s="195">
        <v>37</v>
      </c>
      <c r="F20" s="195">
        <v>1</v>
      </c>
      <c r="G20" s="195">
        <v>33</v>
      </c>
      <c r="H20" s="195" t="s">
        <v>1</v>
      </c>
      <c r="I20" s="196">
        <v>2</v>
      </c>
      <c r="J20" s="195" t="s">
        <v>1</v>
      </c>
      <c r="K20" s="196">
        <v>2</v>
      </c>
      <c r="L20" s="196">
        <v>1</v>
      </c>
      <c r="M20" s="201"/>
      <c r="N20" s="255"/>
      <c r="O20" s="595" t="s">
        <v>377</v>
      </c>
      <c r="P20" s="595"/>
      <c r="Q20" s="596"/>
      <c r="R20" s="265"/>
      <c r="S20" s="192"/>
      <c r="T20" s="192">
        <v>22</v>
      </c>
      <c r="U20" s="192"/>
      <c r="V20" s="192">
        <v>18</v>
      </c>
      <c r="W20" s="192"/>
      <c r="X20" s="192">
        <v>4</v>
      </c>
      <c r="Y20" s="192"/>
      <c r="Z20" s="192"/>
      <c r="AA20" s="192">
        <v>11</v>
      </c>
      <c r="AB20" s="192"/>
      <c r="AC20" s="192">
        <v>10</v>
      </c>
      <c r="AD20" s="192"/>
      <c r="AE20" s="192">
        <v>1</v>
      </c>
      <c r="AH20" s="265"/>
      <c r="AI20" s="265"/>
      <c r="AJ20" s="265"/>
      <c r="AK20" s="265"/>
      <c r="AL20" s="191"/>
      <c r="AM20" s="80"/>
      <c r="AN20" s="191"/>
      <c r="AO20" s="191"/>
      <c r="AP20" s="191"/>
      <c r="AQ20" s="191"/>
      <c r="AR20" s="191"/>
      <c r="AS20" s="80"/>
      <c r="AT20" s="191"/>
      <c r="AU20" s="191"/>
      <c r="AV20" s="191"/>
      <c r="AW20" s="191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</row>
    <row r="21" spans="1:60" ht="16.5" customHeight="1">
      <c r="A21" s="236" t="s">
        <v>480</v>
      </c>
      <c r="C21" s="192"/>
      <c r="I21" s="194"/>
      <c r="J21" s="194"/>
      <c r="K21" s="194"/>
      <c r="L21" s="194"/>
      <c r="M21" s="201"/>
      <c r="N21" s="255"/>
      <c r="O21" s="595" t="s">
        <v>378</v>
      </c>
      <c r="P21" s="595"/>
      <c r="Q21" s="596"/>
      <c r="R21" s="265"/>
      <c r="S21" s="192"/>
      <c r="T21" s="192">
        <v>39</v>
      </c>
      <c r="U21" s="192"/>
      <c r="V21" s="192">
        <v>31</v>
      </c>
      <c r="W21" s="192"/>
      <c r="X21" s="192">
        <v>8</v>
      </c>
      <c r="Y21" s="192"/>
      <c r="Z21" s="192"/>
      <c r="AA21" s="192">
        <v>14</v>
      </c>
      <c r="AB21" s="192"/>
      <c r="AC21" s="192">
        <v>8</v>
      </c>
      <c r="AD21" s="192"/>
      <c r="AE21" s="192">
        <v>6</v>
      </c>
      <c r="AH21" s="265"/>
      <c r="AI21" s="265"/>
      <c r="AJ21" s="265"/>
      <c r="AK21" s="265"/>
      <c r="AL21" s="191"/>
      <c r="AM21" s="80"/>
      <c r="AN21" s="191"/>
      <c r="AO21" s="191"/>
      <c r="AP21" s="191"/>
      <c r="AQ21" s="191"/>
      <c r="AR21" s="191"/>
      <c r="AS21" s="80"/>
      <c r="AT21" s="191"/>
      <c r="AU21" s="191"/>
      <c r="AV21" s="191"/>
      <c r="AW21" s="191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</row>
    <row r="22" spans="9:60" ht="16.5" customHeight="1">
      <c r="I22" s="184"/>
      <c r="J22" s="184"/>
      <c r="K22" s="184"/>
      <c r="L22" s="184"/>
      <c r="M22" s="201"/>
      <c r="N22" s="255"/>
      <c r="O22" s="595" t="s">
        <v>162</v>
      </c>
      <c r="P22" s="595"/>
      <c r="Q22" s="596"/>
      <c r="R22" s="265"/>
      <c r="S22" s="192"/>
      <c r="T22" s="192">
        <v>345</v>
      </c>
      <c r="U22" s="192"/>
      <c r="V22" s="192" t="s">
        <v>1</v>
      </c>
      <c r="W22" s="192"/>
      <c r="X22" s="192">
        <v>345</v>
      </c>
      <c r="Y22" s="192"/>
      <c r="Z22" s="192"/>
      <c r="AA22" s="192">
        <v>104</v>
      </c>
      <c r="AB22" s="192"/>
      <c r="AC22" s="192" t="s">
        <v>1</v>
      </c>
      <c r="AD22" s="192"/>
      <c r="AE22" s="192">
        <v>104</v>
      </c>
      <c r="AH22" s="265"/>
      <c r="AI22" s="265"/>
      <c r="AJ22" s="265"/>
      <c r="AK22" s="265"/>
      <c r="AL22" s="191"/>
      <c r="AM22" s="80"/>
      <c r="AN22" s="191"/>
      <c r="AO22" s="191"/>
      <c r="AP22" s="191"/>
      <c r="AQ22" s="191"/>
      <c r="AR22" s="191"/>
      <c r="AS22" s="80"/>
      <c r="AT22" s="191"/>
      <c r="AU22" s="191"/>
      <c r="AV22" s="191"/>
      <c r="AW22" s="191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</row>
    <row r="23" spans="8:60" ht="16.5" customHeight="1">
      <c r="H23" s="194"/>
      <c r="I23" s="184"/>
      <c r="J23" s="184"/>
      <c r="K23" s="184"/>
      <c r="L23" s="184"/>
      <c r="M23" s="201"/>
      <c r="N23" s="353"/>
      <c r="O23" s="930" t="s">
        <v>164</v>
      </c>
      <c r="P23" s="930"/>
      <c r="Q23" s="931"/>
      <c r="R23" s="353"/>
      <c r="S23" s="195"/>
      <c r="T23" s="195">
        <v>28</v>
      </c>
      <c r="U23" s="195"/>
      <c r="V23" s="195">
        <v>22</v>
      </c>
      <c r="W23" s="195"/>
      <c r="X23" s="195">
        <v>6</v>
      </c>
      <c r="Y23" s="195"/>
      <c r="Z23" s="195"/>
      <c r="AA23" s="195">
        <v>8</v>
      </c>
      <c r="AB23" s="195"/>
      <c r="AC23" s="195">
        <v>7</v>
      </c>
      <c r="AD23" s="195"/>
      <c r="AE23" s="195">
        <v>1</v>
      </c>
      <c r="AH23" s="265"/>
      <c r="AI23" s="265"/>
      <c r="AJ23" s="265"/>
      <c r="AK23" s="265"/>
      <c r="AL23" s="191"/>
      <c r="AM23" s="80"/>
      <c r="AN23" s="191"/>
      <c r="AO23" s="191"/>
      <c r="AP23" s="191"/>
      <c r="AQ23" s="191"/>
      <c r="AR23" s="191"/>
      <c r="AS23" s="80"/>
      <c r="AT23" s="191"/>
      <c r="AU23" s="191"/>
      <c r="AV23" s="191"/>
      <c r="AW23" s="191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</row>
    <row r="24" spans="1:58" ht="16.5" customHeight="1">
      <c r="A24" s="888" t="s">
        <v>716</v>
      </c>
      <c r="B24" s="733"/>
      <c r="C24" s="733"/>
      <c r="D24" s="733"/>
      <c r="E24" s="733"/>
      <c r="F24" s="733"/>
      <c r="G24" s="733"/>
      <c r="H24" s="733"/>
      <c r="I24" s="733"/>
      <c r="J24" s="733"/>
      <c r="K24" s="733"/>
      <c r="L24" s="89"/>
      <c r="M24" s="201"/>
      <c r="N24" s="236" t="s">
        <v>480</v>
      </c>
      <c r="Q24" s="199"/>
      <c r="R24" s="199"/>
      <c r="S24" s="199"/>
      <c r="T24" s="199"/>
      <c r="U24" s="199"/>
      <c r="V24" s="199"/>
      <c r="W24" s="191"/>
      <c r="X24" s="191"/>
      <c r="Y24" s="70"/>
      <c r="Z24" s="191"/>
      <c r="AA24" s="191"/>
      <c r="AB24" s="191"/>
      <c r="AC24" s="191"/>
      <c r="AF24" s="265"/>
      <c r="AG24" s="265"/>
      <c r="AH24" s="265"/>
      <c r="AI24" s="265"/>
      <c r="AJ24" s="191"/>
      <c r="AK24" s="80"/>
      <c r="AL24" s="191"/>
      <c r="AM24" s="191"/>
      <c r="AN24" s="191"/>
      <c r="AO24" s="191"/>
      <c r="AP24" s="191"/>
      <c r="AQ24" s="80"/>
      <c r="AR24" s="191"/>
      <c r="AS24" s="191"/>
      <c r="AT24" s="191"/>
      <c r="AU24" s="191"/>
      <c r="AV24" s="199"/>
      <c r="AW24" s="199"/>
      <c r="AX24" s="199"/>
      <c r="AY24" s="199"/>
      <c r="AZ24" s="199"/>
      <c r="BA24" s="199"/>
      <c r="BB24" s="199"/>
      <c r="BC24" s="199"/>
      <c r="BD24" s="199"/>
      <c r="BE24" s="199"/>
      <c r="BF24" s="199"/>
    </row>
    <row r="25" spans="1:51" ht="16.5" customHeight="1">
      <c r="A25" s="565" t="s">
        <v>459</v>
      </c>
      <c r="B25" s="565"/>
      <c r="C25" s="565"/>
      <c r="D25" s="565"/>
      <c r="E25" s="565"/>
      <c r="F25" s="565"/>
      <c r="G25" s="565"/>
      <c r="H25" s="565"/>
      <c r="I25" s="565"/>
      <c r="J25" s="565"/>
      <c r="K25" s="565"/>
      <c r="L25" s="184"/>
      <c r="M25" s="201"/>
      <c r="Q25" s="199"/>
      <c r="R25" s="199"/>
      <c r="S25" s="199"/>
      <c r="T25" s="199"/>
      <c r="U25" s="199"/>
      <c r="V25" s="199"/>
      <c r="W25" s="191"/>
      <c r="X25" s="191"/>
      <c r="Y25" s="70"/>
      <c r="Z25" s="191"/>
      <c r="AA25" s="191"/>
      <c r="AB25" s="191"/>
      <c r="AC25" s="191"/>
      <c r="AF25" s="265"/>
      <c r="AG25" s="265"/>
      <c r="AH25" s="265"/>
      <c r="AI25" s="265"/>
      <c r="AJ25" s="191"/>
      <c r="AK25" s="80"/>
      <c r="AL25" s="191"/>
      <c r="AM25" s="191"/>
      <c r="AN25" s="191"/>
      <c r="AO25" s="191"/>
      <c r="AP25" s="191"/>
      <c r="AQ25" s="80"/>
      <c r="AR25" s="191"/>
      <c r="AS25" s="191"/>
      <c r="AT25" s="191"/>
      <c r="AU25" s="191"/>
      <c r="AV25" s="199"/>
      <c r="AW25" s="199"/>
      <c r="AX25" s="199"/>
      <c r="AY25" s="199"/>
    </row>
    <row r="26" spans="1:52" ht="16.5" customHeight="1" thickBot="1">
      <c r="A26" s="241"/>
      <c r="B26" s="332"/>
      <c r="C26" s="241"/>
      <c r="D26" s="241"/>
      <c r="E26" s="332"/>
      <c r="F26" s="332"/>
      <c r="G26" s="332"/>
      <c r="H26" s="241"/>
      <c r="I26" s="241"/>
      <c r="J26" s="241"/>
      <c r="K26" s="194" t="s">
        <v>454</v>
      </c>
      <c r="M26" s="185"/>
      <c r="N26" s="201"/>
      <c r="X26" s="199"/>
      <c r="Y26" s="199"/>
      <c r="Z26" s="199"/>
      <c r="AA26" s="199"/>
      <c r="AB26" s="199"/>
      <c r="AC26" s="199"/>
      <c r="AD26" s="199"/>
      <c r="AG26" s="265"/>
      <c r="AH26" s="265"/>
      <c r="AI26" s="265"/>
      <c r="AJ26" s="265"/>
      <c r="AK26" s="191"/>
      <c r="AL26" s="80"/>
      <c r="AM26" s="191"/>
      <c r="AN26" s="191"/>
      <c r="AO26" s="191"/>
      <c r="AP26" s="191"/>
      <c r="AQ26" s="191"/>
      <c r="AR26" s="80"/>
      <c r="AS26" s="191"/>
      <c r="AT26" s="191"/>
      <c r="AU26" s="191"/>
      <c r="AV26" s="191"/>
      <c r="AW26" s="199"/>
      <c r="AX26" s="199"/>
      <c r="AY26" s="199"/>
      <c r="AZ26" s="199"/>
    </row>
    <row r="27" spans="1:54" ht="16.5" customHeight="1">
      <c r="A27" s="928" t="s">
        <v>455</v>
      </c>
      <c r="B27" s="928"/>
      <c r="C27" s="841"/>
      <c r="D27" s="884" t="s">
        <v>151</v>
      </c>
      <c r="E27" s="885"/>
      <c r="F27" s="885"/>
      <c r="G27" s="885"/>
      <c r="H27" s="929" t="s">
        <v>717</v>
      </c>
      <c r="I27" s="885"/>
      <c r="J27" s="885"/>
      <c r="K27" s="885"/>
      <c r="L27" s="185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I27" s="199"/>
      <c r="AJ27" s="199"/>
      <c r="AK27" s="199"/>
      <c r="AL27" s="199"/>
      <c r="AM27" s="199"/>
      <c r="AN27" s="199"/>
      <c r="AO27" s="199"/>
      <c r="AP27" s="199"/>
      <c r="AQ27" s="199"/>
      <c r="AR27" s="191"/>
      <c r="AS27" s="191"/>
      <c r="AT27" s="80"/>
      <c r="AU27" s="191"/>
      <c r="AV27" s="191"/>
      <c r="AW27" s="191"/>
      <c r="AX27" s="191"/>
      <c r="AY27" s="199"/>
      <c r="AZ27" s="199"/>
      <c r="BA27" s="199"/>
      <c r="BB27" s="199"/>
    </row>
    <row r="28" spans="1:54" ht="16.5" customHeight="1">
      <c r="A28" s="859"/>
      <c r="B28" s="859"/>
      <c r="C28" s="842"/>
      <c r="D28" s="927" t="s">
        <v>22</v>
      </c>
      <c r="E28" s="605"/>
      <c r="F28" s="354" t="s">
        <v>23</v>
      </c>
      <c r="G28" s="354" t="s">
        <v>24</v>
      </c>
      <c r="H28" s="646" t="s">
        <v>22</v>
      </c>
      <c r="I28" s="605"/>
      <c r="J28" s="355" t="s">
        <v>23</v>
      </c>
      <c r="K28" s="270" t="s">
        <v>24</v>
      </c>
      <c r="M28" s="185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G28" s="199"/>
      <c r="AI28" s="199"/>
      <c r="AJ28" s="199"/>
      <c r="AK28" s="199"/>
      <c r="AL28" s="199"/>
      <c r="AM28" s="199"/>
      <c r="AN28" s="199"/>
      <c r="AO28" s="199"/>
      <c r="AP28" s="199"/>
      <c r="AQ28" s="199"/>
      <c r="AR28" s="199"/>
      <c r="AS28" s="199"/>
      <c r="AT28" s="199"/>
      <c r="AU28" s="199"/>
      <c r="AV28" s="199"/>
      <c r="AW28" s="199"/>
      <c r="AX28" s="199"/>
      <c r="AY28" s="199"/>
      <c r="AZ28" s="199"/>
      <c r="BA28" s="199"/>
      <c r="BB28" s="199"/>
    </row>
    <row r="29" spans="1:33" ht="16.5" customHeight="1">
      <c r="A29" s="901" t="s">
        <v>152</v>
      </c>
      <c r="B29" s="901"/>
      <c r="C29" s="902"/>
      <c r="D29" s="360"/>
      <c r="E29" s="520">
        <f>SUM(D31,D34,D39)</f>
        <v>5502</v>
      </c>
      <c r="F29" s="510">
        <f>SUM(F31,F34,F39)</f>
        <v>2377</v>
      </c>
      <c r="G29" s="510">
        <f>SUM(G31,G34,G39)</f>
        <v>3125</v>
      </c>
      <c r="H29" s="892">
        <f>SUM(H31,H34,H39)</f>
        <v>2949</v>
      </c>
      <c r="I29" s="892"/>
      <c r="J29" s="510">
        <f>SUM(J31,J34,J39)</f>
        <v>1361</v>
      </c>
      <c r="K29" s="510">
        <f>SUM(K31,K34,K39)</f>
        <v>1588</v>
      </c>
      <c r="L29" s="185"/>
      <c r="M29" s="184"/>
      <c r="N29" s="565" t="s">
        <v>457</v>
      </c>
      <c r="O29" s="565"/>
      <c r="P29" s="565"/>
      <c r="Q29" s="565"/>
      <c r="R29" s="565"/>
      <c r="S29" s="565"/>
      <c r="T29" s="565"/>
      <c r="U29" s="565"/>
      <c r="V29" s="565"/>
      <c r="W29" s="565"/>
      <c r="X29" s="565"/>
      <c r="Y29" s="565"/>
      <c r="Z29" s="565"/>
      <c r="AA29" s="565"/>
      <c r="AB29" s="565"/>
      <c r="AC29" s="565"/>
      <c r="AD29" s="565"/>
      <c r="AE29" s="565"/>
      <c r="AG29" s="199"/>
    </row>
    <row r="30" spans="1:33" ht="16.5" customHeight="1" thickBot="1">
      <c r="A30" s="253"/>
      <c r="B30" s="866"/>
      <c r="C30" s="866"/>
      <c r="D30" s="870"/>
      <c r="E30" s="849"/>
      <c r="F30" s="184"/>
      <c r="G30" s="184"/>
      <c r="H30" s="849"/>
      <c r="I30" s="849"/>
      <c r="J30" s="184"/>
      <c r="K30" s="184"/>
      <c r="L30" s="184"/>
      <c r="P30" s="237"/>
      <c r="Q30" s="237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3"/>
      <c r="AD30" s="333"/>
      <c r="AE30" s="333"/>
      <c r="AG30" s="199"/>
    </row>
    <row r="31" spans="1:31" ht="16.5" customHeight="1">
      <c r="A31" s="896" t="s">
        <v>50</v>
      </c>
      <c r="B31" s="896"/>
      <c r="C31" s="897"/>
      <c r="D31" s="903">
        <v>241</v>
      </c>
      <c r="E31" s="904"/>
      <c r="F31" s="197">
        <v>1</v>
      </c>
      <c r="G31" s="197">
        <v>240</v>
      </c>
      <c r="H31" s="893">
        <v>88</v>
      </c>
      <c r="I31" s="893"/>
      <c r="J31" s="197">
        <v>1</v>
      </c>
      <c r="K31" s="197">
        <v>87</v>
      </c>
      <c r="M31" s="201"/>
      <c r="N31" s="898" t="s">
        <v>450</v>
      </c>
      <c r="O31" s="898"/>
      <c r="P31" s="746"/>
      <c r="Q31" s="845"/>
      <c r="R31" s="905" t="s">
        <v>712</v>
      </c>
      <c r="S31" s="906"/>
      <c r="T31" s="906"/>
      <c r="U31" s="906"/>
      <c r="V31" s="906"/>
      <c r="W31" s="906"/>
      <c r="X31" s="907"/>
      <c r="Y31" s="908" t="s">
        <v>713</v>
      </c>
      <c r="Z31" s="909"/>
      <c r="AA31" s="909"/>
      <c r="AB31" s="909"/>
      <c r="AC31" s="909"/>
      <c r="AD31" s="909"/>
      <c r="AE31" s="909"/>
    </row>
    <row r="32" spans="1:31" ht="16.5" customHeight="1">
      <c r="A32" s="265"/>
      <c r="B32" s="856" t="s">
        <v>456</v>
      </c>
      <c r="C32" s="856"/>
      <c r="D32" s="890">
        <v>241</v>
      </c>
      <c r="E32" s="887"/>
      <c r="F32" s="185">
        <v>1</v>
      </c>
      <c r="G32" s="185">
        <v>240</v>
      </c>
      <c r="H32" s="887">
        <v>88</v>
      </c>
      <c r="I32" s="887"/>
      <c r="J32" s="190">
        <v>1</v>
      </c>
      <c r="K32" s="185">
        <v>87</v>
      </c>
      <c r="L32" s="38"/>
      <c r="M32" s="201"/>
      <c r="N32" s="899"/>
      <c r="O32" s="899"/>
      <c r="P32" s="899"/>
      <c r="Q32" s="900"/>
      <c r="R32" s="910" t="s">
        <v>22</v>
      </c>
      <c r="S32" s="911"/>
      <c r="T32" s="914"/>
      <c r="U32" s="910" t="s">
        <v>23</v>
      </c>
      <c r="V32" s="914"/>
      <c r="W32" s="910" t="s">
        <v>24</v>
      </c>
      <c r="X32" s="911"/>
      <c r="Y32" s="910" t="s">
        <v>22</v>
      </c>
      <c r="Z32" s="911"/>
      <c r="AA32" s="911"/>
      <c r="AB32" s="912" t="s">
        <v>23</v>
      </c>
      <c r="AC32" s="913"/>
      <c r="AD32" s="911" t="s">
        <v>24</v>
      </c>
      <c r="AE32" s="911"/>
    </row>
    <row r="33" spans="1:31" ht="16.5" customHeight="1">
      <c r="A33" s="265"/>
      <c r="B33" s="713"/>
      <c r="C33" s="713"/>
      <c r="D33" s="861"/>
      <c r="E33" s="848"/>
      <c r="H33" s="889"/>
      <c r="I33" s="889"/>
      <c r="M33" s="201"/>
      <c r="N33" s="281"/>
      <c r="O33" s="281"/>
      <c r="P33" s="281"/>
      <c r="Q33" s="356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</row>
    <row r="34" spans="1:31" ht="16.5" customHeight="1">
      <c r="A34" s="896" t="s">
        <v>51</v>
      </c>
      <c r="B34" s="896"/>
      <c r="C34" s="897"/>
      <c r="D34" s="890">
        <v>537</v>
      </c>
      <c r="E34" s="887"/>
      <c r="F34" s="185">
        <v>43</v>
      </c>
      <c r="G34" s="185">
        <v>494</v>
      </c>
      <c r="H34" s="887">
        <v>204</v>
      </c>
      <c r="I34" s="887"/>
      <c r="J34" s="185">
        <v>13</v>
      </c>
      <c r="K34" s="185">
        <v>191</v>
      </c>
      <c r="L34" s="185"/>
      <c r="M34" s="201"/>
      <c r="N34" s="666" t="s">
        <v>173</v>
      </c>
      <c r="O34" s="666"/>
      <c r="P34" s="666"/>
      <c r="Q34" s="667"/>
      <c r="R34" s="223"/>
      <c r="S34" s="362"/>
      <c r="T34" s="362">
        <f>T36</f>
        <v>27</v>
      </c>
      <c r="U34" s="521"/>
      <c r="V34" s="522" t="s">
        <v>437</v>
      </c>
      <c r="W34" s="521"/>
      <c r="X34" s="362">
        <f>X36</f>
        <v>27</v>
      </c>
      <c r="Y34" s="362"/>
      <c r="Z34" s="521"/>
      <c r="AA34" s="362">
        <f>AA36</f>
        <v>14</v>
      </c>
      <c r="AB34" s="521"/>
      <c r="AC34" s="522" t="s">
        <v>437</v>
      </c>
      <c r="AD34" s="521"/>
      <c r="AE34" s="362">
        <f>AE36</f>
        <v>14</v>
      </c>
    </row>
    <row r="35" spans="1:31" ht="16.5" customHeight="1">
      <c r="A35" s="253"/>
      <c r="B35" s="856" t="s">
        <v>456</v>
      </c>
      <c r="C35" s="856"/>
      <c r="D35" s="890">
        <v>446</v>
      </c>
      <c r="E35" s="887"/>
      <c r="F35" s="194">
        <v>43</v>
      </c>
      <c r="G35" s="194">
        <v>403</v>
      </c>
      <c r="H35" s="887">
        <v>144</v>
      </c>
      <c r="I35" s="887"/>
      <c r="J35" s="194">
        <v>13</v>
      </c>
      <c r="K35" s="194">
        <v>131</v>
      </c>
      <c r="L35" s="185"/>
      <c r="M35" s="201"/>
      <c r="N35" s="915"/>
      <c r="O35" s="915"/>
      <c r="P35" s="915"/>
      <c r="Q35" s="641"/>
      <c r="R35" s="184"/>
      <c r="S35" s="184"/>
      <c r="T35" s="184"/>
      <c r="U35" s="184"/>
      <c r="V35" s="184"/>
      <c r="W35" s="184"/>
      <c r="X35" s="184"/>
      <c r="Y35" s="184"/>
      <c r="AA35" s="184"/>
      <c r="AB35" s="184"/>
      <c r="AC35" s="184"/>
      <c r="AD35" s="184"/>
      <c r="AE35" s="184"/>
    </row>
    <row r="36" spans="1:31" ht="16.5" customHeight="1">
      <c r="A36" s="265"/>
      <c r="B36" s="856" t="s">
        <v>156</v>
      </c>
      <c r="C36" s="856"/>
      <c r="D36" s="890">
        <v>22</v>
      </c>
      <c r="E36" s="887"/>
      <c r="F36" s="192" t="s">
        <v>1</v>
      </c>
      <c r="G36" s="192">
        <v>22</v>
      </c>
      <c r="H36" s="887">
        <v>22</v>
      </c>
      <c r="I36" s="887"/>
      <c r="J36" s="192" t="s">
        <v>1</v>
      </c>
      <c r="K36" s="192">
        <v>22</v>
      </c>
      <c r="L36" s="185"/>
      <c r="M36" s="201"/>
      <c r="N36" s="595" t="s">
        <v>177</v>
      </c>
      <c r="O36" s="595"/>
      <c r="P36" s="595"/>
      <c r="Q36" s="596"/>
      <c r="R36" s="265"/>
      <c r="S36" s="192"/>
      <c r="T36" s="191">
        <f>SUM(T37:T40)</f>
        <v>27</v>
      </c>
      <c r="U36" s="199"/>
      <c r="V36" s="191" t="s">
        <v>849</v>
      </c>
      <c r="W36" s="199"/>
      <c r="X36" s="191">
        <f>SUM(X37:X40)</f>
        <v>27</v>
      </c>
      <c r="Y36" s="191"/>
      <c r="Z36" s="199"/>
      <c r="AA36" s="191">
        <f>SUM(AA37:AA40)</f>
        <v>14</v>
      </c>
      <c r="AC36" s="192" t="s">
        <v>1</v>
      </c>
      <c r="AE36" s="191">
        <f>SUM(AE37:AE40)</f>
        <v>14</v>
      </c>
    </row>
    <row r="37" spans="1:31" ht="16.5" customHeight="1">
      <c r="A37" s="265"/>
      <c r="B37" s="856" t="s">
        <v>157</v>
      </c>
      <c r="C37" s="856"/>
      <c r="D37" s="890">
        <v>69</v>
      </c>
      <c r="E37" s="887"/>
      <c r="F37" s="190" t="s">
        <v>695</v>
      </c>
      <c r="G37" s="190">
        <v>69</v>
      </c>
      <c r="H37" s="887">
        <v>38</v>
      </c>
      <c r="I37" s="887"/>
      <c r="J37" s="190" t="s">
        <v>695</v>
      </c>
      <c r="K37" s="190">
        <v>38</v>
      </c>
      <c r="N37" s="255"/>
      <c r="O37" s="255"/>
      <c r="P37" s="255"/>
      <c r="Q37" s="260"/>
      <c r="R37" s="265"/>
      <c r="S37" s="192"/>
      <c r="T37" s="191"/>
      <c r="U37" s="199"/>
      <c r="V37" s="191"/>
      <c r="W37" s="199"/>
      <c r="X37" s="191"/>
      <c r="Y37" s="191"/>
      <c r="Z37" s="199"/>
      <c r="AA37" s="191"/>
      <c r="AC37" s="192"/>
      <c r="AE37" s="192"/>
    </row>
    <row r="38" spans="1:31" ht="16.5" customHeight="1">
      <c r="A38" s="265"/>
      <c r="B38" s="713"/>
      <c r="C38" s="713"/>
      <c r="D38" s="861"/>
      <c r="E38" s="848"/>
      <c r="H38" s="889"/>
      <c r="I38" s="889"/>
      <c r="M38" s="201"/>
      <c r="N38" s="595" t="s">
        <v>379</v>
      </c>
      <c r="O38" s="595"/>
      <c r="P38" s="595"/>
      <c r="Q38" s="596"/>
      <c r="R38" s="265"/>
      <c r="S38" s="192"/>
      <c r="T38" s="191">
        <v>12</v>
      </c>
      <c r="U38" s="184"/>
      <c r="V38" s="191" t="s">
        <v>695</v>
      </c>
      <c r="W38" s="184"/>
      <c r="X38" s="191">
        <v>12</v>
      </c>
      <c r="Y38" s="191"/>
      <c r="Z38" s="184"/>
      <c r="AA38" s="191">
        <v>3</v>
      </c>
      <c r="AB38" s="184"/>
      <c r="AC38" s="192" t="s">
        <v>695</v>
      </c>
      <c r="AD38" s="184"/>
      <c r="AE38" s="192">
        <v>3</v>
      </c>
    </row>
    <row r="39" spans="1:31" ht="16.5" customHeight="1">
      <c r="A39" s="896" t="s">
        <v>54</v>
      </c>
      <c r="B39" s="896"/>
      <c r="C39" s="897"/>
      <c r="D39" s="890">
        <v>4724</v>
      </c>
      <c r="E39" s="887"/>
      <c r="F39" s="185">
        <v>2333</v>
      </c>
      <c r="G39" s="185">
        <v>2391</v>
      </c>
      <c r="H39" s="887">
        <v>2657</v>
      </c>
      <c r="I39" s="887"/>
      <c r="J39" s="185">
        <v>1347</v>
      </c>
      <c r="K39" s="185">
        <v>1310</v>
      </c>
      <c r="L39" s="38"/>
      <c r="N39" s="255"/>
      <c r="O39" s="255"/>
      <c r="P39" s="255"/>
      <c r="Q39" s="260"/>
      <c r="R39" s="265"/>
      <c r="S39" s="192"/>
      <c r="T39" s="191"/>
      <c r="U39" s="184"/>
      <c r="V39" s="191"/>
      <c r="W39" s="184"/>
      <c r="X39" s="191"/>
      <c r="Y39" s="191"/>
      <c r="Z39" s="184"/>
      <c r="AA39" s="191"/>
      <c r="AB39" s="184"/>
      <c r="AC39" s="192"/>
      <c r="AD39" s="184"/>
      <c r="AE39" s="192"/>
    </row>
    <row r="40" spans="1:31" ht="16.5" customHeight="1">
      <c r="A40" s="253"/>
      <c r="B40" s="856" t="s">
        <v>161</v>
      </c>
      <c r="C40" s="856"/>
      <c r="D40" s="890">
        <v>128</v>
      </c>
      <c r="E40" s="887"/>
      <c r="F40" s="192">
        <v>109</v>
      </c>
      <c r="G40" s="190">
        <v>19</v>
      </c>
      <c r="H40" s="887">
        <v>67</v>
      </c>
      <c r="I40" s="887"/>
      <c r="J40" s="192">
        <v>61</v>
      </c>
      <c r="K40" s="190">
        <v>6</v>
      </c>
      <c r="M40" s="201"/>
      <c r="N40" s="595" t="s">
        <v>380</v>
      </c>
      <c r="O40" s="595"/>
      <c r="P40" s="595"/>
      <c r="Q40" s="596"/>
      <c r="R40" s="265"/>
      <c r="T40" s="191">
        <v>15</v>
      </c>
      <c r="U40" s="199"/>
      <c r="V40" s="191" t="s">
        <v>695</v>
      </c>
      <c r="W40" s="199"/>
      <c r="X40" s="199">
        <v>15</v>
      </c>
      <c r="Y40" s="199"/>
      <c r="Z40" s="199"/>
      <c r="AA40" s="191">
        <v>11</v>
      </c>
      <c r="AC40" s="192" t="s">
        <v>695</v>
      </c>
      <c r="AE40" s="192">
        <v>11</v>
      </c>
    </row>
    <row r="41" spans="1:31" ht="16.5" customHeight="1">
      <c r="A41" s="253"/>
      <c r="B41" s="856" t="s">
        <v>163</v>
      </c>
      <c r="C41" s="856"/>
      <c r="D41" s="890">
        <v>106</v>
      </c>
      <c r="E41" s="887"/>
      <c r="F41" s="192">
        <v>106</v>
      </c>
      <c r="G41" s="190" t="s">
        <v>695</v>
      </c>
      <c r="H41" s="887">
        <v>45</v>
      </c>
      <c r="I41" s="887"/>
      <c r="J41" s="192">
        <v>45</v>
      </c>
      <c r="K41" s="190" t="s">
        <v>695</v>
      </c>
      <c r="L41" s="192"/>
      <c r="N41" s="750"/>
      <c r="O41" s="750"/>
      <c r="P41" s="750"/>
      <c r="Q41" s="751"/>
      <c r="R41" s="301"/>
      <c r="S41" s="358"/>
      <c r="T41" s="79"/>
      <c r="U41" s="358"/>
      <c r="V41" s="320"/>
      <c r="W41" s="358"/>
      <c r="X41" s="358"/>
      <c r="Y41" s="358"/>
      <c r="Z41" s="358"/>
      <c r="AA41" s="79"/>
      <c r="AB41" s="358"/>
      <c r="AC41" s="320"/>
      <c r="AD41" s="358"/>
      <c r="AE41" s="320"/>
    </row>
    <row r="42" spans="1:17" ht="16.5" customHeight="1">
      <c r="A42" s="265"/>
      <c r="B42" s="856" t="s">
        <v>165</v>
      </c>
      <c r="C42" s="856"/>
      <c r="D42" s="890">
        <v>187</v>
      </c>
      <c r="E42" s="887"/>
      <c r="F42" s="192">
        <v>186</v>
      </c>
      <c r="G42" s="192">
        <v>1</v>
      </c>
      <c r="H42" s="887">
        <v>118</v>
      </c>
      <c r="I42" s="887"/>
      <c r="J42" s="192">
        <v>117</v>
      </c>
      <c r="K42" s="192">
        <v>1</v>
      </c>
      <c r="L42" s="192"/>
      <c r="N42" s="236" t="s">
        <v>480</v>
      </c>
      <c r="Q42" s="199"/>
    </row>
    <row r="43" spans="1:12" ht="16.5" customHeight="1">
      <c r="A43" s="265"/>
      <c r="B43" s="856" t="s">
        <v>166</v>
      </c>
      <c r="C43" s="856"/>
      <c r="D43" s="890">
        <v>71</v>
      </c>
      <c r="E43" s="887"/>
      <c r="F43" s="192">
        <v>71</v>
      </c>
      <c r="G43" s="192" t="s">
        <v>695</v>
      </c>
      <c r="H43" s="887">
        <v>42</v>
      </c>
      <c r="I43" s="887"/>
      <c r="J43" s="192">
        <v>42</v>
      </c>
      <c r="K43" s="192" t="s">
        <v>695</v>
      </c>
      <c r="L43" s="192"/>
    </row>
    <row r="44" spans="1:13" ht="16.5" customHeight="1">
      <c r="A44" s="265"/>
      <c r="B44" s="856" t="s">
        <v>167</v>
      </c>
      <c r="C44" s="856"/>
      <c r="D44" s="890">
        <v>496</v>
      </c>
      <c r="E44" s="887"/>
      <c r="F44" s="190">
        <v>389</v>
      </c>
      <c r="G44" s="190">
        <v>107</v>
      </c>
      <c r="H44" s="887">
        <v>265</v>
      </c>
      <c r="I44" s="887"/>
      <c r="J44" s="190">
        <v>215</v>
      </c>
      <c r="K44" s="190">
        <v>50</v>
      </c>
      <c r="L44" s="192"/>
      <c r="M44" s="201"/>
    </row>
    <row r="45" spans="1:13" ht="16.5" customHeight="1">
      <c r="A45" s="265"/>
      <c r="B45" s="856" t="s">
        <v>168</v>
      </c>
      <c r="C45" s="856"/>
      <c r="D45" s="890">
        <v>709</v>
      </c>
      <c r="E45" s="887"/>
      <c r="F45" s="192">
        <v>412</v>
      </c>
      <c r="G45" s="192">
        <v>297</v>
      </c>
      <c r="H45" s="887">
        <v>400</v>
      </c>
      <c r="I45" s="887"/>
      <c r="J45" s="192">
        <v>223</v>
      </c>
      <c r="K45" s="192">
        <v>177</v>
      </c>
      <c r="L45" s="192"/>
      <c r="M45" s="201"/>
    </row>
    <row r="46" spans="1:13" ht="16.5" customHeight="1">
      <c r="A46" s="253"/>
      <c r="B46" s="856" t="s">
        <v>155</v>
      </c>
      <c r="C46" s="856"/>
      <c r="D46" s="890">
        <v>32</v>
      </c>
      <c r="E46" s="887"/>
      <c r="F46" s="198">
        <v>32</v>
      </c>
      <c r="G46" s="192" t="s">
        <v>695</v>
      </c>
      <c r="H46" s="887">
        <v>19</v>
      </c>
      <c r="I46" s="887"/>
      <c r="J46" s="192">
        <v>19</v>
      </c>
      <c r="K46" s="192" t="s">
        <v>695</v>
      </c>
      <c r="L46" s="201"/>
      <c r="M46" s="201"/>
    </row>
    <row r="47" spans="1:13" ht="16.5" customHeight="1">
      <c r="A47" s="253"/>
      <c r="B47" s="894" t="s">
        <v>169</v>
      </c>
      <c r="C47" s="894"/>
      <c r="D47" s="890">
        <v>71</v>
      </c>
      <c r="E47" s="887"/>
      <c r="F47" s="198">
        <v>61</v>
      </c>
      <c r="G47" s="192">
        <v>10</v>
      </c>
      <c r="H47" s="887">
        <v>35</v>
      </c>
      <c r="I47" s="887"/>
      <c r="J47" s="198">
        <v>27</v>
      </c>
      <c r="K47" s="192">
        <v>8</v>
      </c>
      <c r="L47" s="192"/>
      <c r="M47" s="201"/>
    </row>
    <row r="48" spans="1:31" ht="16.5" customHeight="1">
      <c r="A48" s="253"/>
      <c r="B48" s="856" t="s">
        <v>170</v>
      </c>
      <c r="C48" s="856"/>
      <c r="D48" s="890">
        <v>513</v>
      </c>
      <c r="E48" s="887"/>
      <c r="F48" s="198">
        <v>17</v>
      </c>
      <c r="G48" s="198">
        <v>496</v>
      </c>
      <c r="H48" s="887">
        <v>206</v>
      </c>
      <c r="I48" s="887"/>
      <c r="J48" s="198">
        <v>9</v>
      </c>
      <c r="K48" s="192">
        <v>197</v>
      </c>
      <c r="L48" s="192"/>
      <c r="M48" s="201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</row>
    <row r="49" spans="1:31" ht="16.5" customHeight="1">
      <c r="A49" s="253"/>
      <c r="B49" s="856" t="s">
        <v>171</v>
      </c>
      <c r="C49" s="856"/>
      <c r="D49" s="890">
        <v>110</v>
      </c>
      <c r="E49" s="887"/>
      <c r="F49" s="192" t="s">
        <v>695</v>
      </c>
      <c r="G49" s="192">
        <v>110</v>
      </c>
      <c r="H49" s="887">
        <v>54</v>
      </c>
      <c r="I49" s="887"/>
      <c r="J49" s="192" t="s">
        <v>695</v>
      </c>
      <c r="K49" s="192">
        <v>54</v>
      </c>
      <c r="L49" s="201"/>
      <c r="M49" s="201"/>
      <c r="N49" s="565" t="s">
        <v>696</v>
      </c>
      <c r="O49" s="565"/>
      <c r="P49" s="565"/>
      <c r="Q49" s="565"/>
      <c r="R49" s="565"/>
      <c r="S49" s="565"/>
      <c r="T49" s="565"/>
      <c r="U49" s="565"/>
      <c r="V49" s="565"/>
      <c r="W49" s="565"/>
      <c r="X49" s="565"/>
      <c r="Y49" s="565"/>
      <c r="Z49" s="565"/>
      <c r="AA49" s="565"/>
      <c r="AB49" s="565"/>
      <c r="AC49" s="565"/>
      <c r="AD49" s="565"/>
      <c r="AE49" s="565"/>
    </row>
    <row r="50" spans="1:31" ht="16.5" customHeight="1" thickBot="1">
      <c r="A50" s="253"/>
      <c r="B50" s="856" t="s">
        <v>172</v>
      </c>
      <c r="C50" s="856"/>
      <c r="D50" s="890">
        <v>57</v>
      </c>
      <c r="E50" s="887"/>
      <c r="F50" s="192">
        <v>33</v>
      </c>
      <c r="G50" s="192">
        <v>24</v>
      </c>
      <c r="H50" s="887">
        <v>31</v>
      </c>
      <c r="I50" s="887"/>
      <c r="J50" s="198">
        <v>14</v>
      </c>
      <c r="K50" s="192">
        <v>17</v>
      </c>
      <c r="L50" s="201"/>
      <c r="M50" s="201"/>
      <c r="P50" s="237"/>
      <c r="Q50" s="237"/>
      <c r="R50" s="237"/>
      <c r="S50" s="237"/>
      <c r="T50" s="332"/>
      <c r="U50" s="332"/>
      <c r="V50" s="332"/>
      <c r="W50" s="332"/>
      <c r="X50" s="332"/>
      <c r="Y50" s="332"/>
      <c r="Z50" s="332"/>
      <c r="AA50" s="332"/>
      <c r="AB50" s="332"/>
      <c r="AC50" s="332"/>
      <c r="AD50" s="241"/>
      <c r="AE50" s="333"/>
    </row>
    <row r="51" spans="1:31" ht="16.5" customHeight="1">
      <c r="A51" s="253"/>
      <c r="B51" s="856" t="s">
        <v>174</v>
      </c>
      <c r="C51" s="856"/>
      <c r="D51" s="890">
        <v>191</v>
      </c>
      <c r="E51" s="887"/>
      <c r="F51" s="198">
        <v>178</v>
      </c>
      <c r="G51" s="198">
        <v>13</v>
      </c>
      <c r="H51" s="887">
        <v>66</v>
      </c>
      <c r="I51" s="887"/>
      <c r="J51" s="198">
        <v>62</v>
      </c>
      <c r="K51" s="198">
        <v>4</v>
      </c>
      <c r="L51" s="201"/>
      <c r="M51" s="201"/>
      <c r="N51" s="898" t="s">
        <v>179</v>
      </c>
      <c r="O51" s="898"/>
      <c r="P51" s="845"/>
      <c r="Q51" s="559" t="s">
        <v>697</v>
      </c>
      <c r="R51" s="560"/>
      <c r="S51" s="560"/>
      <c r="T51" s="604"/>
      <c r="U51" s="831" t="s">
        <v>180</v>
      </c>
      <c r="V51" s="831"/>
      <c r="W51" s="831"/>
      <c r="X51" s="831"/>
      <c r="Y51" s="831"/>
      <c r="Z51" s="927" t="s">
        <v>698</v>
      </c>
      <c r="AA51" s="604"/>
      <c r="AB51" s="604"/>
      <c r="AC51" s="604"/>
      <c r="AD51" s="604"/>
      <c r="AE51" s="604"/>
    </row>
    <row r="52" spans="1:31" ht="16.5" customHeight="1">
      <c r="A52" s="253"/>
      <c r="B52" s="856" t="s">
        <v>175</v>
      </c>
      <c r="C52" s="856"/>
      <c r="D52" s="890">
        <v>119</v>
      </c>
      <c r="E52" s="887"/>
      <c r="F52" s="198">
        <v>61</v>
      </c>
      <c r="G52" s="198">
        <v>58</v>
      </c>
      <c r="H52" s="887">
        <v>119</v>
      </c>
      <c r="I52" s="887"/>
      <c r="J52" s="192">
        <v>61</v>
      </c>
      <c r="K52" s="192">
        <v>58</v>
      </c>
      <c r="L52" s="201"/>
      <c r="M52" s="201"/>
      <c r="N52" s="685"/>
      <c r="O52" s="685"/>
      <c r="P52" s="734"/>
      <c r="Q52" s="562" t="s">
        <v>699</v>
      </c>
      <c r="R52" s="564"/>
      <c r="S52" s="564"/>
      <c r="T52" s="935" t="s">
        <v>182</v>
      </c>
      <c r="U52" s="617" t="s">
        <v>700</v>
      </c>
      <c r="V52" s="617"/>
      <c r="W52" s="617"/>
      <c r="X52" s="617"/>
      <c r="Y52" s="937" t="s">
        <v>182</v>
      </c>
      <c r="Z52" s="910" t="s">
        <v>700</v>
      </c>
      <c r="AA52" s="911"/>
      <c r="AB52" s="911"/>
      <c r="AC52" s="911"/>
      <c r="AD52" s="914"/>
      <c r="AE52" s="935" t="s">
        <v>182</v>
      </c>
    </row>
    <row r="53" spans="1:31" ht="16.5" customHeight="1">
      <c r="A53" s="265"/>
      <c r="B53" s="856" t="s">
        <v>176</v>
      </c>
      <c r="C53" s="856"/>
      <c r="D53" s="890">
        <v>36</v>
      </c>
      <c r="E53" s="887"/>
      <c r="F53" s="198">
        <v>20</v>
      </c>
      <c r="G53" s="192">
        <v>16</v>
      </c>
      <c r="H53" s="887">
        <v>36</v>
      </c>
      <c r="I53" s="887"/>
      <c r="J53" s="192">
        <v>20</v>
      </c>
      <c r="K53" s="192">
        <v>16</v>
      </c>
      <c r="M53" s="201"/>
      <c r="N53" s="899"/>
      <c r="O53" s="899"/>
      <c r="P53" s="900"/>
      <c r="Q53" s="359" t="s">
        <v>22</v>
      </c>
      <c r="R53" s="359" t="s">
        <v>701</v>
      </c>
      <c r="S53" s="359" t="s">
        <v>702</v>
      </c>
      <c r="T53" s="938"/>
      <c r="U53" s="916" t="s">
        <v>22</v>
      </c>
      <c r="V53" s="643"/>
      <c r="W53" s="359" t="s">
        <v>701</v>
      </c>
      <c r="X53" s="359" t="s">
        <v>702</v>
      </c>
      <c r="Y53" s="938"/>
      <c r="Z53" s="916" t="s">
        <v>22</v>
      </c>
      <c r="AA53" s="643"/>
      <c r="AB53" s="359" t="s">
        <v>183</v>
      </c>
      <c r="AC53" s="359" t="s">
        <v>184</v>
      </c>
      <c r="AD53" s="164" t="s">
        <v>381</v>
      </c>
      <c r="AE53" s="936"/>
    </row>
    <row r="54" spans="1:31" ht="16.5" customHeight="1">
      <c r="A54" s="265"/>
      <c r="B54" s="856" t="s">
        <v>376</v>
      </c>
      <c r="C54" s="856"/>
      <c r="D54" s="890">
        <v>94</v>
      </c>
      <c r="E54" s="887"/>
      <c r="F54" s="192">
        <v>16</v>
      </c>
      <c r="G54" s="198">
        <v>78</v>
      </c>
      <c r="H54" s="887">
        <v>94</v>
      </c>
      <c r="I54" s="887"/>
      <c r="J54" s="198">
        <v>16</v>
      </c>
      <c r="K54" s="198">
        <v>78</v>
      </c>
      <c r="L54" s="201"/>
      <c r="M54" s="201"/>
      <c r="N54" s="281"/>
      <c r="O54" s="281"/>
      <c r="P54" s="356"/>
      <c r="Q54" s="237"/>
      <c r="R54" s="237"/>
      <c r="S54" s="237"/>
      <c r="T54" s="143"/>
      <c r="U54" s="184"/>
      <c r="V54" s="184"/>
      <c r="W54" s="237"/>
      <c r="X54" s="237"/>
      <c r="Y54" s="143"/>
      <c r="Z54" s="184"/>
      <c r="AA54" s="184"/>
      <c r="AB54" s="237"/>
      <c r="AC54" s="237"/>
      <c r="AD54" s="144"/>
      <c r="AE54" s="144"/>
    </row>
    <row r="55" spans="1:31" ht="16.5" customHeight="1">
      <c r="A55" s="253"/>
      <c r="B55" s="894" t="s">
        <v>373</v>
      </c>
      <c r="C55" s="894"/>
      <c r="D55" s="890">
        <v>261</v>
      </c>
      <c r="E55" s="887"/>
      <c r="F55" s="198">
        <v>44</v>
      </c>
      <c r="G55" s="198">
        <v>217</v>
      </c>
      <c r="H55" s="887">
        <v>111</v>
      </c>
      <c r="I55" s="887"/>
      <c r="J55" s="192">
        <v>20</v>
      </c>
      <c r="K55" s="198">
        <v>91</v>
      </c>
      <c r="L55" s="201"/>
      <c r="M55" s="201"/>
      <c r="N55" s="26"/>
      <c r="O55" s="26"/>
      <c r="P55" s="269" t="s">
        <v>46</v>
      </c>
      <c r="Q55" s="194">
        <f>SUM(R55:S55)</f>
        <v>10</v>
      </c>
      <c r="R55" s="200">
        <v>2</v>
      </c>
      <c r="S55" s="200">
        <v>8</v>
      </c>
      <c r="T55" s="200">
        <v>8</v>
      </c>
      <c r="U55" s="849">
        <f>SUM(W55:X55)</f>
        <v>56</v>
      </c>
      <c r="V55" s="849"/>
      <c r="W55" s="194">
        <v>13</v>
      </c>
      <c r="X55" s="194">
        <v>43</v>
      </c>
      <c r="Y55" s="194">
        <v>8</v>
      </c>
      <c r="Z55" s="849">
        <f>SUM(AB55:AD55)</f>
        <v>274</v>
      </c>
      <c r="AA55" s="849"/>
      <c r="AB55" s="194">
        <v>33</v>
      </c>
      <c r="AC55" s="194">
        <v>239</v>
      </c>
      <c r="AD55" s="194">
        <v>2</v>
      </c>
      <c r="AE55" s="194">
        <v>107</v>
      </c>
    </row>
    <row r="56" spans="1:31" ht="15" customHeight="1">
      <c r="A56" s="253"/>
      <c r="B56" s="856" t="s">
        <v>703</v>
      </c>
      <c r="C56" s="856"/>
      <c r="D56" s="890">
        <v>61</v>
      </c>
      <c r="E56" s="887"/>
      <c r="F56" s="192">
        <v>30</v>
      </c>
      <c r="G56" s="198">
        <v>31</v>
      </c>
      <c r="H56" s="887">
        <v>43</v>
      </c>
      <c r="I56" s="887"/>
      <c r="J56" s="198">
        <v>22</v>
      </c>
      <c r="K56" s="198">
        <v>21</v>
      </c>
      <c r="L56" s="201"/>
      <c r="M56" s="201"/>
      <c r="N56" s="26"/>
      <c r="O56" s="26"/>
      <c r="P56" s="269"/>
      <c r="Q56" s="194"/>
      <c r="R56" s="200"/>
      <c r="S56" s="200"/>
      <c r="T56" s="200"/>
      <c r="U56" s="194"/>
      <c r="V56" s="194"/>
      <c r="W56" s="194"/>
      <c r="X56" s="194"/>
      <c r="Y56" s="194"/>
      <c r="Z56" s="194"/>
      <c r="AA56" s="194"/>
      <c r="AB56" s="194"/>
      <c r="AC56" s="194"/>
      <c r="AD56" s="194"/>
      <c r="AE56" s="194"/>
    </row>
    <row r="57" spans="1:31" ht="14.25">
      <c r="A57" s="253"/>
      <c r="B57" s="894" t="s">
        <v>704</v>
      </c>
      <c r="C57" s="894"/>
      <c r="D57" s="890">
        <v>20</v>
      </c>
      <c r="E57" s="887"/>
      <c r="F57" s="198">
        <v>3</v>
      </c>
      <c r="G57" s="198">
        <v>17</v>
      </c>
      <c r="H57" s="887">
        <v>13</v>
      </c>
      <c r="I57" s="887"/>
      <c r="J57" s="198">
        <v>2</v>
      </c>
      <c r="K57" s="198">
        <v>11</v>
      </c>
      <c r="N57" s="357" t="s">
        <v>705</v>
      </c>
      <c r="O57" s="250"/>
      <c r="P57" s="269" t="s">
        <v>47</v>
      </c>
      <c r="Q57" s="194" t="s">
        <v>437</v>
      </c>
      <c r="R57" s="194" t="s">
        <v>849</v>
      </c>
      <c r="S57" s="194" t="s">
        <v>849</v>
      </c>
      <c r="T57" s="194" t="s">
        <v>1</v>
      </c>
      <c r="U57" s="849">
        <f>SUM(W57:X57)</f>
        <v>9</v>
      </c>
      <c r="V57" s="849"/>
      <c r="W57" s="201">
        <v>1</v>
      </c>
      <c r="X57" s="201">
        <v>8</v>
      </c>
      <c r="Y57" s="194">
        <v>3</v>
      </c>
      <c r="Z57" s="849">
        <f>SUM(AB57:AD57)</f>
        <v>146</v>
      </c>
      <c r="AA57" s="849"/>
      <c r="AB57" s="201">
        <v>11</v>
      </c>
      <c r="AC57" s="201">
        <v>135</v>
      </c>
      <c r="AD57" s="194" t="s">
        <v>706</v>
      </c>
      <c r="AE57" s="200">
        <v>47</v>
      </c>
    </row>
    <row r="58" spans="1:33" ht="14.25">
      <c r="A58" s="253"/>
      <c r="B58" s="856" t="s">
        <v>178</v>
      </c>
      <c r="C58" s="856"/>
      <c r="D58" s="890">
        <v>75</v>
      </c>
      <c r="E58" s="887"/>
      <c r="F58" s="198" t="s">
        <v>706</v>
      </c>
      <c r="G58" s="192">
        <v>75</v>
      </c>
      <c r="H58" s="887">
        <v>43</v>
      </c>
      <c r="I58" s="887"/>
      <c r="J58" s="192" t="s">
        <v>706</v>
      </c>
      <c r="K58" s="192">
        <v>43</v>
      </c>
      <c r="L58" s="201"/>
      <c r="N58" s="357"/>
      <c r="O58" s="250"/>
      <c r="P58" s="269"/>
      <c r="Q58" s="194"/>
      <c r="R58" s="194"/>
      <c r="S58" s="194"/>
      <c r="T58" s="194"/>
      <c r="U58" s="194"/>
      <c r="V58" s="194"/>
      <c r="W58" s="201"/>
      <c r="X58" s="201"/>
      <c r="Y58" s="194"/>
      <c r="Z58" s="194"/>
      <c r="AA58" s="194"/>
      <c r="AB58" s="201"/>
      <c r="AC58" s="201"/>
      <c r="AD58" s="194"/>
      <c r="AE58" s="200"/>
      <c r="AG58" s="192"/>
    </row>
    <row r="59" spans="1:31" ht="14.25">
      <c r="A59" s="265"/>
      <c r="B59" s="856" t="s">
        <v>181</v>
      </c>
      <c r="C59" s="856"/>
      <c r="D59" s="890">
        <v>117</v>
      </c>
      <c r="E59" s="887"/>
      <c r="F59" s="192">
        <v>40</v>
      </c>
      <c r="G59" s="198">
        <v>77</v>
      </c>
      <c r="H59" s="887">
        <v>61</v>
      </c>
      <c r="I59" s="887"/>
      <c r="J59" s="198">
        <v>24</v>
      </c>
      <c r="K59" s="198">
        <v>37</v>
      </c>
      <c r="L59" s="201"/>
      <c r="N59" s="184"/>
      <c r="O59" s="236"/>
      <c r="P59" s="269" t="s">
        <v>48</v>
      </c>
      <c r="Q59" s="194">
        <f>SUM(R59:S59)</f>
        <v>10</v>
      </c>
      <c r="R59" s="201">
        <v>2</v>
      </c>
      <c r="S59" s="201">
        <v>8</v>
      </c>
      <c r="T59" s="194">
        <v>8</v>
      </c>
      <c r="U59" s="849">
        <f>SUM(W59:X59)</f>
        <v>47</v>
      </c>
      <c r="V59" s="849"/>
      <c r="W59" s="201">
        <v>12</v>
      </c>
      <c r="X59" s="201">
        <v>35</v>
      </c>
      <c r="Y59" s="194">
        <v>5</v>
      </c>
      <c r="Z59" s="849">
        <f>SUM(AB59:AD59)</f>
        <v>128</v>
      </c>
      <c r="AA59" s="849"/>
      <c r="AB59" s="201">
        <v>22</v>
      </c>
      <c r="AC59" s="201">
        <v>104</v>
      </c>
      <c r="AD59" s="194">
        <v>2</v>
      </c>
      <c r="AE59" s="200">
        <v>60</v>
      </c>
    </row>
    <row r="60" spans="1:31" ht="14.25">
      <c r="A60" s="253"/>
      <c r="B60" s="856" t="s">
        <v>374</v>
      </c>
      <c r="C60" s="856"/>
      <c r="D60" s="890">
        <v>527</v>
      </c>
      <c r="E60" s="887"/>
      <c r="F60" s="198">
        <v>182</v>
      </c>
      <c r="G60" s="198">
        <v>345</v>
      </c>
      <c r="H60" s="887">
        <v>337</v>
      </c>
      <c r="I60" s="887"/>
      <c r="J60" s="198">
        <v>123</v>
      </c>
      <c r="K60" s="198">
        <v>214</v>
      </c>
      <c r="L60" s="192"/>
      <c r="N60" s="281"/>
      <c r="O60" s="199"/>
      <c r="P60" s="308"/>
      <c r="Q60" s="202"/>
      <c r="U60" s="733"/>
      <c r="V60" s="733"/>
      <c r="Z60" s="733"/>
      <c r="AA60" s="733"/>
      <c r="AE60" s="199"/>
    </row>
    <row r="61" spans="1:31" ht="14.25">
      <c r="A61" s="253"/>
      <c r="B61" s="856" t="s">
        <v>707</v>
      </c>
      <c r="C61" s="856"/>
      <c r="D61" s="890">
        <v>5</v>
      </c>
      <c r="E61" s="887"/>
      <c r="F61" s="198" t="s">
        <v>706</v>
      </c>
      <c r="G61" s="198">
        <v>5</v>
      </c>
      <c r="H61" s="887">
        <v>3</v>
      </c>
      <c r="I61" s="887"/>
      <c r="J61" s="198" t="s">
        <v>706</v>
      </c>
      <c r="K61" s="198">
        <v>3</v>
      </c>
      <c r="L61" s="192"/>
      <c r="N61" s="42"/>
      <c r="O61" s="26"/>
      <c r="P61" s="269" t="s">
        <v>46</v>
      </c>
      <c r="Q61" s="194">
        <f>SUM(R61:S61)</f>
        <v>179</v>
      </c>
      <c r="R61" s="200">
        <v>42</v>
      </c>
      <c r="S61" s="200">
        <v>137</v>
      </c>
      <c r="T61" s="194" t="s">
        <v>438</v>
      </c>
      <c r="U61" s="849">
        <f>SUM(W61:X61)</f>
        <v>263</v>
      </c>
      <c r="V61" s="849"/>
      <c r="W61" s="200">
        <v>30</v>
      </c>
      <c r="X61" s="200">
        <v>233</v>
      </c>
      <c r="Y61" s="194" t="s">
        <v>438</v>
      </c>
      <c r="Z61" s="849">
        <f>SUM(AB61:AD61)</f>
        <v>718</v>
      </c>
      <c r="AA61" s="849"/>
      <c r="AB61" s="200">
        <v>59</v>
      </c>
      <c r="AC61" s="200">
        <v>657</v>
      </c>
      <c r="AD61" s="200">
        <v>2</v>
      </c>
      <c r="AE61" s="194" t="s">
        <v>438</v>
      </c>
    </row>
    <row r="62" spans="1:31" ht="14.25">
      <c r="A62" s="253"/>
      <c r="B62" s="856" t="s">
        <v>185</v>
      </c>
      <c r="C62" s="856"/>
      <c r="D62" s="890">
        <v>140</v>
      </c>
      <c r="E62" s="887"/>
      <c r="F62" s="198">
        <v>1</v>
      </c>
      <c r="G62" s="192">
        <v>139</v>
      </c>
      <c r="H62" s="887">
        <v>87</v>
      </c>
      <c r="I62" s="887"/>
      <c r="J62" s="192">
        <v>1</v>
      </c>
      <c r="K62" s="192">
        <v>86</v>
      </c>
      <c r="L62" s="201"/>
      <c r="N62" s="42"/>
      <c r="O62" s="26"/>
      <c r="P62" s="269"/>
      <c r="Q62" s="194"/>
      <c r="R62" s="200"/>
      <c r="S62" s="200"/>
      <c r="T62" s="194"/>
      <c r="U62" s="194"/>
      <c r="V62" s="194"/>
      <c r="W62" s="200"/>
      <c r="X62" s="200"/>
      <c r="Y62" s="194"/>
      <c r="Z62" s="194"/>
      <c r="AA62" s="194"/>
      <c r="AB62" s="200"/>
      <c r="AC62" s="200"/>
      <c r="AD62" s="200"/>
      <c r="AE62" s="194"/>
    </row>
    <row r="63" spans="1:31" ht="14.25">
      <c r="A63" s="265"/>
      <c r="B63" s="894" t="s">
        <v>375</v>
      </c>
      <c r="C63" s="895"/>
      <c r="D63" s="890">
        <v>103</v>
      </c>
      <c r="E63" s="887"/>
      <c r="F63" s="198">
        <v>70</v>
      </c>
      <c r="G63" s="198">
        <v>33</v>
      </c>
      <c r="H63" s="887">
        <v>59</v>
      </c>
      <c r="I63" s="887"/>
      <c r="J63" s="198">
        <v>46</v>
      </c>
      <c r="K63" s="198">
        <v>13</v>
      </c>
      <c r="L63" s="192"/>
      <c r="N63" s="357" t="s">
        <v>188</v>
      </c>
      <c r="O63" s="250"/>
      <c r="P63" s="269" t="s">
        <v>47</v>
      </c>
      <c r="Q63" s="194">
        <f>SUM(R63:S63)</f>
        <v>91</v>
      </c>
      <c r="R63" s="201">
        <v>23</v>
      </c>
      <c r="S63" s="201">
        <v>68</v>
      </c>
      <c r="T63" s="194" t="s">
        <v>868</v>
      </c>
      <c r="U63" s="849">
        <f>SUM(W63:X63)</f>
        <v>164</v>
      </c>
      <c r="V63" s="849"/>
      <c r="W63" s="201">
        <v>24</v>
      </c>
      <c r="X63" s="201">
        <v>140</v>
      </c>
      <c r="Y63" s="194" t="s">
        <v>477</v>
      </c>
      <c r="Z63" s="849">
        <f>SUM(AB63:AD63)</f>
        <v>501</v>
      </c>
      <c r="AA63" s="849"/>
      <c r="AB63" s="201">
        <v>36</v>
      </c>
      <c r="AC63" s="201">
        <v>465</v>
      </c>
      <c r="AD63" s="194" t="s">
        <v>709</v>
      </c>
      <c r="AE63" s="194" t="s">
        <v>708</v>
      </c>
    </row>
    <row r="64" spans="1:31" ht="14.25">
      <c r="A64" s="265"/>
      <c r="B64" s="738" t="s">
        <v>186</v>
      </c>
      <c r="C64" s="738"/>
      <c r="D64" s="890">
        <v>293</v>
      </c>
      <c r="E64" s="799"/>
      <c r="F64" s="198">
        <v>126</v>
      </c>
      <c r="G64" s="198">
        <v>167</v>
      </c>
      <c r="H64" s="887">
        <v>159</v>
      </c>
      <c r="I64" s="887"/>
      <c r="J64" s="198">
        <v>72</v>
      </c>
      <c r="K64" s="198">
        <v>87</v>
      </c>
      <c r="L64" s="201"/>
      <c r="N64" s="357"/>
      <c r="O64" s="250"/>
      <c r="P64" s="269"/>
      <c r="Q64" s="194"/>
      <c r="R64" s="201"/>
      <c r="S64" s="201"/>
      <c r="T64" s="194"/>
      <c r="U64" s="198"/>
      <c r="V64" s="198"/>
      <c r="W64" s="201"/>
      <c r="X64" s="201"/>
      <c r="Y64" s="194"/>
      <c r="Z64" s="198"/>
      <c r="AA64" s="198"/>
      <c r="AB64" s="201"/>
      <c r="AC64" s="201"/>
      <c r="AD64" s="194"/>
      <c r="AE64" s="194"/>
    </row>
    <row r="65" spans="1:31" ht="14.25">
      <c r="A65" s="265"/>
      <c r="B65" s="738" t="s">
        <v>187</v>
      </c>
      <c r="C65" s="738"/>
      <c r="D65" s="890">
        <v>41</v>
      </c>
      <c r="E65" s="799"/>
      <c r="F65" s="194">
        <v>15</v>
      </c>
      <c r="G65" s="191">
        <v>26</v>
      </c>
      <c r="H65" s="887">
        <v>41</v>
      </c>
      <c r="I65" s="887"/>
      <c r="J65" s="191">
        <v>15</v>
      </c>
      <c r="K65" s="191">
        <v>26</v>
      </c>
      <c r="L65" s="200"/>
      <c r="M65" s="200"/>
      <c r="N65" s="272"/>
      <c r="O65" s="272"/>
      <c r="P65" s="247" t="s">
        <v>48</v>
      </c>
      <c r="Q65" s="490">
        <f>SUM(R65:S65)</f>
        <v>88</v>
      </c>
      <c r="R65" s="205">
        <v>19</v>
      </c>
      <c r="S65" s="205">
        <v>69</v>
      </c>
      <c r="T65" s="196" t="s">
        <v>868</v>
      </c>
      <c r="U65" s="934">
        <f>SUM(W65:X65)</f>
        <v>99</v>
      </c>
      <c r="V65" s="934"/>
      <c r="W65" s="205">
        <v>6</v>
      </c>
      <c r="X65" s="205">
        <v>93</v>
      </c>
      <c r="Y65" s="196" t="s">
        <v>868</v>
      </c>
      <c r="Z65" s="934">
        <f>SUM(AB65:AD65)</f>
        <v>217</v>
      </c>
      <c r="AA65" s="934"/>
      <c r="AB65" s="204">
        <v>23</v>
      </c>
      <c r="AC65" s="204">
        <v>192</v>
      </c>
      <c r="AD65" s="203">
        <v>2</v>
      </c>
      <c r="AE65" s="196" t="s">
        <v>710</v>
      </c>
    </row>
    <row r="66" spans="1:31" ht="14.25">
      <c r="A66" s="353"/>
      <c r="B66" s="859" t="s">
        <v>711</v>
      </c>
      <c r="C66" s="859"/>
      <c r="D66" s="891">
        <v>161</v>
      </c>
      <c r="E66" s="808"/>
      <c r="F66" s="195">
        <v>131</v>
      </c>
      <c r="G66" s="195">
        <v>30</v>
      </c>
      <c r="H66" s="808">
        <v>103</v>
      </c>
      <c r="I66" s="808"/>
      <c r="J66" s="195">
        <v>91</v>
      </c>
      <c r="K66" s="195">
        <v>12</v>
      </c>
      <c r="L66" s="200"/>
      <c r="N66" s="236" t="s">
        <v>480</v>
      </c>
      <c r="AE66" s="199"/>
    </row>
    <row r="67" spans="1:12" ht="14.25">
      <c r="A67" s="236" t="s">
        <v>480</v>
      </c>
      <c r="C67" s="38"/>
      <c r="D67" s="201"/>
      <c r="E67" s="201"/>
      <c r="F67" s="38"/>
      <c r="G67" s="192"/>
      <c r="H67" s="201"/>
      <c r="I67" s="200"/>
      <c r="J67" s="200"/>
      <c r="K67" s="201"/>
      <c r="L67" s="201"/>
    </row>
    <row r="68" spans="3:12" ht="14.25">
      <c r="C68" s="38"/>
      <c r="D68" s="201"/>
      <c r="E68" s="192"/>
      <c r="F68" s="192"/>
      <c r="G68" s="192"/>
      <c r="H68" s="192"/>
      <c r="I68" s="200"/>
      <c r="J68" s="200"/>
      <c r="K68" s="201"/>
      <c r="L68" s="201"/>
    </row>
    <row r="69" spans="3:15" ht="14.25">
      <c r="C69" s="38"/>
      <c r="D69" s="192"/>
      <c r="E69" s="201"/>
      <c r="F69" s="38"/>
      <c r="G69" s="192"/>
      <c r="H69" s="201"/>
      <c r="I69" s="201"/>
      <c r="J69" s="201"/>
      <c r="K69" s="201"/>
      <c r="L69" s="201"/>
      <c r="N69" s="201"/>
      <c r="O69" s="201"/>
    </row>
    <row r="70" spans="3:12" ht="14.25">
      <c r="C70" s="38"/>
      <c r="D70" s="192"/>
      <c r="E70" s="201"/>
      <c r="F70" s="38"/>
      <c r="G70" s="192"/>
      <c r="H70" s="201"/>
      <c r="I70" s="190"/>
      <c r="J70" s="190"/>
      <c r="K70" s="190"/>
      <c r="L70" s="190"/>
    </row>
    <row r="71" spans="3:12" ht="14.25">
      <c r="C71" s="38"/>
      <c r="D71" s="201"/>
      <c r="E71" s="201"/>
      <c r="F71" s="38"/>
      <c r="G71" s="201"/>
      <c r="H71" s="201"/>
      <c r="I71" s="200"/>
      <c r="J71" s="200"/>
      <c r="K71" s="200"/>
      <c r="L71" s="200"/>
    </row>
    <row r="72" spans="2:12" ht="14.25">
      <c r="B72" s="199"/>
      <c r="C72" s="88"/>
      <c r="D72" s="200"/>
      <c r="E72" s="200"/>
      <c r="F72" s="88"/>
      <c r="G72" s="200"/>
      <c r="H72" s="200"/>
      <c r="I72" s="201"/>
      <c r="J72" s="201"/>
      <c r="K72" s="201"/>
      <c r="L72" s="201"/>
    </row>
    <row r="73" spans="2:8" ht="14.25">
      <c r="B73" s="199"/>
      <c r="C73" s="88"/>
      <c r="D73" s="200"/>
      <c r="E73" s="200"/>
      <c r="F73" s="88"/>
      <c r="G73" s="200"/>
      <c r="H73" s="200"/>
    </row>
    <row r="74" spans="2:8" ht="14.25">
      <c r="B74" s="199"/>
      <c r="C74" s="88"/>
      <c r="D74" s="200"/>
      <c r="E74" s="200"/>
      <c r="F74" s="88"/>
      <c r="G74" s="200"/>
      <c r="H74" s="200"/>
    </row>
    <row r="75" spans="2:8" ht="14.25">
      <c r="B75" s="253"/>
      <c r="C75" s="183"/>
      <c r="D75" s="183"/>
      <c r="E75" s="183"/>
      <c r="F75" s="191"/>
      <c r="G75" s="191"/>
      <c r="H75" s="183"/>
    </row>
    <row r="76" spans="1:8" ht="14.25">
      <c r="A76" s="201"/>
      <c r="B76" s="265"/>
      <c r="C76" s="88"/>
      <c r="D76" s="200"/>
      <c r="E76" s="200"/>
      <c r="F76" s="88"/>
      <c r="G76" s="200"/>
      <c r="H76" s="200"/>
    </row>
    <row r="77" spans="1:8" ht="14.25">
      <c r="A77" s="201"/>
      <c r="B77" s="253"/>
      <c r="C77" s="199"/>
      <c r="D77" s="200"/>
      <c r="E77" s="200"/>
      <c r="F77" s="200"/>
      <c r="G77" s="200"/>
      <c r="H77" s="200"/>
    </row>
    <row r="78" spans="1:8" ht="14.25">
      <c r="A78" s="201"/>
      <c r="B78" s="265"/>
      <c r="C78" s="199"/>
      <c r="D78" s="199"/>
      <c r="E78" s="199"/>
      <c r="F78" s="199"/>
      <c r="G78" s="199"/>
      <c r="H78" s="199"/>
    </row>
    <row r="79" spans="1:8" ht="14.25">
      <c r="A79" s="201"/>
      <c r="B79" s="253"/>
      <c r="C79" s="199"/>
      <c r="D79" s="199"/>
      <c r="E79" s="199"/>
      <c r="F79" s="199"/>
      <c r="G79" s="199"/>
      <c r="H79" s="199"/>
    </row>
    <row r="80" spans="1:8" ht="14.25">
      <c r="A80" s="201"/>
      <c r="B80" s="253"/>
      <c r="C80" s="199"/>
      <c r="D80" s="199"/>
      <c r="E80" s="199"/>
      <c r="F80" s="199"/>
      <c r="G80" s="199"/>
      <c r="H80" s="199"/>
    </row>
    <row r="81" spans="1:8" ht="14.25">
      <c r="A81" s="250"/>
      <c r="B81" s="253"/>
      <c r="C81" s="199"/>
      <c r="D81" s="199"/>
      <c r="E81" s="199"/>
      <c r="F81" s="199"/>
      <c r="G81" s="199"/>
      <c r="H81" s="199"/>
    </row>
    <row r="82" spans="1:8" ht="14.25">
      <c r="A82" s="250"/>
      <c r="B82" s="253"/>
      <c r="C82" s="199"/>
      <c r="D82" s="199"/>
      <c r="E82" s="199"/>
      <c r="F82" s="199"/>
      <c r="G82" s="199"/>
      <c r="H82" s="199"/>
    </row>
    <row r="83" spans="1:8" ht="14.25">
      <c r="A83" s="250"/>
      <c r="B83" s="199"/>
      <c r="C83" s="199"/>
      <c r="D83" s="199"/>
      <c r="E83" s="199"/>
      <c r="F83" s="199"/>
      <c r="G83" s="199"/>
      <c r="H83" s="199"/>
    </row>
    <row r="84" spans="1:8" ht="14.25">
      <c r="A84" s="250"/>
      <c r="B84" s="199"/>
      <c r="C84" s="199"/>
      <c r="D84" s="199"/>
      <c r="E84" s="199"/>
      <c r="F84" s="199"/>
      <c r="G84" s="199"/>
      <c r="H84" s="199"/>
    </row>
    <row r="85" spans="1:8" ht="14.25">
      <c r="A85" s="250"/>
      <c r="B85" s="253"/>
      <c r="C85" s="199"/>
      <c r="D85" s="199"/>
      <c r="E85" s="199"/>
      <c r="F85" s="199"/>
      <c r="G85" s="199"/>
      <c r="H85" s="199"/>
    </row>
    <row r="86" spans="1:8" ht="14.25">
      <c r="A86" s="250"/>
      <c r="B86" s="199"/>
      <c r="C86" s="199"/>
      <c r="D86" s="199"/>
      <c r="E86" s="199"/>
      <c r="F86" s="199"/>
      <c r="G86" s="199"/>
      <c r="H86" s="199"/>
    </row>
    <row r="87" spans="1:8" ht="14.25">
      <c r="A87" s="250"/>
      <c r="B87" s="199"/>
      <c r="C87" s="199"/>
      <c r="D87" s="199"/>
      <c r="E87" s="199"/>
      <c r="F87" s="199"/>
      <c r="G87" s="199"/>
      <c r="H87" s="199"/>
    </row>
    <row r="88" spans="1:8" ht="14.25">
      <c r="A88" s="250"/>
      <c r="B88" s="253"/>
      <c r="C88" s="199"/>
      <c r="D88" s="199"/>
      <c r="E88" s="199"/>
      <c r="F88" s="199"/>
      <c r="G88" s="199"/>
      <c r="H88" s="199"/>
    </row>
    <row r="89" spans="1:8" ht="14.25">
      <c r="A89" s="250"/>
      <c r="B89" s="199"/>
      <c r="C89" s="199"/>
      <c r="D89" s="199"/>
      <c r="E89" s="199"/>
      <c r="F89" s="199"/>
      <c r="G89" s="199"/>
      <c r="H89" s="199"/>
    </row>
  </sheetData>
  <sheetProtection/>
  <mergeCells count="200">
    <mergeCell ref="A8:B8"/>
    <mergeCell ref="T52:T53"/>
    <mergeCell ref="U60:V60"/>
    <mergeCell ref="O19:Q19"/>
    <mergeCell ref="O16:Q16"/>
    <mergeCell ref="N15:Q15"/>
    <mergeCell ref="U59:V59"/>
    <mergeCell ref="Z60:AA60"/>
    <mergeCell ref="Q51:T51"/>
    <mergeCell ref="U51:Y51"/>
    <mergeCell ref="AE52:AE53"/>
    <mergeCell ref="Z52:AD52"/>
    <mergeCell ref="Z51:AE51"/>
    <mergeCell ref="Y52:Y53"/>
    <mergeCell ref="Z53:AA53"/>
    <mergeCell ref="Q52:S52"/>
    <mergeCell ref="U57:V57"/>
    <mergeCell ref="U61:V61"/>
    <mergeCell ref="U63:V63"/>
    <mergeCell ref="U65:V65"/>
    <mergeCell ref="Z55:AA55"/>
    <mergeCell ref="Z57:AA57"/>
    <mergeCell ref="Z59:AA59"/>
    <mergeCell ref="Z61:AA61"/>
    <mergeCell ref="Z63:AA63"/>
    <mergeCell ref="Z65:AA65"/>
    <mergeCell ref="U55:V55"/>
    <mergeCell ref="O18:Q18"/>
    <mergeCell ref="O20:Q20"/>
    <mergeCell ref="D6:F6"/>
    <mergeCell ref="G6:H6"/>
    <mergeCell ref="I6:J6"/>
    <mergeCell ref="O13:Q13"/>
    <mergeCell ref="N7:Q7"/>
    <mergeCell ref="N9:Q9"/>
    <mergeCell ref="O10:Q10"/>
    <mergeCell ref="N12:Q12"/>
    <mergeCell ref="D28:E28"/>
    <mergeCell ref="A27:C28"/>
    <mergeCell ref="D27:G27"/>
    <mergeCell ref="H27:K27"/>
    <mergeCell ref="O22:Q22"/>
    <mergeCell ref="O21:Q21"/>
    <mergeCell ref="O23:Q23"/>
    <mergeCell ref="O17:Q17"/>
    <mergeCell ref="A2:L2"/>
    <mergeCell ref="A3:L3"/>
    <mergeCell ref="K6:L6"/>
    <mergeCell ref="D5:L5"/>
    <mergeCell ref="A5:B7"/>
    <mergeCell ref="C5:C7"/>
    <mergeCell ref="A14:B14"/>
    <mergeCell ref="A12:B12"/>
    <mergeCell ref="A10:B10"/>
    <mergeCell ref="N51:P53"/>
    <mergeCell ref="N34:Q34"/>
    <mergeCell ref="N36:Q36"/>
    <mergeCell ref="N38:Q38"/>
    <mergeCell ref="N35:Q35"/>
    <mergeCell ref="N41:Q41"/>
    <mergeCell ref="N40:Q40"/>
    <mergeCell ref="N49:AE49"/>
    <mergeCell ref="U53:V53"/>
    <mergeCell ref="U52:X52"/>
    <mergeCell ref="AD6:AE6"/>
    <mergeCell ref="R5:X5"/>
    <mergeCell ref="Y5:AE5"/>
    <mergeCell ref="N3:AE3"/>
    <mergeCell ref="N5:Q6"/>
    <mergeCell ref="Y6:AA6"/>
    <mergeCell ref="AB6:AC6"/>
    <mergeCell ref="R6:T6"/>
    <mergeCell ref="U6:V6"/>
    <mergeCell ref="W6:X6"/>
    <mergeCell ref="R31:X31"/>
    <mergeCell ref="Y31:AE31"/>
    <mergeCell ref="N29:AE29"/>
    <mergeCell ref="H28:I28"/>
    <mergeCell ref="W32:X32"/>
    <mergeCell ref="Y32:AA32"/>
    <mergeCell ref="AB32:AC32"/>
    <mergeCell ref="AD32:AE32"/>
    <mergeCell ref="R32:T32"/>
    <mergeCell ref="U32:V32"/>
    <mergeCell ref="A34:C34"/>
    <mergeCell ref="B35:C35"/>
    <mergeCell ref="B36:C36"/>
    <mergeCell ref="B38:C38"/>
    <mergeCell ref="B37:C37"/>
    <mergeCell ref="D37:E37"/>
    <mergeCell ref="D38:E38"/>
    <mergeCell ref="D34:E34"/>
    <mergeCell ref="D35:E35"/>
    <mergeCell ref="D36:E36"/>
    <mergeCell ref="N31:Q32"/>
    <mergeCell ref="A29:C29"/>
    <mergeCell ref="A31:C31"/>
    <mergeCell ref="B32:C32"/>
    <mergeCell ref="B33:C33"/>
    <mergeCell ref="B30:C30"/>
    <mergeCell ref="D30:E30"/>
    <mergeCell ref="D31:E31"/>
    <mergeCell ref="D32:E32"/>
    <mergeCell ref="D33:E33"/>
    <mergeCell ref="B43:C43"/>
    <mergeCell ref="B44:C44"/>
    <mergeCell ref="B45:C45"/>
    <mergeCell ref="B46:C46"/>
    <mergeCell ref="A39:C39"/>
    <mergeCell ref="B40:C40"/>
    <mergeCell ref="B41:C41"/>
    <mergeCell ref="B42:C42"/>
    <mergeCell ref="B52:C52"/>
    <mergeCell ref="B53:C53"/>
    <mergeCell ref="B54:C54"/>
    <mergeCell ref="B47:C47"/>
    <mergeCell ref="B48:C48"/>
    <mergeCell ref="B49:C49"/>
    <mergeCell ref="B50:C50"/>
    <mergeCell ref="B65:C65"/>
    <mergeCell ref="B66:C66"/>
    <mergeCell ref="B59:C5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1:C51"/>
    <mergeCell ref="D39:E39"/>
    <mergeCell ref="D40:E40"/>
    <mergeCell ref="D45:E45"/>
    <mergeCell ref="D46:E46"/>
    <mergeCell ref="D47:E47"/>
    <mergeCell ref="D48:E48"/>
    <mergeCell ref="D41:E41"/>
    <mergeCell ref="D42:E42"/>
    <mergeCell ref="D43:E43"/>
    <mergeCell ref="D44:E44"/>
    <mergeCell ref="D53:E53"/>
    <mergeCell ref="D54:E54"/>
    <mergeCell ref="D55:E55"/>
    <mergeCell ref="D56:E56"/>
    <mergeCell ref="D49:E49"/>
    <mergeCell ref="D50:E50"/>
    <mergeCell ref="D51:E51"/>
    <mergeCell ref="D52:E52"/>
    <mergeCell ref="D61:E61"/>
    <mergeCell ref="D62:E62"/>
    <mergeCell ref="D63:E63"/>
    <mergeCell ref="D64:E64"/>
    <mergeCell ref="D57:E57"/>
    <mergeCell ref="D58:E58"/>
    <mergeCell ref="D59:E59"/>
    <mergeCell ref="D60:E60"/>
    <mergeCell ref="D65:E65"/>
    <mergeCell ref="D66:E66"/>
    <mergeCell ref="H29:I29"/>
    <mergeCell ref="H30:I30"/>
    <mergeCell ref="H31:I31"/>
    <mergeCell ref="H32:I32"/>
    <mergeCell ref="H33:I33"/>
    <mergeCell ref="H34:I34"/>
    <mergeCell ref="H35:I35"/>
    <mergeCell ref="H36:I36"/>
    <mergeCell ref="H41:I41"/>
    <mergeCell ref="H42:I42"/>
    <mergeCell ref="H43:I43"/>
    <mergeCell ref="H44:I44"/>
    <mergeCell ref="H37:I37"/>
    <mergeCell ref="H38:I38"/>
    <mergeCell ref="H39:I39"/>
    <mergeCell ref="H40:I40"/>
    <mergeCell ref="H49:I49"/>
    <mergeCell ref="H50:I50"/>
    <mergeCell ref="H51:I51"/>
    <mergeCell ref="H52:I52"/>
    <mergeCell ref="H45:I45"/>
    <mergeCell ref="H46:I46"/>
    <mergeCell ref="H47:I47"/>
    <mergeCell ref="H48:I48"/>
    <mergeCell ref="H59:I59"/>
    <mergeCell ref="H60:I60"/>
    <mergeCell ref="H53:I53"/>
    <mergeCell ref="H54:I54"/>
    <mergeCell ref="H55:I55"/>
    <mergeCell ref="H56:I56"/>
    <mergeCell ref="H65:I65"/>
    <mergeCell ref="H66:I66"/>
    <mergeCell ref="A24:K24"/>
    <mergeCell ref="A25:K25"/>
    <mergeCell ref="H62:I62"/>
    <mergeCell ref="H61:I61"/>
    <mergeCell ref="H63:I63"/>
    <mergeCell ref="H64:I64"/>
    <mergeCell ref="H57:I57"/>
    <mergeCell ref="H58:I58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130"/>
  <sheetViews>
    <sheetView zoomScalePageLayoutView="0" workbookViewId="0" topLeftCell="A1">
      <selection activeCell="D9" sqref="D9:G9"/>
    </sheetView>
  </sheetViews>
  <sheetFormatPr defaultColWidth="10.59765625" defaultRowHeight="15"/>
  <cols>
    <col min="1" max="1" width="5.09765625" style="19" customWidth="1"/>
    <col min="2" max="2" width="2.09765625" style="19" customWidth="1"/>
    <col min="3" max="3" width="9.5" style="19" customWidth="1"/>
    <col min="4" max="4" width="4.5" style="19" customWidth="1"/>
    <col min="5" max="31" width="4.3984375" style="19" customWidth="1"/>
    <col min="32" max="32" width="7.59765625" style="19" customWidth="1"/>
    <col min="33" max="33" width="3.59765625" style="19" customWidth="1"/>
    <col min="34" max="34" width="2.09765625" style="19" customWidth="1"/>
    <col min="35" max="35" width="7.59765625" style="19" customWidth="1"/>
    <col min="36" max="36" width="2.09765625" style="19" customWidth="1"/>
    <col min="37" max="37" width="8.59765625" style="19" customWidth="1"/>
    <col min="38" max="43" width="6.09765625" style="19" customWidth="1"/>
    <col min="44" max="44" width="6.59765625" style="19" customWidth="1"/>
    <col min="45" max="47" width="6.09765625" style="19" customWidth="1"/>
    <col min="48" max="48" width="6.59765625" style="19" customWidth="1"/>
    <col min="49" max="55" width="6.09765625" style="19" customWidth="1"/>
    <col min="56" max="56" width="10.19921875" style="19" customWidth="1"/>
    <col min="57" max="16384" width="10.59765625" style="19" customWidth="1"/>
  </cols>
  <sheetData>
    <row r="1" spans="1:55" s="364" customFormat="1" ht="19.5" customHeight="1">
      <c r="A1" s="43" t="s">
        <v>433</v>
      </c>
      <c r="B1" s="43"/>
      <c r="BC1" s="44" t="s">
        <v>571</v>
      </c>
    </row>
    <row r="2" spans="1:56" ht="19.5" customHeight="1">
      <c r="A2" s="949" t="s">
        <v>746</v>
      </c>
      <c r="B2" s="949"/>
      <c r="C2" s="949"/>
      <c r="D2" s="949"/>
      <c r="E2" s="949"/>
      <c r="F2" s="949"/>
      <c r="G2" s="949"/>
      <c r="H2" s="949"/>
      <c r="I2" s="949"/>
      <c r="J2" s="949"/>
      <c r="K2" s="949"/>
      <c r="L2" s="949"/>
      <c r="M2" s="949"/>
      <c r="N2" s="949"/>
      <c r="O2" s="949"/>
      <c r="P2" s="949"/>
      <c r="Q2" s="949"/>
      <c r="R2" s="949"/>
      <c r="S2" s="949"/>
      <c r="T2" s="949"/>
      <c r="U2" s="949"/>
      <c r="V2" s="949"/>
      <c r="W2" s="949"/>
      <c r="X2" s="949"/>
      <c r="Y2" s="949"/>
      <c r="Z2" s="949"/>
      <c r="AA2" s="949"/>
      <c r="AB2" s="949"/>
      <c r="AC2" s="949"/>
      <c r="AD2" s="949"/>
      <c r="AE2" s="949"/>
      <c r="AF2" s="365"/>
      <c r="AG2" s="949" t="s">
        <v>751</v>
      </c>
      <c r="AH2" s="949"/>
      <c r="AI2" s="949"/>
      <c r="AJ2" s="949"/>
      <c r="AK2" s="949"/>
      <c r="AL2" s="949"/>
      <c r="AM2" s="949"/>
      <c r="AN2" s="949"/>
      <c r="AO2" s="949"/>
      <c r="AP2" s="949"/>
      <c r="AQ2" s="949"/>
      <c r="AR2" s="949"/>
      <c r="AS2" s="949"/>
      <c r="AT2" s="949"/>
      <c r="AU2" s="949"/>
      <c r="AV2" s="949"/>
      <c r="AW2" s="949"/>
      <c r="AX2" s="949"/>
      <c r="AY2" s="949"/>
      <c r="AZ2" s="949"/>
      <c r="BA2" s="949"/>
      <c r="BB2" s="949"/>
      <c r="BC2" s="949"/>
      <c r="BD2" s="366"/>
    </row>
    <row r="3" spans="1:55" ht="19.5" customHeight="1">
      <c r="A3" s="962" t="s">
        <v>747</v>
      </c>
      <c r="B3" s="945"/>
      <c r="C3" s="945"/>
      <c r="D3" s="945"/>
      <c r="E3" s="945"/>
      <c r="F3" s="945"/>
      <c r="G3" s="945"/>
      <c r="H3" s="945"/>
      <c r="I3" s="945"/>
      <c r="J3" s="945"/>
      <c r="K3" s="945"/>
      <c r="L3" s="945"/>
      <c r="M3" s="945"/>
      <c r="N3" s="945"/>
      <c r="O3" s="945"/>
      <c r="P3" s="945"/>
      <c r="Q3" s="945"/>
      <c r="R3" s="945"/>
      <c r="S3" s="945"/>
      <c r="T3" s="945"/>
      <c r="U3" s="945"/>
      <c r="V3" s="945"/>
      <c r="W3" s="945"/>
      <c r="X3" s="945"/>
      <c r="Y3" s="945"/>
      <c r="Z3" s="945"/>
      <c r="AA3" s="945"/>
      <c r="AB3" s="945"/>
      <c r="AC3" s="945"/>
      <c r="AD3" s="945"/>
      <c r="AE3" s="945"/>
      <c r="AF3" s="17"/>
      <c r="AG3" s="962" t="s">
        <v>752</v>
      </c>
      <c r="AH3" s="945"/>
      <c r="AI3" s="945"/>
      <c r="AJ3" s="945"/>
      <c r="AK3" s="945"/>
      <c r="AL3" s="945"/>
      <c r="AM3" s="945"/>
      <c r="AN3" s="945"/>
      <c r="AO3" s="945"/>
      <c r="AP3" s="945"/>
      <c r="AQ3" s="945"/>
      <c r="AR3" s="945"/>
      <c r="AS3" s="945"/>
      <c r="AT3" s="945"/>
      <c r="AU3" s="945"/>
      <c r="AV3" s="945"/>
      <c r="AW3" s="945"/>
      <c r="AX3" s="945"/>
      <c r="AY3" s="945"/>
      <c r="AZ3" s="945"/>
      <c r="BA3" s="945"/>
      <c r="BB3" s="945"/>
      <c r="BC3" s="945"/>
    </row>
    <row r="4" spans="1:56" ht="18" customHeight="1" thickBot="1">
      <c r="A4" s="367"/>
      <c r="B4" s="367"/>
      <c r="C4" s="17"/>
      <c r="D4" s="17"/>
      <c r="E4" s="17"/>
      <c r="G4" s="17"/>
      <c r="H4" s="17"/>
      <c r="J4" s="17"/>
      <c r="K4" s="17"/>
      <c r="L4" s="154"/>
      <c r="M4" s="368"/>
      <c r="N4" s="368"/>
      <c r="O4" s="154"/>
      <c r="P4" s="368"/>
      <c r="Q4" s="368"/>
      <c r="R4" s="154"/>
      <c r="S4" s="368"/>
      <c r="T4" s="368"/>
      <c r="U4" s="154"/>
      <c r="V4" s="368"/>
      <c r="W4" s="368"/>
      <c r="X4" s="154"/>
      <c r="Y4" s="368"/>
      <c r="Z4" s="154"/>
      <c r="AA4" s="369"/>
      <c r="AB4" s="370"/>
      <c r="AC4" s="370"/>
      <c r="AD4" s="370"/>
      <c r="AE4" s="370"/>
      <c r="AF4" s="365"/>
      <c r="AG4" s="962" t="s">
        <v>753</v>
      </c>
      <c r="AH4" s="945"/>
      <c r="AI4" s="945"/>
      <c r="AJ4" s="945"/>
      <c r="AK4" s="945"/>
      <c r="AL4" s="945"/>
      <c r="AM4" s="945"/>
      <c r="AN4" s="945"/>
      <c r="AO4" s="945"/>
      <c r="AP4" s="945"/>
      <c r="AQ4" s="945"/>
      <c r="AR4" s="945"/>
      <c r="AS4" s="945"/>
      <c r="AT4" s="945"/>
      <c r="AU4" s="945"/>
      <c r="AV4" s="945"/>
      <c r="AW4" s="945"/>
      <c r="AX4" s="945"/>
      <c r="AY4" s="945"/>
      <c r="AZ4" s="945"/>
      <c r="BA4" s="945"/>
      <c r="BB4" s="945"/>
      <c r="BC4" s="945"/>
      <c r="BD4" s="366"/>
    </row>
    <row r="5" spans="1:56" ht="19.5" customHeight="1" thickBot="1">
      <c r="A5" s="967" t="s">
        <v>718</v>
      </c>
      <c r="B5" s="967"/>
      <c r="C5" s="968"/>
      <c r="D5" s="974" t="s">
        <v>191</v>
      </c>
      <c r="E5" s="965"/>
      <c r="F5" s="965"/>
      <c r="G5" s="975"/>
      <c r="H5" s="965" t="s">
        <v>192</v>
      </c>
      <c r="I5" s="965"/>
      <c r="J5" s="965"/>
      <c r="K5" s="965"/>
      <c r="L5" s="963" t="s">
        <v>5</v>
      </c>
      <c r="M5" s="963"/>
      <c r="N5" s="963"/>
      <c r="O5" s="963"/>
      <c r="P5" s="963"/>
      <c r="Q5" s="963"/>
      <c r="R5" s="963"/>
      <c r="S5" s="963"/>
      <c r="T5" s="963"/>
      <c r="U5" s="963"/>
      <c r="V5" s="980" t="s">
        <v>6</v>
      </c>
      <c r="W5" s="980"/>
      <c r="X5" s="980"/>
      <c r="Y5" s="980"/>
      <c r="Z5" s="980"/>
      <c r="AA5" s="980"/>
      <c r="AB5" s="980"/>
      <c r="AC5" s="980"/>
      <c r="AD5" s="980"/>
      <c r="AE5" s="981"/>
      <c r="AF5" s="48"/>
      <c r="AG5" s="368"/>
      <c r="AH5" s="368"/>
      <c r="AI5" s="154"/>
      <c r="AJ5" s="154"/>
      <c r="AK5" s="175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18"/>
      <c r="BB5" s="371"/>
      <c r="BC5" s="18" t="s">
        <v>119</v>
      </c>
      <c r="BD5" s="371"/>
    </row>
    <row r="6" spans="1:60" s="47" customFormat="1" ht="19.5" customHeight="1">
      <c r="A6" s="969"/>
      <c r="B6" s="969"/>
      <c r="C6" s="970"/>
      <c r="D6" s="976"/>
      <c r="E6" s="966"/>
      <c r="F6" s="966"/>
      <c r="G6" s="977"/>
      <c r="H6" s="966"/>
      <c r="I6" s="966"/>
      <c r="J6" s="966"/>
      <c r="K6" s="966"/>
      <c r="L6" s="964" t="s">
        <v>22</v>
      </c>
      <c r="M6" s="964"/>
      <c r="N6" s="964"/>
      <c r="O6" s="964"/>
      <c r="P6" s="964" t="s">
        <v>23</v>
      </c>
      <c r="Q6" s="964"/>
      <c r="R6" s="964"/>
      <c r="S6" s="964" t="s">
        <v>24</v>
      </c>
      <c r="T6" s="964"/>
      <c r="U6" s="964"/>
      <c r="V6" s="964" t="s">
        <v>22</v>
      </c>
      <c r="W6" s="964"/>
      <c r="X6" s="964"/>
      <c r="Y6" s="964"/>
      <c r="Z6" s="964" t="s">
        <v>23</v>
      </c>
      <c r="AA6" s="964"/>
      <c r="AB6" s="964"/>
      <c r="AC6" s="964" t="s">
        <v>24</v>
      </c>
      <c r="AD6" s="964"/>
      <c r="AE6" s="973"/>
      <c r="AF6" s="48"/>
      <c r="AG6" s="959" t="s">
        <v>460</v>
      </c>
      <c r="AH6" s="959"/>
      <c r="AI6" s="959"/>
      <c r="AJ6" s="959"/>
      <c r="AK6" s="959"/>
      <c r="AL6" s="953" t="s">
        <v>7</v>
      </c>
      <c r="AM6" s="954"/>
      <c r="AN6" s="954"/>
      <c r="AO6" s="954"/>
      <c r="AP6" s="954"/>
      <c r="AQ6" s="955"/>
      <c r="AR6" s="1125" t="s">
        <v>193</v>
      </c>
      <c r="AS6" s="972"/>
      <c r="AT6" s="972"/>
      <c r="AU6" s="972"/>
      <c r="AV6" s="972"/>
      <c r="AW6" s="1126"/>
      <c r="AX6" s="971" t="s">
        <v>194</v>
      </c>
      <c r="AY6" s="972"/>
      <c r="AZ6" s="972"/>
      <c r="BA6" s="972"/>
      <c r="BB6" s="972"/>
      <c r="BC6" s="972"/>
      <c r="BD6" s="45"/>
      <c r="BE6" s="45"/>
      <c r="BF6" s="45"/>
      <c r="BG6" s="45"/>
      <c r="BH6" s="371"/>
    </row>
    <row r="7" spans="1:60" s="47" customFormat="1" ht="19.5" customHeight="1">
      <c r="A7" s="1108" t="s">
        <v>478</v>
      </c>
      <c r="B7" s="1109"/>
      <c r="C7" s="1110"/>
      <c r="D7" s="978">
        <v>45</v>
      </c>
      <c r="E7" s="979"/>
      <c r="F7" s="979"/>
      <c r="G7" s="979"/>
      <c r="H7" s="979">
        <v>55</v>
      </c>
      <c r="I7" s="979"/>
      <c r="J7" s="979"/>
      <c r="K7" s="979"/>
      <c r="L7" s="942">
        <v>675</v>
      </c>
      <c r="M7" s="942"/>
      <c r="N7" s="942"/>
      <c r="O7" s="942"/>
      <c r="P7" s="942">
        <v>550</v>
      </c>
      <c r="Q7" s="942"/>
      <c r="R7" s="942"/>
      <c r="S7" s="942">
        <v>123</v>
      </c>
      <c r="T7" s="942"/>
      <c r="U7" s="942"/>
      <c r="V7" s="942">
        <v>152</v>
      </c>
      <c r="W7" s="942"/>
      <c r="X7" s="942"/>
      <c r="Y7" s="942"/>
      <c r="Z7" s="942">
        <v>77</v>
      </c>
      <c r="AA7" s="942"/>
      <c r="AB7" s="942"/>
      <c r="AC7" s="942">
        <v>75</v>
      </c>
      <c r="AD7" s="942"/>
      <c r="AE7" s="942"/>
      <c r="AF7" s="48"/>
      <c r="AG7" s="960"/>
      <c r="AH7" s="960"/>
      <c r="AI7" s="960"/>
      <c r="AJ7" s="960"/>
      <c r="AK7" s="960"/>
      <c r="AL7" s="956"/>
      <c r="AM7" s="957"/>
      <c r="AN7" s="957"/>
      <c r="AO7" s="957"/>
      <c r="AP7" s="957"/>
      <c r="AQ7" s="958"/>
      <c r="AR7" s="1106" t="s">
        <v>461</v>
      </c>
      <c r="AS7" s="1107"/>
      <c r="AT7" s="1106" t="s">
        <v>462</v>
      </c>
      <c r="AU7" s="1107"/>
      <c r="AV7" s="1106" t="s">
        <v>463</v>
      </c>
      <c r="AW7" s="1107"/>
      <c r="AX7" s="1106" t="s">
        <v>461</v>
      </c>
      <c r="AY7" s="1107"/>
      <c r="AZ7" s="1106" t="s">
        <v>462</v>
      </c>
      <c r="BA7" s="1107"/>
      <c r="BB7" s="1106" t="s">
        <v>463</v>
      </c>
      <c r="BC7" s="1122"/>
      <c r="BD7" s="45"/>
      <c r="BE7" s="45"/>
      <c r="BF7" s="45"/>
      <c r="BG7" s="45"/>
      <c r="BH7" s="48"/>
    </row>
    <row r="8" spans="1:59" ht="19.5" customHeight="1">
      <c r="A8" s="1070" t="s">
        <v>8</v>
      </c>
      <c r="B8" s="1071"/>
      <c r="C8" s="1072"/>
      <c r="D8" s="941">
        <v>43</v>
      </c>
      <c r="E8" s="942"/>
      <c r="F8" s="942"/>
      <c r="G8" s="942"/>
      <c r="H8" s="942">
        <v>55</v>
      </c>
      <c r="I8" s="942"/>
      <c r="J8" s="942"/>
      <c r="K8" s="942"/>
      <c r="L8" s="942">
        <v>692</v>
      </c>
      <c r="M8" s="942"/>
      <c r="N8" s="942"/>
      <c r="O8" s="942"/>
      <c r="P8" s="942">
        <v>578</v>
      </c>
      <c r="Q8" s="942"/>
      <c r="R8" s="942"/>
      <c r="S8" s="942">
        <v>114</v>
      </c>
      <c r="T8" s="942"/>
      <c r="U8" s="942"/>
      <c r="V8" s="942">
        <v>152</v>
      </c>
      <c r="W8" s="942"/>
      <c r="X8" s="942"/>
      <c r="Y8" s="942"/>
      <c r="Z8" s="942">
        <v>70</v>
      </c>
      <c r="AA8" s="942"/>
      <c r="AB8" s="942"/>
      <c r="AC8" s="942">
        <v>82</v>
      </c>
      <c r="AD8" s="942"/>
      <c r="AE8" s="942"/>
      <c r="AF8" s="17"/>
      <c r="AG8" s="961"/>
      <c r="AH8" s="961"/>
      <c r="AI8" s="961"/>
      <c r="AJ8" s="961"/>
      <c r="AK8" s="961"/>
      <c r="AL8" s="950" t="s">
        <v>22</v>
      </c>
      <c r="AM8" s="1058"/>
      <c r="AN8" s="950" t="s">
        <v>23</v>
      </c>
      <c r="AO8" s="951"/>
      <c r="AP8" s="950" t="s">
        <v>24</v>
      </c>
      <c r="AQ8" s="951"/>
      <c r="AR8" s="373" t="s">
        <v>23</v>
      </c>
      <c r="AS8" s="373" t="s">
        <v>24</v>
      </c>
      <c r="AT8" s="373" t="s">
        <v>23</v>
      </c>
      <c r="AU8" s="373" t="s">
        <v>24</v>
      </c>
      <c r="AV8" s="373" t="s">
        <v>23</v>
      </c>
      <c r="AW8" s="373" t="s">
        <v>24</v>
      </c>
      <c r="AX8" s="373" t="s">
        <v>23</v>
      </c>
      <c r="AY8" s="373" t="s">
        <v>24</v>
      </c>
      <c r="AZ8" s="373" t="s">
        <v>23</v>
      </c>
      <c r="BA8" s="373" t="s">
        <v>24</v>
      </c>
      <c r="BB8" s="373" t="s">
        <v>23</v>
      </c>
      <c r="BC8" s="372" t="s">
        <v>24</v>
      </c>
      <c r="BD8" s="45"/>
      <c r="BE8" s="45"/>
      <c r="BF8" s="45"/>
      <c r="BG8" s="45"/>
    </row>
    <row r="9" spans="1:59" ht="19.5" customHeight="1">
      <c r="A9" s="1103">
        <v>2</v>
      </c>
      <c r="B9" s="1104"/>
      <c r="C9" s="1105"/>
      <c r="D9" s="941">
        <v>42</v>
      </c>
      <c r="E9" s="942"/>
      <c r="F9" s="942"/>
      <c r="G9" s="942"/>
      <c r="H9" s="942">
        <v>55</v>
      </c>
      <c r="I9" s="942"/>
      <c r="J9" s="942"/>
      <c r="K9" s="942"/>
      <c r="L9" s="942">
        <v>672</v>
      </c>
      <c r="M9" s="942"/>
      <c r="N9" s="942"/>
      <c r="O9" s="942"/>
      <c r="P9" s="942">
        <v>557</v>
      </c>
      <c r="Q9" s="942"/>
      <c r="R9" s="942"/>
      <c r="S9" s="942">
        <v>115</v>
      </c>
      <c r="T9" s="942"/>
      <c r="U9" s="942"/>
      <c r="V9" s="942">
        <v>150</v>
      </c>
      <c r="W9" s="942"/>
      <c r="X9" s="942"/>
      <c r="Y9" s="942"/>
      <c r="Z9" s="942">
        <v>68</v>
      </c>
      <c r="AA9" s="942"/>
      <c r="AB9" s="942"/>
      <c r="AC9" s="942">
        <v>82</v>
      </c>
      <c r="AD9" s="942"/>
      <c r="AE9" s="942"/>
      <c r="AF9" s="17"/>
      <c r="AG9" s="1498" t="s">
        <v>195</v>
      </c>
      <c r="AH9" s="1498"/>
      <c r="AI9" s="1498"/>
      <c r="AJ9" s="1498"/>
      <c r="AK9" s="1499"/>
      <c r="AL9" s="952">
        <f>SUM(AL11,AL25)</f>
        <v>3428</v>
      </c>
      <c r="AM9" s="952"/>
      <c r="AN9" s="952">
        <f>SUM(AN11,AN25)</f>
        <v>2963</v>
      </c>
      <c r="AO9" s="952"/>
      <c r="AP9" s="952">
        <f>SUM(AP11,AP25)</f>
        <v>465</v>
      </c>
      <c r="AQ9" s="952"/>
      <c r="AR9" s="524">
        <f>SUM(AR11,AR25)</f>
        <v>1209</v>
      </c>
      <c r="AS9" s="524">
        <f>SUM(AS11,AS25)</f>
        <v>106</v>
      </c>
      <c r="AT9" s="524">
        <f>SUM(AT11,AT25)</f>
        <v>190</v>
      </c>
      <c r="AU9" s="524">
        <f>SUM(AU11,AU25)</f>
        <v>14</v>
      </c>
      <c r="AV9" s="524">
        <f aca="true" t="shared" si="0" ref="AV9:BC9">SUM(AV11,AV25)</f>
        <v>1053</v>
      </c>
      <c r="AW9" s="524">
        <f t="shared" si="0"/>
        <v>120</v>
      </c>
      <c r="AX9" s="524">
        <f t="shared" si="0"/>
        <v>143</v>
      </c>
      <c r="AY9" s="524">
        <f t="shared" si="0"/>
        <v>85</v>
      </c>
      <c r="AZ9" s="524">
        <f t="shared" si="0"/>
        <v>70</v>
      </c>
      <c r="BA9" s="524">
        <f t="shared" si="0"/>
        <v>2</v>
      </c>
      <c r="BB9" s="524">
        <f t="shared" si="0"/>
        <v>298</v>
      </c>
      <c r="BC9" s="524">
        <f t="shared" si="0"/>
        <v>138</v>
      </c>
      <c r="BD9" s="49"/>
      <c r="BE9" s="106"/>
      <c r="BF9" s="106"/>
      <c r="BG9" s="106"/>
    </row>
    <row r="10" spans="1:59" ht="19.5" customHeight="1">
      <c r="A10" s="1103">
        <v>3</v>
      </c>
      <c r="B10" s="1104"/>
      <c r="C10" s="1105"/>
      <c r="D10" s="941">
        <v>41</v>
      </c>
      <c r="E10" s="942"/>
      <c r="F10" s="942"/>
      <c r="G10" s="942"/>
      <c r="H10" s="942">
        <v>58</v>
      </c>
      <c r="I10" s="942"/>
      <c r="J10" s="942"/>
      <c r="K10" s="942"/>
      <c r="L10" s="942">
        <v>677</v>
      </c>
      <c r="M10" s="942"/>
      <c r="N10" s="942"/>
      <c r="O10" s="942"/>
      <c r="P10" s="942">
        <v>559</v>
      </c>
      <c r="Q10" s="942"/>
      <c r="R10" s="942"/>
      <c r="S10" s="942">
        <v>118</v>
      </c>
      <c r="T10" s="942"/>
      <c r="U10" s="942"/>
      <c r="V10" s="942">
        <v>153</v>
      </c>
      <c r="W10" s="942"/>
      <c r="X10" s="942"/>
      <c r="Y10" s="942"/>
      <c r="Z10" s="942">
        <v>69</v>
      </c>
      <c r="AA10" s="942"/>
      <c r="AB10" s="942"/>
      <c r="AC10" s="942">
        <v>84</v>
      </c>
      <c r="AD10" s="942"/>
      <c r="AE10" s="942"/>
      <c r="AF10" s="17"/>
      <c r="AG10" s="17"/>
      <c r="AH10" s="17"/>
      <c r="AI10" s="48"/>
      <c r="AJ10" s="48"/>
      <c r="AK10" s="374"/>
      <c r="AL10" s="941"/>
      <c r="AM10" s="942"/>
      <c r="AN10" s="942"/>
      <c r="AO10" s="942"/>
      <c r="AP10" s="942"/>
      <c r="AQ10" s="942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</row>
    <row r="11" spans="1:59" ht="19.5" customHeight="1">
      <c r="A11" s="664">
        <v>4</v>
      </c>
      <c r="B11" s="982"/>
      <c r="C11" s="983"/>
      <c r="D11" s="1037">
        <f>SUM(D13:G14)</f>
        <v>40</v>
      </c>
      <c r="E11" s="987"/>
      <c r="F11" s="987"/>
      <c r="G11" s="987"/>
      <c r="H11" s="987">
        <f>SUM(H13:K14)</f>
        <v>44</v>
      </c>
      <c r="I11" s="987"/>
      <c r="J11" s="987"/>
      <c r="K11" s="987"/>
      <c r="L11" s="987">
        <f>SUM(L13:O14)</f>
        <v>639</v>
      </c>
      <c r="M11" s="987"/>
      <c r="N11" s="987"/>
      <c r="O11" s="987"/>
      <c r="P11" s="987">
        <f>SUM(P13:R14)</f>
        <v>530</v>
      </c>
      <c r="Q11" s="987"/>
      <c r="R11" s="987"/>
      <c r="S11" s="987">
        <f>SUM(S13:U14)</f>
        <v>109</v>
      </c>
      <c r="T11" s="987"/>
      <c r="U11" s="987"/>
      <c r="V11" s="987">
        <f>SUM(V13:Y14)</f>
        <v>150</v>
      </c>
      <c r="W11" s="987"/>
      <c r="X11" s="987"/>
      <c r="Y11" s="987"/>
      <c r="Z11" s="987">
        <f>SUM(Z13:AB14)</f>
        <v>55</v>
      </c>
      <c r="AA11" s="987"/>
      <c r="AB11" s="987"/>
      <c r="AC11" s="987">
        <f>SUM(AC13:AE14)</f>
        <v>95</v>
      </c>
      <c r="AD11" s="987"/>
      <c r="AE11" s="987"/>
      <c r="AF11" s="17"/>
      <c r="AG11" s="17"/>
      <c r="AH11" s="17"/>
      <c r="AI11" s="945" t="s">
        <v>22</v>
      </c>
      <c r="AJ11" s="945"/>
      <c r="AK11" s="946"/>
      <c r="AL11" s="941">
        <v>2167</v>
      </c>
      <c r="AM11" s="942"/>
      <c r="AN11" s="942">
        <v>1938</v>
      </c>
      <c r="AO11" s="942"/>
      <c r="AP11" s="942">
        <v>229</v>
      </c>
      <c r="AQ11" s="942"/>
      <c r="AR11" s="47">
        <v>893</v>
      </c>
      <c r="AS11" s="47">
        <v>53</v>
      </c>
      <c r="AT11" s="47">
        <v>54</v>
      </c>
      <c r="AU11" s="47">
        <v>3</v>
      </c>
      <c r="AV11" s="47">
        <v>772</v>
      </c>
      <c r="AW11" s="47">
        <v>89</v>
      </c>
      <c r="AX11" s="47">
        <v>42</v>
      </c>
      <c r="AY11" s="47">
        <v>21</v>
      </c>
      <c r="AZ11" s="47">
        <v>42</v>
      </c>
      <c r="BA11" s="47">
        <v>2</v>
      </c>
      <c r="BB11" s="47">
        <v>135</v>
      </c>
      <c r="BC11" s="50">
        <v>61</v>
      </c>
      <c r="BD11" s="50"/>
      <c r="BE11" s="50"/>
      <c r="BF11" s="50"/>
      <c r="BG11" s="50"/>
    </row>
    <row r="12" spans="1:59" ht="19.5" customHeight="1">
      <c r="A12" s="945"/>
      <c r="B12" s="945"/>
      <c r="C12" s="946"/>
      <c r="D12" s="615"/>
      <c r="E12" s="612"/>
      <c r="F12" s="612"/>
      <c r="G12" s="612"/>
      <c r="H12" s="612"/>
      <c r="I12" s="612"/>
      <c r="J12" s="612"/>
      <c r="K12" s="612"/>
      <c r="L12" s="612"/>
      <c r="M12" s="612"/>
      <c r="N12" s="612"/>
      <c r="O12" s="612"/>
      <c r="P12" s="612"/>
      <c r="Q12" s="612"/>
      <c r="R12" s="612"/>
      <c r="S12" s="612"/>
      <c r="T12" s="612"/>
      <c r="U12" s="612"/>
      <c r="V12" s="612"/>
      <c r="W12" s="612"/>
      <c r="X12" s="612"/>
      <c r="Y12" s="612"/>
      <c r="Z12" s="612"/>
      <c r="AA12" s="612"/>
      <c r="AB12" s="612"/>
      <c r="AC12" s="612"/>
      <c r="AD12" s="612"/>
      <c r="AE12" s="612"/>
      <c r="AF12" s="17"/>
      <c r="AG12" s="17"/>
      <c r="AH12" s="17"/>
      <c r="AI12" s="48"/>
      <c r="AJ12" s="48"/>
      <c r="AK12" s="374"/>
      <c r="AL12" s="941"/>
      <c r="AM12" s="942"/>
      <c r="AN12" s="942"/>
      <c r="AO12" s="942"/>
      <c r="AP12" s="942"/>
      <c r="AQ12" s="942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</row>
    <row r="13" spans="1:59" ht="19.5" customHeight="1">
      <c r="A13" s="947" t="s">
        <v>196</v>
      </c>
      <c r="B13" s="947"/>
      <c r="C13" s="948"/>
      <c r="D13" s="941">
        <v>1</v>
      </c>
      <c r="E13" s="942"/>
      <c r="F13" s="942"/>
      <c r="G13" s="942"/>
      <c r="H13" s="942">
        <v>1</v>
      </c>
      <c r="I13" s="942"/>
      <c r="J13" s="942"/>
      <c r="K13" s="942"/>
      <c r="L13" s="1043">
        <v>1</v>
      </c>
      <c r="M13" s="1043"/>
      <c r="N13" s="1043"/>
      <c r="O13" s="1043"/>
      <c r="P13" s="942" t="s">
        <v>1</v>
      </c>
      <c r="Q13" s="942"/>
      <c r="R13" s="942"/>
      <c r="S13" s="942">
        <v>1</v>
      </c>
      <c r="T13" s="942"/>
      <c r="U13" s="942"/>
      <c r="V13" s="1043" t="s">
        <v>437</v>
      </c>
      <c r="W13" s="1043"/>
      <c r="X13" s="1043"/>
      <c r="Y13" s="1043"/>
      <c r="Z13" s="942" t="s">
        <v>1</v>
      </c>
      <c r="AA13" s="942"/>
      <c r="AB13" s="942"/>
      <c r="AC13" s="942" t="s">
        <v>1</v>
      </c>
      <c r="AD13" s="942"/>
      <c r="AE13" s="942"/>
      <c r="AF13" s="17"/>
      <c r="AG13" s="17"/>
      <c r="AH13" s="17"/>
      <c r="AI13" s="947" t="s">
        <v>464</v>
      </c>
      <c r="AJ13" s="947"/>
      <c r="AK13" s="948"/>
      <c r="AL13" s="941">
        <v>15</v>
      </c>
      <c r="AM13" s="942"/>
      <c r="AN13" s="942">
        <v>15</v>
      </c>
      <c r="AO13" s="942"/>
      <c r="AP13" s="942" t="s">
        <v>437</v>
      </c>
      <c r="AQ13" s="942"/>
      <c r="AR13" s="18">
        <v>2</v>
      </c>
      <c r="AS13" s="18" t="s">
        <v>1</v>
      </c>
      <c r="AT13" s="18">
        <v>1</v>
      </c>
      <c r="AU13" s="18" t="s">
        <v>1</v>
      </c>
      <c r="AV13" s="18">
        <v>5</v>
      </c>
      <c r="AW13" s="18" t="s">
        <v>1</v>
      </c>
      <c r="AX13" s="18" t="s">
        <v>1</v>
      </c>
      <c r="AY13" s="18" t="s">
        <v>1</v>
      </c>
      <c r="AZ13" s="18">
        <v>1</v>
      </c>
      <c r="BA13" s="18" t="s">
        <v>1</v>
      </c>
      <c r="BB13" s="18">
        <v>6</v>
      </c>
      <c r="BC13" s="18" t="s">
        <v>1</v>
      </c>
      <c r="BD13" s="18"/>
      <c r="BE13" s="18"/>
      <c r="BF13" s="18"/>
      <c r="BG13" s="18"/>
    </row>
    <row r="14" spans="1:59" ht="19.5" customHeight="1">
      <c r="A14" s="984" t="s">
        <v>197</v>
      </c>
      <c r="B14" s="984"/>
      <c r="C14" s="985"/>
      <c r="D14" s="943">
        <v>39</v>
      </c>
      <c r="E14" s="944"/>
      <c r="F14" s="944"/>
      <c r="G14" s="944"/>
      <c r="H14" s="944">
        <v>43</v>
      </c>
      <c r="I14" s="944"/>
      <c r="J14" s="944"/>
      <c r="K14" s="944"/>
      <c r="L14" s="944">
        <v>638</v>
      </c>
      <c r="M14" s="944"/>
      <c r="N14" s="944"/>
      <c r="O14" s="944"/>
      <c r="P14" s="944">
        <v>530</v>
      </c>
      <c r="Q14" s="944"/>
      <c r="R14" s="944"/>
      <c r="S14" s="944">
        <v>108</v>
      </c>
      <c r="T14" s="944"/>
      <c r="U14" s="944"/>
      <c r="V14" s="944">
        <v>150</v>
      </c>
      <c r="W14" s="944"/>
      <c r="X14" s="944"/>
      <c r="Y14" s="944"/>
      <c r="Z14" s="944">
        <v>55</v>
      </c>
      <c r="AA14" s="944"/>
      <c r="AB14" s="944"/>
      <c r="AC14" s="944">
        <v>95</v>
      </c>
      <c r="AD14" s="944"/>
      <c r="AE14" s="944"/>
      <c r="AF14" s="17"/>
      <c r="AG14" s="17"/>
      <c r="AH14" s="17"/>
      <c r="AI14" s="48"/>
      <c r="AJ14" s="48"/>
      <c r="AK14" s="376"/>
      <c r="AL14" s="941"/>
      <c r="AM14" s="942"/>
      <c r="AN14" s="942"/>
      <c r="AO14" s="942"/>
      <c r="AP14" s="942"/>
      <c r="AQ14" s="942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</row>
    <row r="15" spans="1:59" ht="19.5" customHeight="1">
      <c r="A15" s="377" t="s">
        <v>139</v>
      </c>
      <c r="B15" s="377"/>
      <c r="C15" s="377"/>
      <c r="D15" s="45"/>
      <c r="E15" s="45"/>
      <c r="F15" s="45"/>
      <c r="G15" s="45"/>
      <c r="H15" s="45"/>
      <c r="I15" s="45"/>
      <c r="J15" s="45"/>
      <c r="K15" s="45"/>
      <c r="L15" s="17"/>
      <c r="M15" s="17"/>
      <c r="N15" s="17"/>
      <c r="O15" s="17"/>
      <c r="P15" s="17"/>
      <c r="Q15" s="17"/>
      <c r="R15" s="17"/>
      <c r="S15" s="17"/>
      <c r="T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113" t="s">
        <v>198</v>
      </c>
      <c r="AH15" s="1113"/>
      <c r="AI15" s="947" t="s">
        <v>199</v>
      </c>
      <c r="AJ15" s="947"/>
      <c r="AK15" s="948"/>
      <c r="AL15" s="941">
        <v>4</v>
      </c>
      <c r="AM15" s="942"/>
      <c r="AN15" s="942">
        <v>4</v>
      </c>
      <c r="AO15" s="942"/>
      <c r="AP15" s="942" t="s">
        <v>437</v>
      </c>
      <c r="AQ15" s="942"/>
      <c r="AR15" s="18">
        <v>1</v>
      </c>
      <c r="AS15" s="18" t="s">
        <v>719</v>
      </c>
      <c r="AT15" s="18" t="s">
        <v>719</v>
      </c>
      <c r="AU15" s="18" t="s">
        <v>719</v>
      </c>
      <c r="AV15" s="18">
        <v>2</v>
      </c>
      <c r="AW15" s="18" t="s">
        <v>719</v>
      </c>
      <c r="AX15" s="18" t="s">
        <v>719</v>
      </c>
      <c r="AY15" s="18" t="s">
        <v>719</v>
      </c>
      <c r="AZ15" s="18" t="s">
        <v>719</v>
      </c>
      <c r="BA15" s="18" t="s">
        <v>719</v>
      </c>
      <c r="BB15" s="18">
        <v>1</v>
      </c>
      <c r="BC15" s="18" t="s">
        <v>719</v>
      </c>
      <c r="BD15" s="18"/>
      <c r="BE15" s="18"/>
      <c r="BF15" s="18"/>
      <c r="BG15" s="18"/>
    </row>
    <row r="16" spans="1:59" ht="19.5" customHeight="1">
      <c r="A16" s="17" t="s">
        <v>480</v>
      </c>
      <c r="B16" s="17"/>
      <c r="C16" s="17"/>
      <c r="D16" s="17"/>
      <c r="E16" s="17"/>
      <c r="F16" s="17"/>
      <c r="G16" s="17"/>
      <c r="H16" s="17"/>
      <c r="I16" s="17"/>
      <c r="J16" s="17"/>
      <c r="AC16" s="17"/>
      <c r="AD16" s="17"/>
      <c r="AE16" s="17"/>
      <c r="AF16" s="17"/>
      <c r="AG16" s="1113"/>
      <c r="AH16" s="1113"/>
      <c r="AJ16" s="48"/>
      <c r="AK16" s="376"/>
      <c r="AL16" s="941"/>
      <c r="AM16" s="942"/>
      <c r="AN16" s="942"/>
      <c r="AO16" s="942"/>
      <c r="AP16" s="942"/>
      <c r="AQ16" s="942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</row>
    <row r="17" spans="7:59" ht="19.5" customHeight="1">
      <c r="G17" s="45"/>
      <c r="H17" s="47"/>
      <c r="I17" s="45"/>
      <c r="J17" s="45"/>
      <c r="T17" s="45"/>
      <c r="U17" s="45"/>
      <c r="V17" s="45"/>
      <c r="W17" s="45"/>
      <c r="X17" s="45"/>
      <c r="Y17" s="45"/>
      <c r="Z17" s="45"/>
      <c r="AA17" s="45"/>
      <c r="AB17" s="45"/>
      <c r="AC17" s="17"/>
      <c r="AD17" s="17"/>
      <c r="AE17" s="17"/>
      <c r="AF17" s="17"/>
      <c r="AG17" s="1113"/>
      <c r="AH17" s="1113"/>
      <c r="AI17" s="947" t="s">
        <v>720</v>
      </c>
      <c r="AJ17" s="947"/>
      <c r="AK17" s="948"/>
      <c r="AL17" s="941">
        <v>736</v>
      </c>
      <c r="AM17" s="942"/>
      <c r="AN17" s="942">
        <v>708</v>
      </c>
      <c r="AO17" s="942"/>
      <c r="AP17" s="942">
        <v>28</v>
      </c>
      <c r="AQ17" s="942"/>
      <c r="AR17" s="18">
        <v>318</v>
      </c>
      <c r="AS17" s="18">
        <v>9</v>
      </c>
      <c r="AT17" s="18">
        <v>28</v>
      </c>
      <c r="AU17" s="18" t="s">
        <v>719</v>
      </c>
      <c r="AV17" s="18">
        <v>264</v>
      </c>
      <c r="AW17" s="18">
        <v>3</v>
      </c>
      <c r="AX17" s="18">
        <v>15</v>
      </c>
      <c r="AY17" s="18">
        <v>2</v>
      </c>
      <c r="AZ17" s="18">
        <v>12</v>
      </c>
      <c r="BA17" s="18">
        <v>1</v>
      </c>
      <c r="BB17" s="18">
        <v>71</v>
      </c>
      <c r="BC17" s="18">
        <v>13</v>
      </c>
      <c r="BD17" s="18"/>
      <c r="BE17" s="18"/>
      <c r="BF17" s="18"/>
      <c r="BG17" s="18"/>
    </row>
    <row r="18" spans="1:59" ht="19.5" customHeight="1">
      <c r="A18" s="1085" t="s">
        <v>748</v>
      </c>
      <c r="B18" s="988"/>
      <c r="C18" s="988"/>
      <c r="D18" s="988"/>
      <c r="E18" s="988"/>
      <c r="F18" s="988"/>
      <c r="G18" s="988"/>
      <c r="H18" s="988"/>
      <c r="I18" s="988"/>
      <c r="J18" s="988"/>
      <c r="K18" s="988"/>
      <c r="L18" s="988"/>
      <c r="M18" s="988"/>
      <c r="N18" s="988"/>
      <c r="O18" s="988"/>
      <c r="P18" s="988"/>
      <c r="Q18" s="988"/>
      <c r="R18" s="988"/>
      <c r="S18" s="988"/>
      <c r="T18" s="988"/>
      <c r="U18" s="988"/>
      <c r="V18" s="988"/>
      <c r="W18" s="988"/>
      <c r="X18" s="988"/>
      <c r="Y18" s="988"/>
      <c r="Z18" s="988"/>
      <c r="AA18" s="988"/>
      <c r="AB18" s="988"/>
      <c r="AC18" s="988"/>
      <c r="AD18" s="988"/>
      <c r="AE18" s="988"/>
      <c r="AF18" s="17"/>
      <c r="AG18" s="1113"/>
      <c r="AH18" s="1113"/>
      <c r="AJ18" s="48"/>
      <c r="AK18" s="376"/>
      <c r="AL18" s="941"/>
      <c r="AM18" s="942"/>
      <c r="AN18" s="942"/>
      <c r="AO18" s="942"/>
      <c r="AP18" s="942"/>
      <c r="AQ18" s="942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</row>
    <row r="19" spans="1:59" ht="19.5" customHeight="1">
      <c r="A19" s="988" t="s">
        <v>721</v>
      </c>
      <c r="B19" s="988"/>
      <c r="C19" s="988"/>
      <c r="D19" s="988"/>
      <c r="E19" s="988"/>
      <c r="F19" s="988"/>
      <c r="G19" s="988"/>
      <c r="H19" s="988"/>
      <c r="I19" s="988"/>
      <c r="J19" s="988"/>
      <c r="K19" s="988"/>
      <c r="L19" s="988"/>
      <c r="M19" s="988"/>
      <c r="N19" s="988"/>
      <c r="O19" s="988"/>
      <c r="P19" s="988"/>
      <c r="Q19" s="988"/>
      <c r="R19" s="988"/>
      <c r="S19" s="988"/>
      <c r="T19" s="988"/>
      <c r="U19" s="988"/>
      <c r="V19" s="988"/>
      <c r="W19" s="988"/>
      <c r="X19" s="988"/>
      <c r="Y19" s="988"/>
      <c r="Z19" s="988"/>
      <c r="AA19" s="988"/>
      <c r="AB19" s="988"/>
      <c r="AC19" s="988"/>
      <c r="AD19" s="988"/>
      <c r="AE19" s="988"/>
      <c r="AF19" s="17"/>
      <c r="AG19" s="1113"/>
      <c r="AH19" s="1113"/>
      <c r="AI19" s="947" t="s">
        <v>200</v>
      </c>
      <c r="AJ19" s="947"/>
      <c r="AK19" s="948"/>
      <c r="AL19" s="941">
        <v>489</v>
      </c>
      <c r="AM19" s="942"/>
      <c r="AN19" s="942">
        <v>443</v>
      </c>
      <c r="AO19" s="942"/>
      <c r="AP19" s="942">
        <v>46</v>
      </c>
      <c r="AQ19" s="942"/>
      <c r="AR19" s="18">
        <v>245</v>
      </c>
      <c r="AS19" s="18">
        <v>9</v>
      </c>
      <c r="AT19" s="18">
        <v>18</v>
      </c>
      <c r="AU19" s="18">
        <v>1</v>
      </c>
      <c r="AV19" s="18">
        <v>131</v>
      </c>
      <c r="AW19" s="18">
        <v>16</v>
      </c>
      <c r="AX19" s="18">
        <v>15</v>
      </c>
      <c r="AY19" s="18">
        <v>4</v>
      </c>
      <c r="AZ19" s="18">
        <v>11</v>
      </c>
      <c r="BA19" s="18" t="s">
        <v>722</v>
      </c>
      <c r="BB19" s="18">
        <v>23</v>
      </c>
      <c r="BC19" s="18">
        <v>16</v>
      </c>
      <c r="BD19" s="18"/>
      <c r="BE19" s="18"/>
      <c r="BF19" s="18"/>
      <c r="BG19" s="18"/>
    </row>
    <row r="20" spans="1:59" ht="19.5" customHeight="1" thickBot="1">
      <c r="A20" s="17"/>
      <c r="B20" s="17"/>
      <c r="C20" s="17"/>
      <c r="D20" s="368"/>
      <c r="E20" s="368"/>
      <c r="F20" s="368"/>
      <c r="G20" s="154"/>
      <c r="H20" s="368"/>
      <c r="I20" s="154"/>
      <c r="J20" s="368"/>
      <c r="K20" s="154"/>
      <c r="L20" s="368"/>
      <c r="M20" s="154"/>
      <c r="N20" s="368"/>
      <c r="O20" s="154"/>
      <c r="P20" s="154"/>
      <c r="Q20" s="368"/>
      <c r="R20" s="368"/>
      <c r="S20" s="154"/>
      <c r="T20" s="368"/>
      <c r="U20" s="154"/>
      <c r="V20" s="368"/>
      <c r="W20" s="154"/>
      <c r="X20" s="154"/>
      <c r="Y20" s="154"/>
      <c r="Z20" s="154"/>
      <c r="AA20" s="369"/>
      <c r="AB20" s="370"/>
      <c r="AC20" s="370"/>
      <c r="AD20" s="370"/>
      <c r="AE20" s="370"/>
      <c r="AF20" s="17"/>
      <c r="AG20" s="17"/>
      <c r="AH20" s="17"/>
      <c r="AI20" s="48"/>
      <c r="AJ20" s="48"/>
      <c r="AK20" s="376"/>
      <c r="AL20" s="941"/>
      <c r="AM20" s="942"/>
      <c r="AN20" s="942"/>
      <c r="AO20" s="942"/>
      <c r="AP20" s="942"/>
      <c r="AQ20" s="942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</row>
    <row r="21" spans="1:59" ht="19.5" customHeight="1">
      <c r="A21" s="954" t="s">
        <v>723</v>
      </c>
      <c r="B21" s="954"/>
      <c r="C21" s="1073"/>
      <c r="D21" s="1066" t="s">
        <v>724</v>
      </c>
      <c r="E21" s="1067"/>
      <c r="F21" s="1067"/>
      <c r="G21" s="1067"/>
      <c r="H21" s="1067"/>
      <c r="I21" s="1067"/>
      <c r="J21" s="1068"/>
      <c r="K21" s="1066" t="s">
        <v>725</v>
      </c>
      <c r="L21" s="1069"/>
      <c r="M21" s="1069"/>
      <c r="N21" s="1069"/>
      <c r="O21" s="1069"/>
      <c r="P21" s="1069"/>
      <c r="Q21" s="1069"/>
      <c r="R21" s="1066" t="s">
        <v>726</v>
      </c>
      <c r="S21" s="1069"/>
      <c r="T21" s="1069"/>
      <c r="U21" s="1069"/>
      <c r="V21" s="1069"/>
      <c r="W21" s="1069"/>
      <c r="X21" s="1069"/>
      <c r="Y21" s="1066" t="s">
        <v>727</v>
      </c>
      <c r="Z21" s="1069"/>
      <c r="AA21" s="1069"/>
      <c r="AB21" s="1069"/>
      <c r="AC21" s="1069"/>
      <c r="AD21" s="1069"/>
      <c r="AE21" s="1069"/>
      <c r="AF21" s="17"/>
      <c r="AG21" s="17"/>
      <c r="AH21" s="17"/>
      <c r="AI21" s="947" t="s">
        <v>728</v>
      </c>
      <c r="AJ21" s="947"/>
      <c r="AK21" s="948"/>
      <c r="AL21" s="941">
        <v>358</v>
      </c>
      <c r="AM21" s="942"/>
      <c r="AN21" s="942">
        <v>293</v>
      </c>
      <c r="AO21" s="942"/>
      <c r="AP21" s="942">
        <v>65</v>
      </c>
      <c r="AQ21" s="942"/>
      <c r="AR21" s="18">
        <v>87</v>
      </c>
      <c r="AS21" s="18">
        <v>7</v>
      </c>
      <c r="AT21" s="18">
        <v>6</v>
      </c>
      <c r="AU21" s="18">
        <v>2</v>
      </c>
      <c r="AV21" s="18">
        <v>156</v>
      </c>
      <c r="AW21" s="18">
        <v>30</v>
      </c>
      <c r="AX21" s="18">
        <v>5</v>
      </c>
      <c r="AY21" s="18">
        <v>4</v>
      </c>
      <c r="AZ21" s="18">
        <v>6</v>
      </c>
      <c r="BA21" s="18" t="s">
        <v>722</v>
      </c>
      <c r="BB21" s="18">
        <v>33</v>
      </c>
      <c r="BC21" s="18">
        <v>22</v>
      </c>
      <c r="BD21" s="18"/>
      <c r="BE21" s="18"/>
      <c r="BF21" s="18"/>
      <c r="BG21" s="18"/>
    </row>
    <row r="22" spans="1:59" ht="19.5" customHeight="1">
      <c r="A22" s="1074"/>
      <c r="B22" s="1074"/>
      <c r="C22" s="1075"/>
      <c r="D22" s="993" t="s">
        <v>22</v>
      </c>
      <c r="E22" s="994"/>
      <c r="F22" s="994"/>
      <c r="G22" s="993" t="s">
        <v>23</v>
      </c>
      <c r="H22" s="994"/>
      <c r="I22" s="993" t="s">
        <v>24</v>
      </c>
      <c r="J22" s="994"/>
      <c r="K22" s="993" t="s">
        <v>22</v>
      </c>
      <c r="L22" s="994"/>
      <c r="M22" s="994"/>
      <c r="N22" s="993" t="s">
        <v>23</v>
      </c>
      <c r="O22" s="994"/>
      <c r="P22" s="993" t="s">
        <v>24</v>
      </c>
      <c r="Q22" s="994"/>
      <c r="R22" s="993" t="s">
        <v>22</v>
      </c>
      <c r="S22" s="994"/>
      <c r="T22" s="994"/>
      <c r="U22" s="993" t="s">
        <v>23</v>
      </c>
      <c r="V22" s="994"/>
      <c r="W22" s="993" t="s">
        <v>24</v>
      </c>
      <c r="X22" s="994"/>
      <c r="Y22" s="993" t="s">
        <v>22</v>
      </c>
      <c r="Z22" s="994"/>
      <c r="AA22" s="994"/>
      <c r="AB22" s="993" t="s">
        <v>23</v>
      </c>
      <c r="AC22" s="994"/>
      <c r="AD22" s="993" t="s">
        <v>24</v>
      </c>
      <c r="AE22" s="994"/>
      <c r="AF22" s="365"/>
      <c r="AG22" s="365"/>
      <c r="AH22" s="365"/>
      <c r="AI22" s="48"/>
      <c r="AJ22" s="48"/>
      <c r="AK22" s="376"/>
      <c r="AL22" s="941"/>
      <c r="AM22" s="942"/>
      <c r="AN22" s="942"/>
      <c r="AO22" s="942"/>
      <c r="AP22" s="942"/>
      <c r="AQ22" s="942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</row>
    <row r="23" spans="1:59" ht="19.5" customHeight="1">
      <c r="A23" s="1062" t="s">
        <v>478</v>
      </c>
      <c r="B23" s="1063"/>
      <c r="C23" s="1064"/>
      <c r="D23" s="942">
        <v>7144</v>
      </c>
      <c r="E23" s="942"/>
      <c r="F23" s="942"/>
      <c r="G23" s="942">
        <v>3086</v>
      </c>
      <c r="H23" s="986"/>
      <c r="I23" s="942">
        <v>4058</v>
      </c>
      <c r="J23" s="986"/>
      <c r="K23" s="942" t="s">
        <v>722</v>
      </c>
      <c r="L23" s="942"/>
      <c r="M23" s="942"/>
      <c r="N23" s="942" t="s">
        <v>722</v>
      </c>
      <c r="O23" s="986"/>
      <c r="P23" s="942" t="s">
        <v>722</v>
      </c>
      <c r="Q23" s="986"/>
      <c r="R23" s="942">
        <v>37</v>
      </c>
      <c r="S23" s="942"/>
      <c r="T23" s="942"/>
      <c r="U23" s="942" t="s">
        <v>722</v>
      </c>
      <c r="V23" s="986"/>
      <c r="W23" s="942">
        <v>37</v>
      </c>
      <c r="X23" s="986"/>
      <c r="Y23" s="942">
        <v>7107</v>
      </c>
      <c r="Z23" s="942"/>
      <c r="AA23" s="942"/>
      <c r="AB23" s="942">
        <v>3086</v>
      </c>
      <c r="AC23" s="986"/>
      <c r="AD23" s="942">
        <v>4021</v>
      </c>
      <c r="AE23" s="986"/>
      <c r="AF23" s="365"/>
      <c r="AG23" s="365"/>
      <c r="AH23" s="365"/>
      <c r="AI23" s="947" t="s">
        <v>729</v>
      </c>
      <c r="AJ23" s="947"/>
      <c r="AK23" s="948"/>
      <c r="AL23" s="941">
        <v>565</v>
      </c>
      <c r="AM23" s="942"/>
      <c r="AN23" s="942">
        <v>475</v>
      </c>
      <c r="AO23" s="942"/>
      <c r="AP23" s="942">
        <v>90</v>
      </c>
      <c r="AQ23" s="942"/>
      <c r="AR23" s="18">
        <v>240</v>
      </c>
      <c r="AS23" s="18">
        <v>28</v>
      </c>
      <c r="AT23" s="18">
        <v>1</v>
      </c>
      <c r="AU23" s="18" t="s">
        <v>722</v>
      </c>
      <c r="AV23" s="18">
        <v>214</v>
      </c>
      <c r="AW23" s="18">
        <v>40</v>
      </c>
      <c r="AX23" s="18">
        <v>7</v>
      </c>
      <c r="AY23" s="18">
        <v>11</v>
      </c>
      <c r="AZ23" s="18">
        <v>12</v>
      </c>
      <c r="BA23" s="18">
        <v>1</v>
      </c>
      <c r="BB23" s="18">
        <v>1</v>
      </c>
      <c r="BC23" s="18">
        <v>10</v>
      </c>
      <c r="BD23" s="18"/>
      <c r="BE23" s="18"/>
      <c r="BF23" s="18"/>
      <c r="BG23" s="18"/>
    </row>
    <row r="24" spans="1:59" ht="19.5" customHeight="1">
      <c r="A24" s="1059" t="s">
        <v>8</v>
      </c>
      <c r="B24" s="1060"/>
      <c r="C24" s="1061"/>
      <c r="D24" s="942">
        <v>7500</v>
      </c>
      <c r="E24" s="942"/>
      <c r="F24" s="942"/>
      <c r="G24" s="942">
        <v>3365</v>
      </c>
      <c r="H24" s="986"/>
      <c r="I24" s="942">
        <v>4135</v>
      </c>
      <c r="J24" s="986"/>
      <c r="K24" s="942" t="s">
        <v>722</v>
      </c>
      <c r="L24" s="942"/>
      <c r="M24" s="942"/>
      <c r="N24" s="942" t="s">
        <v>722</v>
      </c>
      <c r="O24" s="986"/>
      <c r="P24" s="942" t="s">
        <v>722</v>
      </c>
      <c r="Q24" s="986"/>
      <c r="R24" s="942">
        <v>38</v>
      </c>
      <c r="S24" s="942"/>
      <c r="T24" s="942"/>
      <c r="U24" s="942" t="s">
        <v>722</v>
      </c>
      <c r="V24" s="986"/>
      <c r="W24" s="942">
        <v>38</v>
      </c>
      <c r="X24" s="986"/>
      <c r="Y24" s="942">
        <v>7462</v>
      </c>
      <c r="Z24" s="942"/>
      <c r="AA24" s="942"/>
      <c r="AB24" s="942">
        <v>3365</v>
      </c>
      <c r="AC24" s="986"/>
      <c r="AD24" s="942">
        <v>4097</v>
      </c>
      <c r="AE24" s="986"/>
      <c r="AF24" s="17"/>
      <c r="AG24" s="17"/>
      <c r="AH24" s="17"/>
      <c r="AI24" s="48"/>
      <c r="AJ24" s="48"/>
      <c r="AK24" s="232"/>
      <c r="AL24" s="941"/>
      <c r="AM24" s="942"/>
      <c r="AN24" s="942"/>
      <c r="AO24" s="942"/>
      <c r="AP24" s="942"/>
      <c r="AQ24" s="942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</row>
    <row r="25" spans="1:59" ht="19.5" customHeight="1">
      <c r="A25" s="1065">
        <v>2</v>
      </c>
      <c r="B25" s="1060"/>
      <c r="C25" s="1061"/>
      <c r="D25" s="942">
        <v>7576</v>
      </c>
      <c r="E25" s="942"/>
      <c r="F25" s="942"/>
      <c r="G25" s="942">
        <v>3495</v>
      </c>
      <c r="H25" s="986"/>
      <c r="I25" s="942">
        <v>4081</v>
      </c>
      <c r="J25" s="986"/>
      <c r="K25" s="942" t="s">
        <v>722</v>
      </c>
      <c r="L25" s="942"/>
      <c r="M25" s="942"/>
      <c r="N25" s="942" t="s">
        <v>722</v>
      </c>
      <c r="O25" s="986"/>
      <c r="P25" s="942" t="s">
        <v>722</v>
      </c>
      <c r="Q25" s="986"/>
      <c r="R25" s="942">
        <v>24</v>
      </c>
      <c r="S25" s="942"/>
      <c r="T25" s="942"/>
      <c r="U25" s="942" t="s">
        <v>722</v>
      </c>
      <c r="V25" s="986"/>
      <c r="W25" s="942">
        <v>24</v>
      </c>
      <c r="X25" s="986"/>
      <c r="Y25" s="942">
        <v>7552</v>
      </c>
      <c r="Z25" s="942"/>
      <c r="AA25" s="942"/>
      <c r="AB25" s="942">
        <v>3495</v>
      </c>
      <c r="AC25" s="986"/>
      <c r="AD25" s="942">
        <v>4057</v>
      </c>
      <c r="AE25" s="986"/>
      <c r="AF25" s="17"/>
      <c r="AG25" s="1114" t="s">
        <v>730</v>
      </c>
      <c r="AH25" s="1114"/>
      <c r="AI25" s="1114"/>
      <c r="AJ25" s="1114"/>
      <c r="AK25" s="1115"/>
      <c r="AL25" s="943">
        <v>1261</v>
      </c>
      <c r="AM25" s="944"/>
      <c r="AN25" s="944">
        <v>1025</v>
      </c>
      <c r="AO25" s="944"/>
      <c r="AP25" s="944">
        <v>236</v>
      </c>
      <c r="AQ25" s="944"/>
      <c r="AR25" s="180">
        <v>316</v>
      </c>
      <c r="AS25" s="180">
        <v>53</v>
      </c>
      <c r="AT25" s="180">
        <v>136</v>
      </c>
      <c r="AU25" s="180">
        <v>11</v>
      </c>
      <c r="AV25" s="180">
        <v>281</v>
      </c>
      <c r="AW25" s="180">
        <v>31</v>
      </c>
      <c r="AX25" s="180">
        <v>101</v>
      </c>
      <c r="AY25" s="180">
        <v>64</v>
      </c>
      <c r="AZ25" s="180">
        <v>28</v>
      </c>
      <c r="BA25" s="180" t="s">
        <v>722</v>
      </c>
      <c r="BB25" s="180">
        <v>163</v>
      </c>
      <c r="BC25" s="180">
        <v>77</v>
      </c>
      <c r="BD25" s="18"/>
      <c r="BE25" s="18"/>
      <c r="BF25" s="18"/>
      <c r="BG25" s="18"/>
    </row>
    <row r="26" spans="1:59" ht="19.5" customHeight="1">
      <c r="A26" s="1065">
        <v>3</v>
      </c>
      <c r="B26" s="1060"/>
      <c r="C26" s="1061"/>
      <c r="D26" s="942">
        <v>7372</v>
      </c>
      <c r="E26" s="942"/>
      <c r="F26" s="942"/>
      <c r="G26" s="942">
        <v>3643</v>
      </c>
      <c r="H26" s="986"/>
      <c r="I26" s="942">
        <v>3729</v>
      </c>
      <c r="J26" s="986"/>
      <c r="K26" s="942" t="s">
        <v>722</v>
      </c>
      <c r="L26" s="942"/>
      <c r="M26" s="942"/>
      <c r="N26" s="942" t="s">
        <v>722</v>
      </c>
      <c r="O26" s="986"/>
      <c r="P26" s="942" t="s">
        <v>722</v>
      </c>
      <c r="Q26" s="986"/>
      <c r="R26" s="942">
        <v>24</v>
      </c>
      <c r="S26" s="942"/>
      <c r="T26" s="942"/>
      <c r="U26" s="942" t="s">
        <v>722</v>
      </c>
      <c r="V26" s="986"/>
      <c r="W26" s="942">
        <v>24</v>
      </c>
      <c r="X26" s="986"/>
      <c r="Y26" s="942">
        <v>7348</v>
      </c>
      <c r="Z26" s="942"/>
      <c r="AA26" s="942"/>
      <c r="AB26" s="942">
        <v>3643</v>
      </c>
      <c r="AC26" s="986"/>
      <c r="AD26" s="942">
        <v>3705</v>
      </c>
      <c r="AE26" s="986"/>
      <c r="AF26" s="48"/>
      <c r="AG26" s="17" t="s">
        <v>388</v>
      </c>
      <c r="AH26" s="48"/>
      <c r="AI26" s="48"/>
      <c r="AJ26" s="17"/>
      <c r="AL26" s="17"/>
      <c r="AM26" s="365"/>
      <c r="AN26" s="36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7"/>
      <c r="BE26" s="47"/>
      <c r="BF26" s="47"/>
      <c r="BG26" s="47"/>
    </row>
    <row r="27" spans="1:59" ht="19.5" customHeight="1">
      <c r="A27" s="865">
        <v>4</v>
      </c>
      <c r="B27" s="1101"/>
      <c r="C27" s="1102"/>
      <c r="D27" s="836">
        <f>SUM(G27:J27)</f>
        <v>6918</v>
      </c>
      <c r="E27" s="836"/>
      <c r="F27" s="836"/>
      <c r="G27" s="836">
        <f>SUM(N27,U27,AB27)</f>
        <v>3326</v>
      </c>
      <c r="H27" s="850"/>
      <c r="I27" s="836">
        <f>SUM(P27,W27,AD27)</f>
        <v>3592</v>
      </c>
      <c r="J27" s="850"/>
      <c r="K27" s="836" t="s">
        <v>849</v>
      </c>
      <c r="L27" s="836"/>
      <c r="M27" s="836"/>
      <c r="N27" s="836" t="s">
        <v>849</v>
      </c>
      <c r="O27" s="850"/>
      <c r="P27" s="836" t="s">
        <v>849</v>
      </c>
      <c r="Q27" s="850"/>
      <c r="R27" s="836">
        <f>SUM(U27:X27)</f>
        <v>27</v>
      </c>
      <c r="S27" s="836"/>
      <c r="T27" s="836"/>
      <c r="U27" s="836" t="s">
        <v>849</v>
      </c>
      <c r="V27" s="850"/>
      <c r="W27" s="836">
        <v>27</v>
      </c>
      <c r="X27" s="850"/>
      <c r="Y27" s="836">
        <f>SUM(AB27:AE27)</f>
        <v>6891</v>
      </c>
      <c r="Z27" s="836"/>
      <c r="AA27" s="836"/>
      <c r="AB27" s="1083">
        <v>3326</v>
      </c>
      <c r="AC27" s="1084"/>
      <c r="AD27" s="1083">
        <v>3565</v>
      </c>
      <c r="AE27" s="1084"/>
      <c r="AF27" s="48"/>
      <c r="AG27" s="48"/>
      <c r="AH27" s="48"/>
      <c r="AI27" s="48"/>
      <c r="AJ27" s="17"/>
      <c r="BD27" s="47"/>
      <c r="BE27" s="47"/>
      <c r="BF27" s="47"/>
      <c r="BG27" s="47"/>
    </row>
    <row r="28" spans="1:32" ht="19.5" customHeight="1">
      <c r="A28" s="17" t="s">
        <v>480</v>
      </c>
      <c r="B28" s="48"/>
      <c r="C28" s="47"/>
      <c r="G28" s="47"/>
      <c r="H28" s="47"/>
      <c r="I28" s="47"/>
      <c r="J28" s="4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48"/>
      <c r="AC28" s="48"/>
      <c r="AD28" s="48"/>
      <c r="AE28" s="48"/>
      <c r="AF28" s="48"/>
    </row>
    <row r="29" spans="1:32" ht="19.5" customHeight="1">
      <c r="A29" s="48"/>
      <c r="B29" s="48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7"/>
      <c r="AC29" s="47"/>
      <c r="AD29" s="47"/>
      <c r="AE29" s="47"/>
      <c r="AF29" s="17"/>
    </row>
    <row r="30" spans="1:32" ht="19.5" customHeight="1">
      <c r="A30" s="988" t="s">
        <v>580</v>
      </c>
      <c r="B30" s="988"/>
      <c r="C30" s="988"/>
      <c r="D30" s="988"/>
      <c r="E30" s="988"/>
      <c r="F30" s="988"/>
      <c r="G30" s="988"/>
      <c r="H30" s="988"/>
      <c r="I30" s="988"/>
      <c r="J30" s="988"/>
      <c r="K30" s="988"/>
      <c r="L30" s="988"/>
      <c r="M30" s="988"/>
      <c r="N30" s="988"/>
      <c r="O30" s="988"/>
      <c r="P30" s="988"/>
      <c r="Q30" s="988"/>
      <c r="R30" s="988"/>
      <c r="S30" s="988"/>
      <c r="T30" s="988"/>
      <c r="U30" s="988"/>
      <c r="V30" s="988"/>
      <c r="W30" s="988"/>
      <c r="X30" s="988"/>
      <c r="Y30" s="988"/>
      <c r="Z30" s="988"/>
      <c r="AA30" s="988"/>
      <c r="AB30" s="988"/>
      <c r="AC30" s="988"/>
      <c r="AD30" s="988"/>
      <c r="AE30" s="988"/>
      <c r="AF30" s="17"/>
    </row>
    <row r="31" spans="1:32" ht="19.5" customHeight="1" thickBot="1">
      <c r="A31" s="378"/>
      <c r="B31" s="379"/>
      <c r="C31" s="379"/>
      <c r="D31" s="154"/>
      <c r="E31" s="155"/>
      <c r="F31" s="380"/>
      <c r="G31" s="379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48"/>
      <c r="X31" s="48"/>
      <c r="Y31" s="48"/>
      <c r="Z31" s="48"/>
      <c r="AA31" s="48"/>
      <c r="AB31" s="154"/>
      <c r="AC31" s="154"/>
      <c r="AD31" s="154"/>
      <c r="AE31" s="154"/>
      <c r="AF31" s="17"/>
    </row>
    <row r="32" spans="1:56" ht="19.5" customHeight="1">
      <c r="A32" s="1017" t="s">
        <v>731</v>
      </c>
      <c r="B32" s="1017"/>
      <c r="C32" s="1017"/>
      <c r="D32" s="1018"/>
      <c r="E32" s="1032" t="s">
        <v>732</v>
      </c>
      <c r="F32" s="1032"/>
      <c r="G32" s="996"/>
      <c r="H32" s="1011" t="s">
        <v>733</v>
      </c>
      <c r="I32" s="1012"/>
      <c r="J32" s="995" t="s">
        <v>204</v>
      </c>
      <c r="K32" s="996"/>
      <c r="L32" s="1001" t="s">
        <v>326</v>
      </c>
      <c r="M32" s="1001" t="s">
        <v>734</v>
      </c>
      <c r="N32" s="995" t="s">
        <v>382</v>
      </c>
      <c r="O32" s="996"/>
      <c r="P32" s="1001" t="s">
        <v>383</v>
      </c>
      <c r="Q32" s="1001" t="s">
        <v>384</v>
      </c>
      <c r="R32" s="1001" t="s">
        <v>735</v>
      </c>
      <c r="S32" s="990" t="s">
        <v>4</v>
      </c>
      <c r="T32" s="990" t="s">
        <v>3</v>
      </c>
      <c r="U32" s="990" t="s">
        <v>2</v>
      </c>
      <c r="V32" s="990" t="s">
        <v>736</v>
      </c>
      <c r="W32" s="1086" t="s">
        <v>737</v>
      </c>
      <c r="X32" s="1087"/>
      <c r="Y32" s="1086" t="s">
        <v>738</v>
      </c>
      <c r="Z32" s="1087"/>
      <c r="AA32" s="990" t="s">
        <v>739</v>
      </c>
      <c r="AB32" s="1079" t="s">
        <v>740</v>
      </c>
      <c r="AC32" s="1008"/>
      <c r="AD32" s="1005" t="s">
        <v>328</v>
      </c>
      <c r="AE32" s="1006"/>
      <c r="BD32" s="145"/>
    </row>
    <row r="33" spans="1:56" ht="19.5" customHeight="1">
      <c r="A33" s="1019"/>
      <c r="B33" s="1019"/>
      <c r="C33" s="1019"/>
      <c r="D33" s="1020"/>
      <c r="E33" s="1033"/>
      <c r="F33" s="1033"/>
      <c r="G33" s="998"/>
      <c r="H33" s="1013"/>
      <c r="I33" s="1014"/>
      <c r="J33" s="997"/>
      <c r="K33" s="998"/>
      <c r="L33" s="1002"/>
      <c r="M33" s="1002"/>
      <c r="N33" s="997"/>
      <c r="O33" s="998"/>
      <c r="P33" s="1002"/>
      <c r="Q33" s="1002"/>
      <c r="R33" s="1002"/>
      <c r="S33" s="991"/>
      <c r="T33" s="991"/>
      <c r="U33" s="991"/>
      <c r="V33" s="991"/>
      <c r="W33" s="1079"/>
      <c r="X33" s="1088"/>
      <c r="Y33" s="1079"/>
      <c r="Z33" s="1088"/>
      <c r="AA33" s="991"/>
      <c r="AB33" s="1079"/>
      <c r="AC33" s="1008"/>
      <c r="AD33" s="1007"/>
      <c r="AE33" s="1008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  <c r="BA33" s="145"/>
      <c r="BB33" s="145"/>
      <c r="BC33" s="145"/>
      <c r="BD33" s="45"/>
    </row>
    <row r="34" spans="1:57" ht="19.5" customHeight="1">
      <c r="A34" s="1019"/>
      <c r="B34" s="1019"/>
      <c r="C34" s="1019"/>
      <c r="D34" s="1020"/>
      <c r="E34" s="1033"/>
      <c r="F34" s="1033"/>
      <c r="G34" s="998"/>
      <c r="H34" s="1013"/>
      <c r="I34" s="1014"/>
      <c r="J34" s="997"/>
      <c r="K34" s="998"/>
      <c r="L34" s="1002"/>
      <c r="M34" s="1002"/>
      <c r="N34" s="997"/>
      <c r="O34" s="998"/>
      <c r="P34" s="1002"/>
      <c r="Q34" s="1002"/>
      <c r="R34" s="1002"/>
      <c r="S34" s="991"/>
      <c r="T34" s="991"/>
      <c r="U34" s="991"/>
      <c r="V34" s="991"/>
      <c r="W34" s="1079"/>
      <c r="X34" s="1088"/>
      <c r="Y34" s="1079"/>
      <c r="Z34" s="1088"/>
      <c r="AA34" s="991"/>
      <c r="AB34" s="1079"/>
      <c r="AC34" s="1008"/>
      <c r="AD34" s="1007"/>
      <c r="AE34" s="1008"/>
      <c r="AG34" s="945" t="s">
        <v>741</v>
      </c>
      <c r="AH34" s="945"/>
      <c r="AI34" s="945"/>
      <c r="AJ34" s="945"/>
      <c r="AK34" s="945"/>
      <c r="AL34" s="945"/>
      <c r="AM34" s="945"/>
      <c r="AN34" s="945"/>
      <c r="AO34" s="945"/>
      <c r="AP34" s="945"/>
      <c r="AQ34" s="945"/>
      <c r="AR34" s="945"/>
      <c r="AS34" s="945"/>
      <c r="AT34" s="945"/>
      <c r="AU34" s="945"/>
      <c r="AV34" s="945"/>
      <c r="AW34" s="945"/>
      <c r="AX34" s="945"/>
      <c r="AY34" s="945"/>
      <c r="AZ34" s="945"/>
      <c r="BA34" s="945"/>
      <c r="BB34" s="945"/>
      <c r="BC34" s="945"/>
      <c r="BD34" s="173"/>
      <c r="BE34" s="47"/>
    </row>
    <row r="35" spans="1:57" ht="19.5" customHeight="1" thickBot="1">
      <c r="A35" s="1021"/>
      <c r="B35" s="1021"/>
      <c r="C35" s="1021"/>
      <c r="D35" s="1022"/>
      <c r="E35" s="1034"/>
      <c r="F35" s="1034"/>
      <c r="G35" s="1000"/>
      <c r="H35" s="1015"/>
      <c r="I35" s="1016"/>
      <c r="J35" s="999"/>
      <c r="K35" s="1000"/>
      <c r="L35" s="1003"/>
      <c r="M35" s="1003"/>
      <c r="N35" s="999"/>
      <c r="O35" s="1000"/>
      <c r="P35" s="1003"/>
      <c r="Q35" s="1003"/>
      <c r="R35" s="1003"/>
      <c r="S35" s="992"/>
      <c r="T35" s="992"/>
      <c r="U35" s="992"/>
      <c r="V35" s="992"/>
      <c r="W35" s="1080"/>
      <c r="X35" s="1089"/>
      <c r="Y35" s="1080"/>
      <c r="Z35" s="1089"/>
      <c r="AA35" s="992"/>
      <c r="AB35" s="1080"/>
      <c r="AC35" s="1081"/>
      <c r="AD35" s="1009"/>
      <c r="AE35" s="1010"/>
      <c r="AF35" s="47"/>
      <c r="AG35" s="154"/>
      <c r="AH35" s="155"/>
      <c r="AI35" s="381"/>
      <c r="AJ35" s="381"/>
      <c r="AK35" s="381"/>
      <c r="AL35" s="154"/>
      <c r="AM35" s="155"/>
      <c r="AN35" s="154"/>
      <c r="AO35" s="380"/>
      <c r="AP35" s="380"/>
      <c r="AQ35" s="380"/>
      <c r="AR35" s="154"/>
      <c r="AS35" s="380"/>
      <c r="AT35" s="380"/>
      <c r="AU35" s="380"/>
      <c r="AV35" s="380"/>
      <c r="AW35" s="154"/>
      <c r="AX35" s="380"/>
      <c r="AY35" s="380"/>
      <c r="AZ35" s="380"/>
      <c r="BA35" s="380"/>
      <c r="BB35" s="380"/>
      <c r="BC35" s="380"/>
      <c r="BD35" s="45"/>
      <c r="BE35" s="47"/>
    </row>
    <row r="36" spans="1:57" ht="19.5" customHeight="1">
      <c r="A36" s="1023" t="s">
        <v>749</v>
      </c>
      <c r="B36" s="1023"/>
      <c r="C36" s="1023"/>
      <c r="D36" s="1024"/>
      <c r="E36" s="952">
        <f>SUM(E38,E40)</f>
        <v>6918</v>
      </c>
      <c r="F36" s="952"/>
      <c r="G36" s="952"/>
      <c r="H36" s="525"/>
      <c r="I36" s="526">
        <f>SUM(H38,H40)</f>
        <v>260</v>
      </c>
      <c r="J36" s="952">
        <f>SUM(J38,J40)</f>
        <v>116</v>
      </c>
      <c r="K36" s="952"/>
      <c r="L36" s="519" t="s">
        <v>437</v>
      </c>
      <c r="M36" s="519">
        <f>SUM(M38,M40)</f>
        <v>306</v>
      </c>
      <c r="N36" s="952" t="s">
        <v>437</v>
      </c>
      <c r="O36" s="952"/>
      <c r="P36" s="519" t="s">
        <v>437</v>
      </c>
      <c r="Q36" s="519" t="s">
        <v>437</v>
      </c>
      <c r="R36" s="519" t="s">
        <v>437</v>
      </c>
      <c r="S36" s="519" t="s">
        <v>437</v>
      </c>
      <c r="T36" s="519" t="s">
        <v>437</v>
      </c>
      <c r="U36" s="519" t="s">
        <v>437</v>
      </c>
      <c r="V36" s="519">
        <f>SUM(V38,V40)</f>
        <v>105</v>
      </c>
      <c r="W36" s="952">
        <f>SUM(W38,W40)</f>
        <v>5233</v>
      </c>
      <c r="X36" s="952"/>
      <c r="Y36" s="952">
        <f>SUM(Y38,Y40)</f>
        <v>30</v>
      </c>
      <c r="Z36" s="952"/>
      <c r="AA36" s="519" t="s">
        <v>437</v>
      </c>
      <c r="AB36" s="952">
        <f>SUM(AB38,AB40)</f>
        <v>674</v>
      </c>
      <c r="AC36" s="952"/>
      <c r="AD36" s="952">
        <f>SUM(AD38,AD40)</f>
        <v>194</v>
      </c>
      <c r="AE36" s="952"/>
      <c r="AF36" s="47"/>
      <c r="AG36" s="1090" t="s">
        <v>742</v>
      </c>
      <c r="AH36" s="1091"/>
      <c r="AI36" s="1091"/>
      <c r="AJ36" s="1091"/>
      <c r="AK36" s="1091"/>
      <c r="AL36" s="1093" t="s">
        <v>743</v>
      </c>
      <c r="AM36" s="1094"/>
      <c r="AN36" s="1116" t="s">
        <v>201</v>
      </c>
      <c r="AO36" s="1116"/>
      <c r="AP36" s="1116"/>
      <c r="AQ36" s="1116"/>
      <c r="AR36" s="1116"/>
      <c r="AS36" s="1116"/>
      <c r="AT36" s="1116"/>
      <c r="AU36" s="1116"/>
      <c r="AV36" s="1116" t="s">
        <v>194</v>
      </c>
      <c r="AW36" s="1116"/>
      <c r="AX36" s="1116"/>
      <c r="AY36" s="1116"/>
      <c r="AZ36" s="1116"/>
      <c r="BA36" s="1116"/>
      <c r="BB36" s="1116"/>
      <c r="BC36" s="1117"/>
      <c r="BD36" s="45"/>
      <c r="BE36" s="47"/>
    </row>
    <row r="37" spans="1:56" ht="19.5" customHeight="1">
      <c r="A37" s="1026"/>
      <c r="B37" s="1026"/>
      <c r="C37" s="1026"/>
      <c r="D37" s="1027"/>
      <c r="E37" s="612"/>
      <c r="F37" s="612"/>
      <c r="G37" s="612"/>
      <c r="H37" s="613"/>
      <c r="I37" s="613"/>
      <c r="J37" s="613"/>
      <c r="K37" s="613"/>
      <c r="L37" s="51"/>
      <c r="M37" s="51"/>
      <c r="N37" s="613"/>
      <c r="O37" s="613"/>
      <c r="P37" s="51"/>
      <c r="Q37" s="51"/>
      <c r="R37" s="51"/>
      <c r="S37" s="51"/>
      <c r="T37" s="51"/>
      <c r="U37" s="51"/>
      <c r="V37" s="51"/>
      <c r="W37" s="613"/>
      <c r="X37" s="613"/>
      <c r="Y37" s="613"/>
      <c r="Z37" s="613"/>
      <c r="AA37" s="51"/>
      <c r="AB37" s="613"/>
      <c r="AC37" s="613"/>
      <c r="AD37" s="613"/>
      <c r="AE37" s="613"/>
      <c r="AG37" s="1092"/>
      <c r="AH37" s="964"/>
      <c r="AI37" s="964"/>
      <c r="AJ37" s="964"/>
      <c r="AK37" s="964"/>
      <c r="AL37" s="1095"/>
      <c r="AM37" s="1096"/>
      <c r="AN37" s="1097" t="s">
        <v>46</v>
      </c>
      <c r="AO37" s="1098"/>
      <c r="AP37" s="964" t="s">
        <v>744</v>
      </c>
      <c r="AQ37" s="964"/>
      <c r="AR37" s="964" t="s">
        <v>202</v>
      </c>
      <c r="AS37" s="964"/>
      <c r="AT37" s="964" t="s">
        <v>203</v>
      </c>
      <c r="AU37" s="964"/>
      <c r="AV37" s="1097" t="s">
        <v>46</v>
      </c>
      <c r="AW37" s="1098"/>
      <c r="AX37" s="1127" t="s">
        <v>0</v>
      </c>
      <c r="AY37" s="964"/>
      <c r="AZ37" s="964" t="s">
        <v>202</v>
      </c>
      <c r="BA37" s="964"/>
      <c r="BB37" s="964" t="s">
        <v>203</v>
      </c>
      <c r="BC37" s="973"/>
      <c r="BD37" s="106"/>
    </row>
    <row r="38" spans="1:56" ht="19.5" customHeight="1">
      <c r="A38" s="945" t="s">
        <v>23</v>
      </c>
      <c r="B38" s="945"/>
      <c r="C38" s="945"/>
      <c r="D38" s="1025"/>
      <c r="E38" s="942">
        <v>3326</v>
      </c>
      <c r="F38" s="942"/>
      <c r="G38" s="942"/>
      <c r="H38" s="612" t="s">
        <v>722</v>
      </c>
      <c r="I38" s="612"/>
      <c r="J38" s="612" t="s">
        <v>722</v>
      </c>
      <c r="K38" s="612"/>
      <c r="L38" s="35" t="s">
        <v>722</v>
      </c>
      <c r="M38" s="35" t="s">
        <v>722</v>
      </c>
      <c r="N38" s="612" t="s">
        <v>722</v>
      </c>
      <c r="O38" s="612"/>
      <c r="P38" s="35" t="s">
        <v>722</v>
      </c>
      <c r="Q38" s="35" t="s">
        <v>722</v>
      </c>
      <c r="R38" s="35" t="s">
        <v>722</v>
      </c>
      <c r="S38" s="35" t="s">
        <v>722</v>
      </c>
      <c r="T38" s="35" t="s">
        <v>722</v>
      </c>
      <c r="U38" s="35" t="s">
        <v>722</v>
      </c>
      <c r="V38" s="18">
        <v>12</v>
      </c>
      <c r="W38" s="612">
        <v>2686</v>
      </c>
      <c r="X38" s="612"/>
      <c r="Y38" s="942">
        <v>13</v>
      </c>
      <c r="Z38" s="942"/>
      <c r="AA38" s="35" t="s">
        <v>722</v>
      </c>
      <c r="AB38" s="1082">
        <v>560</v>
      </c>
      <c r="AC38" s="1082"/>
      <c r="AD38" s="613">
        <v>55</v>
      </c>
      <c r="AE38" s="613"/>
      <c r="AF38" s="17"/>
      <c r="AG38" s="411"/>
      <c r="AH38" s="412"/>
      <c r="AI38" s="412"/>
      <c r="AJ38" s="413"/>
      <c r="AK38" s="414" t="s">
        <v>46</v>
      </c>
      <c r="AL38" s="614">
        <f>SUM(AL39:AM40)</f>
        <v>2749</v>
      </c>
      <c r="AM38" s="614"/>
      <c r="AN38" s="614">
        <f>SUM(AN39:AO40)</f>
        <v>2554</v>
      </c>
      <c r="AO38" s="614"/>
      <c r="AP38" s="614">
        <f>SUM(AP39:AQ40)</f>
        <v>1174</v>
      </c>
      <c r="AQ38" s="614"/>
      <c r="AR38" s="614">
        <f>SUM(AR39:AS40)</f>
        <v>26</v>
      </c>
      <c r="AS38" s="614"/>
      <c r="AT38" s="614">
        <f>SUM(AT39:AU40)</f>
        <v>1354</v>
      </c>
      <c r="AU38" s="614"/>
      <c r="AV38" s="614">
        <f>SUM(AV39:AW40)</f>
        <v>195</v>
      </c>
      <c r="AW38" s="614"/>
      <c r="AX38" s="614">
        <f>SUM(AX39:AY40)</f>
        <v>15</v>
      </c>
      <c r="AY38" s="614"/>
      <c r="AZ38" s="614">
        <f>SUM(AZ39:BA40)</f>
        <v>37</v>
      </c>
      <c r="BA38" s="614"/>
      <c r="BB38" s="614">
        <f>SUM(BB39:BC40)</f>
        <v>143</v>
      </c>
      <c r="BC38" s="614"/>
      <c r="BD38" s="47"/>
    </row>
    <row r="39" spans="1:56" ht="19.5" customHeight="1">
      <c r="A39" s="1026"/>
      <c r="B39" s="1026"/>
      <c r="C39" s="1026"/>
      <c r="D39" s="1027"/>
      <c r="E39" s="612"/>
      <c r="F39" s="612"/>
      <c r="G39" s="612"/>
      <c r="H39" s="612"/>
      <c r="I39" s="612"/>
      <c r="J39" s="612"/>
      <c r="K39" s="612"/>
      <c r="L39" s="35"/>
      <c r="M39" s="35"/>
      <c r="N39" s="612"/>
      <c r="O39" s="612"/>
      <c r="P39" s="35"/>
      <c r="Q39" s="35"/>
      <c r="R39" s="35"/>
      <c r="S39" s="35"/>
      <c r="T39" s="35"/>
      <c r="U39" s="35"/>
      <c r="V39" s="35"/>
      <c r="W39" s="612"/>
      <c r="X39" s="612"/>
      <c r="Y39" s="612"/>
      <c r="Z39" s="612"/>
      <c r="AA39" s="35"/>
      <c r="AB39" s="613"/>
      <c r="AC39" s="613"/>
      <c r="AD39" s="613"/>
      <c r="AE39" s="613"/>
      <c r="AF39" s="17"/>
      <c r="AG39" s="1035" t="s">
        <v>750</v>
      </c>
      <c r="AH39" s="1035"/>
      <c r="AI39" s="1035"/>
      <c r="AJ39" s="415"/>
      <c r="AK39" s="402" t="s">
        <v>47</v>
      </c>
      <c r="AL39" s="614">
        <f>SUM(AN39,AV39)</f>
        <v>1108</v>
      </c>
      <c r="AM39" s="614"/>
      <c r="AN39" s="614">
        <f>SUM(AP39:AU39)</f>
        <v>1014</v>
      </c>
      <c r="AO39" s="614"/>
      <c r="AP39" s="614">
        <f>SUM(AP42,AP45,AP48,AP51,AP54)</f>
        <v>553</v>
      </c>
      <c r="AQ39" s="614"/>
      <c r="AR39" s="614">
        <f>SUM(AR42,AR45,AR48,AR51,AR54)</f>
        <v>16</v>
      </c>
      <c r="AS39" s="614"/>
      <c r="AT39" s="614">
        <f>SUM(AT42,AT45,AT48,AT51,AT54)</f>
        <v>445</v>
      </c>
      <c r="AU39" s="614"/>
      <c r="AV39" s="614">
        <f>SUM(AX39:BC39)</f>
        <v>94</v>
      </c>
      <c r="AW39" s="614"/>
      <c r="AX39" s="614">
        <f>SUM(AX42,AX45,AX48,AX51,AX54)</f>
        <v>10</v>
      </c>
      <c r="AY39" s="614"/>
      <c r="AZ39" s="614">
        <f>SUM(AZ42,AZ45,AZ48,AZ51,AZ54)</f>
        <v>30</v>
      </c>
      <c r="BA39" s="614"/>
      <c r="BB39" s="614">
        <f>SUM(BB42,BB45,BB48,BB51,BB54)</f>
        <v>54</v>
      </c>
      <c r="BC39" s="614"/>
      <c r="BD39" s="47"/>
    </row>
    <row r="40" spans="1:56" ht="19.5" customHeight="1">
      <c r="A40" s="1038" t="s">
        <v>24</v>
      </c>
      <c r="B40" s="1038"/>
      <c r="C40" s="1038"/>
      <c r="D40" s="1039"/>
      <c r="E40" s="1004">
        <v>3592</v>
      </c>
      <c r="F40" s="1004"/>
      <c r="G40" s="1004"/>
      <c r="H40" s="1028">
        <v>260</v>
      </c>
      <c r="I40" s="1028"/>
      <c r="J40" s="1004">
        <v>116</v>
      </c>
      <c r="K40" s="1004"/>
      <c r="L40" s="382" t="s">
        <v>722</v>
      </c>
      <c r="M40" s="382">
        <v>306</v>
      </c>
      <c r="N40" s="1028" t="s">
        <v>722</v>
      </c>
      <c r="O40" s="1028"/>
      <c r="P40" s="382" t="s">
        <v>722</v>
      </c>
      <c r="Q40" s="382" t="s">
        <v>722</v>
      </c>
      <c r="R40" s="382" t="s">
        <v>722</v>
      </c>
      <c r="S40" s="382" t="s">
        <v>722</v>
      </c>
      <c r="T40" s="382" t="s">
        <v>722</v>
      </c>
      <c r="U40" s="382" t="s">
        <v>722</v>
      </c>
      <c r="V40" s="180">
        <v>93</v>
      </c>
      <c r="W40" s="1028">
        <v>2547</v>
      </c>
      <c r="X40" s="1028"/>
      <c r="Y40" s="1004">
        <v>17</v>
      </c>
      <c r="Z40" s="1004"/>
      <c r="AA40" s="382" t="s">
        <v>722</v>
      </c>
      <c r="AB40" s="1004">
        <v>114</v>
      </c>
      <c r="AC40" s="1004"/>
      <c r="AD40" s="989">
        <v>139</v>
      </c>
      <c r="AE40" s="989"/>
      <c r="AF40" s="17"/>
      <c r="AG40" s="411"/>
      <c r="AH40" s="416"/>
      <c r="AI40" s="416"/>
      <c r="AJ40" s="416"/>
      <c r="AK40" s="417" t="s">
        <v>48</v>
      </c>
      <c r="AL40" s="614">
        <f>SUM(AN40,AV40)</f>
        <v>1641</v>
      </c>
      <c r="AM40" s="614"/>
      <c r="AN40" s="614">
        <f>SUM(AP40:AU40)</f>
        <v>1540</v>
      </c>
      <c r="AO40" s="614"/>
      <c r="AP40" s="614">
        <f>SUM(AP43,AP46,AP49,AP52,AP55)</f>
        <v>621</v>
      </c>
      <c r="AQ40" s="614"/>
      <c r="AR40" s="614">
        <f>SUM(AR43,AR46,AR49,AR52,AR55)</f>
        <v>10</v>
      </c>
      <c r="AS40" s="614"/>
      <c r="AT40" s="614">
        <f>SUM(AT43,AT46,AT49,AT52,AT55)</f>
        <v>909</v>
      </c>
      <c r="AU40" s="614"/>
      <c r="AV40" s="614">
        <f>SUM(AX40:BC40)</f>
        <v>101</v>
      </c>
      <c r="AW40" s="614"/>
      <c r="AX40" s="614">
        <f>SUM(AX43)</f>
        <v>5</v>
      </c>
      <c r="AY40" s="614"/>
      <c r="AZ40" s="614">
        <f>SUM(AZ43,AZ46)</f>
        <v>7</v>
      </c>
      <c r="BA40" s="614"/>
      <c r="BB40" s="614">
        <f>SUM(BB43,BB46,BB49,BB52,BB55)</f>
        <v>89</v>
      </c>
      <c r="BC40" s="614"/>
      <c r="BD40" s="47"/>
    </row>
    <row r="41" spans="1:56" ht="19.5" customHeight="1">
      <c r="A41" s="17" t="s">
        <v>480</v>
      </c>
      <c r="P41" s="17"/>
      <c r="Q41" s="17"/>
      <c r="R41" s="17"/>
      <c r="S41" s="17"/>
      <c r="T41" s="17"/>
      <c r="U41" s="17"/>
      <c r="V41" s="17"/>
      <c r="W41" s="130"/>
      <c r="X41" s="146"/>
      <c r="Y41" s="67"/>
      <c r="Z41" s="67"/>
      <c r="AA41" s="67"/>
      <c r="AB41" s="48"/>
      <c r="AC41" s="48"/>
      <c r="AD41" s="48"/>
      <c r="AE41" s="48"/>
      <c r="AF41" s="17"/>
      <c r="AH41" s="383"/>
      <c r="AI41" s="383"/>
      <c r="AJ41" s="375"/>
      <c r="AK41" s="384"/>
      <c r="AL41" s="612"/>
      <c r="AM41" s="612"/>
      <c r="AN41" s="612"/>
      <c r="AO41" s="612"/>
      <c r="AP41" s="612"/>
      <c r="AQ41" s="612"/>
      <c r="AR41" s="612"/>
      <c r="AS41" s="612"/>
      <c r="AT41" s="612"/>
      <c r="AU41" s="612"/>
      <c r="AV41" s="612"/>
      <c r="AW41" s="612"/>
      <c r="AX41" s="612"/>
      <c r="AY41" s="612"/>
      <c r="AZ41" s="612"/>
      <c r="BA41" s="612"/>
      <c r="BB41" s="612"/>
      <c r="BC41" s="612"/>
      <c r="BD41" s="47"/>
    </row>
    <row r="42" spans="1:56" ht="19.5" customHeight="1">
      <c r="A42" s="45"/>
      <c r="B42" s="45"/>
      <c r="C42" s="45"/>
      <c r="D42" s="66"/>
      <c r="E42" s="61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  <c r="R42" s="47"/>
      <c r="S42" s="18"/>
      <c r="T42" s="47"/>
      <c r="U42" s="48"/>
      <c r="V42" s="47"/>
      <c r="W42" s="18"/>
      <c r="X42" s="47"/>
      <c r="Y42" s="48"/>
      <c r="Z42" s="48"/>
      <c r="AA42" s="48"/>
      <c r="AB42" s="48"/>
      <c r="AC42" s="48"/>
      <c r="AD42" s="48"/>
      <c r="AE42" s="48"/>
      <c r="AF42" s="17"/>
      <c r="AG42" s="988" t="s">
        <v>205</v>
      </c>
      <c r="AH42" s="988"/>
      <c r="AI42" s="988"/>
      <c r="AJ42" s="375"/>
      <c r="AK42" s="105" t="s">
        <v>47</v>
      </c>
      <c r="AL42" s="612">
        <v>641</v>
      </c>
      <c r="AM42" s="612"/>
      <c r="AN42" s="612">
        <v>578</v>
      </c>
      <c r="AO42" s="612"/>
      <c r="AP42" s="612">
        <v>317</v>
      </c>
      <c r="AQ42" s="612"/>
      <c r="AR42" s="612">
        <v>14</v>
      </c>
      <c r="AS42" s="612"/>
      <c r="AT42" s="612">
        <v>247</v>
      </c>
      <c r="AU42" s="612"/>
      <c r="AV42" s="612">
        <v>63</v>
      </c>
      <c r="AW42" s="612"/>
      <c r="AX42" s="612">
        <v>9</v>
      </c>
      <c r="AY42" s="612"/>
      <c r="AZ42" s="612">
        <v>10</v>
      </c>
      <c r="BA42" s="612"/>
      <c r="BB42" s="612">
        <v>44</v>
      </c>
      <c r="BC42" s="612"/>
      <c r="BD42" s="18"/>
    </row>
    <row r="43" spans="1:56" ht="19.5" customHeight="1">
      <c r="A43" s="949" t="s">
        <v>570</v>
      </c>
      <c r="B43" s="949"/>
      <c r="C43" s="949"/>
      <c r="D43" s="949"/>
      <c r="E43" s="949"/>
      <c r="F43" s="949"/>
      <c r="G43" s="949"/>
      <c r="H43" s="949"/>
      <c r="I43" s="949"/>
      <c r="J43" s="949"/>
      <c r="K43" s="949"/>
      <c r="L43" s="949"/>
      <c r="M43" s="949"/>
      <c r="N43" s="949"/>
      <c r="O43" s="949"/>
      <c r="P43" s="949"/>
      <c r="Q43" s="949"/>
      <c r="R43" s="949"/>
      <c r="S43" s="949"/>
      <c r="T43" s="949"/>
      <c r="U43" s="949"/>
      <c r="V43" s="949"/>
      <c r="W43" s="949"/>
      <c r="X43" s="949"/>
      <c r="Y43" s="949"/>
      <c r="Z43" s="949"/>
      <c r="AA43" s="949"/>
      <c r="AB43" s="949"/>
      <c r="AC43" s="949"/>
      <c r="AD43" s="949"/>
      <c r="AE43" s="949"/>
      <c r="AF43" s="17"/>
      <c r="AG43" s="988"/>
      <c r="AH43" s="988"/>
      <c r="AI43" s="988"/>
      <c r="AJ43" s="375"/>
      <c r="AK43" s="107" t="s">
        <v>48</v>
      </c>
      <c r="AL43" s="612">
        <v>418</v>
      </c>
      <c r="AM43" s="612"/>
      <c r="AN43" s="612">
        <v>356</v>
      </c>
      <c r="AO43" s="612"/>
      <c r="AP43" s="612">
        <v>139</v>
      </c>
      <c r="AQ43" s="612"/>
      <c r="AR43" s="612">
        <v>6</v>
      </c>
      <c r="AS43" s="612"/>
      <c r="AT43" s="612">
        <v>211</v>
      </c>
      <c r="AU43" s="612"/>
      <c r="AV43" s="612">
        <v>62</v>
      </c>
      <c r="AW43" s="612"/>
      <c r="AX43" s="612">
        <v>5</v>
      </c>
      <c r="AY43" s="612"/>
      <c r="AZ43" s="612">
        <v>6</v>
      </c>
      <c r="BA43" s="612"/>
      <c r="BB43" s="612">
        <v>51</v>
      </c>
      <c r="BC43" s="612"/>
      <c r="BD43" s="47"/>
    </row>
    <row r="44" spans="1:56" ht="19.5" customHeight="1" thickBot="1">
      <c r="A44" s="233"/>
      <c r="B44" s="23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E44" s="385"/>
      <c r="AF44" s="17"/>
      <c r="AH44" s="17"/>
      <c r="AI44" s="17"/>
      <c r="AJ44" s="48"/>
      <c r="AK44" s="386"/>
      <c r="AL44" s="612"/>
      <c r="AM44" s="612"/>
      <c r="AN44" s="612"/>
      <c r="AO44" s="612"/>
      <c r="AP44" s="612"/>
      <c r="AQ44" s="612"/>
      <c r="AR44" s="612"/>
      <c r="AS44" s="612"/>
      <c r="AT44" s="612"/>
      <c r="AU44" s="612"/>
      <c r="AV44" s="612"/>
      <c r="AW44" s="612"/>
      <c r="AX44" s="612"/>
      <c r="AY44" s="612"/>
      <c r="AZ44" s="612"/>
      <c r="BA44" s="612"/>
      <c r="BB44" s="612"/>
      <c r="BC44" s="612"/>
      <c r="BD44" s="47"/>
    </row>
    <row r="45" spans="1:56" ht="19.5" customHeight="1">
      <c r="A45" s="409"/>
      <c r="B45" s="405"/>
      <c r="C45" s="410"/>
      <c r="D45" s="1040" t="s">
        <v>212</v>
      </c>
      <c r="E45" s="1040"/>
      <c r="F45" s="1040"/>
      <c r="G45" s="1040"/>
      <c r="H45" s="1040"/>
      <c r="I45" s="1040"/>
      <c r="J45" s="1040"/>
      <c r="K45" s="1137" t="s">
        <v>213</v>
      </c>
      <c r="L45" s="1138"/>
      <c r="M45" s="1138"/>
      <c r="N45" s="1138"/>
      <c r="O45" s="1138"/>
      <c r="P45" s="1138"/>
      <c r="Q45" s="1138"/>
      <c r="R45" s="1138"/>
      <c r="S45" s="1138"/>
      <c r="T45" s="1139"/>
      <c r="U45" s="1150" t="s">
        <v>210</v>
      </c>
      <c r="V45" s="1151"/>
      <c r="W45" s="1151"/>
      <c r="X45" s="1151"/>
      <c r="Y45" s="1151"/>
      <c r="Z45" s="1151"/>
      <c r="AA45" s="1151"/>
      <c r="AB45" s="1152"/>
      <c r="AC45" s="1150" t="s">
        <v>211</v>
      </c>
      <c r="AD45" s="1151"/>
      <c r="AE45" s="1151"/>
      <c r="AF45" s="17"/>
      <c r="AG45" s="988" t="s">
        <v>206</v>
      </c>
      <c r="AH45" s="988"/>
      <c r="AI45" s="988"/>
      <c r="AJ45" s="375"/>
      <c r="AK45" s="105" t="s">
        <v>47</v>
      </c>
      <c r="AL45" s="612">
        <v>245</v>
      </c>
      <c r="AM45" s="612"/>
      <c r="AN45" s="612">
        <v>216</v>
      </c>
      <c r="AO45" s="612"/>
      <c r="AP45" s="612">
        <v>132</v>
      </c>
      <c r="AQ45" s="612"/>
      <c r="AR45" s="612">
        <v>2</v>
      </c>
      <c r="AS45" s="612"/>
      <c r="AT45" s="612">
        <v>82</v>
      </c>
      <c r="AU45" s="612"/>
      <c r="AV45" s="612">
        <v>29</v>
      </c>
      <c r="AW45" s="612"/>
      <c r="AX45" s="612">
        <v>1</v>
      </c>
      <c r="AY45" s="612"/>
      <c r="AZ45" s="612">
        <v>20</v>
      </c>
      <c r="BA45" s="612"/>
      <c r="BB45" s="612">
        <v>8</v>
      </c>
      <c r="BC45" s="612"/>
      <c r="BD45" s="47"/>
    </row>
    <row r="46" spans="1:56" ht="19.5" customHeight="1">
      <c r="A46" s="1045" t="s">
        <v>745</v>
      </c>
      <c r="B46" s="1046"/>
      <c r="C46" s="1047" t="s">
        <v>385</v>
      </c>
      <c r="D46" s="1041"/>
      <c r="E46" s="1041"/>
      <c r="F46" s="1041"/>
      <c r="G46" s="1041"/>
      <c r="H46" s="1041"/>
      <c r="I46" s="1041"/>
      <c r="J46" s="1041"/>
      <c r="K46" s="1140" t="s">
        <v>581</v>
      </c>
      <c r="L46" s="1141"/>
      <c r="M46" s="1141"/>
      <c r="N46" s="1141"/>
      <c r="O46" s="1141"/>
      <c r="P46" s="1140" t="s">
        <v>582</v>
      </c>
      <c r="Q46" s="1141"/>
      <c r="R46" s="1141"/>
      <c r="S46" s="1141"/>
      <c r="T46" s="1141"/>
      <c r="U46" s="1050" t="s">
        <v>214</v>
      </c>
      <c r="V46" s="1056" t="s">
        <v>215</v>
      </c>
      <c r="W46" s="1057"/>
      <c r="X46" s="1057"/>
      <c r="Y46" s="1057"/>
      <c r="Z46" s="1057"/>
      <c r="AA46" s="1058"/>
      <c r="AB46" s="1050" t="s">
        <v>216</v>
      </c>
      <c r="AC46" s="1056" t="s">
        <v>49</v>
      </c>
      <c r="AD46" s="1057"/>
      <c r="AE46" s="1057"/>
      <c r="AF46" s="17"/>
      <c r="AG46" s="988"/>
      <c r="AH46" s="988"/>
      <c r="AI46" s="988"/>
      <c r="AJ46" s="48"/>
      <c r="AK46" s="107" t="s">
        <v>48</v>
      </c>
      <c r="AL46" s="612">
        <v>79</v>
      </c>
      <c r="AM46" s="612"/>
      <c r="AN46" s="612">
        <v>74</v>
      </c>
      <c r="AO46" s="612"/>
      <c r="AP46" s="612">
        <v>53</v>
      </c>
      <c r="AQ46" s="612"/>
      <c r="AR46" s="612" t="s">
        <v>722</v>
      </c>
      <c r="AS46" s="612"/>
      <c r="AT46" s="612">
        <v>21</v>
      </c>
      <c r="AU46" s="612"/>
      <c r="AV46" s="612">
        <v>5</v>
      </c>
      <c r="AW46" s="612"/>
      <c r="AX46" s="612" t="s">
        <v>722</v>
      </c>
      <c r="AY46" s="612"/>
      <c r="AZ46" s="612">
        <v>1</v>
      </c>
      <c r="BA46" s="612"/>
      <c r="BB46" s="612">
        <v>4</v>
      </c>
      <c r="BC46" s="612"/>
      <c r="BD46" s="47"/>
    </row>
    <row r="47" spans="1:56" ht="19.5" customHeight="1">
      <c r="A47" s="1045"/>
      <c r="B47" s="1046"/>
      <c r="C47" s="1047"/>
      <c r="D47" s="1128" t="s">
        <v>46</v>
      </c>
      <c r="E47" s="1129"/>
      <c r="F47" s="1029" t="s">
        <v>227</v>
      </c>
      <c r="G47" s="1029" t="s">
        <v>386</v>
      </c>
      <c r="H47" s="1029" t="s">
        <v>225</v>
      </c>
      <c r="I47" s="1029" t="s">
        <v>224</v>
      </c>
      <c r="J47" s="1029" t="s">
        <v>226</v>
      </c>
      <c r="K47" s="1029" t="s">
        <v>227</v>
      </c>
      <c r="L47" s="1029" t="s">
        <v>386</v>
      </c>
      <c r="M47" s="1029" t="s">
        <v>225</v>
      </c>
      <c r="N47" s="1029" t="s">
        <v>224</v>
      </c>
      <c r="O47" s="1029" t="s">
        <v>226</v>
      </c>
      <c r="P47" s="1029" t="s">
        <v>227</v>
      </c>
      <c r="Q47" s="1029" t="s">
        <v>386</v>
      </c>
      <c r="R47" s="1029" t="s">
        <v>225</v>
      </c>
      <c r="S47" s="1029" t="s">
        <v>224</v>
      </c>
      <c r="T47" s="1029" t="s">
        <v>226</v>
      </c>
      <c r="U47" s="1051"/>
      <c r="V47" s="1051" t="s">
        <v>46</v>
      </c>
      <c r="W47" s="1029" t="s">
        <v>217</v>
      </c>
      <c r="X47" s="1029" t="s">
        <v>218</v>
      </c>
      <c r="Y47" s="1029" t="s">
        <v>219</v>
      </c>
      <c r="Z47" s="1029" t="s">
        <v>220</v>
      </c>
      <c r="AA47" s="1029" t="s">
        <v>221</v>
      </c>
      <c r="AB47" s="1051"/>
      <c r="AC47" s="1050" t="s">
        <v>46</v>
      </c>
      <c r="AD47" s="1029" t="s">
        <v>222</v>
      </c>
      <c r="AE47" s="1053" t="s">
        <v>223</v>
      </c>
      <c r="AF47" s="48"/>
      <c r="AH47" s="383"/>
      <c r="AI47" s="383"/>
      <c r="AJ47" s="375"/>
      <c r="AK47" s="384"/>
      <c r="AL47" s="612"/>
      <c r="AM47" s="612"/>
      <c r="AN47" s="612"/>
      <c r="AO47" s="612"/>
      <c r="AP47" s="612"/>
      <c r="AQ47" s="612"/>
      <c r="AR47" s="612"/>
      <c r="AS47" s="612"/>
      <c r="AT47" s="612"/>
      <c r="AU47" s="612"/>
      <c r="AV47" s="612"/>
      <c r="AW47" s="612"/>
      <c r="AX47" s="612"/>
      <c r="AY47" s="612"/>
      <c r="AZ47" s="612"/>
      <c r="BA47" s="612"/>
      <c r="BB47" s="612"/>
      <c r="BC47" s="612"/>
      <c r="BD47" s="47"/>
    </row>
    <row r="48" spans="1:56" ht="19.5" customHeight="1">
      <c r="A48" s="1045"/>
      <c r="B48" s="1046"/>
      <c r="C48" s="1047"/>
      <c r="D48" s="1130"/>
      <c r="E48" s="1131"/>
      <c r="F48" s="1030"/>
      <c r="G48" s="1030"/>
      <c r="H48" s="1030"/>
      <c r="I48" s="1030"/>
      <c r="J48" s="1030"/>
      <c r="K48" s="1030"/>
      <c r="L48" s="1030"/>
      <c r="M48" s="1030"/>
      <c r="N48" s="1030"/>
      <c r="O48" s="1030"/>
      <c r="P48" s="1030"/>
      <c r="Q48" s="1030"/>
      <c r="R48" s="1030"/>
      <c r="S48" s="1030"/>
      <c r="T48" s="1030"/>
      <c r="U48" s="1051"/>
      <c r="V48" s="1051"/>
      <c r="W48" s="1030"/>
      <c r="X48" s="1030"/>
      <c r="Y48" s="1030"/>
      <c r="Z48" s="1030"/>
      <c r="AA48" s="1030"/>
      <c r="AB48" s="1051"/>
      <c r="AC48" s="1051"/>
      <c r="AD48" s="1030"/>
      <c r="AE48" s="1054"/>
      <c r="AF48" s="48"/>
      <c r="AG48" s="988" t="s">
        <v>207</v>
      </c>
      <c r="AH48" s="988"/>
      <c r="AI48" s="988"/>
      <c r="AJ48" s="48"/>
      <c r="AK48" s="105" t="s">
        <v>47</v>
      </c>
      <c r="AL48" s="612">
        <v>157</v>
      </c>
      <c r="AM48" s="612"/>
      <c r="AN48" s="612">
        <v>157</v>
      </c>
      <c r="AO48" s="612"/>
      <c r="AP48" s="612">
        <v>69</v>
      </c>
      <c r="AQ48" s="612"/>
      <c r="AR48" s="612" t="s">
        <v>722</v>
      </c>
      <c r="AS48" s="612"/>
      <c r="AT48" s="612">
        <v>88</v>
      </c>
      <c r="AU48" s="612"/>
      <c r="AV48" s="612" t="s">
        <v>437</v>
      </c>
      <c r="AW48" s="612"/>
      <c r="AX48" s="612" t="s">
        <v>722</v>
      </c>
      <c r="AY48" s="612"/>
      <c r="AZ48" s="612" t="s">
        <v>722</v>
      </c>
      <c r="BA48" s="612"/>
      <c r="BB48" s="612" t="s">
        <v>722</v>
      </c>
      <c r="BC48" s="612"/>
      <c r="BD48" s="47"/>
    </row>
    <row r="49" spans="1:56" ht="19.5" customHeight="1">
      <c r="A49" s="1045"/>
      <c r="B49" s="1046"/>
      <c r="C49" s="1047"/>
      <c r="D49" s="1130"/>
      <c r="E49" s="1131"/>
      <c r="F49" s="1030"/>
      <c r="G49" s="1030"/>
      <c r="H49" s="1030"/>
      <c r="I49" s="1030"/>
      <c r="J49" s="1030"/>
      <c r="K49" s="1030"/>
      <c r="L49" s="1030"/>
      <c r="M49" s="1030"/>
      <c r="N49" s="1030"/>
      <c r="O49" s="1030"/>
      <c r="P49" s="1030"/>
      <c r="Q49" s="1030"/>
      <c r="R49" s="1030"/>
      <c r="S49" s="1030"/>
      <c r="T49" s="1030"/>
      <c r="U49" s="1051"/>
      <c r="V49" s="1051"/>
      <c r="W49" s="1030"/>
      <c r="X49" s="1030"/>
      <c r="Y49" s="1030"/>
      <c r="Z49" s="1030"/>
      <c r="AA49" s="1030"/>
      <c r="AB49" s="1051"/>
      <c r="AC49" s="1051"/>
      <c r="AD49" s="1030"/>
      <c r="AE49" s="1054"/>
      <c r="AF49" s="48"/>
      <c r="AG49" s="988"/>
      <c r="AH49" s="988"/>
      <c r="AI49" s="988"/>
      <c r="AJ49" s="387"/>
      <c r="AK49" s="107" t="s">
        <v>48</v>
      </c>
      <c r="AL49" s="612">
        <v>1068</v>
      </c>
      <c r="AM49" s="612"/>
      <c r="AN49" s="612">
        <v>1064</v>
      </c>
      <c r="AO49" s="612"/>
      <c r="AP49" s="612">
        <v>416</v>
      </c>
      <c r="AQ49" s="612"/>
      <c r="AR49" s="612">
        <v>1</v>
      </c>
      <c r="AS49" s="612"/>
      <c r="AT49" s="612">
        <v>647</v>
      </c>
      <c r="AU49" s="612"/>
      <c r="AV49" s="612">
        <v>4</v>
      </c>
      <c r="AW49" s="612"/>
      <c r="AX49" s="612" t="s">
        <v>722</v>
      </c>
      <c r="AY49" s="612"/>
      <c r="AZ49" s="612" t="s">
        <v>722</v>
      </c>
      <c r="BA49" s="612"/>
      <c r="BB49" s="612">
        <v>4</v>
      </c>
      <c r="BC49" s="612"/>
      <c r="BD49" s="47"/>
    </row>
    <row r="50" spans="1:56" ht="19.5" customHeight="1">
      <c r="A50" s="1045"/>
      <c r="B50" s="1046"/>
      <c r="C50" s="1047"/>
      <c r="D50" s="1130"/>
      <c r="E50" s="1131"/>
      <c r="F50" s="1030"/>
      <c r="G50" s="1030"/>
      <c r="H50" s="1030"/>
      <c r="I50" s="1030"/>
      <c r="J50" s="1030"/>
      <c r="K50" s="1030"/>
      <c r="L50" s="1030"/>
      <c r="M50" s="1030"/>
      <c r="N50" s="1030"/>
      <c r="O50" s="1030"/>
      <c r="P50" s="1030"/>
      <c r="Q50" s="1030"/>
      <c r="R50" s="1030"/>
      <c r="S50" s="1030"/>
      <c r="T50" s="1030"/>
      <c r="U50" s="1051"/>
      <c r="V50" s="1051"/>
      <c r="W50" s="1030"/>
      <c r="X50" s="1030"/>
      <c r="Y50" s="1030"/>
      <c r="Z50" s="1030"/>
      <c r="AA50" s="1030"/>
      <c r="AB50" s="1051"/>
      <c r="AC50" s="1051"/>
      <c r="AD50" s="1030"/>
      <c r="AE50" s="1054"/>
      <c r="AF50" s="48"/>
      <c r="AH50" s="48"/>
      <c r="AI50" s="48"/>
      <c r="AJ50" s="48"/>
      <c r="AK50" s="386"/>
      <c r="AL50" s="612"/>
      <c r="AM50" s="612"/>
      <c r="AN50" s="612"/>
      <c r="AO50" s="612"/>
      <c r="AP50" s="612"/>
      <c r="AQ50" s="612"/>
      <c r="AR50" s="612"/>
      <c r="AS50" s="612"/>
      <c r="AT50" s="612"/>
      <c r="AU50" s="612"/>
      <c r="AV50" s="612"/>
      <c r="AW50" s="612"/>
      <c r="AX50" s="612"/>
      <c r="AY50" s="612"/>
      <c r="AZ50" s="612"/>
      <c r="BA50" s="612"/>
      <c r="BB50" s="612"/>
      <c r="BC50" s="612"/>
      <c r="BD50" s="47"/>
    </row>
    <row r="51" spans="1:56" ht="19.5" customHeight="1">
      <c r="A51" s="1045"/>
      <c r="B51" s="1046"/>
      <c r="C51" s="1047"/>
      <c r="D51" s="1130"/>
      <c r="E51" s="1131"/>
      <c r="F51" s="1030"/>
      <c r="G51" s="1030"/>
      <c r="H51" s="1030"/>
      <c r="I51" s="1030"/>
      <c r="J51" s="1030"/>
      <c r="K51" s="1030"/>
      <c r="L51" s="1030"/>
      <c r="M51" s="1030"/>
      <c r="N51" s="1030"/>
      <c r="O51" s="1030"/>
      <c r="P51" s="1030"/>
      <c r="Q51" s="1030"/>
      <c r="R51" s="1030"/>
      <c r="S51" s="1030"/>
      <c r="T51" s="1030"/>
      <c r="U51" s="1051"/>
      <c r="V51" s="1051"/>
      <c r="W51" s="1030"/>
      <c r="X51" s="1030"/>
      <c r="Y51" s="1030"/>
      <c r="Z51" s="1030"/>
      <c r="AA51" s="1030"/>
      <c r="AB51" s="1051"/>
      <c r="AC51" s="1051"/>
      <c r="AD51" s="1030"/>
      <c r="AE51" s="1054"/>
      <c r="AF51" s="48"/>
      <c r="AG51" s="988" t="s">
        <v>208</v>
      </c>
      <c r="AH51" s="988"/>
      <c r="AI51" s="988"/>
      <c r="AJ51" s="47"/>
      <c r="AK51" s="105" t="s">
        <v>47</v>
      </c>
      <c r="AL51" s="612">
        <v>15</v>
      </c>
      <c r="AM51" s="612"/>
      <c r="AN51" s="612">
        <v>15</v>
      </c>
      <c r="AO51" s="612"/>
      <c r="AP51" s="612">
        <v>5</v>
      </c>
      <c r="AQ51" s="612"/>
      <c r="AR51" s="612" t="s">
        <v>722</v>
      </c>
      <c r="AS51" s="612"/>
      <c r="AT51" s="612">
        <v>10</v>
      </c>
      <c r="AU51" s="612"/>
      <c r="AV51" s="612" t="s">
        <v>437</v>
      </c>
      <c r="AW51" s="612"/>
      <c r="AX51" s="612" t="s">
        <v>722</v>
      </c>
      <c r="AY51" s="612"/>
      <c r="AZ51" s="612" t="s">
        <v>722</v>
      </c>
      <c r="BA51" s="612"/>
      <c r="BB51" s="612" t="s">
        <v>722</v>
      </c>
      <c r="BC51" s="612"/>
      <c r="BD51" s="47"/>
    </row>
    <row r="52" spans="1:56" ht="19.5" customHeight="1">
      <c r="A52" s="406"/>
      <c r="B52" s="407"/>
      <c r="C52" s="408"/>
      <c r="D52" s="1132"/>
      <c r="E52" s="1133"/>
      <c r="F52" s="1031"/>
      <c r="G52" s="1031"/>
      <c r="H52" s="1031"/>
      <c r="I52" s="1031"/>
      <c r="J52" s="1031"/>
      <c r="K52" s="1031"/>
      <c r="L52" s="1031"/>
      <c r="M52" s="1031"/>
      <c r="N52" s="1031"/>
      <c r="O52" s="1031"/>
      <c r="P52" s="1031"/>
      <c r="Q52" s="1031"/>
      <c r="R52" s="1031"/>
      <c r="S52" s="1031"/>
      <c r="T52" s="1031"/>
      <c r="U52" s="1052"/>
      <c r="V52" s="1052"/>
      <c r="W52" s="1031"/>
      <c r="X52" s="1031"/>
      <c r="Y52" s="1031"/>
      <c r="Z52" s="1031"/>
      <c r="AA52" s="1031"/>
      <c r="AB52" s="1052"/>
      <c r="AC52" s="1052"/>
      <c r="AD52" s="1031"/>
      <c r="AE52" s="1055"/>
      <c r="AF52" s="371"/>
      <c r="AG52" s="988"/>
      <c r="AH52" s="988"/>
      <c r="AI52" s="988"/>
      <c r="AJ52" s="47"/>
      <c r="AK52" s="107" t="s">
        <v>48</v>
      </c>
      <c r="AL52" s="612">
        <v>46</v>
      </c>
      <c r="AM52" s="612"/>
      <c r="AN52" s="612">
        <v>17</v>
      </c>
      <c r="AO52" s="612"/>
      <c r="AP52" s="612">
        <v>7</v>
      </c>
      <c r="AQ52" s="612"/>
      <c r="AR52" s="612" t="s">
        <v>722</v>
      </c>
      <c r="AS52" s="612"/>
      <c r="AT52" s="612">
        <v>10</v>
      </c>
      <c r="AU52" s="612"/>
      <c r="AV52" s="612">
        <v>29</v>
      </c>
      <c r="AW52" s="612"/>
      <c r="AX52" s="612" t="s">
        <v>722</v>
      </c>
      <c r="AY52" s="612"/>
      <c r="AZ52" s="612" t="s">
        <v>722</v>
      </c>
      <c r="BA52" s="612"/>
      <c r="BB52" s="612">
        <v>29</v>
      </c>
      <c r="BC52" s="612"/>
      <c r="BD52" s="18"/>
    </row>
    <row r="53" spans="1:56" ht="19.5" customHeight="1">
      <c r="A53" s="1035" t="s">
        <v>228</v>
      </c>
      <c r="B53" s="1036"/>
      <c r="C53" s="403" t="s">
        <v>23</v>
      </c>
      <c r="D53" s="1048">
        <f>SUM(D56,D59)</f>
        <v>1490</v>
      </c>
      <c r="E53" s="1049"/>
      <c r="F53" s="519">
        <f>SUM(F56,F59)</f>
        <v>95</v>
      </c>
      <c r="G53" s="519">
        <f aca="true" t="shared" si="1" ref="G53:AE54">SUM(G56,G59)</f>
        <v>175</v>
      </c>
      <c r="H53" s="519">
        <f t="shared" si="1"/>
        <v>622</v>
      </c>
      <c r="I53" s="519">
        <f t="shared" si="1"/>
        <v>460</v>
      </c>
      <c r="J53" s="519">
        <f t="shared" si="1"/>
        <v>138</v>
      </c>
      <c r="K53" s="519">
        <f t="shared" si="1"/>
        <v>53</v>
      </c>
      <c r="L53" s="519">
        <f t="shared" si="1"/>
        <v>75</v>
      </c>
      <c r="M53" s="519">
        <f t="shared" si="1"/>
        <v>244</v>
      </c>
      <c r="N53" s="519">
        <f t="shared" si="1"/>
        <v>228</v>
      </c>
      <c r="O53" s="519">
        <f t="shared" si="1"/>
        <v>68</v>
      </c>
      <c r="P53" s="519">
        <f t="shared" si="1"/>
        <v>10</v>
      </c>
      <c r="Q53" s="519">
        <f t="shared" si="1"/>
        <v>29</v>
      </c>
      <c r="R53" s="519">
        <f t="shared" si="1"/>
        <v>114</v>
      </c>
      <c r="S53" s="519">
        <f t="shared" si="1"/>
        <v>92</v>
      </c>
      <c r="T53" s="519">
        <f t="shared" si="1"/>
        <v>22</v>
      </c>
      <c r="U53" s="519">
        <f t="shared" si="1"/>
        <v>176</v>
      </c>
      <c r="V53" s="519">
        <f t="shared" si="1"/>
        <v>118</v>
      </c>
      <c r="W53" s="519">
        <f t="shared" si="1"/>
        <v>2</v>
      </c>
      <c r="X53" s="519">
        <f t="shared" si="1"/>
        <v>50</v>
      </c>
      <c r="Y53" s="519">
        <f t="shared" si="1"/>
        <v>31</v>
      </c>
      <c r="Z53" s="519">
        <f t="shared" si="1"/>
        <v>25</v>
      </c>
      <c r="AA53" s="519">
        <f t="shared" si="1"/>
        <v>10</v>
      </c>
      <c r="AB53" s="519">
        <f t="shared" si="1"/>
        <v>58</v>
      </c>
      <c r="AC53" s="519">
        <f t="shared" si="1"/>
        <v>46</v>
      </c>
      <c r="AD53" s="519">
        <f t="shared" si="1"/>
        <v>24</v>
      </c>
      <c r="AE53" s="519">
        <f t="shared" si="1"/>
        <v>22</v>
      </c>
      <c r="AF53" s="47"/>
      <c r="AJ53" s="47"/>
      <c r="AK53" s="221"/>
      <c r="AL53" s="612"/>
      <c r="AM53" s="612"/>
      <c r="AN53" s="612"/>
      <c r="AO53" s="612"/>
      <c r="AP53" s="612"/>
      <c r="AQ53" s="612"/>
      <c r="AR53" s="612"/>
      <c r="AS53" s="612"/>
      <c r="AT53" s="612"/>
      <c r="AU53" s="612"/>
      <c r="AV53" s="612"/>
      <c r="AW53" s="612"/>
      <c r="AX53" s="612"/>
      <c r="AY53" s="612"/>
      <c r="AZ53" s="612"/>
      <c r="BA53" s="612"/>
      <c r="BB53" s="612"/>
      <c r="BC53" s="612"/>
      <c r="BD53" s="47"/>
    </row>
    <row r="54" spans="1:55" ht="19.5" customHeight="1">
      <c r="A54" s="1035"/>
      <c r="B54" s="1036"/>
      <c r="C54" s="404" t="s">
        <v>24</v>
      </c>
      <c r="D54" s="1037">
        <f>SUM(D57,D60)</f>
        <v>329</v>
      </c>
      <c r="E54" s="987"/>
      <c r="F54" s="519">
        <f>SUM(F57,F60)</f>
        <v>111</v>
      </c>
      <c r="G54" s="519">
        <f aca="true" t="shared" si="2" ref="G54:V54">SUM(G57,G60)</f>
        <v>23</v>
      </c>
      <c r="H54" s="519">
        <f t="shared" si="2"/>
        <v>113</v>
      </c>
      <c r="I54" s="519">
        <f t="shared" si="2"/>
        <v>10</v>
      </c>
      <c r="J54" s="519">
        <f t="shared" si="2"/>
        <v>72</v>
      </c>
      <c r="K54" s="519">
        <f t="shared" si="2"/>
        <v>66</v>
      </c>
      <c r="L54" s="519">
        <f t="shared" si="2"/>
        <v>19</v>
      </c>
      <c r="M54" s="519">
        <f t="shared" si="2"/>
        <v>55</v>
      </c>
      <c r="N54" s="519">
        <f t="shared" si="2"/>
        <v>7</v>
      </c>
      <c r="O54" s="519">
        <f t="shared" si="2"/>
        <v>48</v>
      </c>
      <c r="P54" s="519">
        <f t="shared" si="2"/>
        <v>30</v>
      </c>
      <c r="Q54" s="519">
        <f t="shared" si="2"/>
        <v>12</v>
      </c>
      <c r="R54" s="519">
        <f t="shared" si="2"/>
        <v>40</v>
      </c>
      <c r="S54" s="519">
        <f t="shared" si="2"/>
        <v>6</v>
      </c>
      <c r="T54" s="519">
        <f t="shared" si="2"/>
        <v>19</v>
      </c>
      <c r="U54" s="519">
        <f t="shared" si="2"/>
        <v>4</v>
      </c>
      <c r="V54" s="519">
        <f t="shared" si="2"/>
        <v>4</v>
      </c>
      <c r="W54" s="519" t="s">
        <v>437</v>
      </c>
      <c r="X54" s="519" t="s">
        <v>437</v>
      </c>
      <c r="Y54" s="519" t="s">
        <v>437</v>
      </c>
      <c r="Z54" s="519">
        <f t="shared" si="1"/>
        <v>3</v>
      </c>
      <c r="AA54" s="519">
        <v>1</v>
      </c>
      <c r="AB54" s="519" t="s">
        <v>437</v>
      </c>
      <c r="AC54" s="519">
        <f t="shared" si="1"/>
        <v>20</v>
      </c>
      <c r="AD54" s="519">
        <f t="shared" si="1"/>
        <v>15</v>
      </c>
      <c r="AE54" s="519">
        <f t="shared" si="1"/>
        <v>5</v>
      </c>
      <c r="AF54" s="47"/>
      <c r="AG54" s="1099" t="s">
        <v>209</v>
      </c>
      <c r="AH54" s="1099"/>
      <c r="AI54" s="1099"/>
      <c r="AJ54" s="47"/>
      <c r="AK54" s="105" t="s">
        <v>47</v>
      </c>
      <c r="AL54" s="612">
        <v>50</v>
      </c>
      <c r="AM54" s="612"/>
      <c r="AN54" s="612">
        <v>48</v>
      </c>
      <c r="AO54" s="612"/>
      <c r="AP54" s="612">
        <v>30</v>
      </c>
      <c r="AQ54" s="612"/>
      <c r="AR54" s="612" t="s">
        <v>722</v>
      </c>
      <c r="AS54" s="612"/>
      <c r="AT54" s="612">
        <v>18</v>
      </c>
      <c r="AU54" s="612"/>
      <c r="AV54" s="612">
        <v>2</v>
      </c>
      <c r="AW54" s="612"/>
      <c r="AX54" s="612" t="s">
        <v>722</v>
      </c>
      <c r="AY54" s="612"/>
      <c r="AZ54" s="612" t="s">
        <v>722</v>
      </c>
      <c r="BA54" s="612"/>
      <c r="BB54" s="612">
        <v>2</v>
      </c>
      <c r="BC54" s="612"/>
    </row>
    <row r="55" spans="1:55" ht="19.5" customHeight="1">
      <c r="A55" s="945"/>
      <c r="B55" s="1025"/>
      <c r="C55" s="232"/>
      <c r="D55" s="1042"/>
      <c r="E55" s="1043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47"/>
      <c r="AG55" s="1100"/>
      <c r="AH55" s="1100"/>
      <c r="AI55" s="1100"/>
      <c r="AJ55" s="181"/>
      <c r="AK55" s="388" t="s">
        <v>48</v>
      </c>
      <c r="AL55" s="1076">
        <v>30</v>
      </c>
      <c r="AM55" s="989"/>
      <c r="AN55" s="989">
        <v>29</v>
      </c>
      <c r="AO55" s="989"/>
      <c r="AP55" s="989">
        <v>6</v>
      </c>
      <c r="AQ55" s="989"/>
      <c r="AR55" s="989">
        <v>3</v>
      </c>
      <c r="AS55" s="989"/>
      <c r="AT55" s="989">
        <v>20</v>
      </c>
      <c r="AU55" s="989"/>
      <c r="AV55" s="989">
        <v>1</v>
      </c>
      <c r="AW55" s="989"/>
      <c r="AX55" s="989" t="s">
        <v>722</v>
      </c>
      <c r="AY55" s="989"/>
      <c r="AZ55" s="989" t="s">
        <v>722</v>
      </c>
      <c r="BA55" s="989"/>
      <c r="BB55" s="989">
        <v>1</v>
      </c>
      <c r="BC55" s="989"/>
    </row>
    <row r="56" spans="1:55" ht="19.5" customHeight="1">
      <c r="A56" s="945" t="s">
        <v>29</v>
      </c>
      <c r="B56" s="1025"/>
      <c r="C56" s="232" t="s">
        <v>23</v>
      </c>
      <c r="D56" s="941">
        <v>813</v>
      </c>
      <c r="E56" s="942"/>
      <c r="F56" s="18">
        <v>95</v>
      </c>
      <c r="G56" s="18">
        <v>175</v>
      </c>
      <c r="H56" s="18">
        <v>194</v>
      </c>
      <c r="I56" s="18">
        <v>211</v>
      </c>
      <c r="J56" s="18">
        <v>138</v>
      </c>
      <c r="K56" s="18">
        <v>53</v>
      </c>
      <c r="L56" s="18">
        <v>75</v>
      </c>
      <c r="M56" s="18">
        <v>84</v>
      </c>
      <c r="N56" s="18">
        <v>103</v>
      </c>
      <c r="O56" s="18">
        <v>68</v>
      </c>
      <c r="P56" s="18">
        <v>10</v>
      </c>
      <c r="Q56" s="18">
        <v>29</v>
      </c>
      <c r="R56" s="18">
        <v>35</v>
      </c>
      <c r="S56" s="18">
        <v>42</v>
      </c>
      <c r="T56" s="18">
        <v>22</v>
      </c>
      <c r="U56" s="18">
        <v>128</v>
      </c>
      <c r="V56" s="18">
        <v>74</v>
      </c>
      <c r="W56" s="18">
        <v>1</v>
      </c>
      <c r="X56" s="18">
        <v>31</v>
      </c>
      <c r="Y56" s="18">
        <v>20</v>
      </c>
      <c r="Z56" s="18">
        <v>12</v>
      </c>
      <c r="AA56" s="18">
        <v>10</v>
      </c>
      <c r="AB56" s="18">
        <v>54</v>
      </c>
      <c r="AC56" s="18">
        <v>42</v>
      </c>
      <c r="AD56" s="18">
        <v>23</v>
      </c>
      <c r="AE56" s="18">
        <v>19</v>
      </c>
      <c r="AF56" s="48"/>
      <c r="AG56" s="1142" t="s">
        <v>389</v>
      </c>
      <c r="AH56" s="1143"/>
      <c r="AI56" s="1134" t="s">
        <v>390</v>
      </c>
      <c r="AJ56" s="171"/>
      <c r="AK56" s="220"/>
      <c r="AL56" s="1077"/>
      <c r="AM56" s="1078"/>
      <c r="AN56" s="612"/>
      <c r="AO56" s="612"/>
      <c r="AP56" s="612"/>
      <c r="AQ56" s="612"/>
      <c r="AR56" s="612"/>
      <c r="AS56" s="612"/>
      <c r="AT56" s="612"/>
      <c r="AU56" s="612"/>
      <c r="AV56" s="612"/>
      <c r="AW56" s="612"/>
      <c r="AX56" s="612"/>
      <c r="AY56" s="612"/>
      <c r="AZ56" s="612"/>
      <c r="BA56" s="612"/>
      <c r="BB56" s="612"/>
      <c r="BC56" s="612"/>
    </row>
    <row r="57" spans="1:39" ht="19.5" customHeight="1">
      <c r="A57" s="945"/>
      <c r="B57" s="1025"/>
      <c r="C57" s="232" t="s">
        <v>24</v>
      </c>
      <c r="D57" s="941">
        <v>218</v>
      </c>
      <c r="E57" s="942"/>
      <c r="F57" s="18">
        <v>111</v>
      </c>
      <c r="G57" s="18">
        <v>23</v>
      </c>
      <c r="H57" s="18">
        <v>11</v>
      </c>
      <c r="I57" s="18">
        <v>1</v>
      </c>
      <c r="J57" s="18">
        <v>72</v>
      </c>
      <c r="K57" s="18">
        <v>66</v>
      </c>
      <c r="L57" s="18">
        <v>19</v>
      </c>
      <c r="M57" s="18">
        <v>9</v>
      </c>
      <c r="N57" s="18" t="s">
        <v>722</v>
      </c>
      <c r="O57" s="18">
        <v>48</v>
      </c>
      <c r="P57" s="18">
        <v>30</v>
      </c>
      <c r="Q57" s="18">
        <v>12</v>
      </c>
      <c r="R57" s="18">
        <v>5</v>
      </c>
      <c r="S57" s="18" t="s">
        <v>722</v>
      </c>
      <c r="T57" s="18">
        <v>19</v>
      </c>
      <c r="U57" s="18">
        <v>1</v>
      </c>
      <c r="V57" s="18">
        <v>1</v>
      </c>
      <c r="W57" s="18" t="s">
        <v>722</v>
      </c>
      <c r="X57" s="18" t="s">
        <v>722</v>
      </c>
      <c r="Y57" s="18" t="s">
        <v>722</v>
      </c>
      <c r="Z57" s="18" t="s">
        <v>722</v>
      </c>
      <c r="AA57" s="18">
        <v>1</v>
      </c>
      <c r="AB57" s="18" t="s">
        <v>722</v>
      </c>
      <c r="AC57" s="18">
        <v>17</v>
      </c>
      <c r="AD57" s="18">
        <v>12</v>
      </c>
      <c r="AE57" s="18">
        <v>5</v>
      </c>
      <c r="AF57" s="17"/>
      <c r="AG57" s="1144"/>
      <c r="AH57" s="1119"/>
      <c r="AI57" s="1135"/>
      <c r="AJ57" s="1145" t="s">
        <v>755</v>
      </c>
      <c r="AK57" s="1146"/>
      <c r="AL57" s="219"/>
      <c r="AM57" s="47"/>
    </row>
    <row r="58" spans="1:55" ht="19.5" customHeight="1">
      <c r="A58" s="945"/>
      <c r="B58" s="1025"/>
      <c r="C58" s="232"/>
      <c r="D58" s="941"/>
      <c r="E58" s="942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7"/>
      <c r="AG58" s="1144"/>
      <c r="AH58" s="1119"/>
      <c r="AI58" s="1135"/>
      <c r="AJ58" s="1147"/>
      <c r="AK58" s="1146"/>
      <c r="AM58" s="418">
        <v>11</v>
      </c>
      <c r="AN58" s="418"/>
      <c r="AO58" s="418">
        <v>8</v>
      </c>
      <c r="AP58" s="418"/>
      <c r="AQ58" s="418">
        <v>3</v>
      </c>
      <c r="AR58" s="418"/>
      <c r="AS58" s="418">
        <v>1</v>
      </c>
      <c r="AT58" s="418"/>
      <c r="AU58" s="418">
        <v>4</v>
      </c>
      <c r="AV58" s="418"/>
      <c r="AW58" s="418">
        <v>3</v>
      </c>
      <c r="AX58" s="418"/>
      <c r="AY58" s="230" t="s">
        <v>722</v>
      </c>
      <c r="AZ58" s="230"/>
      <c r="BA58" s="230" t="s">
        <v>722</v>
      </c>
      <c r="BB58" s="418"/>
      <c r="BC58" s="418">
        <v>3</v>
      </c>
    </row>
    <row r="59" spans="1:55" ht="19.5" customHeight="1">
      <c r="A59" s="945" t="s">
        <v>28</v>
      </c>
      <c r="B59" s="1025"/>
      <c r="C59" s="232" t="s">
        <v>23</v>
      </c>
      <c r="D59" s="941">
        <v>677</v>
      </c>
      <c r="E59" s="942"/>
      <c r="F59" s="18" t="s">
        <v>722</v>
      </c>
      <c r="G59" s="18" t="s">
        <v>722</v>
      </c>
      <c r="H59" s="18">
        <v>428</v>
      </c>
      <c r="I59" s="18">
        <v>249</v>
      </c>
      <c r="J59" s="18" t="s">
        <v>722</v>
      </c>
      <c r="K59" s="18" t="s">
        <v>722</v>
      </c>
      <c r="L59" s="18" t="s">
        <v>722</v>
      </c>
      <c r="M59" s="18">
        <v>160</v>
      </c>
      <c r="N59" s="18">
        <v>125</v>
      </c>
      <c r="O59" s="18" t="s">
        <v>722</v>
      </c>
      <c r="P59" s="18" t="s">
        <v>722</v>
      </c>
      <c r="Q59" s="18" t="s">
        <v>722</v>
      </c>
      <c r="R59" s="18">
        <v>79</v>
      </c>
      <c r="S59" s="18">
        <v>50</v>
      </c>
      <c r="T59" s="18" t="s">
        <v>722</v>
      </c>
      <c r="U59" s="18">
        <v>48</v>
      </c>
      <c r="V59" s="18">
        <v>44</v>
      </c>
      <c r="W59" s="18">
        <v>1</v>
      </c>
      <c r="X59" s="18">
        <v>19</v>
      </c>
      <c r="Y59" s="18">
        <v>11</v>
      </c>
      <c r="Z59" s="18">
        <v>13</v>
      </c>
      <c r="AA59" s="18" t="s">
        <v>722</v>
      </c>
      <c r="AB59" s="18">
        <v>4</v>
      </c>
      <c r="AC59" s="18">
        <v>4</v>
      </c>
      <c r="AD59" s="18">
        <v>1</v>
      </c>
      <c r="AE59" s="18">
        <v>3</v>
      </c>
      <c r="AF59" s="17"/>
      <c r="AG59" s="1144"/>
      <c r="AH59" s="1119"/>
      <c r="AI59" s="1135"/>
      <c r="AJ59" s="1147"/>
      <c r="AK59" s="1146"/>
      <c r="AL59" s="219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</row>
    <row r="60" spans="1:55" ht="19.5" customHeight="1">
      <c r="A60" s="1038"/>
      <c r="B60" s="1039"/>
      <c r="C60" s="373" t="s">
        <v>24</v>
      </c>
      <c r="D60" s="1044">
        <v>111</v>
      </c>
      <c r="E60" s="1004"/>
      <c r="F60" s="180" t="s">
        <v>722</v>
      </c>
      <c r="G60" s="180" t="s">
        <v>722</v>
      </c>
      <c r="H60" s="180">
        <v>102</v>
      </c>
      <c r="I60" s="180">
        <v>9</v>
      </c>
      <c r="J60" s="180" t="s">
        <v>722</v>
      </c>
      <c r="K60" s="180" t="s">
        <v>722</v>
      </c>
      <c r="L60" s="180" t="s">
        <v>722</v>
      </c>
      <c r="M60" s="180">
        <v>46</v>
      </c>
      <c r="N60" s="180">
        <v>7</v>
      </c>
      <c r="O60" s="180" t="s">
        <v>722</v>
      </c>
      <c r="P60" s="180" t="s">
        <v>722</v>
      </c>
      <c r="Q60" s="180" t="s">
        <v>722</v>
      </c>
      <c r="R60" s="180">
        <v>35</v>
      </c>
      <c r="S60" s="180">
        <v>6</v>
      </c>
      <c r="T60" s="180" t="s">
        <v>722</v>
      </c>
      <c r="U60" s="91">
        <v>3</v>
      </c>
      <c r="V60" s="91">
        <v>3</v>
      </c>
      <c r="W60" s="91" t="s">
        <v>722</v>
      </c>
      <c r="X60" s="91" t="s">
        <v>722</v>
      </c>
      <c r="Y60" s="91" t="s">
        <v>722</v>
      </c>
      <c r="Z60" s="91">
        <v>3</v>
      </c>
      <c r="AA60" s="91" t="s">
        <v>722</v>
      </c>
      <c r="AB60" s="91" t="s">
        <v>722</v>
      </c>
      <c r="AC60" s="91">
        <v>3</v>
      </c>
      <c r="AD60" s="91">
        <v>3</v>
      </c>
      <c r="AE60" s="180" t="s">
        <v>722</v>
      </c>
      <c r="AF60" s="17"/>
      <c r="AG60" s="1144"/>
      <c r="AH60" s="1119"/>
      <c r="AI60" s="1135"/>
      <c r="AJ60" s="1148"/>
      <c r="AK60" s="1149"/>
      <c r="AL60" s="222"/>
      <c r="AM60" s="181"/>
      <c r="AN60" s="181"/>
      <c r="AO60" s="181"/>
      <c r="AP60" s="181"/>
      <c r="AQ60" s="181"/>
      <c r="AR60" s="181"/>
      <c r="AS60" s="181"/>
      <c r="AT60" s="181"/>
      <c r="AU60" s="181"/>
      <c r="AV60" s="181"/>
      <c r="AW60" s="181"/>
      <c r="AX60" s="181"/>
      <c r="AY60" s="181"/>
      <c r="AZ60" s="181"/>
      <c r="BA60" s="181"/>
      <c r="BB60" s="181"/>
      <c r="BC60" s="181"/>
    </row>
    <row r="61" spans="1:55" ht="19.5" customHeight="1">
      <c r="A61" s="48" t="s">
        <v>387</v>
      </c>
      <c r="B61" s="48"/>
      <c r="C61" s="48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17"/>
      <c r="AG61" s="1144"/>
      <c r="AH61" s="1119"/>
      <c r="AI61" s="1135"/>
      <c r="AJ61" s="1118" t="s">
        <v>754</v>
      </c>
      <c r="AK61" s="1119"/>
      <c r="AL61" s="1123">
        <v>908</v>
      </c>
      <c r="AM61" s="1111"/>
      <c r="AN61" s="1111">
        <v>908</v>
      </c>
      <c r="AO61" s="1111"/>
      <c r="AP61" s="1111">
        <v>362</v>
      </c>
      <c r="AQ61" s="1111"/>
      <c r="AR61" s="1111" t="s">
        <v>722</v>
      </c>
      <c r="AS61" s="1111"/>
      <c r="AT61" s="1111">
        <v>546</v>
      </c>
      <c r="AU61" s="1111"/>
      <c r="AV61" s="1111" t="s">
        <v>437</v>
      </c>
      <c r="AW61" s="1111"/>
      <c r="AX61" s="1111" t="s">
        <v>722</v>
      </c>
      <c r="AY61" s="1111"/>
      <c r="AZ61" s="1111" t="s">
        <v>722</v>
      </c>
      <c r="BA61" s="1111"/>
      <c r="BB61" s="1111" t="s">
        <v>722</v>
      </c>
      <c r="BC61" s="1111"/>
    </row>
    <row r="62" spans="32:56" ht="19.5" customHeight="1">
      <c r="AF62" s="17"/>
      <c r="AG62" s="1120"/>
      <c r="AH62" s="1121"/>
      <c r="AI62" s="1136"/>
      <c r="AJ62" s="1120"/>
      <c r="AK62" s="1121"/>
      <c r="AL62" s="1124"/>
      <c r="AM62" s="1112"/>
      <c r="AN62" s="1112"/>
      <c r="AO62" s="1112"/>
      <c r="AP62" s="1112"/>
      <c r="AQ62" s="1112"/>
      <c r="AR62" s="1112"/>
      <c r="AS62" s="1112"/>
      <c r="AT62" s="1112"/>
      <c r="AU62" s="1112"/>
      <c r="AV62" s="1112"/>
      <c r="AW62" s="1112"/>
      <c r="AX62" s="1112"/>
      <c r="AY62" s="1112"/>
      <c r="AZ62" s="1112"/>
      <c r="BA62" s="1112"/>
      <c r="BB62" s="1112"/>
      <c r="BC62" s="1112"/>
      <c r="BD62" s="52"/>
    </row>
    <row r="63" spans="32:55" ht="19.5" customHeight="1">
      <c r="AF63" s="17"/>
      <c r="AG63" s="389"/>
      <c r="AH63" s="389"/>
      <c r="AI63" s="389"/>
      <c r="AJ63" s="45"/>
      <c r="AK63" s="45"/>
      <c r="AL63" s="45"/>
      <c r="AM63" s="45"/>
      <c r="AN63" s="173"/>
      <c r="AO63" s="173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52"/>
      <c r="BA63" s="52"/>
      <c r="BB63" s="52"/>
      <c r="BC63" s="52"/>
    </row>
    <row r="64" spans="1:51" ht="19.5" customHeight="1">
      <c r="A64" s="45"/>
      <c r="B64" s="45"/>
      <c r="C64" s="45"/>
      <c r="D64" s="49"/>
      <c r="E64" s="49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49"/>
      <c r="V64" s="49"/>
      <c r="W64" s="18"/>
      <c r="X64" s="18"/>
      <c r="Y64" s="18"/>
      <c r="Z64" s="18"/>
      <c r="AA64" s="18"/>
      <c r="AB64" s="18"/>
      <c r="AC64" s="49"/>
      <c r="AD64" s="18"/>
      <c r="AE64" s="18"/>
      <c r="AF64" s="17"/>
      <c r="AG64" s="389"/>
      <c r="AH64" s="389"/>
      <c r="AI64" s="389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</row>
    <row r="65" spans="1:51" ht="19.5" customHeight="1">
      <c r="A65" s="45"/>
      <c r="B65" s="45"/>
      <c r="C65" s="45"/>
      <c r="D65" s="49"/>
      <c r="E65" s="49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49"/>
      <c r="V65" s="49"/>
      <c r="W65" s="18"/>
      <c r="X65" s="18"/>
      <c r="Y65" s="18"/>
      <c r="Z65" s="18"/>
      <c r="AA65" s="18"/>
      <c r="AB65" s="18"/>
      <c r="AC65" s="49"/>
      <c r="AD65" s="18"/>
      <c r="AE65" s="18"/>
      <c r="AF65" s="17"/>
      <c r="AG65" s="131"/>
      <c r="AH65" s="131"/>
      <c r="AI65" s="131"/>
      <c r="AJ65" s="116"/>
      <c r="AK65" s="106"/>
      <c r="AL65" s="106"/>
      <c r="AM65" s="106"/>
      <c r="AN65" s="106"/>
      <c r="AO65" s="106"/>
      <c r="AP65" s="106"/>
      <c r="AQ65" s="106"/>
      <c r="AR65" s="106"/>
      <c r="AS65" s="106"/>
      <c r="AT65" s="106"/>
      <c r="AU65" s="106"/>
      <c r="AV65" s="106"/>
      <c r="AW65" s="106"/>
      <c r="AX65" s="106"/>
      <c r="AY65" s="106"/>
    </row>
    <row r="66" spans="1:51" ht="19.5" customHeight="1">
      <c r="A66" s="48"/>
      <c r="B66" s="48"/>
      <c r="C66" s="48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17"/>
      <c r="AG66" s="48"/>
      <c r="AH66" s="48"/>
      <c r="AI66" s="47"/>
      <c r="AJ66" s="47"/>
      <c r="AK66" s="18"/>
      <c r="AL66" s="18"/>
      <c r="AM66" s="18"/>
      <c r="AN66" s="47"/>
      <c r="AO66" s="47"/>
      <c r="AP66" s="18"/>
      <c r="AQ66" s="18"/>
      <c r="AR66" s="18"/>
      <c r="AS66" s="18"/>
      <c r="AT66" s="18"/>
      <c r="AU66" s="18"/>
      <c r="AV66" s="18"/>
      <c r="AW66" s="18"/>
      <c r="AX66" s="18"/>
      <c r="AY66" s="18"/>
    </row>
    <row r="67" spans="32:51" ht="19.5" customHeight="1">
      <c r="AF67" s="17"/>
      <c r="AG67" s="45"/>
      <c r="AH67" s="45"/>
      <c r="AI67" s="45"/>
      <c r="AJ67" s="29"/>
      <c r="AK67" s="49"/>
      <c r="AL67" s="49"/>
      <c r="AM67" s="49"/>
      <c r="AN67" s="50"/>
      <c r="AO67" s="50"/>
      <c r="AP67" s="18"/>
      <c r="AQ67" s="18"/>
      <c r="AR67" s="18"/>
      <c r="AS67" s="18"/>
      <c r="AT67" s="18"/>
      <c r="AU67" s="18"/>
      <c r="AV67" s="18"/>
      <c r="AW67" s="18"/>
      <c r="AX67" s="18"/>
      <c r="AY67" s="18"/>
    </row>
    <row r="68" spans="17:51" ht="19.5" customHeight="1"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G68" s="45"/>
      <c r="AH68" s="45"/>
      <c r="AI68" s="45"/>
      <c r="AJ68" s="29"/>
      <c r="AK68" s="49"/>
      <c r="AL68" s="49"/>
      <c r="AM68" s="49"/>
      <c r="AN68" s="50"/>
      <c r="AO68" s="50"/>
      <c r="AP68" s="18"/>
      <c r="AQ68" s="18"/>
      <c r="AR68" s="18"/>
      <c r="AS68" s="18"/>
      <c r="AT68" s="18"/>
      <c r="AU68" s="18"/>
      <c r="AV68" s="18"/>
      <c r="AW68" s="18"/>
      <c r="AX68" s="18"/>
      <c r="AY68" s="18"/>
    </row>
    <row r="69" spans="17:51" ht="19.5" customHeight="1"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17"/>
      <c r="AG69" s="45"/>
      <c r="AH69" s="45"/>
      <c r="AI69" s="45"/>
      <c r="AJ69" s="29"/>
      <c r="AK69" s="49"/>
      <c r="AL69" s="49"/>
      <c r="AM69" s="49"/>
      <c r="AN69" s="50"/>
      <c r="AO69" s="50"/>
      <c r="AP69" s="18"/>
      <c r="AQ69" s="18"/>
      <c r="AR69" s="18"/>
      <c r="AS69" s="18"/>
      <c r="AT69" s="18"/>
      <c r="AU69" s="18"/>
      <c r="AV69" s="18"/>
      <c r="AW69" s="18"/>
      <c r="AX69" s="18"/>
      <c r="AY69" s="18"/>
    </row>
    <row r="70" spans="17:51" ht="19.5" customHeight="1">
      <c r="Q70" s="47"/>
      <c r="R70" s="47"/>
      <c r="S70" s="47"/>
      <c r="T70" s="47"/>
      <c r="U70" s="47"/>
      <c r="V70" s="47"/>
      <c r="W70" s="138"/>
      <c r="X70" s="138"/>
      <c r="Y70" s="138"/>
      <c r="Z70" s="138"/>
      <c r="AA70" s="138"/>
      <c r="AB70" s="138"/>
      <c r="AC70" s="138"/>
      <c r="AD70" s="138"/>
      <c r="AE70" s="138"/>
      <c r="AF70" s="17"/>
      <c r="AG70" s="47"/>
      <c r="AH70" s="47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7"/>
      <c r="AX70" s="47"/>
      <c r="AY70" s="47"/>
    </row>
    <row r="71" spans="17:51" ht="14.25">
      <c r="Q71" s="390"/>
      <c r="R71" s="390"/>
      <c r="S71" s="390"/>
      <c r="T71" s="390"/>
      <c r="U71" s="390"/>
      <c r="V71" s="391"/>
      <c r="W71" s="390"/>
      <c r="X71" s="390"/>
      <c r="Y71" s="390"/>
      <c r="Z71" s="390"/>
      <c r="AA71" s="47"/>
      <c r="AB71" s="47"/>
      <c r="AC71" s="47"/>
      <c r="AD71" s="47"/>
      <c r="AE71" s="390"/>
      <c r="AF71" s="47"/>
      <c r="AG71" s="48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</row>
    <row r="72" spans="17:51" ht="14.25">
      <c r="Q72" s="390"/>
      <c r="R72" s="390"/>
      <c r="S72" s="390"/>
      <c r="T72" s="390"/>
      <c r="U72" s="390"/>
      <c r="V72" s="390"/>
      <c r="W72" s="390"/>
      <c r="X72" s="390"/>
      <c r="Y72" s="390"/>
      <c r="Z72" s="390"/>
      <c r="AA72" s="47"/>
      <c r="AB72" s="47"/>
      <c r="AC72" s="47"/>
      <c r="AD72" s="47"/>
      <c r="AE72" s="390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</row>
    <row r="73" spans="17:32" ht="14.25">
      <c r="Q73" s="390"/>
      <c r="R73" s="390"/>
      <c r="S73" s="390"/>
      <c r="T73" s="390"/>
      <c r="U73" s="390"/>
      <c r="V73" s="390"/>
      <c r="W73" s="390"/>
      <c r="X73" s="390"/>
      <c r="Y73" s="390"/>
      <c r="Z73" s="390"/>
      <c r="AA73" s="47"/>
      <c r="AB73" s="47"/>
      <c r="AC73" s="47"/>
      <c r="AD73" s="47"/>
      <c r="AE73" s="390"/>
      <c r="AF73" s="138"/>
    </row>
    <row r="74" spans="17:51" ht="14.25">
      <c r="Q74" s="390"/>
      <c r="R74" s="390"/>
      <c r="S74" s="390"/>
      <c r="T74" s="390"/>
      <c r="U74" s="390"/>
      <c r="V74" s="390"/>
      <c r="W74" s="390"/>
      <c r="X74" s="390"/>
      <c r="Y74" s="390"/>
      <c r="Z74" s="390"/>
      <c r="AA74" s="47"/>
      <c r="AB74" s="47"/>
      <c r="AC74" s="47"/>
      <c r="AD74" s="47"/>
      <c r="AE74" s="390"/>
      <c r="AF74" s="390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</row>
    <row r="75" spans="1:51" ht="14.25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390"/>
      <c r="R75" s="390"/>
      <c r="S75" s="390"/>
      <c r="T75" s="390"/>
      <c r="U75" s="390"/>
      <c r="V75" s="390"/>
      <c r="W75" s="390"/>
      <c r="X75" s="390"/>
      <c r="Y75" s="390"/>
      <c r="Z75" s="390"/>
      <c r="AA75" s="47"/>
      <c r="AB75" s="47"/>
      <c r="AC75" s="47"/>
      <c r="AD75" s="47"/>
      <c r="AE75" s="390"/>
      <c r="AF75" s="390"/>
      <c r="AG75" s="48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</row>
    <row r="76" spans="1:51" ht="17.25">
      <c r="A76" s="145"/>
      <c r="B76" s="145"/>
      <c r="C76" s="145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48"/>
      <c r="AC76" s="48"/>
      <c r="AD76" s="48"/>
      <c r="AE76" s="48"/>
      <c r="AF76" s="390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  <c r="AT76" s="45"/>
      <c r="AU76" s="45"/>
      <c r="AV76" s="45"/>
      <c r="AW76" s="45"/>
      <c r="AX76" s="45"/>
      <c r="AY76" s="45"/>
    </row>
    <row r="77" spans="1:51" ht="17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371"/>
      <c r="AC77" s="371"/>
      <c r="AD77" s="371"/>
      <c r="AE77" s="371"/>
      <c r="AF77" s="390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</row>
    <row r="78" spans="1:51" ht="14.2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371"/>
      <c r="AC78" s="371"/>
      <c r="AD78" s="371"/>
      <c r="AE78" s="371"/>
      <c r="AF78" s="390"/>
      <c r="AG78" s="47"/>
      <c r="AH78" s="371"/>
      <c r="AI78" s="371"/>
      <c r="AJ78" s="371"/>
      <c r="AK78" s="371"/>
      <c r="AL78" s="371"/>
      <c r="AM78" s="371"/>
      <c r="AN78" s="371"/>
      <c r="AO78" s="371"/>
      <c r="AP78" s="371"/>
      <c r="AQ78" s="371"/>
      <c r="AR78" s="371"/>
      <c r="AS78" s="371"/>
      <c r="AT78" s="371"/>
      <c r="AU78" s="371"/>
      <c r="AV78" s="371"/>
      <c r="AW78" s="371"/>
      <c r="AX78" s="371"/>
      <c r="AY78" s="371"/>
    </row>
    <row r="79" spans="1:51" ht="14.25">
      <c r="A79" s="48"/>
      <c r="B79" s="48"/>
      <c r="C79" s="48"/>
      <c r="D79" s="48"/>
      <c r="E79" s="48"/>
      <c r="F79" s="48"/>
      <c r="G79" s="47"/>
      <c r="H79" s="48"/>
      <c r="I79" s="47"/>
      <c r="J79" s="48"/>
      <c r="K79" s="47"/>
      <c r="L79" s="48"/>
      <c r="M79" s="47"/>
      <c r="N79" s="48"/>
      <c r="O79" s="47"/>
      <c r="P79" s="47"/>
      <c r="Q79" s="48"/>
      <c r="R79" s="48"/>
      <c r="S79" s="47"/>
      <c r="T79" s="48"/>
      <c r="U79" s="47"/>
      <c r="V79" s="48"/>
      <c r="W79" s="47"/>
      <c r="X79" s="47"/>
      <c r="Y79" s="47"/>
      <c r="Z79" s="47"/>
      <c r="AA79" s="104"/>
      <c r="AB79" s="48"/>
      <c r="AC79" s="48"/>
      <c r="AD79" s="48"/>
      <c r="AE79" s="48"/>
      <c r="AF79" s="390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35"/>
    </row>
    <row r="80" spans="1:51" ht="14.25">
      <c r="A80" s="45"/>
      <c r="B80" s="45"/>
      <c r="C80" s="29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  <c r="O80" s="45"/>
      <c r="P80" s="45"/>
      <c r="Q80" s="45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8"/>
      <c r="AC80" s="48"/>
      <c r="AD80" s="48"/>
      <c r="AE80" s="48"/>
      <c r="AG80" s="389"/>
      <c r="AH80" s="389"/>
      <c r="AI80" s="389"/>
      <c r="AJ80" s="45"/>
      <c r="AK80" s="45"/>
      <c r="AL80" s="45"/>
      <c r="AM80" s="45"/>
      <c r="AN80" s="173"/>
      <c r="AO80" s="173"/>
      <c r="AP80" s="173"/>
      <c r="AQ80" s="173"/>
      <c r="AR80" s="173"/>
      <c r="AS80" s="173"/>
      <c r="AT80" s="173"/>
      <c r="AU80" s="173"/>
      <c r="AV80" s="173"/>
      <c r="AW80" s="173"/>
      <c r="AX80" s="45"/>
      <c r="AY80" s="45"/>
    </row>
    <row r="81" spans="1:51" ht="14.25">
      <c r="A81" s="29"/>
      <c r="B81" s="29"/>
      <c r="C81" s="29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8"/>
      <c r="AC81" s="48"/>
      <c r="AD81" s="48"/>
      <c r="AE81" s="48"/>
      <c r="AG81" s="389"/>
      <c r="AH81" s="389"/>
      <c r="AI81" s="389"/>
      <c r="AJ81" s="45"/>
      <c r="AK81" s="45"/>
      <c r="AL81" s="45"/>
      <c r="AM81" s="45"/>
      <c r="AN81" s="173"/>
      <c r="AO81" s="173"/>
      <c r="AP81" s="45"/>
      <c r="AQ81" s="45"/>
      <c r="AR81" s="45"/>
      <c r="AS81" s="45"/>
      <c r="AT81" s="45"/>
      <c r="AU81" s="45"/>
      <c r="AV81" s="45"/>
      <c r="AW81" s="45"/>
      <c r="AX81" s="45"/>
      <c r="AY81" s="45"/>
    </row>
    <row r="82" spans="1:51" ht="14.25">
      <c r="A82" s="12"/>
      <c r="B82" s="138"/>
      <c r="C82" s="138"/>
      <c r="D82" s="53"/>
      <c r="E82" s="392"/>
      <c r="F82" s="66"/>
      <c r="G82" s="121"/>
      <c r="H82" s="66"/>
      <c r="I82" s="121"/>
      <c r="J82" s="49"/>
      <c r="K82" s="231"/>
      <c r="L82" s="84"/>
      <c r="M82" s="118"/>
      <c r="N82" s="84"/>
      <c r="O82" s="118"/>
      <c r="P82" s="49"/>
      <c r="Q82" s="231"/>
      <c r="R82" s="84"/>
      <c r="S82" s="118"/>
      <c r="T82" s="84"/>
      <c r="U82" s="118"/>
      <c r="V82" s="84"/>
      <c r="W82" s="118"/>
      <c r="X82" s="84"/>
      <c r="Y82" s="118"/>
      <c r="Z82" s="84"/>
      <c r="AA82" s="118"/>
      <c r="AB82" s="48"/>
      <c r="AC82" s="48"/>
      <c r="AD82" s="48"/>
      <c r="AE82" s="48"/>
      <c r="AG82" s="389"/>
      <c r="AH82" s="389"/>
      <c r="AI82" s="389"/>
      <c r="AJ82" s="45"/>
      <c r="AK82" s="45"/>
      <c r="AL82" s="45"/>
      <c r="AM82" s="45"/>
      <c r="AN82" s="45"/>
      <c r="AO82" s="45"/>
      <c r="AP82" s="45"/>
      <c r="AQ82" s="45"/>
      <c r="AR82" s="45"/>
      <c r="AS82" s="45"/>
      <c r="AT82" s="45"/>
      <c r="AU82" s="45"/>
      <c r="AV82" s="45"/>
      <c r="AW82" s="45"/>
      <c r="AX82" s="45"/>
      <c r="AY82" s="45"/>
    </row>
    <row r="83" spans="1:51" ht="14.25">
      <c r="A83" s="225"/>
      <c r="B83" s="138"/>
      <c r="C83" s="138"/>
      <c r="D83" s="53"/>
      <c r="E83" s="392"/>
      <c r="F83" s="66"/>
      <c r="G83" s="121"/>
      <c r="H83" s="66"/>
      <c r="I83" s="121"/>
      <c r="J83" s="49"/>
      <c r="K83" s="231"/>
      <c r="L83" s="84"/>
      <c r="M83" s="118"/>
      <c r="N83" s="84"/>
      <c r="O83" s="118"/>
      <c r="P83" s="49"/>
      <c r="Q83" s="231"/>
      <c r="R83" s="84"/>
      <c r="S83" s="118"/>
      <c r="T83" s="84"/>
      <c r="U83" s="118"/>
      <c r="V83" s="84"/>
      <c r="W83" s="118"/>
      <c r="X83" s="84"/>
      <c r="Y83" s="118"/>
      <c r="Z83" s="84"/>
      <c r="AA83" s="118"/>
      <c r="AB83" s="48"/>
      <c r="AC83" s="48"/>
      <c r="AD83" s="48"/>
      <c r="AE83" s="48"/>
      <c r="AG83" s="131"/>
      <c r="AH83" s="131"/>
      <c r="AI83" s="131"/>
      <c r="AJ83" s="116"/>
      <c r="AK83" s="106"/>
      <c r="AL83" s="106"/>
      <c r="AM83" s="106"/>
      <c r="AN83" s="106"/>
      <c r="AO83" s="106"/>
      <c r="AP83" s="106"/>
      <c r="AQ83" s="106"/>
      <c r="AR83" s="106"/>
      <c r="AS83" s="106"/>
      <c r="AT83" s="106"/>
      <c r="AU83" s="106"/>
      <c r="AV83" s="106"/>
      <c r="AW83" s="106"/>
      <c r="AX83" s="106"/>
      <c r="AY83" s="106"/>
    </row>
    <row r="84" spans="1:51" ht="14.25">
      <c r="A84" s="225"/>
      <c r="B84" s="138"/>
      <c r="C84" s="138"/>
      <c r="D84" s="53"/>
      <c r="E84" s="392"/>
      <c r="F84" s="66"/>
      <c r="G84" s="121"/>
      <c r="H84" s="66"/>
      <c r="I84" s="121"/>
      <c r="J84" s="49"/>
      <c r="K84" s="231"/>
      <c r="L84" s="84"/>
      <c r="M84" s="118"/>
      <c r="N84" s="84"/>
      <c r="O84" s="118"/>
      <c r="P84" s="49"/>
      <c r="Q84" s="231"/>
      <c r="R84" s="84"/>
      <c r="S84" s="118"/>
      <c r="T84" s="84"/>
      <c r="U84" s="118"/>
      <c r="V84" s="84"/>
      <c r="W84" s="118"/>
      <c r="X84" s="84"/>
      <c r="Y84" s="118"/>
      <c r="Z84" s="84"/>
      <c r="AA84" s="118"/>
      <c r="AB84" s="48"/>
      <c r="AC84" s="48"/>
      <c r="AD84" s="48"/>
      <c r="AE84" s="48"/>
      <c r="AG84" s="48"/>
      <c r="AH84" s="48"/>
      <c r="AI84" s="47"/>
      <c r="AJ84" s="47"/>
      <c r="AK84" s="18"/>
      <c r="AL84" s="18"/>
      <c r="AM84" s="18"/>
      <c r="AN84" s="47"/>
      <c r="AO84" s="47"/>
      <c r="AP84" s="18"/>
      <c r="AQ84" s="18"/>
      <c r="AR84" s="18"/>
      <c r="AS84" s="18"/>
      <c r="AT84" s="18"/>
      <c r="AU84" s="18"/>
      <c r="AV84" s="18"/>
      <c r="AW84" s="18"/>
      <c r="AX84" s="18"/>
      <c r="AY84" s="18"/>
    </row>
    <row r="85" spans="1:51" ht="14.25">
      <c r="A85" s="225"/>
      <c r="B85" s="138"/>
      <c r="C85" s="138"/>
      <c r="D85" s="53"/>
      <c r="E85" s="392"/>
      <c r="F85" s="66"/>
      <c r="G85" s="121"/>
      <c r="H85" s="66"/>
      <c r="I85" s="121"/>
      <c r="J85" s="49"/>
      <c r="K85" s="231"/>
      <c r="L85" s="84"/>
      <c r="M85" s="118"/>
      <c r="N85" s="84"/>
      <c r="O85" s="118"/>
      <c r="P85" s="49"/>
      <c r="Q85" s="231"/>
      <c r="R85" s="84"/>
      <c r="S85" s="118"/>
      <c r="T85" s="84"/>
      <c r="U85" s="118"/>
      <c r="V85" s="84"/>
      <c r="W85" s="118"/>
      <c r="X85" s="84"/>
      <c r="Y85" s="118"/>
      <c r="Z85" s="84"/>
      <c r="AA85" s="118"/>
      <c r="AB85" s="48"/>
      <c r="AC85" s="48"/>
      <c r="AD85" s="48"/>
      <c r="AE85" s="48"/>
      <c r="AG85" s="45"/>
      <c r="AH85" s="45"/>
      <c r="AI85" s="45"/>
      <c r="AJ85" s="29"/>
      <c r="AK85" s="49"/>
      <c r="AL85" s="49"/>
      <c r="AM85" s="49"/>
      <c r="AN85" s="50"/>
      <c r="AO85" s="50"/>
      <c r="AP85" s="18"/>
      <c r="AQ85" s="18"/>
      <c r="AR85" s="18"/>
      <c r="AS85" s="18"/>
      <c r="AT85" s="18"/>
      <c r="AU85" s="18"/>
      <c r="AV85" s="18"/>
      <c r="AW85" s="18"/>
      <c r="AX85" s="18"/>
      <c r="AY85" s="18"/>
    </row>
    <row r="86" spans="1:51" ht="14.25">
      <c r="A86" s="81"/>
      <c r="B86" s="138"/>
      <c r="C86" s="138"/>
      <c r="D86" s="147"/>
      <c r="E86" s="122"/>
      <c r="F86" s="147"/>
      <c r="G86" s="119"/>
      <c r="H86" s="67"/>
      <c r="I86" s="120"/>
      <c r="J86" s="106"/>
      <c r="K86" s="123"/>
      <c r="L86" s="100"/>
      <c r="M86" s="124"/>
      <c r="N86" s="100"/>
      <c r="O86" s="124"/>
      <c r="P86" s="106"/>
      <c r="Q86" s="123"/>
      <c r="R86" s="100"/>
      <c r="S86" s="124"/>
      <c r="T86" s="100"/>
      <c r="U86" s="124"/>
      <c r="V86" s="100"/>
      <c r="W86" s="124"/>
      <c r="X86" s="100"/>
      <c r="Y86" s="124"/>
      <c r="Z86" s="100"/>
      <c r="AA86" s="124"/>
      <c r="AB86" s="48"/>
      <c r="AC86" s="48"/>
      <c r="AD86" s="48"/>
      <c r="AE86" s="48"/>
      <c r="AG86" s="45"/>
      <c r="AH86" s="45"/>
      <c r="AI86" s="45"/>
      <c r="AJ86" s="29"/>
      <c r="AK86" s="49"/>
      <c r="AL86" s="49"/>
      <c r="AM86" s="49"/>
      <c r="AN86" s="50"/>
      <c r="AO86" s="50"/>
      <c r="AP86" s="18"/>
      <c r="AQ86" s="18"/>
      <c r="AR86" s="18"/>
      <c r="AS86" s="18"/>
      <c r="AT86" s="18"/>
      <c r="AU86" s="18"/>
      <c r="AV86" s="18"/>
      <c r="AW86" s="18"/>
      <c r="AX86" s="18"/>
      <c r="AY86" s="18"/>
    </row>
    <row r="87" spans="1:51" ht="14.25">
      <c r="A87" s="48"/>
      <c r="B87" s="48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7"/>
      <c r="AC87" s="47"/>
      <c r="AD87" s="47"/>
      <c r="AE87" s="47"/>
      <c r="AG87" s="45"/>
      <c r="AH87" s="45"/>
      <c r="AI87" s="45"/>
      <c r="AJ87" s="29"/>
      <c r="AK87" s="49"/>
      <c r="AL87" s="49"/>
      <c r="AM87" s="49"/>
      <c r="AN87" s="50"/>
      <c r="AO87" s="50"/>
      <c r="AP87" s="18"/>
      <c r="AQ87" s="18"/>
      <c r="AR87" s="18"/>
      <c r="AS87" s="18"/>
      <c r="AT87" s="18"/>
      <c r="AU87" s="18"/>
      <c r="AV87" s="18"/>
      <c r="AW87" s="18"/>
      <c r="AX87" s="18"/>
      <c r="AY87" s="18"/>
    </row>
    <row r="88" spans="1:51" ht="14.25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7"/>
      <c r="AC88" s="47"/>
      <c r="AD88" s="47"/>
      <c r="AE88" s="47"/>
      <c r="AG88" s="47"/>
      <c r="AH88" s="47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7"/>
      <c r="AX88" s="47"/>
      <c r="AY88" s="47"/>
    </row>
    <row r="89" spans="1:51" ht="14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7"/>
      <c r="AC89" s="47"/>
      <c r="AD89" s="47"/>
      <c r="AE89" s="47"/>
      <c r="AG89" s="48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</row>
    <row r="90" spans="1:31" ht="17.25">
      <c r="A90" s="47"/>
      <c r="B90" s="145"/>
      <c r="C90" s="145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47"/>
      <c r="AC90" s="47"/>
      <c r="AD90" s="47"/>
      <c r="AE90" s="47"/>
    </row>
    <row r="91" spans="1:31" ht="14.2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7"/>
      <c r="AC91" s="47"/>
      <c r="AD91" s="47"/>
      <c r="AE91" s="47"/>
    </row>
    <row r="92" spans="1:31" ht="17.25">
      <c r="A92" s="145"/>
      <c r="B92" s="145"/>
      <c r="C92" s="145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371"/>
      <c r="X92" s="371"/>
      <c r="Y92" s="371"/>
      <c r="Z92" s="371"/>
      <c r="AA92" s="371"/>
      <c r="AB92" s="47"/>
      <c r="AC92" s="47"/>
      <c r="AD92" s="47"/>
      <c r="AE92" s="47"/>
    </row>
    <row r="93" spans="1:31" ht="14.2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7"/>
      <c r="X93" s="47"/>
      <c r="Y93" s="48"/>
      <c r="Z93" s="48"/>
      <c r="AA93" s="104"/>
      <c r="AB93" s="47"/>
      <c r="AC93" s="48"/>
      <c r="AD93" s="48"/>
      <c r="AE93" s="48"/>
    </row>
    <row r="94" spans="1:31" ht="14.25">
      <c r="A94" s="393"/>
      <c r="B94" s="138"/>
      <c r="C94" s="138"/>
      <c r="D94" s="47"/>
      <c r="E94" s="45"/>
      <c r="F94" s="173"/>
      <c r="G94" s="138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48"/>
      <c r="AC94" s="48"/>
      <c r="AD94" s="48"/>
      <c r="AE94" s="48"/>
    </row>
    <row r="95" spans="1:31" ht="14.25">
      <c r="A95" s="394"/>
      <c r="B95" s="394"/>
      <c r="C95" s="394"/>
      <c r="D95" s="395"/>
      <c r="E95" s="395"/>
      <c r="F95" s="396"/>
      <c r="G95" s="396"/>
      <c r="H95" s="396"/>
      <c r="I95" s="396"/>
      <c r="J95" s="396"/>
      <c r="K95" s="396"/>
      <c r="L95" s="396"/>
      <c r="M95" s="396"/>
      <c r="N95" s="397"/>
      <c r="O95" s="397"/>
      <c r="P95" s="397"/>
      <c r="Q95" s="397"/>
      <c r="R95" s="398"/>
      <c r="S95" s="397"/>
      <c r="T95" s="397"/>
      <c r="U95" s="397"/>
      <c r="V95" s="397"/>
      <c r="W95" s="173"/>
      <c r="X95" s="173"/>
      <c r="Y95" s="173"/>
      <c r="Z95" s="173"/>
      <c r="AA95" s="173"/>
      <c r="AB95" s="48"/>
      <c r="AC95" s="48"/>
      <c r="AD95" s="48"/>
      <c r="AE95" s="48"/>
    </row>
    <row r="96" spans="1:31" ht="14.25">
      <c r="A96" s="394"/>
      <c r="B96" s="394"/>
      <c r="C96" s="394"/>
      <c r="D96" s="395"/>
      <c r="E96" s="395"/>
      <c r="F96" s="396"/>
      <c r="G96" s="396"/>
      <c r="H96" s="396"/>
      <c r="I96" s="396"/>
      <c r="J96" s="396"/>
      <c r="K96" s="396"/>
      <c r="L96" s="396"/>
      <c r="M96" s="396"/>
      <c r="N96" s="397"/>
      <c r="O96" s="397"/>
      <c r="P96" s="397"/>
      <c r="Q96" s="397"/>
      <c r="R96" s="398"/>
      <c r="S96" s="397"/>
      <c r="T96" s="397"/>
      <c r="U96" s="397"/>
      <c r="V96" s="397"/>
      <c r="W96" s="173"/>
      <c r="X96" s="173"/>
      <c r="Y96" s="173"/>
      <c r="Z96" s="173"/>
      <c r="AA96" s="173"/>
      <c r="AB96" s="48"/>
      <c r="AC96" s="48"/>
      <c r="AD96" s="48"/>
      <c r="AE96" s="48"/>
    </row>
    <row r="97" spans="1:31" ht="14.25">
      <c r="A97" s="394"/>
      <c r="B97" s="394"/>
      <c r="C97" s="394"/>
      <c r="D97" s="395"/>
      <c r="E97" s="395"/>
      <c r="F97" s="396"/>
      <c r="G97" s="396"/>
      <c r="H97" s="396"/>
      <c r="I97" s="396"/>
      <c r="J97" s="396"/>
      <c r="K97" s="396"/>
      <c r="L97" s="396"/>
      <c r="M97" s="396"/>
      <c r="N97" s="397"/>
      <c r="O97" s="397"/>
      <c r="P97" s="397"/>
      <c r="Q97" s="397"/>
      <c r="R97" s="398"/>
      <c r="S97" s="397"/>
      <c r="T97" s="397"/>
      <c r="U97" s="397"/>
      <c r="V97" s="397"/>
      <c r="W97" s="173"/>
      <c r="X97" s="173"/>
      <c r="Y97" s="173"/>
      <c r="Z97" s="173"/>
      <c r="AA97" s="173"/>
      <c r="AB97" s="48"/>
      <c r="AC97" s="48"/>
      <c r="AD97" s="48"/>
      <c r="AE97" s="48"/>
    </row>
    <row r="98" spans="1:31" ht="14.25">
      <c r="A98" s="394"/>
      <c r="B98" s="394"/>
      <c r="C98" s="394"/>
      <c r="D98" s="395"/>
      <c r="E98" s="395"/>
      <c r="F98" s="396"/>
      <c r="G98" s="396"/>
      <c r="H98" s="396"/>
      <c r="I98" s="396"/>
      <c r="J98" s="396"/>
      <c r="K98" s="396"/>
      <c r="L98" s="396"/>
      <c r="M98" s="396"/>
      <c r="N98" s="397"/>
      <c r="O98" s="397"/>
      <c r="P98" s="397"/>
      <c r="Q98" s="397"/>
      <c r="R98" s="398"/>
      <c r="S98" s="397"/>
      <c r="T98" s="397"/>
      <c r="U98" s="397"/>
      <c r="V98" s="397"/>
      <c r="W98" s="173"/>
      <c r="X98" s="173"/>
      <c r="Y98" s="173"/>
      <c r="Z98" s="173"/>
      <c r="AA98" s="173"/>
      <c r="AB98" s="48"/>
      <c r="AC98" s="48"/>
      <c r="AD98" s="48"/>
      <c r="AE98" s="48"/>
    </row>
    <row r="99" spans="1:31" ht="14.25">
      <c r="A99" s="131"/>
      <c r="B99" s="131"/>
      <c r="C99" s="131"/>
      <c r="D99" s="67"/>
      <c r="E99" s="62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130"/>
      <c r="X99" s="146"/>
      <c r="Y99" s="67"/>
      <c r="Z99" s="67"/>
      <c r="AA99" s="67"/>
      <c r="AB99" s="48"/>
      <c r="AC99" s="48"/>
      <c r="AD99" s="48"/>
      <c r="AE99" s="48"/>
    </row>
    <row r="100" spans="1:31" ht="14.25">
      <c r="A100" s="173"/>
      <c r="B100" s="173"/>
      <c r="C100" s="173"/>
      <c r="D100" s="173"/>
      <c r="E100" s="173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8"/>
      <c r="AC100" s="48"/>
      <c r="AD100" s="48"/>
      <c r="AE100" s="48"/>
    </row>
    <row r="101" spans="1:31" ht="14.25">
      <c r="A101" s="45"/>
      <c r="B101" s="45"/>
      <c r="C101" s="45"/>
      <c r="D101" s="66"/>
      <c r="E101" s="61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8"/>
      <c r="R101" s="47"/>
      <c r="S101" s="18"/>
      <c r="T101" s="47"/>
      <c r="U101" s="48"/>
      <c r="V101" s="47"/>
      <c r="W101" s="18"/>
      <c r="X101" s="47"/>
      <c r="Y101" s="48"/>
      <c r="Z101" s="48"/>
      <c r="AA101" s="48"/>
      <c r="AB101" s="48"/>
      <c r="AC101" s="48"/>
      <c r="AD101" s="48"/>
      <c r="AE101" s="48"/>
    </row>
    <row r="102" spans="1:31" ht="14.25">
      <c r="A102" s="173"/>
      <c r="B102" s="173"/>
      <c r="C102" s="173"/>
      <c r="D102" s="173"/>
      <c r="E102" s="173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8"/>
      <c r="AC102" s="48"/>
      <c r="AD102" s="48"/>
      <c r="AE102" s="48"/>
    </row>
    <row r="103" spans="1:31" ht="14.25">
      <c r="A103" s="45"/>
      <c r="B103" s="45"/>
      <c r="C103" s="45"/>
      <c r="D103" s="66"/>
      <c r="E103" s="61"/>
      <c r="F103" s="47"/>
      <c r="G103" s="48"/>
      <c r="H103" s="47"/>
      <c r="I103" s="47"/>
      <c r="J103" s="47"/>
      <c r="K103" s="47"/>
      <c r="L103" s="47"/>
      <c r="M103" s="47"/>
      <c r="N103" s="47"/>
      <c r="O103" s="47"/>
      <c r="P103" s="47"/>
      <c r="Q103" s="48"/>
      <c r="R103" s="47"/>
      <c r="S103" s="48"/>
      <c r="T103" s="47"/>
      <c r="U103" s="48"/>
      <c r="V103" s="47"/>
      <c r="W103" s="18"/>
      <c r="X103" s="47"/>
      <c r="Y103" s="48"/>
      <c r="Z103" s="48"/>
      <c r="AA103" s="48"/>
      <c r="AB103" s="48"/>
      <c r="AC103" s="48"/>
      <c r="AD103" s="48"/>
      <c r="AE103" s="48"/>
    </row>
    <row r="104" spans="1:31" ht="14.25">
      <c r="A104" s="48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</row>
    <row r="105" spans="1:31" ht="14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</row>
    <row r="106" spans="1:31" ht="14.2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</row>
    <row r="107" spans="1:31" ht="17.25">
      <c r="A107" s="47"/>
      <c r="B107" s="148"/>
      <c r="C107" s="148"/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148"/>
      <c r="Z107" s="148"/>
      <c r="AA107" s="148"/>
      <c r="AB107" s="148"/>
      <c r="AC107" s="148"/>
      <c r="AD107" s="148"/>
      <c r="AE107" s="399"/>
    </row>
    <row r="108" spans="1:31" ht="14.2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47"/>
      <c r="AE108" s="104"/>
    </row>
    <row r="109" spans="1:31" ht="14.25">
      <c r="A109" s="389"/>
      <c r="B109" s="389"/>
      <c r="C109" s="227"/>
      <c r="D109" s="138"/>
      <c r="E109" s="138"/>
      <c r="F109" s="138"/>
      <c r="G109" s="138"/>
      <c r="H109" s="138"/>
      <c r="I109" s="138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</row>
    <row r="110" spans="1:31" ht="14.25">
      <c r="A110" s="389"/>
      <c r="B110" s="389"/>
      <c r="C110" s="227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400"/>
      <c r="V110" s="138"/>
      <c r="W110" s="138"/>
      <c r="X110" s="138"/>
      <c r="Y110" s="138"/>
      <c r="Z110" s="138"/>
      <c r="AA110" s="138"/>
      <c r="AB110" s="400"/>
      <c r="AC110" s="138"/>
      <c r="AD110" s="138"/>
      <c r="AE110" s="138"/>
    </row>
    <row r="111" spans="1:31" ht="14.25">
      <c r="A111" s="389"/>
      <c r="B111" s="389"/>
      <c r="C111" s="227"/>
      <c r="D111" s="400"/>
      <c r="E111" s="400"/>
      <c r="F111" s="390"/>
      <c r="G111" s="390"/>
      <c r="H111" s="390"/>
      <c r="I111" s="390"/>
      <c r="J111" s="390"/>
      <c r="K111" s="390"/>
      <c r="L111" s="390"/>
      <c r="M111" s="390"/>
      <c r="N111" s="390"/>
      <c r="O111" s="390"/>
      <c r="P111" s="390"/>
      <c r="Q111" s="390"/>
      <c r="R111" s="390"/>
      <c r="S111" s="390"/>
      <c r="T111" s="390"/>
      <c r="U111" s="400"/>
      <c r="V111" s="400"/>
      <c r="W111" s="390"/>
      <c r="X111" s="390"/>
      <c r="Y111" s="390"/>
      <c r="Z111" s="390"/>
      <c r="AA111" s="390"/>
      <c r="AB111" s="400"/>
      <c r="AC111" s="400"/>
      <c r="AD111" s="390"/>
      <c r="AE111" s="390"/>
    </row>
    <row r="112" spans="1:31" ht="14.25">
      <c r="A112" s="389"/>
      <c r="B112" s="389"/>
      <c r="C112" s="227"/>
      <c r="D112" s="400"/>
      <c r="E112" s="400"/>
      <c r="F112" s="390"/>
      <c r="G112" s="390"/>
      <c r="H112" s="390"/>
      <c r="I112" s="390"/>
      <c r="J112" s="390"/>
      <c r="K112" s="390"/>
      <c r="L112" s="390"/>
      <c r="M112" s="390"/>
      <c r="N112" s="390"/>
      <c r="O112" s="390"/>
      <c r="P112" s="390"/>
      <c r="Q112" s="390"/>
      <c r="R112" s="390"/>
      <c r="S112" s="390"/>
      <c r="T112" s="390"/>
      <c r="U112" s="400"/>
      <c r="V112" s="400"/>
      <c r="W112" s="390"/>
      <c r="X112" s="390"/>
      <c r="Y112" s="390"/>
      <c r="Z112" s="390"/>
      <c r="AA112" s="390"/>
      <c r="AB112" s="400"/>
      <c r="AC112" s="400"/>
      <c r="AD112" s="390"/>
      <c r="AE112" s="390"/>
    </row>
    <row r="113" spans="1:31" ht="14.25">
      <c r="A113" s="389"/>
      <c r="B113" s="389"/>
      <c r="C113" s="227"/>
      <c r="D113" s="400"/>
      <c r="E113" s="400"/>
      <c r="F113" s="390"/>
      <c r="G113" s="390"/>
      <c r="H113" s="390"/>
      <c r="I113" s="390"/>
      <c r="J113" s="390"/>
      <c r="K113" s="390"/>
      <c r="L113" s="390"/>
      <c r="M113" s="390"/>
      <c r="N113" s="390"/>
      <c r="O113" s="390"/>
      <c r="P113" s="390"/>
      <c r="Q113" s="390"/>
      <c r="R113" s="390"/>
      <c r="S113" s="390"/>
      <c r="T113" s="390"/>
      <c r="U113" s="400"/>
      <c r="V113" s="400"/>
      <c r="W113" s="390"/>
      <c r="X113" s="390"/>
      <c r="Y113" s="390"/>
      <c r="Z113" s="390"/>
      <c r="AA113" s="390"/>
      <c r="AB113" s="400"/>
      <c r="AC113" s="400"/>
      <c r="AD113" s="390"/>
      <c r="AE113" s="390"/>
    </row>
    <row r="114" spans="1:31" ht="14.25">
      <c r="A114" s="389"/>
      <c r="B114" s="389"/>
      <c r="C114" s="227"/>
      <c r="D114" s="400"/>
      <c r="E114" s="400"/>
      <c r="F114" s="390"/>
      <c r="G114" s="390"/>
      <c r="H114" s="390"/>
      <c r="I114" s="390"/>
      <c r="J114" s="390"/>
      <c r="K114" s="390"/>
      <c r="L114" s="390"/>
      <c r="M114" s="390"/>
      <c r="N114" s="390"/>
      <c r="O114" s="390"/>
      <c r="P114" s="390"/>
      <c r="Q114" s="390"/>
      <c r="R114" s="390"/>
      <c r="S114" s="390"/>
      <c r="T114" s="390"/>
      <c r="U114" s="400"/>
      <c r="V114" s="400"/>
      <c r="W114" s="390"/>
      <c r="X114" s="390"/>
      <c r="Y114" s="390"/>
      <c r="Z114" s="390"/>
      <c r="AA114" s="390"/>
      <c r="AB114" s="400"/>
      <c r="AC114" s="400"/>
      <c r="AD114" s="390"/>
      <c r="AE114" s="390"/>
    </row>
    <row r="115" spans="1:31" ht="14.25">
      <c r="A115" s="389"/>
      <c r="B115" s="389"/>
      <c r="C115" s="227"/>
      <c r="D115" s="400"/>
      <c r="E115" s="400"/>
      <c r="F115" s="390"/>
      <c r="G115" s="390"/>
      <c r="H115" s="390"/>
      <c r="I115" s="390"/>
      <c r="J115" s="390"/>
      <c r="K115" s="390"/>
      <c r="L115" s="390"/>
      <c r="M115" s="390"/>
      <c r="N115" s="390"/>
      <c r="O115" s="390"/>
      <c r="P115" s="390"/>
      <c r="Q115" s="390"/>
      <c r="R115" s="390"/>
      <c r="S115" s="390"/>
      <c r="T115" s="390"/>
      <c r="U115" s="400"/>
      <c r="V115" s="400"/>
      <c r="W115" s="390"/>
      <c r="X115" s="390"/>
      <c r="Y115" s="390"/>
      <c r="Z115" s="390"/>
      <c r="AA115" s="390"/>
      <c r="AB115" s="400"/>
      <c r="AC115" s="400"/>
      <c r="AD115" s="390"/>
      <c r="AE115" s="390"/>
    </row>
    <row r="116" spans="1:31" ht="14.25">
      <c r="A116" s="389"/>
      <c r="B116" s="389"/>
      <c r="C116" s="227"/>
      <c r="D116" s="400"/>
      <c r="E116" s="400"/>
      <c r="F116" s="390"/>
      <c r="G116" s="390"/>
      <c r="H116" s="390"/>
      <c r="I116" s="390"/>
      <c r="J116" s="390"/>
      <c r="K116" s="390"/>
      <c r="L116" s="390"/>
      <c r="M116" s="390"/>
      <c r="N116" s="390"/>
      <c r="O116" s="390"/>
      <c r="P116" s="390"/>
      <c r="Q116" s="390"/>
      <c r="R116" s="390"/>
      <c r="S116" s="390"/>
      <c r="T116" s="390"/>
      <c r="U116" s="400"/>
      <c r="V116" s="400"/>
      <c r="W116" s="390"/>
      <c r="X116" s="390"/>
      <c r="Y116" s="390"/>
      <c r="Z116" s="390"/>
      <c r="AA116" s="390"/>
      <c r="AB116" s="400"/>
      <c r="AC116" s="400"/>
      <c r="AD116" s="390"/>
      <c r="AE116" s="390"/>
    </row>
    <row r="117" spans="1:31" ht="14.25">
      <c r="A117" s="131"/>
      <c r="B117" s="131"/>
      <c r="C117" s="131"/>
      <c r="D117" s="106"/>
      <c r="E117" s="106"/>
      <c r="F117" s="147"/>
      <c r="G117" s="147"/>
      <c r="H117" s="147"/>
      <c r="I117" s="147"/>
      <c r="J117" s="147"/>
      <c r="K117" s="147"/>
      <c r="L117" s="147"/>
      <c r="M117" s="147"/>
      <c r="N117" s="147"/>
      <c r="O117" s="147"/>
      <c r="P117" s="147"/>
      <c r="Q117" s="147"/>
      <c r="R117" s="147"/>
      <c r="S117" s="147"/>
      <c r="T117" s="147"/>
      <c r="U117" s="147"/>
      <c r="V117" s="147"/>
      <c r="W117" s="147"/>
      <c r="X117" s="147"/>
      <c r="Y117" s="147"/>
      <c r="Z117" s="147"/>
      <c r="AA117" s="147"/>
      <c r="AB117" s="147"/>
      <c r="AC117" s="147"/>
      <c r="AD117" s="147"/>
      <c r="AE117" s="147"/>
    </row>
    <row r="118" spans="1:31" ht="14.25">
      <c r="A118" s="131"/>
      <c r="B118" s="131"/>
      <c r="C118" s="131"/>
      <c r="D118" s="106"/>
      <c r="E118" s="106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7"/>
      <c r="AE118" s="147"/>
    </row>
    <row r="119" spans="1:31" ht="14.25">
      <c r="A119" s="45"/>
      <c r="B119" s="45"/>
      <c r="C119" s="45"/>
      <c r="D119" s="49"/>
      <c r="E119" s="49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</row>
    <row r="120" spans="1:31" ht="14.25">
      <c r="A120" s="45"/>
      <c r="B120" s="45"/>
      <c r="C120" s="45"/>
      <c r="D120" s="49"/>
      <c r="E120" s="49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49"/>
      <c r="V120" s="49"/>
      <c r="W120" s="18"/>
      <c r="X120" s="18"/>
      <c r="Y120" s="18"/>
      <c r="Z120" s="18"/>
      <c r="AA120" s="18"/>
      <c r="AB120" s="18"/>
      <c r="AC120" s="49"/>
      <c r="AD120" s="18"/>
      <c r="AE120" s="18"/>
    </row>
    <row r="121" spans="1:31" ht="14.25">
      <c r="A121" s="45"/>
      <c r="B121" s="45"/>
      <c r="C121" s="45"/>
      <c r="D121" s="49"/>
      <c r="E121" s="49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49"/>
      <c r="V121" s="49"/>
      <c r="W121" s="18"/>
      <c r="X121" s="18"/>
      <c r="Y121" s="18"/>
      <c r="Z121" s="18"/>
      <c r="AA121" s="18"/>
      <c r="AB121" s="18"/>
      <c r="AC121" s="49"/>
      <c r="AD121" s="18"/>
      <c r="AE121" s="18"/>
    </row>
    <row r="122" spans="1:31" ht="14.25">
      <c r="A122" s="45"/>
      <c r="B122" s="45"/>
      <c r="C122" s="45"/>
      <c r="D122" s="49"/>
      <c r="E122" s="49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49"/>
      <c r="V122" s="49"/>
      <c r="W122" s="18"/>
      <c r="X122" s="18"/>
      <c r="Y122" s="18"/>
      <c r="Z122" s="18"/>
      <c r="AA122" s="18"/>
      <c r="AB122" s="18"/>
      <c r="AC122" s="49"/>
      <c r="AD122" s="18"/>
      <c r="AE122" s="18"/>
    </row>
    <row r="123" spans="1:31" ht="14.25">
      <c r="A123" s="45"/>
      <c r="B123" s="45"/>
      <c r="C123" s="45"/>
      <c r="D123" s="49"/>
      <c r="E123" s="49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49"/>
      <c r="V123" s="49"/>
      <c r="W123" s="18"/>
      <c r="X123" s="18"/>
      <c r="Y123" s="18"/>
      <c r="Z123" s="18"/>
      <c r="AA123" s="18"/>
      <c r="AB123" s="18"/>
      <c r="AC123" s="49"/>
      <c r="AD123" s="18"/>
      <c r="AE123" s="18"/>
    </row>
    <row r="124" spans="1:31" ht="14.25">
      <c r="A124" s="45"/>
      <c r="B124" s="45"/>
      <c r="C124" s="45"/>
      <c r="D124" s="49"/>
      <c r="E124" s="49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49"/>
      <c r="V124" s="49"/>
      <c r="W124" s="18"/>
      <c r="X124" s="18"/>
      <c r="Y124" s="18"/>
      <c r="Z124" s="18"/>
      <c r="AA124" s="18"/>
      <c r="AB124" s="18"/>
      <c r="AC124" s="49"/>
      <c r="AD124" s="18"/>
      <c r="AE124" s="18"/>
    </row>
    <row r="125" spans="1:31" ht="14.25">
      <c r="A125" s="48"/>
      <c r="B125" s="48"/>
      <c r="C125" s="48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45"/>
      <c r="Z125" s="45"/>
      <c r="AA125" s="45"/>
      <c r="AB125" s="45"/>
      <c r="AC125" s="45"/>
      <c r="AD125" s="45"/>
      <c r="AE125" s="45"/>
    </row>
    <row r="126" spans="1:31" ht="14.25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</row>
    <row r="127" spans="1:31" ht="14.25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</row>
    <row r="128" spans="1:31" ht="14.25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</row>
    <row r="129" spans="1:31" ht="14.25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</row>
    <row r="130" spans="1:31" ht="14.25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</row>
  </sheetData>
  <sheetProtection/>
  <mergeCells count="564">
    <mergeCell ref="AG56:AH62"/>
    <mergeCell ref="AJ57:AK60"/>
    <mergeCell ref="AG45:AI46"/>
    <mergeCell ref="Y47:Y52"/>
    <mergeCell ref="Z47:Z52"/>
    <mergeCell ref="AC45:AE45"/>
    <mergeCell ref="AC46:AE46"/>
    <mergeCell ref="U45:AB45"/>
    <mergeCell ref="U46:U52"/>
    <mergeCell ref="AB46:AB52"/>
    <mergeCell ref="BB48:BC48"/>
    <mergeCell ref="BB49:BC49"/>
    <mergeCell ref="K45:T45"/>
    <mergeCell ref="K46:O46"/>
    <mergeCell ref="P46:T46"/>
    <mergeCell ref="O47:O52"/>
    <mergeCell ref="P47:P52"/>
    <mergeCell ref="BB50:BC50"/>
    <mergeCell ref="BB47:BC47"/>
    <mergeCell ref="AX47:AY47"/>
    <mergeCell ref="BB53:BC53"/>
    <mergeCell ref="BB54:BC54"/>
    <mergeCell ref="BB61:BC62"/>
    <mergeCell ref="BB55:BC55"/>
    <mergeCell ref="BB56:BC56"/>
    <mergeCell ref="AZ55:BA55"/>
    <mergeCell ref="AZ56:BA56"/>
    <mergeCell ref="AZ53:BA53"/>
    <mergeCell ref="AZ54:BA54"/>
    <mergeCell ref="AZ61:BA62"/>
    <mergeCell ref="BB44:BC44"/>
    <mergeCell ref="BB45:BC45"/>
    <mergeCell ref="BB46:BC46"/>
    <mergeCell ref="BB39:BC39"/>
    <mergeCell ref="BB40:BC40"/>
    <mergeCell ref="BB41:BC41"/>
    <mergeCell ref="BB42:BC42"/>
    <mergeCell ref="AZ39:BA39"/>
    <mergeCell ref="AZ40:BA40"/>
    <mergeCell ref="AZ41:BA41"/>
    <mergeCell ref="AZ42:BA42"/>
    <mergeCell ref="AZ43:BA43"/>
    <mergeCell ref="BB43:BC43"/>
    <mergeCell ref="AZ48:BA48"/>
    <mergeCell ref="AZ49:BA49"/>
    <mergeCell ref="AZ50:BA50"/>
    <mergeCell ref="AZ47:BA47"/>
    <mergeCell ref="AZ51:BA51"/>
    <mergeCell ref="AZ52:BA52"/>
    <mergeCell ref="AX45:AY45"/>
    <mergeCell ref="AZ44:BA44"/>
    <mergeCell ref="AZ45:BA45"/>
    <mergeCell ref="AZ46:BA46"/>
    <mergeCell ref="AX55:AY55"/>
    <mergeCell ref="AX56:AY56"/>
    <mergeCell ref="AX51:AY51"/>
    <mergeCell ref="AX52:AY52"/>
    <mergeCell ref="AX53:AY53"/>
    <mergeCell ref="AX54:AY54"/>
    <mergeCell ref="AX39:AY39"/>
    <mergeCell ref="AX40:AY40"/>
    <mergeCell ref="AX41:AY41"/>
    <mergeCell ref="AX42:AY42"/>
    <mergeCell ref="AX43:AY43"/>
    <mergeCell ref="AX44:AY44"/>
    <mergeCell ref="AX46:AY46"/>
    <mergeCell ref="AV55:AW55"/>
    <mergeCell ref="AV56:AW56"/>
    <mergeCell ref="AV51:AW51"/>
    <mergeCell ref="AV52:AW52"/>
    <mergeCell ref="AV53:AW53"/>
    <mergeCell ref="AV54:AW54"/>
    <mergeCell ref="AX48:AY48"/>
    <mergeCell ref="AX49:AY49"/>
    <mergeCell ref="AX50:AY50"/>
    <mergeCell ref="AV45:AW45"/>
    <mergeCell ref="AV46:AW46"/>
    <mergeCell ref="AV47:AW47"/>
    <mergeCell ref="AV48:AW48"/>
    <mergeCell ref="AV49:AW49"/>
    <mergeCell ref="AV50:AW50"/>
    <mergeCell ref="AV39:AW39"/>
    <mergeCell ref="AV40:AW40"/>
    <mergeCell ref="AV41:AW41"/>
    <mergeCell ref="AV42:AW42"/>
    <mergeCell ref="AV43:AW43"/>
    <mergeCell ref="AV44:AW44"/>
    <mergeCell ref="AT50:AU50"/>
    <mergeCell ref="AT52:AU52"/>
    <mergeCell ref="AT61:AU62"/>
    <mergeCell ref="AT53:AU53"/>
    <mergeCell ref="AT54:AU54"/>
    <mergeCell ref="AT55:AU55"/>
    <mergeCell ref="AT56:AU56"/>
    <mergeCell ref="AT44:AU44"/>
    <mergeCell ref="AT45:AU45"/>
    <mergeCell ref="AT46:AU46"/>
    <mergeCell ref="AT47:AU47"/>
    <mergeCell ref="AT48:AU48"/>
    <mergeCell ref="AT49:AU49"/>
    <mergeCell ref="AR61:AS62"/>
    <mergeCell ref="AR53:AS53"/>
    <mergeCell ref="AR54:AS54"/>
    <mergeCell ref="AR55:AS55"/>
    <mergeCell ref="AR56:AS56"/>
    <mergeCell ref="AP52:AQ52"/>
    <mergeCell ref="AP53:AQ53"/>
    <mergeCell ref="AP54:AQ54"/>
    <mergeCell ref="AP55:AQ55"/>
    <mergeCell ref="AP56:AQ56"/>
    <mergeCell ref="AR49:AS49"/>
    <mergeCell ref="AR52:AS52"/>
    <mergeCell ref="AR50:AS50"/>
    <mergeCell ref="AP50:AQ50"/>
    <mergeCell ref="D59:E59"/>
    <mergeCell ref="D47:E52"/>
    <mergeCell ref="F47:F52"/>
    <mergeCell ref="D57:E57"/>
    <mergeCell ref="D58:E58"/>
    <mergeCell ref="AI56:AI62"/>
    <mergeCell ref="AG4:BC4"/>
    <mergeCell ref="AR6:AW6"/>
    <mergeCell ref="AG39:AI39"/>
    <mergeCell ref="AG42:AI43"/>
    <mergeCell ref="AP37:AQ37"/>
    <mergeCell ref="AX37:AY37"/>
    <mergeCell ref="AZ37:BA37"/>
    <mergeCell ref="BB37:BC37"/>
    <mergeCell ref="AT42:AU42"/>
    <mergeCell ref="AT43:AU43"/>
    <mergeCell ref="AR40:AS40"/>
    <mergeCell ref="AJ61:AK62"/>
    <mergeCell ref="BB7:BC7"/>
    <mergeCell ref="AP49:AQ49"/>
    <mergeCell ref="AX7:AY7"/>
    <mergeCell ref="AZ7:BA7"/>
    <mergeCell ref="AP22:AQ22"/>
    <mergeCell ref="AP15:AQ15"/>
    <mergeCell ref="AL61:AM62"/>
    <mergeCell ref="AR48:AS48"/>
    <mergeCell ref="AN61:AO62"/>
    <mergeCell ref="AL15:AM15"/>
    <mergeCell ref="AL16:AM16"/>
    <mergeCell ref="AL22:AM22"/>
    <mergeCell ref="AL46:AM46"/>
    <mergeCell ref="AL47:AM47"/>
    <mergeCell ref="AN20:AO20"/>
    <mergeCell ref="AN16:AO16"/>
    <mergeCell ref="AN39:AO39"/>
    <mergeCell ref="AN40:AO40"/>
    <mergeCell ref="AP25:AQ25"/>
    <mergeCell ref="AP24:AQ24"/>
    <mergeCell ref="AP23:AQ23"/>
    <mergeCell ref="AV37:AW37"/>
    <mergeCell ref="AN36:AU36"/>
    <mergeCell ref="AV36:BC36"/>
    <mergeCell ref="U25:V25"/>
    <mergeCell ref="AP17:AQ17"/>
    <mergeCell ref="AP16:AQ16"/>
    <mergeCell ref="AP19:AQ19"/>
    <mergeCell ref="AP18:AQ18"/>
    <mergeCell ref="AG15:AH19"/>
    <mergeCell ref="AG25:AK25"/>
    <mergeCell ref="AI19:AK19"/>
    <mergeCell ref="AP21:AQ21"/>
    <mergeCell ref="AP20:AQ20"/>
    <mergeCell ref="AL14:AM14"/>
    <mergeCell ref="AV61:AW62"/>
    <mergeCell ref="AX61:AY62"/>
    <mergeCell ref="AP61:AQ62"/>
    <mergeCell ref="AN23:AO23"/>
    <mergeCell ref="AN25:AO25"/>
    <mergeCell ref="AN24:AO24"/>
    <mergeCell ref="AR37:AS37"/>
    <mergeCell ref="AT37:AU37"/>
    <mergeCell ref="AG34:BC34"/>
    <mergeCell ref="AB26:AC26"/>
    <mergeCell ref="AD26:AE26"/>
    <mergeCell ref="Y26:AA26"/>
    <mergeCell ref="V14:Y14"/>
    <mergeCell ref="AN12:AO12"/>
    <mergeCell ref="AN13:AO13"/>
    <mergeCell ref="AN14:AO14"/>
    <mergeCell ref="AN15:AO15"/>
    <mergeCell ref="Z14:AB14"/>
    <mergeCell ref="V13:Y13"/>
    <mergeCell ref="A7:C7"/>
    <mergeCell ref="L7:O7"/>
    <mergeCell ref="L10:O10"/>
    <mergeCell ref="D14:G14"/>
    <mergeCell ref="H10:K10"/>
    <mergeCell ref="H11:K11"/>
    <mergeCell ref="H12:K12"/>
    <mergeCell ref="A10:C10"/>
    <mergeCell ref="AL10:AM10"/>
    <mergeCell ref="P13:R13"/>
    <mergeCell ref="AL13:AM13"/>
    <mergeCell ref="Z13:AB13"/>
    <mergeCell ref="Z10:AB10"/>
    <mergeCell ref="Z11:AB11"/>
    <mergeCell ref="Z12:AB12"/>
    <mergeCell ref="AC12:AE12"/>
    <mergeCell ref="AC13:AE13"/>
    <mergeCell ref="AL12:AM12"/>
    <mergeCell ref="V12:Y12"/>
    <mergeCell ref="AV7:AW7"/>
    <mergeCell ref="P7:R7"/>
    <mergeCell ref="S7:U7"/>
    <mergeCell ref="Z7:AB7"/>
    <mergeCell ref="AC7:AE7"/>
    <mergeCell ref="V7:Y7"/>
    <mergeCell ref="Z8:AB8"/>
    <mergeCell ref="D25:F25"/>
    <mergeCell ref="S9:U9"/>
    <mergeCell ref="Z9:AB9"/>
    <mergeCell ref="AR7:AS7"/>
    <mergeCell ref="AT7:AU7"/>
    <mergeCell ref="V8:Y8"/>
    <mergeCell ref="V9:Y9"/>
    <mergeCell ref="AL8:AM8"/>
    <mergeCell ref="AP9:AQ9"/>
    <mergeCell ref="P10:R10"/>
    <mergeCell ref="P9:R9"/>
    <mergeCell ref="S8:U8"/>
    <mergeCell ref="AC9:AE9"/>
    <mergeCell ref="I25:J25"/>
    <mergeCell ref="AB25:AC25"/>
    <mergeCell ref="N25:O25"/>
    <mergeCell ref="P25:Q25"/>
    <mergeCell ref="AC14:AE14"/>
    <mergeCell ref="S14:U14"/>
    <mergeCell ref="AD25:AE25"/>
    <mergeCell ref="R25:T25"/>
    <mergeCell ref="Y25:AA25"/>
    <mergeCell ref="K25:M25"/>
    <mergeCell ref="A27:C27"/>
    <mergeCell ref="G27:H27"/>
    <mergeCell ref="D27:F27"/>
    <mergeCell ref="G26:H26"/>
    <mergeCell ref="I26:J26"/>
    <mergeCell ref="I27:J27"/>
    <mergeCell ref="W25:X25"/>
    <mergeCell ref="AB27:AC27"/>
    <mergeCell ref="U27:V27"/>
    <mergeCell ref="W27:X27"/>
    <mergeCell ref="N27:O27"/>
    <mergeCell ref="P27:Q27"/>
    <mergeCell ref="Y27:AA27"/>
    <mergeCell ref="AG36:AK37"/>
    <mergeCell ref="AL36:AM37"/>
    <mergeCell ref="AN37:AO37"/>
    <mergeCell ref="AG48:AI49"/>
    <mergeCell ref="AG51:AI52"/>
    <mergeCell ref="AG54:AI55"/>
    <mergeCell ref="AL51:AM51"/>
    <mergeCell ref="AN43:AO43"/>
    <mergeCell ref="AN44:AO44"/>
    <mergeCell ref="AN45:AO45"/>
    <mergeCell ref="AP48:AQ48"/>
    <mergeCell ref="P12:R12"/>
    <mergeCell ref="AL38:AM38"/>
    <mergeCell ref="AL45:AM45"/>
    <mergeCell ref="AL42:AM42"/>
    <mergeCell ref="AL43:AM43"/>
    <mergeCell ref="AL44:AM44"/>
    <mergeCell ref="AL40:AM40"/>
    <mergeCell ref="AL41:AM41"/>
    <mergeCell ref="U26:V26"/>
    <mergeCell ref="W26:X26"/>
    <mergeCell ref="AC10:AE10"/>
    <mergeCell ref="AC11:AE11"/>
    <mergeCell ref="V11:Y11"/>
    <mergeCell ref="AB22:AC22"/>
    <mergeCell ref="AD22:AE22"/>
    <mergeCell ref="AB23:AC23"/>
    <mergeCell ref="W24:X24"/>
    <mergeCell ref="R21:X21"/>
    <mergeCell ref="Y21:AE21"/>
    <mergeCell ref="AD27:AE27"/>
    <mergeCell ref="A18:AE18"/>
    <mergeCell ref="S10:U10"/>
    <mergeCell ref="S11:U11"/>
    <mergeCell ref="V10:Y10"/>
    <mergeCell ref="AN41:AO41"/>
    <mergeCell ref="AL39:AM39"/>
    <mergeCell ref="AN38:AO38"/>
    <mergeCell ref="W32:X35"/>
    <mergeCell ref="Y32:Z35"/>
    <mergeCell ref="W40:X40"/>
    <mergeCell ref="Y36:Z36"/>
    <mergeCell ref="Y37:Z37"/>
    <mergeCell ref="W39:X39"/>
    <mergeCell ref="AB32:AC35"/>
    <mergeCell ref="AZ38:BA38"/>
    <mergeCell ref="AB38:AC38"/>
    <mergeCell ref="AB37:AC37"/>
    <mergeCell ref="AB39:AC39"/>
    <mergeCell ref="W37:X37"/>
    <mergeCell ref="BB38:BC38"/>
    <mergeCell ref="AV38:AW38"/>
    <mergeCell ref="AR51:AS51"/>
    <mergeCell ref="AR43:AS43"/>
    <mergeCell ref="AR44:AS44"/>
    <mergeCell ref="AR45:AS45"/>
    <mergeCell ref="AT51:AU51"/>
    <mergeCell ref="BB51:BC51"/>
    <mergeCell ref="AR46:AS46"/>
    <mergeCell ref="AX38:AY38"/>
    <mergeCell ref="AP45:AQ45"/>
    <mergeCell ref="AP38:AQ38"/>
    <mergeCell ref="AR38:AS38"/>
    <mergeCell ref="AT38:AU38"/>
    <mergeCell ref="AR41:AS41"/>
    <mergeCell ref="AR42:AS42"/>
    <mergeCell ref="AT39:AU39"/>
    <mergeCell ref="AT40:AU40"/>
    <mergeCell ref="AT41:AU41"/>
    <mergeCell ref="AR39:AS39"/>
    <mergeCell ref="AP47:AQ47"/>
    <mergeCell ref="AR47:AS47"/>
    <mergeCell ref="AN55:AO55"/>
    <mergeCell ref="AP46:AQ46"/>
    <mergeCell ref="AP39:AQ39"/>
    <mergeCell ref="AP40:AQ40"/>
    <mergeCell ref="AP41:AQ41"/>
    <mergeCell ref="AP42:AQ42"/>
    <mergeCell ref="AP43:AQ43"/>
    <mergeCell ref="AP44:AQ44"/>
    <mergeCell ref="AP51:AQ51"/>
    <mergeCell ref="AL55:AM55"/>
    <mergeCell ref="BB52:BC52"/>
    <mergeCell ref="AL56:AM56"/>
    <mergeCell ref="AL48:AM48"/>
    <mergeCell ref="AL49:AM49"/>
    <mergeCell ref="AL50:AM50"/>
    <mergeCell ref="AL53:AM53"/>
    <mergeCell ref="AL54:AM54"/>
    <mergeCell ref="AL52:AM52"/>
    <mergeCell ref="AN46:AO46"/>
    <mergeCell ref="AN51:AO51"/>
    <mergeCell ref="AN52:AO52"/>
    <mergeCell ref="AN47:AO47"/>
    <mergeCell ref="AN48:AO48"/>
    <mergeCell ref="AN49:AO49"/>
    <mergeCell ref="A21:C22"/>
    <mergeCell ref="N22:O22"/>
    <mergeCell ref="D11:G11"/>
    <mergeCell ref="D12:G12"/>
    <mergeCell ref="D13:G13"/>
    <mergeCell ref="H13:K13"/>
    <mergeCell ref="AN56:AO56"/>
    <mergeCell ref="I22:J22"/>
    <mergeCell ref="K22:M22"/>
    <mergeCell ref="D21:J21"/>
    <mergeCell ref="K21:Q21"/>
    <mergeCell ref="A8:C8"/>
    <mergeCell ref="AN50:AO50"/>
    <mergeCell ref="AN53:AO53"/>
    <mergeCell ref="AN54:AO54"/>
    <mergeCell ref="AN42:AO42"/>
    <mergeCell ref="P22:Q22"/>
    <mergeCell ref="D22:F22"/>
    <mergeCell ref="G22:H22"/>
    <mergeCell ref="L8:O8"/>
    <mergeCell ref="L9:O9"/>
    <mergeCell ref="H14:K14"/>
    <mergeCell ref="L11:O11"/>
    <mergeCell ref="L12:O12"/>
    <mergeCell ref="L13:O13"/>
    <mergeCell ref="L14:O14"/>
    <mergeCell ref="G25:H25"/>
    <mergeCell ref="N23:O23"/>
    <mergeCell ref="P23:Q23"/>
    <mergeCell ref="K24:M24"/>
    <mergeCell ref="N24:O24"/>
    <mergeCell ref="P24:Q24"/>
    <mergeCell ref="Q32:Q35"/>
    <mergeCell ref="A23:C23"/>
    <mergeCell ref="G23:H23"/>
    <mergeCell ref="I23:J23"/>
    <mergeCell ref="N26:O26"/>
    <mergeCell ref="P26:Q26"/>
    <mergeCell ref="A26:C26"/>
    <mergeCell ref="D26:F26"/>
    <mergeCell ref="K26:M26"/>
    <mergeCell ref="A25:C25"/>
    <mergeCell ref="G24:H24"/>
    <mergeCell ref="I24:J24"/>
    <mergeCell ref="A30:AE30"/>
    <mergeCell ref="L32:L35"/>
    <mergeCell ref="M32:M35"/>
    <mergeCell ref="V32:V35"/>
    <mergeCell ref="A24:C24"/>
    <mergeCell ref="K27:M27"/>
    <mergeCell ref="R26:T26"/>
    <mergeCell ref="P32:P35"/>
    <mergeCell ref="R23:T23"/>
    <mergeCell ref="AB24:AC24"/>
    <mergeCell ref="AD24:AE24"/>
    <mergeCell ref="Y23:AA23"/>
    <mergeCell ref="Y24:AA24"/>
    <mergeCell ref="K23:M23"/>
    <mergeCell ref="U24:V24"/>
    <mergeCell ref="R24:T24"/>
    <mergeCell ref="U23:V23"/>
    <mergeCell ref="T47:T52"/>
    <mergeCell ref="V47:V52"/>
    <mergeCell ref="W47:W52"/>
    <mergeCell ref="AA47:AA52"/>
    <mergeCell ref="V46:AA46"/>
    <mergeCell ref="X47:X52"/>
    <mergeCell ref="AC47:AC52"/>
    <mergeCell ref="A43:AE43"/>
    <mergeCell ref="H47:H52"/>
    <mergeCell ref="S32:S35"/>
    <mergeCell ref="T32:T35"/>
    <mergeCell ref="A40:D40"/>
    <mergeCell ref="A39:D39"/>
    <mergeCell ref="AD47:AD52"/>
    <mergeCell ref="AE47:AE52"/>
    <mergeCell ref="S47:S52"/>
    <mergeCell ref="A59:B60"/>
    <mergeCell ref="M47:M52"/>
    <mergeCell ref="D56:E56"/>
    <mergeCell ref="D45:J46"/>
    <mergeCell ref="D55:E55"/>
    <mergeCell ref="K47:K52"/>
    <mergeCell ref="D60:E60"/>
    <mergeCell ref="A46:B51"/>
    <mergeCell ref="C46:C51"/>
    <mergeCell ref="D53:E53"/>
    <mergeCell ref="A55:B55"/>
    <mergeCell ref="A56:B57"/>
    <mergeCell ref="A58:B58"/>
    <mergeCell ref="A53:B54"/>
    <mergeCell ref="L47:L52"/>
    <mergeCell ref="E40:G40"/>
    <mergeCell ref="D54:E54"/>
    <mergeCell ref="H40:I40"/>
    <mergeCell ref="G47:G52"/>
    <mergeCell ref="Q47:Q52"/>
    <mergeCell ref="R47:R52"/>
    <mergeCell ref="I47:I52"/>
    <mergeCell ref="J47:J52"/>
    <mergeCell ref="N47:N52"/>
    <mergeCell ref="E32:G35"/>
    <mergeCell ref="E36:G36"/>
    <mergeCell ref="E37:G37"/>
    <mergeCell ref="E38:G38"/>
    <mergeCell ref="N39:O39"/>
    <mergeCell ref="A32:D35"/>
    <mergeCell ref="A36:D36"/>
    <mergeCell ref="A38:D38"/>
    <mergeCell ref="A37:D37"/>
    <mergeCell ref="E39:G39"/>
    <mergeCell ref="N40:O40"/>
    <mergeCell ref="N36:O36"/>
    <mergeCell ref="N38:O38"/>
    <mergeCell ref="N37:O37"/>
    <mergeCell ref="J39:K39"/>
    <mergeCell ref="J36:K36"/>
    <mergeCell ref="J37:K37"/>
    <mergeCell ref="J40:K40"/>
    <mergeCell ref="W38:X38"/>
    <mergeCell ref="H32:I35"/>
    <mergeCell ref="H37:I37"/>
    <mergeCell ref="H38:I38"/>
    <mergeCell ref="H39:I39"/>
    <mergeCell ref="J38:K38"/>
    <mergeCell ref="N32:O35"/>
    <mergeCell ref="J32:K35"/>
    <mergeCell ref="R32:R35"/>
    <mergeCell ref="W36:X36"/>
    <mergeCell ref="AB40:AC40"/>
    <mergeCell ref="Y40:Z40"/>
    <mergeCell ref="AD32:AE35"/>
    <mergeCell ref="AD36:AE36"/>
    <mergeCell ref="AD37:AE37"/>
    <mergeCell ref="AD38:AE38"/>
    <mergeCell ref="AD39:AE39"/>
    <mergeCell ref="AD40:AE40"/>
    <mergeCell ref="AA32:AA35"/>
    <mergeCell ref="AB36:AC36"/>
    <mergeCell ref="R22:T22"/>
    <mergeCell ref="U22:V22"/>
    <mergeCell ref="W22:X22"/>
    <mergeCell ref="Y22:AA22"/>
    <mergeCell ref="Y38:Z38"/>
    <mergeCell ref="Y39:Z39"/>
    <mergeCell ref="U32:U35"/>
    <mergeCell ref="W23:X23"/>
    <mergeCell ref="R27:T27"/>
    <mergeCell ref="P14:R14"/>
    <mergeCell ref="P11:R11"/>
    <mergeCell ref="S12:U12"/>
    <mergeCell ref="A19:AE19"/>
    <mergeCell ref="S13:U13"/>
    <mergeCell ref="D23:F23"/>
    <mergeCell ref="D24:F24"/>
    <mergeCell ref="AD23:AE23"/>
    <mergeCell ref="D9:G9"/>
    <mergeCell ref="H9:K9"/>
    <mergeCell ref="A11:C11"/>
    <mergeCell ref="A13:C13"/>
    <mergeCell ref="A14:C14"/>
    <mergeCell ref="H7:K7"/>
    <mergeCell ref="H8:K8"/>
    <mergeCell ref="A12:C12"/>
    <mergeCell ref="A9:C9"/>
    <mergeCell ref="D10:G10"/>
    <mergeCell ref="AC6:AE6"/>
    <mergeCell ref="Z6:AB6"/>
    <mergeCell ref="D5:G6"/>
    <mergeCell ref="D7:G7"/>
    <mergeCell ref="D8:G8"/>
    <mergeCell ref="V5:AE5"/>
    <mergeCell ref="AC8:AE8"/>
    <mergeCell ref="P8:R8"/>
    <mergeCell ref="AG3:BC3"/>
    <mergeCell ref="A3:AE3"/>
    <mergeCell ref="L5:U5"/>
    <mergeCell ref="V6:Y6"/>
    <mergeCell ref="P6:R6"/>
    <mergeCell ref="S6:U6"/>
    <mergeCell ref="H5:K6"/>
    <mergeCell ref="L6:O6"/>
    <mergeCell ref="A5:C6"/>
    <mergeCell ref="AX6:BC6"/>
    <mergeCell ref="AP12:AQ12"/>
    <mergeCell ref="A2:AE2"/>
    <mergeCell ref="AN8:AO8"/>
    <mergeCell ref="AP8:AQ8"/>
    <mergeCell ref="AN9:AO9"/>
    <mergeCell ref="AL9:AM9"/>
    <mergeCell ref="AL6:AQ7"/>
    <mergeCell ref="AG6:AK8"/>
    <mergeCell ref="AG9:AK9"/>
    <mergeCell ref="AG2:BC2"/>
    <mergeCell ref="AI21:AK21"/>
    <mergeCell ref="AI23:AK23"/>
    <mergeCell ref="AL21:AM21"/>
    <mergeCell ref="AL18:AM18"/>
    <mergeCell ref="AL19:AM19"/>
    <mergeCell ref="AN21:AO21"/>
    <mergeCell ref="AI11:AK11"/>
    <mergeCell ref="AI13:AK13"/>
    <mergeCell ref="AI15:AK15"/>
    <mergeCell ref="AI17:AK17"/>
    <mergeCell ref="AP10:AQ10"/>
    <mergeCell ref="AN10:AO10"/>
    <mergeCell ref="AN11:AO11"/>
    <mergeCell ref="AP11:AQ11"/>
    <mergeCell ref="AP14:AQ14"/>
    <mergeCell ref="AP13:AQ13"/>
    <mergeCell ref="AL24:AM24"/>
    <mergeCell ref="AL25:AM25"/>
    <mergeCell ref="AL11:AM11"/>
    <mergeCell ref="AL20:AM20"/>
    <mergeCell ref="AL23:AM23"/>
    <mergeCell ref="AN17:AO17"/>
    <mergeCell ref="AN22:AO22"/>
    <mergeCell ref="AL17:AM17"/>
    <mergeCell ref="AN18:AO18"/>
    <mergeCell ref="AN19:AO19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86"/>
  <sheetViews>
    <sheetView zoomScalePageLayoutView="0" workbookViewId="0" topLeftCell="A1">
      <selection activeCell="A2" sqref="A2"/>
    </sheetView>
  </sheetViews>
  <sheetFormatPr defaultColWidth="10.59765625" defaultRowHeight="24.75" customHeight="1"/>
  <cols>
    <col min="1" max="1" width="3.59765625" style="186" customWidth="1"/>
    <col min="2" max="2" width="2.09765625" style="186" customWidth="1"/>
    <col min="3" max="3" width="6.09765625" style="186" customWidth="1"/>
    <col min="4" max="34" width="5.5" style="186" customWidth="1"/>
    <col min="35" max="35" width="8.09765625" style="186" customWidth="1"/>
    <col min="36" max="36" width="5.8984375" style="186" customWidth="1"/>
    <col min="37" max="37" width="14.3984375" style="186" customWidth="1"/>
    <col min="38" max="55" width="7" style="186" customWidth="1"/>
    <col min="56" max="16384" width="10.59765625" style="186" customWidth="1"/>
  </cols>
  <sheetData>
    <row r="1" spans="1:55" s="235" customFormat="1" ht="24.75" customHeight="1">
      <c r="A1" s="15" t="s">
        <v>503</v>
      </c>
      <c r="B1" s="15"/>
      <c r="E1" s="16"/>
      <c r="BC1" s="16" t="s">
        <v>572</v>
      </c>
    </row>
    <row r="2" spans="1:34" s="235" customFormat="1" ht="24.75" customHeight="1">
      <c r="A2" s="15"/>
      <c r="B2" s="15"/>
      <c r="AH2" s="16"/>
    </row>
    <row r="3" spans="1:55" s="235" customFormat="1" ht="24.75" customHeight="1">
      <c r="A3" s="1243" t="s">
        <v>767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  <c r="N3" s="1243"/>
      <c r="O3" s="1243"/>
      <c r="P3" s="1243"/>
      <c r="Q3" s="1243"/>
      <c r="R3" s="1243"/>
      <c r="S3" s="1243"/>
      <c r="T3" s="1243"/>
      <c r="U3" s="1243"/>
      <c r="V3" s="1243"/>
      <c r="W3" s="1243"/>
      <c r="X3" s="1243"/>
      <c r="Y3" s="1243"/>
      <c r="Z3" s="1243"/>
      <c r="AA3" s="1243"/>
      <c r="AB3" s="1243"/>
      <c r="AC3" s="1243"/>
      <c r="AD3" s="1243"/>
      <c r="AE3" s="1243"/>
      <c r="AF3" s="1243"/>
      <c r="AG3" s="1243"/>
      <c r="AH3" s="1243"/>
      <c r="AJ3" s="1184" t="s">
        <v>775</v>
      </c>
      <c r="AK3" s="1184"/>
      <c r="AL3" s="1184"/>
      <c r="AM3" s="1184"/>
      <c r="AN3" s="1184"/>
      <c r="AO3" s="1184"/>
      <c r="AP3" s="1184"/>
      <c r="AQ3" s="1184"/>
      <c r="AR3" s="1184"/>
      <c r="AS3" s="1184"/>
      <c r="AT3" s="1184"/>
      <c r="AU3" s="1184"/>
      <c r="AV3" s="1184"/>
      <c r="AW3" s="1184"/>
      <c r="AX3" s="1184"/>
      <c r="AY3" s="1184"/>
      <c r="AZ3" s="1184"/>
      <c r="BA3" s="1184"/>
      <c r="BB3" s="1184"/>
      <c r="BC3" s="1184"/>
    </row>
    <row r="4" spans="1:55" s="235" customFormat="1" ht="24.75" customHeight="1" thickBot="1">
      <c r="A4" s="419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20"/>
      <c r="T4" s="419"/>
      <c r="U4" s="419"/>
      <c r="V4" s="419"/>
      <c r="W4" s="421"/>
      <c r="X4" s="421"/>
      <c r="Y4" s="421"/>
      <c r="Z4" s="421"/>
      <c r="AA4" s="421"/>
      <c r="AB4" s="421"/>
      <c r="AC4" s="421"/>
      <c r="AD4" s="421"/>
      <c r="AE4" s="421"/>
      <c r="AF4" s="422"/>
      <c r="AG4" s="422"/>
      <c r="AH4" s="422"/>
      <c r="AJ4" s="1185" t="s">
        <v>774</v>
      </c>
      <c r="AK4" s="1186"/>
      <c r="AL4" s="1186"/>
      <c r="AM4" s="1186"/>
      <c r="AN4" s="1186"/>
      <c r="AO4" s="1186"/>
      <c r="AP4" s="1186"/>
      <c r="AQ4" s="1186"/>
      <c r="AR4" s="1186"/>
      <c r="AS4" s="1186"/>
      <c r="AT4" s="1186"/>
      <c r="AU4" s="1186"/>
      <c r="AV4" s="1186"/>
      <c r="AW4" s="1186"/>
      <c r="AX4" s="1186"/>
      <c r="AY4" s="1186"/>
      <c r="AZ4" s="1186"/>
      <c r="BA4" s="1186"/>
      <c r="BB4" s="1186"/>
      <c r="BC4" s="1186"/>
    </row>
    <row r="5" spans="1:55" s="235" customFormat="1" ht="24.75" customHeight="1">
      <c r="A5" s="1229" t="s">
        <v>465</v>
      </c>
      <c r="B5" s="1229"/>
      <c r="C5" s="1229"/>
      <c r="D5" s="1229"/>
      <c r="E5" s="1229"/>
      <c r="F5" s="1234" t="s">
        <v>229</v>
      </c>
      <c r="G5" s="1234"/>
      <c r="H5" s="1234"/>
      <c r="I5" s="1234"/>
      <c r="J5" s="1234"/>
      <c r="K5" s="1234"/>
      <c r="L5" s="1234"/>
      <c r="M5" s="1234"/>
      <c r="N5" s="1234"/>
      <c r="O5" s="1244" t="s">
        <v>230</v>
      </c>
      <c r="P5" s="1244"/>
      <c r="Q5" s="1244"/>
      <c r="R5" s="1244"/>
      <c r="S5" s="1244"/>
      <c r="T5" s="1244"/>
      <c r="U5" s="1244"/>
      <c r="V5" s="1244"/>
      <c r="W5" s="1244"/>
      <c r="X5" s="1244"/>
      <c r="Y5" s="1244"/>
      <c r="Z5" s="1244"/>
      <c r="AA5" s="1244"/>
      <c r="AB5" s="1244"/>
      <c r="AC5" s="1244"/>
      <c r="AD5" s="1244"/>
      <c r="AE5" s="1240" t="s">
        <v>231</v>
      </c>
      <c r="AF5" s="1240"/>
      <c r="AG5" s="1240"/>
      <c r="AH5" s="1241"/>
      <c r="AJ5" s="1185" t="s">
        <v>773</v>
      </c>
      <c r="AK5" s="1186"/>
      <c r="AL5" s="1186"/>
      <c r="AM5" s="1186"/>
      <c r="AN5" s="1186"/>
      <c r="AO5" s="1186"/>
      <c r="AP5" s="1186"/>
      <c r="AQ5" s="1186"/>
      <c r="AR5" s="1186"/>
      <c r="AS5" s="1186"/>
      <c r="AT5" s="1186"/>
      <c r="AU5" s="1186"/>
      <c r="AV5" s="1186"/>
      <c r="AW5" s="1186"/>
      <c r="AX5" s="1186"/>
      <c r="AY5" s="1186"/>
      <c r="AZ5" s="1186"/>
      <c r="BA5" s="1186"/>
      <c r="BB5" s="1186"/>
      <c r="BC5" s="1186"/>
    </row>
    <row r="6" spans="1:55" s="235" customFormat="1" ht="24.75" customHeight="1">
      <c r="A6" s="1230"/>
      <c r="B6" s="1230"/>
      <c r="C6" s="1230"/>
      <c r="D6" s="1230"/>
      <c r="E6" s="1230"/>
      <c r="F6" s="1235"/>
      <c r="G6" s="1235"/>
      <c r="H6" s="1235"/>
      <c r="I6" s="1235"/>
      <c r="J6" s="1235"/>
      <c r="K6" s="1235"/>
      <c r="L6" s="1235"/>
      <c r="M6" s="1235"/>
      <c r="N6" s="1235"/>
      <c r="O6" s="1236" t="s">
        <v>232</v>
      </c>
      <c r="P6" s="1236"/>
      <c r="Q6" s="1236"/>
      <c r="R6" s="1236"/>
      <c r="S6" s="1236" t="s">
        <v>233</v>
      </c>
      <c r="T6" s="1236"/>
      <c r="U6" s="1236"/>
      <c r="V6" s="1236"/>
      <c r="W6" s="1236" t="s">
        <v>234</v>
      </c>
      <c r="X6" s="1236"/>
      <c r="Y6" s="1236"/>
      <c r="Z6" s="1236"/>
      <c r="AA6" s="1236" t="s">
        <v>209</v>
      </c>
      <c r="AB6" s="1236"/>
      <c r="AC6" s="1236"/>
      <c r="AD6" s="1236"/>
      <c r="AE6" s="1236"/>
      <c r="AF6" s="1236"/>
      <c r="AG6" s="1236"/>
      <c r="AH6" s="1242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</row>
    <row r="7" spans="1:55" s="235" customFormat="1" ht="24.75" customHeight="1" thickBot="1">
      <c r="A7" s="1230"/>
      <c r="B7" s="1230"/>
      <c r="C7" s="1230"/>
      <c r="D7" s="1230"/>
      <c r="E7" s="1230"/>
      <c r="F7" s="1127" t="s">
        <v>22</v>
      </c>
      <c r="G7" s="1127"/>
      <c r="H7" s="1127"/>
      <c r="I7" s="1127" t="s">
        <v>23</v>
      </c>
      <c r="J7" s="1127"/>
      <c r="K7" s="1127"/>
      <c r="L7" s="1127" t="s">
        <v>24</v>
      </c>
      <c r="M7" s="1127"/>
      <c r="N7" s="1127"/>
      <c r="O7" s="1127" t="s">
        <v>23</v>
      </c>
      <c r="P7" s="1127"/>
      <c r="Q7" s="1127" t="s">
        <v>24</v>
      </c>
      <c r="R7" s="1127"/>
      <c r="S7" s="1127" t="s">
        <v>23</v>
      </c>
      <c r="T7" s="1127"/>
      <c r="U7" s="1127" t="s">
        <v>24</v>
      </c>
      <c r="V7" s="1127"/>
      <c r="W7" s="1127" t="s">
        <v>23</v>
      </c>
      <c r="X7" s="1127"/>
      <c r="Y7" s="1127" t="s">
        <v>24</v>
      </c>
      <c r="Z7" s="1127"/>
      <c r="AA7" s="1127" t="s">
        <v>23</v>
      </c>
      <c r="AB7" s="1127"/>
      <c r="AC7" s="1127" t="s">
        <v>24</v>
      </c>
      <c r="AD7" s="1127"/>
      <c r="AE7" s="1127" t="s">
        <v>23</v>
      </c>
      <c r="AF7" s="1127"/>
      <c r="AG7" s="1127" t="s">
        <v>24</v>
      </c>
      <c r="AH7" s="1238"/>
      <c r="AJ7" s="421"/>
      <c r="AK7" s="421"/>
      <c r="AL7" s="421"/>
      <c r="AM7" s="421"/>
      <c r="AN7" s="421"/>
      <c r="AO7" s="421"/>
      <c r="AP7" s="421"/>
      <c r="AQ7" s="421"/>
      <c r="AR7" s="421"/>
      <c r="AS7" s="421"/>
      <c r="AT7" s="421"/>
      <c r="AU7" s="421"/>
      <c r="AV7" s="421"/>
      <c r="AW7" s="421"/>
      <c r="AX7" s="421"/>
      <c r="AY7" s="421"/>
      <c r="AZ7" s="421"/>
      <c r="BA7" s="421"/>
      <c r="BB7" s="421"/>
      <c r="BC7" s="421"/>
    </row>
    <row r="8" spans="1:55" s="235" customFormat="1" ht="24.75" customHeight="1">
      <c r="A8" s="1231" t="s">
        <v>235</v>
      </c>
      <c r="B8" s="1231"/>
      <c r="C8" s="1231"/>
      <c r="D8" s="1231"/>
      <c r="E8" s="1231"/>
      <c r="F8" s="1048">
        <f>SUM(F10:H12)</f>
        <v>29510</v>
      </c>
      <c r="G8" s="1049"/>
      <c r="H8" s="1049"/>
      <c r="I8" s="1049">
        <f>SUM(I10:K12)</f>
        <v>18855</v>
      </c>
      <c r="J8" s="1049"/>
      <c r="K8" s="1049"/>
      <c r="L8" s="987">
        <f>SUM(L10:N12)</f>
        <v>10655</v>
      </c>
      <c r="M8" s="987"/>
      <c r="N8" s="987"/>
      <c r="O8" s="987">
        <f>SUM(O10:P12)</f>
        <v>1495</v>
      </c>
      <c r="P8" s="987"/>
      <c r="Q8" s="1049">
        <f>SUM(Q10:R12)</f>
        <v>177</v>
      </c>
      <c r="R8" s="1049"/>
      <c r="S8" s="1049">
        <f>SUM(S10:T12)</f>
        <v>16145</v>
      </c>
      <c r="T8" s="1049"/>
      <c r="U8" s="1049">
        <f>SUM(U10:V12)</f>
        <v>5195</v>
      </c>
      <c r="V8" s="1049"/>
      <c r="W8" s="1049">
        <f>SUM(W10:X12)</f>
        <v>4</v>
      </c>
      <c r="X8" s="1049"/>
      <c r="Y8" s="1049">
        <f aca="true" t="shared" si="0" ref="Y8:AG8">SUM(Y10:Z12)</f>
        <v>3</v>
      </c>
      <c r="Z8" s="1049"/>
      <c r="AA8" s="1049">
        <f t="shared" si="0"/>
        <v>450</v>
      </c>
      <c r="AB8" s="1049"/>
      <c r="AC8" s="1049">
        <f t="shared" si="0"/>
        <v>108</v>
      </c>
      <c r="AD8" s="1049"/>
      <c r="AE8" s="1049">
        <f t="shared" si="0"/>
        <v>761</v>
      </c>
      <c r="AF8" s="1049"/>
      <c r="AG8" s="1049">
        <f t="shared" si="0"/>
        <v>5172</v>
      </c>
      <c r="AH8" s="1049"/>
      <c r="AJ8" s="895" t="s">
        <v>401</v>
      </c>
      <c r="AK8" s="894"/>
      <c r="AL8" s="1192" t="s">
        <v>407</v>
      </c>
      <c r="AM8" s="1193"/>
      <c r="AN8" s="1193"/>
      <c r="AO8" s="1193"/>
      <c r="AP8" s="1193"/>
      <c r="AQ8" s="1193"/>
      <c r="AR8" s="1192" t="s">
        <v>408</v>
      </c>
      <c r="AS8" s="1193"/>
      <c r="AT8" s="1193"/>
      <c r="AU8" s="1193"/>
      <c r="AV8" s="1192" t="s">
        <v>409</v>
      </c>
      <c r="AW8" s="1193"/>
      <c r="AX8" s="1193"/>
      <c r="AY8" s="1193"/>
      <c r="AZ8" s="1192" t="s">
        <v>410</v>
      </c>
      <c r="BA8" s="1193"/>
      <c r="BB8" s="1193"/>
      <c r="BC8" s="1193"/>
    </row>
    <row r="9" spans="1:55" s="235" customFormat="1" ht="24.75" customHeight="1">
      <c r="A9" s="1237"/>
      <c r="B9" s="1237"/>
      <c r="C9" s="1237"/>
      <c r="D9" s="1237"/>
      <c r="E9" s="1237"/>
      <c r="F9" s="1226"/>
      <c r="G9" s="1227"/>
      <c r="H9" s="1227"/>
      <c r="I9" s="594"/>
      <c r="J9" s="594"/>
      <c r="K9" s="594"/>
      <c r="L9" s="594"/>
      <c r="M9" s="594"/>
      <c r="N9" s="594"/>
      <c r="O9" s="594"/>
      <c r="P9" s="594"/>
      <c r="Q9" s="594"/>
      <c r="R9" s="594"/>
      <c r="S9" s="594"/>
      <c r="T9" s="594"/>
      <c r="U9" s="594"/>
      <c r="V9" s="594"/>
      <c r="W9" s="594"/>
      <c r="X9" s="594"/>
      <c r="Y9" s="594"/>
      <c r="Z9" s="594"/>
      <c r="AA9" s="594"/>
      <c r="AB9" s="594"/>
      <c r="AC9" s="594"/>
      <c r="AD9" s="594"/>
      <c r="AE9" s="594"/>
      <c r="AF9" s="594"/>
      <c r="AG9" s="594"/>
      <c r="AH9" s="594"/>
      <c r="AJ9" s="1199"/>
      <c r="AK9" s="1202"/>
      <c r="AL9" s="1209" t="s">
        <v>317</v>
      </c>
      <c r="AM9" s="1210"/>
      <c r="AN9" s="1209" t="s">
        <v>291</v>
      </c>
      <c r="AO9" s="1210"/>
      <c r="AP9" s="1209" t="s">
        <v>292</v>
      </c>
      <c r="AQ9" s="1210"/>
      <c r="AR9" s="1209" t="s">
        <v>317</v>
      </c>
      <c r="AS9" s="1210"/>
      <c r="AT9" s="425" t="s">
        <v>291</v>
      </c>
      <c r="AU9" s="425" t="s">
        <v>292</v>
      </c>
      <c r="AV9" s="1209" t="s">
        <v>317</v>
      </c>
      <c r="AW9" s="1210"/>
      <c r="AX9" s="425" t="s">
        <v>291</v>
      </c>
      <c r="AY9" s="425" t="s">
        <v>292</v>
      </c>
      <c r="AZ9" s="1209" t="s">
        <v>317</v>
      </c>
      <c r="BA9" s="1210"/>
      <c r="BB9" s="425" t="s">
        <v>291</v>
      </c>
      <c r="BC9" s="424" t="s">
        <v>292</v>
      </c>
    </row>
    <row r="10" spans="1:55" s="235" customFormat="1" ht="24.75" customHeight="1">
      <c r="A10" s="1233" t="s">
        <v>236</v>
      </c>
      <c r="B10" s="1233"/>
      <c r="C10" s="1233"/>
      <c r="D10" s="1233"/>
      <c r="E10" s="1233"/>
      <c r="F10" s="941">
        <f>SUM(I10:N10)</f>
        <v>10106</v>
      </c>
      <c r="G10" s="942"/>
      <c r="H10" s="942"/>
      <c r="I10" s="594">
        <v>7216</v>
      </c>
      <c r="J10" s="594"/>
      <c r="K10" s="594"/>
      <c r="L10" s="594">
        <v>2890</v>
      </c>
      <c r="M10" s="594"/>
      <c r="N10" s="594"/>
      <c r="O10" s="720">
        <v>1073</v>
      </c>
      <c r="P10" s="720"/>
      <c r="Q10" s="720">
        <v>134</v>
      </c>
      <c r="R10" s="720"/>
      <c r="S10" s="720">
        <v>5630</v>
      </c>
      <c r="T10" s="720"/>
      <c r="U10" s="720">
        <v>2088</v>
      </c>
      <c r="V10" s="720"/>
      <c r="W10" s="594">
        <v>3</v>
      </c>
      <c r="X10" s="594"/>
      <c r="Y10" s="720">
        <v>3</v>
      </c>
      <c r="Z10" s="720"/>
      <c r="AA10" s="720">
        <v>428</v>
      </c>
      <c r="AB10" s="720"/>
      <c r="AC10" s="720">
        <v>105</v>
      </c>
      <c r="AD10" s="720"/>
      <c r="AE10" s="594">
        <v>82</v>
      </c>
      <c r="AF10" s="594"/>
      <c r="AG10" s="594">
        <v>560</v>
      </c>
      <c r="AH10" s="594"/>
      <c r="AJ10" s="326"/>
      <c r="AK10" s="326"/>
      <c r="AL10" s="424"/>
      <c r="AM10" s="426"/>
      <c r="AN10" s="426"/>
      <c r="AO10" s="426"/>
      <c r="AP10" s="426"/>
      <c r="AQ10" s="426"/>
      <c r="AR10" s="426"/>
      <c r="AS10" s="426"/>
      <c r="AT10" s="426"/>
      <c r="AU10" s="426"/>
      <c r="AV10" s="426"/>
      <c r="AW10" s="426"/>
      <c r="AX10" s="426"/>
      <c r="AY10" s="426"/>
      <c r="AZ10" s="426"/>
      <c r="BA10" s="426"/>
      <c r="BB10" s="426"/>
      <c r="BC10" s="426"/>
    </row>
    <row r="11" spans="1:55" s="235" customFormat="1" ht="24.75" customHeight="1">
      <c r="A11" s="1233" t="s">
        <v>237</v>
      </c>
      <c r="B11" s="1233"/>
      <c r="C11" s="1233"/>
      <c r="D11" s="1233"/>
      <c r="E11" s="1233"/>
      <c r="F11" s="941">
        <f>SUM(I11:N11)</f>
        <v>874</v>
      </c>
      <c r="G11" s="942"/>
      <c r="H11" s="942"/>
      <c r="I11" s="594">
        <v>503</v>
      </c>
      <c r="J11" s="594"/>
      <c r="K11" s="594"/>
      <c r="L11" s="594">
        <v>371</v>
      </c>
      <c r="M11" s="594"/>
      <c r="N11" s="594"/>
      <c r="O11" s="720">
        <v>33</v>
      </c>
      <c r="P11" s="720"/>
      <c r="Q11" s="720">
        <v>16</v>
      </c>
      <c r="R11" s="720"/>
      <c r="S11" s="720">
        <v>311</v>
      </c>
      <c r="T11" s="720"/>
      <c r="U11" s="720">
        <v>274</v>
      </c>
      <c r="V11" s="720"/>
      <c r="W11" s="594" t="s">
        <v>1</v>
      </c>
      <c r="X11" s="594"/>
      <c r="Y11" s="594" t="s">
        <v>1</v>
      </c>
      <c r="Z11" s="594"/>
      <c r="AA11" s="720" t="s">
        <v>1</v>
      </c>
      <c r="AB11" s="720"/>
      <c r="AC11" s="720" t="s">
        <v>1</v>
      </c>
      <c r="AD11" s="720"/>
      <c r="AE11" s="720">
        <v>159</v>
      </c>
      <c r="AF11" s="720"/>
      <c r="AG11" s="720">
        <v>81</v>
      </c>
      <c r="AH11" s="720"/>
      <c r="AJ11" s="1195" t="s">
        <v>304</v>
      </c>
      <c r="AK11" s="1196"/>
      <c r="AL11" s="1207">
        <f>SUM(AL13:AM17)</f>
        <v>68794</v>
      </c>
      <c r="AM11" s="1207"/>
      <c r="AN11" s="1207">
        <f>SUM(AN13:AO17)</f>
        <v>36271</v>
      </c>
      <c r="AO11" s="1207"/>
      <c r="AP11" s="1207">
        <f>SUM(AP13:AQ17)</f>
        <v>32523</v>
      </c>
      <c r="AQ11" s="1207"/>
      <c r="AR11" s="1207">
        <f>SUM(AR13:AS17)</f>
        <v>33077</v>
      </c>
      <c r="AS11" s="1207"/>
      <c r="AT11" s="530">
        <f>SUM(AT13:AT17)</f>
        <v>16717</v>
      </c>
      <c r="AU11" s="530">
        <f>SUM(AU13:AU17)</f>
        <v>16360</v>
      </c>
      <c r="AV11" s="1207">
        <f>SUM(AV13:AW17)</f>
        <v>35279</v>
      </c>
      <c r="AW11" s="1207"/>
      <c r="AX11" s="530">
        <f>SUM(AX13:AX17)</f>
        <v>19369</v>
      </c>
      <c r="AY11" s="530">
        <f>SUM(AY13:AY17)</f>
        <v>15910</v>
      </c>
      <c r="AZ11" s="1207">
        <f>SUM(AZ13:BA17)</f>
        <v>438</v>
      </c>
      <c r="BA11" s="1207"/>
      <c r="BB11" s="530">
        <f>SUM(BB13:BB17)</f>
        <v>185</v>
      </c>
      <c r="BC11" s="530">
        <f>SUM(BC13:BC17)</f>
        <v>253</v>
      </c>
    </row>
    <row r="12" spans="1:55" s="235" customFormat="1" ht="24.75" customHeight="1">
      <c r="A12" s="1232" t="s">
        <v>238</v>
      </c>
      <c r="B12" s="1232"/>
      <c r="C12" s="1232"/>
      <c r="D12" s="1232"/>
      <c r="E12" s="1232"/>
      <c r="F12" s="943">
        <f>SUM(I12:N12)</f>
        <v>18530</v>
      </c>
      <c r="G12" s="944"/>
      <c r="H12" s="944"/>
      <c r="I12" s="624">
        <v>11136</v>
      </c>
      <c r="J12" s="624"/>
      <c r="K12" s="624"/>
      <c r="L12" s="624">
        <v>7394</v>
      </c>
      <c r="M12" s="624"/>
      <c r="N12" s="624"/>
      <c r="O12" s="1228">
        <v>389</v>
      </c>
      <c r="P12" s="1228"/>
      <c r="Q12" s="1228">
        <v>27</v>
      </c>
      <c r="R12" s="1228"/>
      <c r="S12" s="1228">
        <v>10204</v>
      </c>
      <c r="T12" s="1228"/>
      <c r="U12" s="1228">
        <v>2833</v>
      </c>
      <c r="V12" s="1228"/>
      <c r="W12" s="1228">
        <v>1</v>
      </c>
      <c r="X12" s="1228"/>
      <c r="Y12" s="1228" t="s">
        <v>1</v>
      </c>
      <c r="Z12" s="1228"/>
      <c r="AA12" s="1228">
        <v>22</v>
      </c>
      <c r="AB12" s="1228"/>
      <c r="AC12" s="1228">
        <v>3</v>
      </c>
      <c r="AD12" s="1228"/>
      <c r="AE12" s="1228">
        <v>520</v>
      </c>
      <c r="AF12" s="1228"/>
      <c r="AG12" s="624">
        <v>4531</v>
      </c>
      <c r="AH12" s="624"/>
      <c r="AJ12" s="895"/>
      <c r="AK12" s="895"/>
      <c r="AL12" s="1213"/>
      <c r="AM12" s="1205"/>
      <c r="AN12" s="1205"/>
      <c r="AO12" s="1205"/>
      <c r="AP12" s="1205"/>
      <c r="AQ12" s="1205"/>
      <c r="AR12" s="1205"/>
      <c r="AS12" s="1205"/>
      <c r="AT12" s="234"/>
      <c r="AU12" s="234"/>
      <c r="AV12" s="1205"/>
      <c r="AW12" s="1205"/>
      <c r="AX12" s="234"/>
      <c r="AY12" s="234"/>
      <c r="AZ12" s="1205"/>
      <c r="BA12" s="1205"/>
      <c r="BB12" s="234"/>
      <c r="BC12" s="234"/>
    </row>
    <row r="13" spans="1:55" s="235" customFormat="1" ht="24.75" customHeight="1">
      <c r="A13" s="325" t="s">
        <v>583</v>
      </c>
      <c r="B13" s="325"/>
      <c r="C13" s="427"/>
      <c r="D13" s="427"/>
      <c r="E13" s="427"/>
      <c r="F13" s="427"/>
      <c r="G13" s="427"/>
      <c r="H13" s="427"/>
      <c r="I13" s="427"/>
      <c r="J13" s="427"/>
      <c r="K13" s="427"/>
      <c r="L13" s="427"/>
      <c r="M13" s="427"/>
      <c r="N13" s="427"/>
      <c r="O13" s="427"/>
      <c r="P13" s="427"/>
      <c r="Q13" s="325"/>
      <c r="R13" s="325"/>
      <c r="S13" s="325"/>
      <c r="T13" s="106"/>
      <c r="U13" s="106"/>
      <c r="V13" s="106"/>
      <c r="AJ13" s="895" t="s">
        <v>402</v>
      </c>
      <c r="AK13" s="895"/>
      <c r="AL13" s="1208">
        <v>4063</v>
      </c>
      <c r="AM13" s="1205"/>
      <c r="AN13" s="1204">
        <v>2133</v>
      </c>
      <c r="AO13" s="1205"/>
      <c r="AP13" s="1204">
        <v>1930</v>
      </c>
      <c r="AQ13" s="1205"/>
      <c r="AR13" s="1204">
        <v>493</v>
      </c>
      <c r="AS13" s="1205"/>
      <c r="AT13" s="214">
        <v>257</v>
      </c>
      <c r="AU13" s="214">
        <v>236</v>
      </c>
      <c r="AV13" s="1203">
        <v>3534</v>
      </c>
      <c r="AW13" s="1203"/>
      <c r="AX13" s="214">
        <v>1858</v>
      </c>
      <c r="AY13" s="214">
        <v>1676</v>
      </c>
      <c r="AZ13" s="1203">
        <v>36</v>
      </c>
      <c r="BA13" s="1203"/>
      <c r="BB13" s="214">
        <v>18</v>
      </c>
      <c r="BC13" s="214">
        <v>18</v>
      </c>
    </row>
    <row r="14" spans="1:55" s="235" customFormat="1" ht="24.75" customHeight="1">
      <c r="A14" s="427" t="s">
        <v>388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215"/>
      <c r="U14" s="215"/>
      <c r="V14" s="215"/>
      <c r="AH14" s="16"/>
      <c r="AJ14" s="895" t="s">
        <v>403</v>
      </c>
      <c r="AK14" s="895"/>
      <c r="AL14" s="1208">
        <v>17702</v>
      </c>
      <c r="AM14" s="1205"/>
      <c r="AN14" s="1204">
        <v>9063</v>
      </c>
      <c r="AO14" s="1205"/>
      <c r="AP14" s="1204">
        <v>8639</v>
      </c>
      <c r="AQ14" s="1205"/>
      <c r="AR14" s="1204">
        <v>17429</v>
      </c>
      <c r="AS14" s="1205"/>
      <c r="AT14" s="214">
        <v>8941</v>
      </c>
      <c r="AU14" s="214">
        <v>8488</v>
      </c>
      <c r="AV14" s="1203">
        <v>115</v>
      </c>
      <c r="AW14" s="1203"/>
      <c r="AX14" s="214">
        <v>44</v>
      </c>
      <c r="AY14" s="214">
        <v>71</v>
      </c>
      <c r="AZ14" s="1203">
        <v>158</v>
      </c>
      <c r="BA14" s="1203"/>
      <c r="BB14" s="214">
        <v>78</v>
      </c>
      <c r="BC14" s="214">
        <v>80</v>
      </c>
    </row>
    <row r="15" spans="1:55" s="235" customFormat="1" ht="24.75" customHeight="1">
      <c r="A15" s="15"/>
      <c r="B15" s="15"/>
      <c r="D15" s="401"/>
      <c r="E15" s="401"/>
      <c r="F15" s="401"/>
      <c r="G15" s="281"/>
      <c r="H15" s="49"/>
      <c r="I15" s="49"/>
      <c r="J15" s="49"/>
      <c r="K15" s="50"/>
      <c r="L15" s="50"/>
      <c r="M15" s="215"/>
      <c r="N15" s="215"/>
      <c r="O15" s="215"/>
      <c r="P15" s="215"/>
      <c r="Q15" s="215"/>
      <c r="R15" s="215"/>
      <c r="S15" s="215"/>
      <c r="T15" s="215"/>
      <c r="U15" s="215"/>
      <c r="V15" s="215"/>
      <c r="AH15" s="16"/>
      <c r="AJ15" s="895" t="s">
        <v>404</v>
      </c>
      <c r="AK15" s="895"/>
      <c r="AL15" s="1208">
        <v>18077</v>
      </c>
      <c r="AM15" s="1205"/>
      <c r="AN15" s="1204">
        <v>9013</v>
      </c>
      <c r="AO15" s="1205"/>
      <c r="AP15" s="1204">
        <v>9064</v>
      </c>
      <c r="AQ15" s="1205"/>
      <c r="AR15" s="1204">
        <v>14870</v>
      </c>
      <c r="AS15" s="1205"/>
      <c r="AT15" s="214">
        <v>7497</v>
      </c>
      <c r="AU15" s="214">
        <v>7373</v>
      </c>
      <c r="AV15" s="1203">
        <v>3064</v>
      </c>
      <c r="AW15" s="1203"/>
      <c r="AX15" s="214">
        <v>1427</v>
      </c>
      <c r="AY15" s="214">
        <v>1637</v>
      </c>
      <c r="AZ15" s="1203">
        <v>143</v>
      </c>
      <c r="BA15" s="1203"/>
      <c r="BB15" s="214">
        <v>89</v>
      </c>
      <c r="BC15" s="214">
        <v>54</v>
      </c>
    </row>
    <row r="16" spans="1:55" s="235" customFormat="1" ht="24.75" customHeight="1">
      <c r="A16" s="565" t="s">
        <v>466</v>
      </c>
      <c r="B16" s="565"/>
      <c r="C16" s="565"/>
      <c r="D16" s="565"/>
      <c r="E16" s="565"/>
      <c r="F16" s="565"/>
      <c r="G16" s="565"/>
      <c r="H16" s="565"/>
      <c r="I16" s="565"/>
      <c r="J16" s="565"/>
      <c r="K16" s="565"/>
      <c r="L16" s="565"/>
      <c r="M16" s="565"/>
      <c r="N16" s="565"/>
      <c r="O16" s="565"/>
      <c r="P16" s="565"/>
      <c r="Q16" s="565"/>
      <c r="R16" s="565"/>
      <c r="S16" s="565"/>
      <c r="T16" s="565"/>
      <c r="U16" s="565"/>
      <c r="V16" s="565"/>
      <c r="W16" s="565"/>
      <c r="X16" s="565"/>
      <c r="Y16" s="565"/>
      <c r="Z16" s="565"/>
      <c r="AA16" s="565"/>
      <c r="AB16" s="565"/>
      <c r="AC16" s="565"/>
      <c r="AD16" s="565"/>
      <c r="AE16" s="565"/>
      <c r="AF16" s="565"/>
      <c r="AG16" s="565"/>
      <c r="AH16" s="565"/>
      <c r="AJ16" s="895" t="s">
        <v>405</v>
      </c>
      <c r="AK16" s="895"/>
      <c r="AL16" s="1208">
        <v>2203</v>
      </c>
      <c r="AM16" s="1205"/>
      <c r="AN16" s="1204">
        <v>799</v>
      </c>
      <c r="AO16" s="1205"/>
      <c r="AP16" s="1204">
        <v>1404</v>
      </c>
      <c r="AQ16" s="1205"/>
      <c r="AR16" s="1204">
        <v>282</v>
      </c>
      <c r="AS16" s="1205"/>
      <c r="AT16" s="214">
        <v>22</v>
      </c>
      <c r="AU16" s="214">
        <v>260</v>
      </c>
      <c r="AV16" s="1203">
        <v>1820</v>
      </c>
      <c r="AW16" s="1203"/>
      <c r="AX16" s="214">
        <v>777</v>
      </c>
      <c r="AY16" s="214">
        <v>1043</v>
      </c>
      <c r="AZ16" s="1203">
        <v>101</v>
      </c>
      <c r="BA16" s="1203"/>
      <c r="BB16" s="214" t="s">
        <v>1</v>
      </c>
      <c r="BC16" s="214">
        <v>101</v>
      </c>
    </row>
    <row r="17" spans="1:55" s="235" customFormat="1" ht="24.75" customHeight="1">
      <c r="A17" s="565" t="s">
        <v>536</v>
      </c>
      <c r="B17" s="565"/>
      <c r="C17" s="565"/>
      <c r="D17" s="565"/>
      <c r="E17" s="565"/>
      <c r="F17" s="565"/>
      <c r="G17" s="565"/>
      <c r="H17" s="565"/>
      <c r="I17" s="565"/>
      <c r="J17" s="565"/>
      <c r="K17" s="565"/>
      <c r="L17" s="565"/>
      <c r="M17" s="565"/>
      <c r="N17" s="565"/>
      <c r="O17" s="565"/>
      <c r="P17" s="565"/>
      <c r="Q17" s="565"/>
      <c r="R17" s="565"/>
      <c r="S17" s="565"/>
      <c r="T17" s="565"/>
      <c r="U17" s="565"/>
      <c r="V17" s="565"/>
      <c r="W17" s="565"/>
      <c r="X17" s="565"/>
      <c r="Y17" s="565"/>
      <c r="Z17" s="565"/>
      <c r="AA17" s="565"/>
      <c r="AB17" s="565"/>
      <c r="AC17" s="565"/>
      <c r="AD17" s="565"/>
      <c r="AE17" s="565"/>
      <c r="AF17" s="565"/>
      <c r="AG17" s="565"/>
      <c r="AH17" s="565"/>
      <c r="AJ17" s="895" t="s">
        <v>406</v>
      </c>
      <c r="AK17" s="895"/>
      <c r="AL17" s="1208">
        <v>26749</v>
      </c>
      <c r="AM17" s="1205"/>
      <c r="AN17" s="1204">
        <v>15263</v>
      </c>
      <c r="AO17" s="1205"/>
      <c r="AP17" s="1204">
        <v>11486</v>
      </c>
      <c r="AQ17" s="1205"/>
      <c r="AR17" s="1204">
        <v>3</v>
      </c>
      <c r="AS17" s="1205"/>
      <c r="AT17" s="214" t="s">
        <v>1</v>
      </c>
      <c r="AU17" s="214">
        <v>3</v>
      </c>
      <c r="AV17" s="1203">
        <v>26746</v>
      </c>
      <c r="AW17" s="1203"/>
      <c r="AX17" s="214">
        <v>15263</v>
      </c>
      <c r="AY17" s="214">
        <v>11483</v>
      </c>
      <c r="AZ17" s="1203" t="s">
        <v>437</v>
      </c>
      <c r="BA17" s="1203"/>
      <c r="BB17" s="214" t="s">
        <v>1</v>
      </c>
      <c r="BC17" s="214" t="s">
        <v>1</v>
      </c>
    </row>
    <row r="18" spans="1:55" ht="24.75" customHeight="1">
      <c r="A18" s="638" t="s">
        <v>769</v>
      </c>
      <c r="B18" s="565"/>
      <c r="C18" s="565"/>
      <c r="D18" s="565"/>
      <c r="E18" s="565"/>
      <c r="F18" s="565"/>
      <c r="G18" s="565"/>
      <c r="H18" s="565"/>
      <c r="I18" s="565"/>
      <c r="J18" s="565"/>
      <c r="K18" s="565"/>
      <c r="L18" s="565"/>
      <c r="M18" s="565"/>
      <c r="N18" s="565"/>
      <c r="O18" s="565"/>
      <c r="P18" s="565"/>
      <c r="Q18" s="565"/>
      <c r="R18" s="565"/>
      <c r="S18" s="565"/>
      <c r="T18" s="565"/>
      <c r="U18" s="565"/>
      <c r="V18" s="565"/>
      <c r="W18" s="565"/>
      <c r="X18" s="565"/>
      <c r="Y18" s="565"/>
      <c r="Z18" s="565"/>
      <c r="AA18" s="565"/>
      <c r="AB18" s="565"/>
      <c r="AC18" s="565"/>
      <c r="AD18" s="565"/>
      <c r="AE18" s="565"/>
      <c r="AF18" s="565"/>
      <c r="AG18" s="565"/>
      <c r="AH18" s="565"/>
      <c r="AJ18" s="353"/>
      <c r="AK18" s="352"/>
      <c r="AL18" s="166"/>
      <c r="AM18" s="165"/>
      <c r="AN18" s="166"/>
      <c r="AO18" s="165"/>
      <c r="AP18" s="166"/>
      <c r="AQ18" s="165"/>
      <c r="AR18" s="166"/>
      <c r="AS18" s="165"/>
      <c r="AT18" s="428"/>
      <c r="AU18" s="428"/>
      <c r="AV18" s="167"/>
      <c r="AW18" s="167"/>
      <c r="AX18" s="428"/>
      <c r="AY18" s="428"/>
      <c r="AZ18" s="167"/>
      <c r="BA18" s="167"/>
      <c r="BB18" s="428"/>
      <c r="BC18" s="428"/>
    </row>
    <row r="19" spans="1:55" ht="24.75" customHeight="1" thickBot="1">
      <c r="A19" s="241"/>
      <c r="B19" s="241"/>
      <c r="C19" s="241"/>
      <c r="D19" s="241"/>
      <c r="E19" s="332"/>
      <c r="F19" s="332"/>
      <c r="G19" s="332"/>
      <c r="H19" s="332"/>
      <c r="I19" s="332"/>
      <c r="J19" s="332"/>
      <c r="K19" s="332"/>
      <c r="L19" s="332"/>
      <c r="M19" s="332"/>
      <c r="N19" s="332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AE19" s="194"/>
      <c r="AF19" s="1239" t="s">
        <v>239</v>
      </c>
      <c r="AG19" s="1239"/>
      <c r="AH19" s="1239"/>
      <c r="AJ19" s="1206" t="s">
        <v>537</v>
      </c>
      <c r="AK19" s="1206"/>
      <c r="AL19" s="1206"/>
      <c r="AM19" s="1206"/>
      <c r="AN19" s="1206"/>
      <c r="AO19" s="1206"/>
      <c r="AP19" s="1206"/>
      <c r="AQ19" s="1206"/>
      <c r="AR19" s="1206"/>
      <c r="AS19" s="1206"/>
      <c r="AT19" s="1206"/>
      <c r="AU19" s="1206"/>
      <c r="AV19" s="1206"/>
      <c r="AW19" s="1206"/>
      <c r="AX19" s="1206"/>
      <c r="AY19" s="1206"/>
      <c r="AZ19" s="1206"/>
      <c r="BA19" s="1206"/>
      <c r="BB19" s="1206"/>
      <c r="BC19" s="1206"/>
    </row>
    <row r="20" spans="1:55" ht="24.75" customHeight="1">
      <c r="A20" s="928" t="s">
        <v>756</v>
      </c>
      <c r="B20" s="928"/>
      <c r="C20" s="928"/>
      <c r="D20" s="928"/>
      <c r="E20" s="1214"/>
      <c r="F20" s="1217" t="s">
        <v>240</v>
      </c>
      <c r="G20" s="1218"/>
      <c r="H20" s="1218"/>
      <c r="I20" s="1218"/>
      <c r="J20" s="1218"/>
      <c r="K20" s="1218"/>
      <c r="L20" s="1218"/>
      <c r="M20" s="1218"/>
      <c r="N20" s="1219"/>
      <c r="O20" s="844" t="s">
        <v>393</v>
      </c>
      <c r="P20" s="1182"/>
      <c r="Q20" s="844" t="s">
        <v>469</v>
      </c>
      <c r="R20" s="1182"/>
      <c r="S20" s="844" t="s">
        <v>392</v>
      </c>
      <c r="T20" s="1182"/>
      <c r="U20" s="844" t="s">
        <v>470</v>
      </c>
      <c r="V20" s="1182"/>
      <c r="W20" s="844" t="s">
        <v>471</v>
      </c>
      <c r="X20" s="645"/>
      <c r="Y20" s="844" t="s">
        <v>472</v>
      </c>
      <c r="Z20" s="1182"/>
      <c r="AA20" s="844" t="s">
        <v>473</v>
      </c>
      <c r="AB20" s="1182"/>
      <c r="AC20" s="844" t="s">
        <v>391</v>
      </c>
      <c r="AD20" s="645"/>
      <c r="AE20" s="1194" t="s">
        <v>768</v>
      </c>
      <c r="AF20" s="1165"/>
      <c r="AG20" s="1164" t="s">
        <v>757</v>
      </c>
      <c r="AH20" s="1187"/>
      <c r="AK20" s="235"/>
      <c r="AL20" s="235"/>
      <c r="AM20" s="235"/>
      <c r="AN20" s="235"/>
      <c r="AO20" s="235"/>
      <c r="AP20" s="235"/>
      <c r="AQ20" s="235"/>
      <c r="AR20" s="235"/>
      <c r="AS20" s="235"/>
      <c r="AT20" s="235"/>
      <c r="AU20" s="235"/>
      <c r="AV20" s="235"/>
      <c r="AW20" s="235"/>
      <c r="AX20" s="235"/>
      <c r="AY20" s="235"/>
      <c r="AZ20" s="235"/>
      <c r="BA20" s="235"/>
      <c r="BB20" s="235"/>
      <c r="BC20" s="235"/>
    </row>
    <row r="21" spans="1:34" ht="24.75" customHeight="1">
      <c r="A21" s="738"/>
      <c r="B21" s="738"/>
      <c r="C21" s="738"/>
      <c r="D21" s="738"/>
      <c r="E21" s="739"/>
      <c r="F21" s="1220"/>
      <c r="G21" s="1221"/>
      <c r="H21" s="1221"/>
      <c r="I21" s="1221"/>
      <c r="J21" s="1221"/>
      <c r="K21" s="1221"/>
      <c r="L21" s="1221"/>
      <c r="M21" s="1221"/>
      <c r="N21" s="1222"/>
      <c r="O21" s="782"/>
      <c r="P21" s="1183"/>
      <c r="Q21" s="782"/>
      <c r="R21" s="1183"/>
      <c r="S21" s="782"/>
      <c r="T21" s="1183"/>
      <c r="U21" s="782"/>
      <c r="V21" s="1183"/>
      <c r="W21" s="646"/>
      <c r="X21" s="605"/>
      <c r="Y21" s="782"/>
      <c r="Z21" s="1183"/>
      <c r="AA21" s="782"/>
      <c r="AB21" s="1183"/>
      <c r="AC21" s="646"/>
      <c r="AD21" s="605"/>
      <c r="AE21" s="1166"/>
      <c r="AF21" s="1167"/>
      <c r="AG21" s="1166"/>
      <c r="AH21" s="1188"/>
    </row>
    <row r="22" spans="1:34" ht="24.75" customHeight="1">
      <c r="A22" s="1215"/>
      <c r="B22" s="1215"/>
      <c r="C22" s="1215"/>
      <c r="D22" s="1215"/>
      <c r="E22" s="1216"/>
      <c r="F22" s="646" t="s">
        <v>22</v>
      </c>
      <c r="G22" s="604"/>
      <c r="H22" s="605"/>
      <c r="I22" s="646" t="s">
        <v>23</v>
      </c>
      <c r="J22" s="604"/>
      <c r="K22" s="605"/>
      <c r="L22" s="646" t="s">
        <v>24</v>
      </c>
      <c r="M22" s="604"/>
      <c r="N22" s="605"/>
      <c r="O22" s="247" t="s">
        <v>23</v>
      </c>
      <c r="P22" s="247" t="s">
        <v>24</v>
      </c>
      <c r="Q22" s="247" t="s">
        <v>23</v>
      </c>
      <c r="R22" s="247" t="s">
        <v>24</v>
      </c>
      <c r="S22" s="247" t="s">
        <v>23</v>
      </c>
      <c r="T22" s="247" t="s">
        <v>24</v>
      </c>
      <c r="U22" s="247" t="s">
        <v>23</v>
      </c>
      <c r="V22" s="247" t="s">
        <v>24</v>
      </c>
      <c r="W22" s="247" t="s">
        <v>23</v>
      </c>
      <c r="X22" s="247" t="s">
        <v>24</v>
      </c>
      <c r="Y22" s="247" t="s">
        <v>23</v>
      </c>
      <c r="Z22" s="247" t="s">
        <v>24</v>
      </c>
      <c r="AA22" s="429" t="s">
        <v>23</v>
      </c>
      <c r="AB22" s="247" t="s">
        <v>24</v>
      </c>
      <c r="AC22" s="247" t="s">
        <v>23</v>
      </c>
      <c r="AD22" s="247" t="s">
        <v>24</v>
      </c>
      <c r="AE22" s="247" t="s">
        <v>23</v>
      </c>
      <c r="AF22" s="247" t="s">
        <v>24</v>
      </c>
      <c r="AG22" s="247" t="s">
        <v>23</v>
      </c>
      <c r="AH22" s="248" t="s">
        <v>24</v>
      </c>
    </row>
    <row r="23" spans="1:34" ht="24.75" customHeight="1">
      <c r="A23" s="1190" t="s">
        <v>241</v>
      </c>
      <c r="B23" s="199"/>
      <c r="C23" s="1211" t="s">
        <v>22</v>
      </c>
      <c r="D23" s="1211"/>
      <c r="E23" s="1212"/>
      <c r="F23" s="799">
        <f>SUM(F24:H26)</f>
        <v>35465</v>
      </c>
      <c r="G23" s="849"/>
      <c r="H23" s="849"/>
      <c r="I23" s="799">
        <f>SUM(I24:K26)</f>
        <v>28397</v>
      </c>
      <c r="J23" s="849"/>
      <c r="K23" s="849"/>
      <c r="L23" s="799">
        <f>SUM(L24:N26)</f>
        <v>7068</v>
      </c>
      <c r="M23" s="849"/>
      <c r="N23" s="849"/>
      <c r="O23" s="430">
        <v>193</v>
      </c>
      <c r="P23" s="430">
        <v>1215</v>
      </c>
      <c r="Q23" s="430">
        <v>4412</v>
      </c>
      <c r="R23" s="430">
        <v>719</v>
      </c>
      <c r="S23" s="430">
        <v>4416</v>
      </c>
      <c r="T23" s="430">
        <v>273</v>
      </c>
      <c r="U23" s="430">
        <v>468</v>
      </c>
      <c r="V23" s="430">
        <v>94</v>
      </c>
      <c r="W23" s="431">
        <v>13569</v>
      </c>
      <c r="X23" s="430">
        <v>605</v>
      </c>
      <c r="Y23" s="211">
        <v>1699</v>
      </c>
      <c r="Z23" s="211">
        <v>446</v>
      </c>
      <c r="AA23" s="430">
        <v>1880</v>
      </c>
      <c r="AB23" s="430">
        <v>1823</v>
      </c>
      <c r="AC23" s="430">
        <v>294</v>
      </c>
      <c r="AD23" s="430">
        <v>444</v>
      </c>
      <c r="AE23" s="430">
        <v>541</v>
      </c>
      <c r="AF23" s="430">
        <v>707</v>
      </c>
      <c r="AG23" s="430">
        <v>925</v>
      </c>
      <c r="AH23" s="430">
        <v>742</v>
      </c>
    </row>
    <row r="24" spans="1:34" ht="24.75" customHeight="1">
      <c r="A24" s="1174"/>
      <c r="B24" s="199"/>
      <c r="C24" s="739" t="s">
        <v>758</v>
      </c>
      <c r="D24" s="739"/>
      <c r="E24" s="739"/>
      <c r="F24" s="799">
        <f>SUM(I24:N24)</f>
        <v>5448</v>
      </c>
      <c r="G24" s="849"/>
      <c r="H24" s="849"/>
      <c r="I24" s="799">
        <v>4070</v>
      </c>
      <c r="J24" s="849"/>
      <c r="K24" s="849"/>
      <c r="L24" s="799">
        <v>1378</v>
      </c>
      <c r="M24" s="849"/>
      <c r="N24" s="849"/>
      <c r="O24" s="207">
        <v>193</v>
      </c>
      <c r="P24" s="207">
        <v>220</v>
      </c>
      <c r="Q24" s="207">
        <v>402</v>
      </c>
      <c r="R24" s="207">
        <v>111</v>
      </c>
      <c r="S24" s="207">
        <v>571</v>
      </c>
      <c r="T24" s="207">
        <v>89</v>
      </c>
      <c r="U24" s="207">
        <v>468</v>
      </c>
      <c r="V24" s="207">
        <v>94</v>
      </c>
      <c r="W24" s="207">
        <v>1437</v>
      </c>
      <c r="X24" s="207">
        <v>96</v>
      </c>
      <c r="Y24" s="208">
        <v>476</v>
      </c>
      <c r="Z24" s="208">
        <v>89</v>
      </c>
      <c r="AA24" s="207">
        <v>229</v>
      </c>
      <c r="AB24" s="207">
        <v>235</v>
      </c>
      <c r="AC24" s="207">
        <v>294</v>
      </c>
      <c r="AD24" s="207">
        <v>444</v>
      </c>
      <c r="AE24" s="207" t="s">
        <v>759</v>
      </c>
      <c r="AF24" s="207" t="s">
        <v>759</v>
      </c>
      <c r="AG24" s="207" t="s">
        <v>759</v>
      </c>
      <c r="AH24" s="207" t="s">
        <v>759</v>
      </c>
    </row>
    <row r="25" spans="1:34" ht="24.75" customHeight="1">
      <c r="A25" s="1174"/>
      <c r="B25" s="199"/>
      <c r="C25" s="739" t="s">
        <v>760</v>
      </c>
      <c r="D25" s="739"/>
      <c r="E25" s="739"/>
      <c r="F25" s="799">
        <f>SUM(I25:N25)</f>
        <v>1248</v>
      </c>
      <c r="G25" s="849"/>
      <c r="H25" s="849"/>
      <c r="I25" s="799">
        <v>541</v>
      </c>
      <c r="J25" s="849"/>
      <c r="K25" s="849"/>
      <c r="L25" s="799">
        <v>707</v>
      </c>
      <c r="M25" s="849"/>
      <c r="N25" s="849"/>
      <c r="O25" s="207" t="s">
        <v>759</v>
      </c>
      <c r="P25" s="207" t="s">
        <v>759</v>
      </c>
      <c r="Q25" s="207" t="s">
        <v>759</v>
      </c>
      <c r="R25" s="207" t="s">
        <v>759</v>
      </c>
      <c r="S25" s="207" t="s">
        <v>759</v>
      </c>
      <c r="T25" s="207" t="s">
        <v>759</v>
      </c>
      <c r="U25" s="207" t="s">
        <v>759</v>
      </c>
      <c r="V25" s="207" t="s">
        <v>759</v>
      </c>
      <c r="W25" s="207" t="s">
        <v>759</v>
      </c>
      <c r="X25" s="207" t="s">
        <v>759</v>
      </c>
      <c r="Y25" s="207" t="s">
        <v>759</v>
      </c>
      <c r="Z25" s="207" t="s">
        <v>759</v>
      </c>
      <c r="AA25" s="207" t="s">
        <v>759</v>
      </c>
      <c r="AB25" s="207" t="s">
        <v>759</v>
      </c>
      <c r="AC25" s="207" t="s">
        <v>759</v>
      </c>
      <c r="AD25" s="207" t="s">
        <v>759</v>
      </c>
      <c r="AE25" s="207">
        <v>541</v>
      </c>
      <c r="AF25" s="207">
        <v>707</v>
      </c>
      <c r="AG25" s="207" t="s">
        <v>759</v>
      </c>
      <c r="AH25" s="207" t="s">
        <v>759</v>
      </c>
    </row>
    <row r="26" spans="1:34" ht="24.75" customHeight="1">
      <c r="A26" s="1174"/>
      <c r="B26" s="199"/>
      <c r="C26" s="739" t="s">
        <v>761</v>
      </c>
      <c r="D26" s="739"/>
      <c r="E26" s="739"/>
      <c r="F26" s="799">
        <f>SUM(I26:N26)</f>
        <v>28769</v>
      </c>
      <c r="G26" s="849"/>
      <c r="H26" s="849"/>
      <c r="I26" s="799">
        <v>23786</v>
      </c>
      <c r="J26" s="849"/>
      <c r="K26" s="849"/>
      <c r="L26" s="799">
        <v>4983</v>
      </c>
      <c r="M26" s="849"/>
      <c r="N26" s="849"/>
      <c r="O26" s="207" t="s">
        <v>759</v>
      </c>
      <c r="P26" s="209">
        <v>995</v>
      </c>
      <c r="Q26" s="207">
        <v>4010</v>
      </c>
      <c r="R26" s="209">
        <v>608</v>
      </c>
      <c r="S26" s="207">
        <v>3845</v>
      </c>
      <c r="T26" s="207">
        <v>184</v>
      </c>
      <c r="U26" s="207" t="s">
        <v>759</v>
      </c>
      <c r="V26" s="207" t="s">
        <v>759</v>
      </c>
      <c r="W26" s="207">
        <v>12132</v>
      </c>
      <c r="X26" s="207">
        <v>509</v>
      </c>
      <c r="Y26" s="207">
        <v>1223</v>
      </c>
      <c r="Z26" s="207">
        <v>357</v>
      </c>
      <c r="AA26" s="207">
        <v>1651</v>
      </c>
      <c r="AB26" s="207">
        <v>1588</v>
      </c>
      <c r="AC26" s="207" t="s">
        <v>759</v>
      </c>
      <c r="AD26" s="207" t="s">
        <v>759</v>
      </c>
      <c r="AE26" s="207" t="s">
        <v>759</v>
      </c>
      <c r="AF26" s="207" t="s">
        <v>759</v>
      </c>
      <c r="AG26" s="207">
        <v>925</v>
      </c>
      <c r="AH26" s="207">
        <v>742</v>
      </c>
    </row>
    <row r="27" spans="1:34" ht="24.75" customHeight="1">
      <c r="A27" s="199"/>
      <c r="B27" s="199"/>
      <c r="C27" s="641"/>
      <c r="D27" s="641"/>
      <c r="E27" s="641"/>
      <c r="F27" s="849"/>
      <c r="G27" s="849"/>
      <c r="H27" s="849"/>
      <c r="I27" s="849"/>
      <c r="J27" s="849"/>
      <c r="K27" s="849"/>
      <c r="L27" s="849"/>
      <c r="M27" s="849"/>
      <c r="N27" s="849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1"/>
      <c r="Z27" s="211"/>
      <c r="AA27" s="210"/>
      <c r="AB27" s="210"/>
      <c r="AC27" s="210"/>
      <c r="AD27" s="210"/>
      <c r="AE27" s="210"/>
      <c r="AF27" s="210"/>
      <c r="AG27" s="210"/>
      <c r="AH27" s="210"/>
    </row>
    <row r="28" spans="1:34" ht="24.75" customHeight="1">
      <c r="A28" s="1223" t="s">
        <v>467</v>
      </c>
      <c r="B28" s="199"/>
      <c r="C28" s="1225" t="s">
        <v>22</v>
      </c>
      <c r="D28" s="1225"/>
      <c r="E28" s="1225"/>
      <c r="F28" s="799">
        <f>SUM(F29:H31)</f>
        <v>5785</v>
      </c>
      <c r="G28" s="849"/>
      <c r="H28" s="849"/>
      <c r="I28" s="799">
        <f>SUM(I29:K31)</f>
        <v>4203</v>
      </c>
      <c r="J28" s="849"/>
      <c r="K28" s="849"/>
      <c r="L28" s="799">
        <f>SUM(L29:N31)</f>
        <v>1582</v>
      </c>
      <c r="M28" s="849"/>
      <c r="N28" s="849"/>
      <c r="O28" s="430">
        <v>71</v>
      </c>
      <c r="P28" s="430">
        <v>407</v>
      </c>
      <c r="Q28" s="430">
        <v>447</v>
      </c>
      <c r="R28" s="430">
        <v>185</v>
      </c>
      <c r="S28" s="430">
        <v>680</v>
      </c>
      <c r="T28" s="430">
        <v>86</v>
      </c>
      <c r="U28" s="430">
        <v>139</v>
      </c>
      <c r="V28" s="430">
        <v>34</v>
      </c>
      <c r="W28" s="430">
        <v>2234</v>
      </c>
      <c r="X28" s="430">
        <v>134</v>
      </c>
      <c r="Y28" s="211">
        <v>128</v>
      </c>
      <c r="Z28" s="211">
        <v>67</v>
      </c>
      <c r="AA28" s="430">
        <v>203</v>
      </c>
      <c r="AB28" s="430">
        <v>236</v>
      </c>
      <c r="AC28" s="430">
        <v>106</v>
      </c>
      <c r="AD28" s="430">
        <v>194</v>
      </c>
      <c r="AE28" s="430">
        <v>74</v>
      </c>
      <c r="AF28" s="430">
        <v>71</v>
      </c>
      <c r="AG28" s="430">
        <v>121</v>
      </c>
      <c r="AH28" s="430">
        <v>168</v>
      </c>
    </row>
    <row r="29" spans="1:55" ht="24.75" customHeight="1">
      <c r="A29" s="1223"/>
      <c r="B29" s="199"/>
      <c r="C29" s="739" t="s">
        <v>758</v>
      </c>
      <c r="D29" s="739"/>
      <c r="E29" s="739"/>
      <c r="F29" s="799">
        <f>SUM(I29:N29)</f>
        <v>1829</v>
      </c>
      <c r="G29" s="849"/>
      <c r="H29" s="849"/>
      <c r="I29" s="799">
        <v>1288</v>
      </c>
      <c r="J29" s="849"/>
      <c r="K29" s="849"/>
      <c r="L29" s="799">
        <v>541</v>
      </c>
      <c r="M29" s="849"/>
      <c r="N29" s="849"/>
      <c r="O29" s="207">
        <v>71</v>
      </c>
      <c r="P29" s="207">
        <v>109</v>
      </c>
      <c r="Q29" s="207">
        <v>175</v>
      </c>
      <c r="R29" s="207">
        <v>60</v>
      </c>
      <c r="S29" s="207">
        <v>178</v>
      </c>
      <c r="T29" s="207">
        <v>39</v>
      </c>
      <c r="U29" s="207">
        <v>139</v>
      </c>
      <c r="V29" s="207">
        <v>34</v>
      </c>
      <c r="W29" s="207">
        <v>501</v>
      </c>
      <c r="X29" s="207">
        <v>32</v>
      </c>
      <c r="Y29" s="207">
        <v>77</v>
      </c>
      <c r="Z29" s="207">
        <v>24</v>
      </c>
      <c r="AA29" s="207">
        <v>41</v>
      </c>
      <c r="AB29" s="207">
        <v>49</v>
      </c>
      <c r="AC29" s="207">
        <v>106</v>
      </c>
      <c r="AD29" s="207">
        <v>194</v>
      </c>
      <c r="AE29" s="207" t="s">
        <v>759</v>
      </c>
      <c r="AF29" s="207" t="s">
        <v>759</v>
      </c>
      <c r="AG29" s="207" t="s">
        <v>759</v>
      </c>
      <c r="AH29" s="207" t="s">
        <v>759</v>
      </c>
      <c r="AJ29" s="1185" t="s">
        <v>772</v>
      </c>
      <c r="AK29" s="1186"/>
      <c r="AL29" s="1186"/>
      <c r="AM29" s="1186"/>
      <c r="AN29" s="1186"/>
      <c r="AO29" s="1186"/>
      <c r="AP29" s="1186"/>
      <c r="AQ29" s="1186"/>
      <c r="AR29" s="1186"/>
      <c r="AS29" s="1186"/>
      <c r="AT29" s="1186"/>
      <c r="AU29" s="1186"/>
      <c r="AV29" s="1186"/>
      <c r="AW29" s="1186"/>
      <c r="AX29" s="1186"/>
      <c r="AY29" s="1186"/>
      <c r="AZ29" s="1186"/>
      <c r="BA29" s="1186"/>
      <c r="BB29" s="1186"/>
      <c r="BC29" s="1186"/>
    </row>
    <row r="30" spans="1:55" ht="24.75" customHeight="1" thickBot="1">
      <c r="A30" s="1223"/>
      <c r="B30" s="199"/>
      <c r="C30" s="739" t="s">
        <v>760</v>
      </c>
      <c r="D30" s="739"/>
      <c r="E30" s="739"/>
      <c r="F30" s="799">
        <f>SUM(I30:N30)</f>
        <v>145</v>
      </c>
      <c r="G30" s="849"/>
      <c r="H30" s="849"/>
      <c r="I30" s="799">
        <v>74</v>
      </c>
      <c r="J30" s="849"/>
      <c r="K30" s="849"/>
      <c r="L30" s="799">
        <v>71</v>
      </c>
      <c r="M30" s="849"/>
      <c r="N30" s="849"/>
      <c r="O30" s="207" t="s">
        <v>759</v>
      </c>
      <c r="P30" s="207" t="s">
        <v>759</v>
      </c>
      <c r="Q30" s="207" t="s">
        <v>759</v>
      </c>
      <c r="R30" s="207" t="s">
        <v>759</v>
      </c>
      <c r="S30" s="207" t="s">
        <v>759</v>
      </c>
      <c r="T30" s="207" t="s">
        <v>759</v>
      </c>
      <c r="U30" s="207" t="s">
        <v>759</v>
      </c>
      <c r="V30" s="207" t="s">
        <v>759</v>
      </c>
      <c r="W30" s="207" t="s">
        <v>759</v>
      </c>
      <c r="X30" s="207" t="s">
        <v>759</v>
      </c>
      <c r="Y30" s="207" t="s">
        <v>759</v>
      </c>
      <c r="Z30" s="207" t="s">
        <v>759</v>
      </c>
      <c r="AA30" s="207" t="s">
        <v>759</v>
      </c>
      <c r="AB30" s="207" t="s">
        <v>759</v>
      </c>
      <c r="AC30" s="207" t="s">
        <v>759</v>
      </c>
      <c r="AD30" s="207" t="s">
        <v>759</v>
      </c>
      <c r="AE30" s="207">
        <v>74</v>
      </c>
      <c r="AF30" s="207">
        <v>71</v>
      </c>
      <c r="AG30" s="207" t="s">
        <v>759</v>
      </c>
      <c r="AH30" s="207" t="s">
        <v>759</v>
      </c>
      <c r="AJ30" s="421"/>
      <c r="AK30" s="421"/>
      <c r="AL30" s="421"/>
      <c r="AM30" s="421"/>
      <c r="AN30" s="421"/>
      <c r="AO30" s="421"/>
      <c r="AP30" s="421"/>
      <c r="AQ30" s="421"/>
      <c r="AR30" s="421"/>
      <c r="AS30" s="421"/>
      <c r="AT30" s="421"/>
      <c r="AU30" s="421"/>
      <c r="AV30" s="421"/>
      <c r="AW30" s="421"/>
      <c r="AX30" s="421"/>
      <c r="AY30" s="421"/>
      <c r="AZ30" s="421"/>
      <c r="BA30" s="421"/>
      <c r="BB30" s="421"/>
      <c r="BC30" s="421"/>
    </row>
    <row r="31" spans="1:55" ht="24.75" customHeight="1">
      <c r="A31" s="1223"/>
      <c r="B31" s="199"/>
      <c r="C31" s="739" t="s">
        <v>761</v>
      </c>
      <c r="D31" s="739"/>
      <c r="E31" s="739"/>
      <c r="F31" s="799">
        <f>SUM(I31:N31)</f>
        <v>3811</v>
      </c>
      <c r="G31" s="849"/>
      <c r="H31" s="849"/>
      <c r="I31" s="799">
        <v>2841</v>
      </c>
      <c r="J31" s="849"/>
      <c r="K31" s="849"/>
      <c r="L31" s="799">
        <v>970</v>
      </c>
      <c r="M31" s="849"/>
      <c r="N31" s="849"/>
      <c r="O31" s="207" t="s">
        <v>759</v>
      </c>
      <c r="P31" s="207">
        <v>298</v>
      </c>
      <c r="Q31" s="207">
        <v>272</v>
      </c>
      <c r="R31" s="207">
        <v>125</v>
      </c>
      <c r="S31" s="207">
        <v>502</v>
      </c>
      <c r="T31" s="207">
        <v>47</v>
      </c>
      <c r="U31" s="207" t="s">
        <v>759</v>
      </c>
      <c r="V31" s="207" t="s">
        <v>759</v>
      </c>
      <c r="W31" s="207">
        <v>1733</v>
      </c>
      <c r="X31" s="207">
        <v>102</v>
      </c>
      <c r="Y31" s="207">
        <v>51</v>
      </c>
      <c r="Z31" s="207">
        <v>43</v>
      </c>
      <c r="AA31" s="207">
        <v>162</v>
      </c>
      <c r="AB31" s="207">
        <v>187</v>
      </c>
      <c r="AC31" s="207" t="s">
        <v>759</v>
      </c>
      <c r="AD31" s="207" t="s">
        <v>759</v>
      </c>
      <c r="AE31" s="207" t="s">
        <v>759</v>
      </c>
      <c r="AF31" s="207" t="s">
        <v>759</v>
      </c>
      <c r="AG31" s="207">
        <v>121</v>
      </c>
      <c r="AH31" s="207">
        <v>168</v>
      </c>
      <c r="AJ31" s="1198" t="s">
        <v>411</v>
      </c>
      <c r="AK31" s="1198"/>
      <c r="AL31" s="1202" t="s">
        <v>407</v>
      </c>
      <c r="AM31" s="1200"/>
      <c r="AN31" s="1200"/>
      <c r="AO31" s="1200" t="s">
        <v>402</v>
      </c>
      <c r="AP31" s="1200"/>
      <c r="AQ31" s="1200"/>
      <c r="AR31" s="1200" t="s">
        <v>403</v>
      </c>
      <c r="AS31" s="1200"/>
      <c r="AT31" s="1200"/>
      <c r="AU31" s="1200" t="s">
        <v>762</v>
      </c>
      <c r="AV31" s="1200"/>
      <c r="AW31" s="1201"/>
      <c r="AX31" s="1200" t="s">
        <v>763</v>
      </c>
      <c r="AY31" s="1200"/>
      <c r="AZ31" s="1201"/>
      <c r="BA31" s="1200" t="s">
        <v>764</v>
      </c>
      <c r="BB31" s="1200"/>
      <c r="BC31" s="1201"/>
    </row>
    <row r="32" spans="1:55" ht="24.75" customHeight="1">
      <c r="A32" s="199"/>
      <c r="B32" s="199"/>
      <c r="C32" s="739"/>
      <c r="D32" s="739"/>
      <c r="E32" s="739"/>
      <c r="F32" s="849"/>
      <c r="G32" s="849"/>
      <c r="H32" s="849"/>
      <c r="I32" s="849"/>
      <c r="J32" s="849"/>
      <c r="K32" s="849"/>
      <c r="L32" s="849"/>
      <c r="M32" s="849"/>
      <c r="N32" s="849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1"/>
      <c r="Z32" s="211"/>
      <c r="AA32" s="210"/>
      <c r="AB32" s="210"/>
      <c r="AC32" s="210"/>
      <c r="AD32" s="210"/>
      <c r="AE32" s="210"/>
      <c r="AF32" s="210"/>
      <c r="AG32" s="210"/>
      <c r="AH32" s="210"/>
      <c r="AJ32" s="1199"/>
      <c r="AK32" s="1199"/>
      <c r="AL32" s="434" t="s">
        <v>317</v>
      </c>
      <c r="AM32" s="347" t="s">
        <v>291</v>
      </c>
      <c r="AN32" s="347" t="s">
        <v>292</v>
      </c>
      <c r="AO32" s="347" t="s">
        <v>317</v>
      </c>
      <c r="AP32" s="347" t="s">
        <v>291</v>
      </c>
      <c r="AQ32" s="347" t="s">
        <v>292</v>
      </c>
      <c r="AR32" s="347" t="s">
        <v>317</v>
      </c>
      <c r="AS32" s="347" t="s">
        <v>291</v>
      </c>
      <c r="AT32" s="347" t="s">
        <v>292</v>
      </c>
      <c r="AU32" s="347" t="s">
        <v>317</v>
      </c>
      <c r="AV32" s="347" t="s">
        <v>291</v>
      </c>
      <c r="AW32" s="348" t="s">
        <v>292</v>
      </c>
      <c r="AX32" s="347" t="s">
        <v>317</v>
      </c>
      <c r="AY32" s="347" t="s">
        <v>291</v>
      </c>
      <c r="AZ32" s="348" t="s">
        <v>292</v>
      </c>
      <c r="BA32" s="347" t="s">
        <v>317</v>
      </c>
      <c r="BB32" s="347" t="s">
        <v>291</v>
      </c>
      <c r="BC32" s="348" t="s">
        <v>292</v>
      </c>
    </row>
    <row r="33" spans="1:55" ht="24.75" customHeight="1">
      <c r="A33" s="1223" t="s">
        <v>468</v>
      </c>
      <c r="B33" s="199"/>
      <c r="C33" s="641" t="s">
        <v>22</v>
      </c>
      <c r="D33" s="641"/>
      <c r="E33" s="641"/>
      <c r="F33" s="799">
        <f>SUM(F34:H36)</f>
        <v>4541</v>
      </c>
      <c r="G33" s="849"/>
      <c r="H33" s="849"/>
      <c r="I33" s="799">
        <f>SUM(I34:K36)</f>
        <v>3610</v>
      </c>
      <c r="J33" s="849"/>
      <c r="K33" s="849"/>
      <c r="L33" s="799">
        <f>SUM(L34:N36)</f>
        <v>931</v>
      </c>
      <c r="M33" s="849"/>
      <c r="N33" s="849"/>
      <c r="O33" s="430">
        <v>53</v>
      </c>
      <c r="P33" s="430">
        <v>241</v>
      </c>
      <c r="Q33" s="430">
        <v>150</v>
      </c>
      <c r="R33" s="430">
        <v>40</v>
      </c>
      <c r="S33" s="430">
        <v>613</v>
      </c>
      <c r="T33" s="430">
        <v>43</v>
      </c>
      <c r="U33" s="430">
        <v>125</v>
      </c>
      <c r="V33" s="430">
        <v>20</v>
      </c>
      <c r="W33" s="430">
        <v>2121</v>
      </c>
      <c r="X33" s="430">
        <v>40</v>
      </c>
      <c r="Y33" s="430">
        <v>136</v>
      </c>
      <c r="Z33" s="430">
        <v>22</v>
      </c>
      <c r="AA33" s="430">
        <v>160</v>
      </c>
      <c r="AB33" s="430">
        <v>183</v>
      </c>
      <c r="AC33" s="430">
        <v>88</v>
      </c>
      <c r="AD33" s="430">
        <v>187</v>
      </c>
      <c r="AE33" s="430">
        <v>82</v>
      </c>
      <c r="AF33" s="430">
        <v>50</v>
      </c>
      <c r="AG33" s="430">
        <v>82</v>
      </c>
      <c r="AH33" s="430">
        <v>105</v>
      </c>
      <c r="AJ33" s="939" t="s">
        <v>304</v>
      </c>
      <c r="AK33" s="940"/>
      <c r="AL33" s="532">
        <f>SUM(AL35,AL54,AL56)</f>
        <v>68794</v>
      </c>
      <c r="AM33" s="532">
        <f>SUM(AM35,AM54,AM56)</f>
        <v>36271</v>
      </c>
      <c r="AN33" s="532">
        <f aca="true" t="shared" si="1" ref="AN33:BC33">SUM(AN35,AN54,AN56)</f>
        <v>32523</v>
      </c>
      <c r="AO33" s="532">
        <f t="shared" si="1"/>
        <v>4063</v>
      </c>
      <c r="AP33" s="532">
        <f t="shared" si="1"/>
        <v>2133</v>
      </c>
      <c r="AQ33" s="532">
        <f t="shared" si="1"/>
        <v>1930</v>
      </c>
      <c r="AR33" s="532">
        <f t="shared" si="1"/>
        <v>17702</v>
      </c>
      <c r="AS33" s="532">
        <f t="shared" si="1"/>
        <v>9063</v>
      </c>
      <c r="AT33" s="532">
        <f t="shared" si="1"/>
        <v>8639</v>
      </c>
      <c r="AU33" s="532">
        <f t="shared" si="1"/>
        <v>18077</v>
      </c>
      <c r="AV33" s="532">
        <f t="shared" si="1"/>
        <v>9013</v>
      </c>
      <c r="AW33" s="532">
        <f t="shared" si="1"/>
        <v>9064</v>
      </c>
      <c r="AX33" s="532">
        <f t="shared" si="1"/>
        <v>2203</v>
      </c>
      <c r="AY33" s="532">
        <f t="shared" si="1"/>
        <v>799</v>
      </c>
      <c r="AZ33" s="532">
        <f t="shared" si="1"/>
        <v>1404</v>
      </c>
      <c r="BA33" s="532">
        <f t="shared" si="1"/>
        <v>26749</v>
      </c>
      <c r="BB33" s="532">
        <f t="shared" si="1"/>
        <v>15263</v>
      </c>
      <c r="BC33" s="532">
        <f t="shared" si="1"/>
        <v>11486</v>
      </c>
    </row>
    <row r="34" spans="1:55" ht="24.75" customHeight="1">
      <c r="A34" s="1223"/>
      <c r="B34" s="199"/>
      <c r="C34" s="739" t="s">
        <v>758</v>
      </c>
      <c r="D34" s="739"/>
      <c r="E34" s="739"/>
      <c r="F34" s="799">
        <f>SUM(I34:N34)</f>
        <v>1605</v>
      </c>
      <c r="G34" s="849"/>
      <c r="H34" s="849"/>
      <c r="I34" s="799">
        <v>1180</v>
      </c>
      <c r="J34" s="849"/>
      <c r="K34" s="849"/>
      <c r="L34" s="799">
        <v>425</v>
      </c>
      <c r="M34" s="849"/>
      <c r="N34" s="849"/>
      <c r="O34" s="207">
        <v>53</v>
      </c>
      <c r="P34" s="207">
        <v>79</v>
      </c>
      <c r="Q34" s="207">
        <v>150</v>
      </c>
      <c r="R34" s="207">
        <v>40</v>
      </c>
      <c r="S34" s="207">
        <v>162</v>
      </c>
      <c r="T34" s="207">
        <v>29</v>
      </c>
      <c r="U34" s="207">
        <v>125</v>
      </c>
      <c r="V34" s="207">
        <v>20</v>
      </c>
      <c r="W34" s="207">
        <v>474</v>
      </c>
      <c r="X34" s="207">
        <v>16</v>
      </c>
      <c r="Y34" s="207">
        <v>94</v>
      </c>
      <c r="Z34" s="207">
        <v>13</v>
      </c>
      <c r="AA34" s="207">
        <v>34</v>
      </c>
      <c r="AB34" s="207">
        <v>41</v>
      </c>
      <c r="AC34" s="207">
        <v>88</v>
      </c>
      <c r="AD34" s="207">
        <v>187</v>
      </c>
      <c r="AE34" s="207" t="s">
        <v>759</v>
      </c>
      <c r="AF34" s="207" t="s">
        <v>759</v>
      </c>
      <c r="AG34" s="207" t="s">
        <v>759</v>
      </c>
      <c r="AH34" s="207" t="s">
        <v>759</v>
      </c>
      <c r="AJ34" s="199"/>
      <c r="AK34" s="291"/>
      <c r="AL34" s="531"/>
      <c r="AM34" s="531"/>
      <c r="AN34" s="531"/>
      <c r="AO34" s="531"/>
      <c r="AP34" s="531"/>
      <c r="AQ34" s="531"/>
      <c r="AR34" s="531"/>
      <c r="AS34" s="531"/>
      <c r="AT34" s="531"/>
      <c r="AU34" s="531"/>
      <c r="AV34" s="531"/>
      <c r="AW34" s="531"/>
      <c r="AX34" s="531"/>
      <c r="AY34" s="531"/>
      <c r="AZ34" s="531"/>
      <c r="BA34" s="531"/>
      <c r="BB34" s="531"/>
      <c r="BC34" s="531"/>
    </row>
    <row r="35" spans="1:55" ht="24.75" customHeight="1">
      <c r="A35" s="1223"/>
      <c r="B35" s="199"/>
      <c r="C35" s="739" t="s">
        <v>760</v>
      </c>
      <c r="D35" s="739"/>
      <c r="E35" s="739"/>
      <c r="F35" s="799">
        <f>SUM(I35:N35)</f>
        <v>132</v>
      </c>
      <c r="G35" s="849"/>
      <c r="H35" s="849"/>
      <c r="I35" s="799">
        <v>82</v>
      </c>
      <c r="J35" s="849"/>
      <c r="K35" s="849"/>
      <c r="L35" s="799">
        <v>50</v>
      </c>
      <c r="M35" s="849"/>
      <c r="N35" s="849"/>
      <c r="O35" s="207" t="s">
        <v>759</v>
      </c>
      <c r="P35" s="207" t="s">
        <v>759</v>
      </c>
      <c r="Q35" s="207" t="s">
        <v>759</v>
      </c>
      <c r="R35" s="207" t="s">
        <v>759</v>
      </c>
      <c r="S35" s="207" t="s">
        <v>759</v>
      </c>
      <c r="T35" s="207" t="s">
        <v>759</v>
      </c>
      <c r="U35" s="207" t="s">
        <v>759</v>
      </c>
      <c r="V35" s="207" t="s">
        <v>759</v>
      </c>
      <c r="W35" s="207" t="s">
        <v>759</v>
      </c>
      <c r="X35" s="207" t="s">
        <v>759</v>
      </c>
      <c r="Y35" s="207" t="s">
        <v>759</v>
      </c>
      <c r="Z35" s="207" t="s">
        <v>759</v>
      </c>
      <c r="AA35" s="207" t="s">
        <v>759</v>
      </c>
      <c r="AB35" s="207" t="s">
        <v>759</v>
      </c>
      <c r="AC35" s="207" t="s">
        <v>759</v>
      </c>
      <c r="AD35" s="207" t="s">
        <v>759</v>
      </c>
      <c r="AE35" s="207">
        <v>82</v>
      </c>
      <c r="AF35" s="207">
        <v>50</v>
      </c>
      <c r="AG35" s="207" t="s">
        <v>759</v>
      </c>
      <c r="AH35" s="207" t="s">
        <v>759</v>
      </c>
      <c r="AJ35" s="199"/>
      <c r="AK35" s="294" t="s">
        <v>317</v>
      </c>
      <c r="AL35" s="531">
        <f>SUM(AL36:AL52)</f>
        <v>33077</v>
      </c>
      <c r="AM35" s="531">
        <f aca="true" t="shared" si="2" ref="AM35:AZ35">SUM(AM36:AM52)</f>
        <v>16717</v>
      </c>
      <c r="AN35" s="531">
        <f t="shared" si="2"/>
        <v>16360</v>
      </c>
      <c r="AO35" s="531">
        <f t="shared" si="2"/>
        <v>493</v>
      </c>
      <c r="AP35" s="531">
        <f t="shared" si="2"/>
        <v>257</v>
      </c>
      <c r="AQ35" s="531">
        <f t="shared" si="2"/>
        <v>236</v>
      </c>
      <c r="AR35" s="531">
        <f t="shared" si="2"/>
        <v>17429</v>
      </c>
      <c r="AS35" s="531">
        <f t="shared" si="2"/>
        <v>8941</v>
      </c>
      <c r="AT35" s="531">
        <f t="shared" si="2"/>
        <v>8488</v>
      </c>
      <c r="AU35" s="531">
        <f t="shared" si="2"/>
        <v>14870</v>
      </c>
      <c r="AV35" s="531">
        <f t="shared" si="2"/>
        <v>7497</v>
      </c>
      <c r="AW35" s="531">
        <f t="shared" si="2"/>
        <v>7373</v>
      </c>
      <c r="AX35" s="531">
        <f t="shared" si="2"/>
        <v>282</v>
      </c>
      <c r="AY35" s="531">
        <f t="shared" si="2"/>
        <v>22</v>
      </c>
      <c r="AZ35" s="531">
        <f t="shared" si="2"/>
        <v>260</v>
      </c>
      <c r="BA35" s="531">
        <v>3</v>
      </c>
      <c r="BB35" s="531" t="s">
        <v>437</v>
      </c>
      <c r="BC35" s="531">
        <v>3</v>
      </c>
    </row>
    <row r="36" spans="1:55" ht="24.75" customHeight="1">
      <c r="A36" s="1224"/>
      <c r="B36" s="358"/>
      <c r="C36" s="1215" t="s">
        <v>761</v>
      </c>
      <c r="D36" s="1215"/>
      <c r="E36" s="1215"/>
      <c r="F36" s="808">
        <f>SUM(I36:N36)</f>
        <v>2804</v>
      </c>
      <c r="G36" s="934"/>
      <c r="H36" s="934"/>
      <c r="I36" s="808">
        <v>2348</v>
      </c>
      <c r="J36" s="934"/>
      <c r="K36" s="934"/>
      <c r="L36" s="808">
        <v>456</v>
      </c>
      <c r="M36" s="934"/>
      <c r="N36" s="934"/>
      <c r="O36" s="212" t="s">
        <v>759</v>
      </c>
      <c r="P36" s="212">
        <v>162</v>
      </c>
      <c r="Q36" s="212" t="s">
        <v>759</v>
      </c>
      <c r="R36" s="212" t="s">
        <v>759</v>
      </c>
      <c r="S36" s="212">
        <v>451</v>
      </c>
      <c r="T36" s="212">
        <v>14</v>
      </c>
      <c r="U36" s="212" t="s">
        <v>759</v>
      </c>
      <c r="V36" s="212" t="s">
        <v>759</v>
      </c>
      <c r="W36" s="212">
        <v>1647</v>
      </c>
      <c r="X36" s="212">
        <v>24</v>
      </c>
      <c r="Y36" s="213">
        <v>42</v>
      </c>
      <c r="Z36" s="213">
        <v>9</v>
      </c>
      <c r="AA36" s="212">
        <v>126</v>
      </c>
      <c r="AB36" s="212">
        <v>142</v>
      </c>
      <c r="AC36" s="212" t="s">
        <v>759</v>
      </c>
      <c r="AD36" s="212" t="s">
        <v>759</v>
      </c>
      <c r="AE36" s="212" t="s">
        <v>759</v>
      </c>
      <c r="AF36" s="212" t="s">
        <v>759</v>
      </c>
      <c r="AG36" s="212">
        <v>82</v>
      </c>
      <c r="AH36" s="212">
        <v>105</v>
      </c>
      <c r="AJ36" s="1197" t="s">
        <v>408</v>
      </c>
      <c r="AK36" s="318" t="s">
        <v>71</v>
      </c>
      <c r="AL36" s="436">
        <v>11451</v>
      </c>
      <c r="AM36" s="435">
        <v>5699</v>
      </c>
      <c r="AN36" s="435">
        <v>5752</v>
      </c>
      <c r="AO36" s="437" t="s">
        <v>437</v>
      </c>
      <c r="AP36" s="437" t="s">
        <v>644</v>
      </c>
      <c r="AQ36" s="437" t="s">
        <v>644</v>
      </c>
      <c r="AR36" s="437">
        <v>6098</v>
      </c>
      <c r="AS36" s="437">
        <v>3107</v>
      </c>
      <c r="AT36" s="437">
        <v>2991</v>
      </c>
      <c r="AU36" s="437">
        <v>5071</v>
      </c>
      <c r="AV36" s="437">
        <v>2570</v>
      </c>
      <c r="AW36" s="437">
        <v>2501</v>
      </c>
      <c r="AX36" s="437">
        <v>282</v>
      </c>
      <c r="AY36" s="435">
        <v>22</v>
      </c>
      <c r="AZ36" s="435">
        <v>260</v>
      </c>
      <c r="BA36" s="437" t="s">
        <v>437</v>
      </c>
      <c r="BB36" s="437" t="s">
        <v>644</v>
      </c>
      <c r="BC36" s="437" t="s">
        <v>644</v>
      </c>
    </row>
    <row r="37" spans="1:55" ht="24.75" customHeight="1">
      <c r="A37" s="427" t="s">
        <v>388</v>
      </c>
      <c r="D37" s="236"/>
      <c r="E37" s="236"/>
      <c r="F37" s="236"/>
      <c r="G37" s="236"/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J37" s="1197"/>
      <c r="AK37" s="318" t="s">
        <v>32</v>
      </c>
      <c r="AL37" s="436">
        <v>1629</v>
      </c>
      <c r="AM37" s="435">
        <v>920</v>
      </c>
      <c r="AN37" s="435">
        <v>709</v>
      </c>
      <c r="AO37" s="437">
        <v>31</v>
      </c>
      <c r="AP37" s="437">
        <v>19</v>
      </c>
      <c r="AQ37" s="437">
        <v>12</v>
      </c>
      <c r="AR37" s="437">
        <v>797</v>
      </c>
      <c r="AS37" s="437">
        <v>421</v>
      </c>
      <c r="AT37" s="437">
        <v>376</v>
      </c>
      <c r="AU37" s="437">
        <v>801</v>
      </c>
      <c r="AV37" s="437">
        <v>480</v>
      </c>
      <c r="AW37" s="437">
        <v>321</v>
      </c>
      <c r="AX37" s="437" t="s">
        <v>437</v>
      </c>
      <c r="AY37" s="437" t="s">
        <v>644</v>
      </c>
      <c r="AZ37" s="437" t="s">
        <v>644</v>
      </c>
      <c r="BA37" s="437" t="s">
        <v>437</v>
      </c>
      <c r="BB37" s="437" t="s">
        <v>644</v>
      </c>
      <c r="BC37" s="437" t="s">
        <v>644</v>
      </c>
    </row>
    <row r="38" spans="1:55" ht="24.75" customHeight="1">
      <c r="A38" s="240"/>
      <c r="D38" s="240"/>
      <c r="AJ38" s="1197"/>
      <c r="AK38" s="318" t="s">
        <v>72</v>
      </c>
      <c r="AL38" s="436">
        <v>3480</v>
      </c>
      <c r="AM38" s="435">
        <v>1703</v>
      </c>
      <c r="AN38" s="435">
        <v>1777</v>
      </c>
      <c r="AO38" s="437" t="s">
        <v>437</v>
      </c>
      <c r="AP38" s="437" t="s">
        <v>644</v>
      </c>
      <c r="AQ38" s="437" t="s">
        <v>644</v>
      </c>
      <c r="AR38" s="437">
        <v>1705</v>
      </c>
      <c r="AS38" s="437">
        <v>863</v>
      </c>
      <c r="AT38" s="437">
        <v>842</v>
      </c>
      <c r="AU38" s="437">
        <v>1775</v>
      </c>
      <c r="AV38" s="437">
        <v>840</v>
      </c>
      <c r="AW38" s="437">
        <v>935</v>
      </c>
      <c r="AX38" s="437" t="s">
        <v>437</v>
      </c>
      <c r="AY38" s="437" t="s">
        <v>644</v>
      </c>
      <c r="AZ38" s="437" t="s">
        <v>644</v>
      </c>
      <c r="BA38" s="437" t="s">
        <v>437</v>
      </c>
      <c r="BB38" s="437" t="s">
        <v>644</v>
      </c>
      <c r="BC38" s="437" t="s">
        <v>644</v>
      </c>
    </row>
    <row r="39" spans="1:55" ht="24.75" customHeight="1">
      <c r="A39" s="638" t="s">
        <v>770</v>
      </c>
      <c r="B39" s="565"/>
      <c r="C39" s="565"/>
      <c r="D39" s="565"/>
      <c r="E39" s="565"/>
      <c r="F39" s="565"/>
      <c r="G39" s="565"/>
      <c r="H39" s="565"/>
      <c r="I39" s="565"/>
      <c r="J39" s="565"/>
      <c r="K39" s="565"/>
      <c r="L39" s="565"/>
      <c r="M39" s="565"/>
      <c r="N39" s="565"/>
      <c r="O39" s="565"/>
      <c r="P39" s="565"/>
      <c r="Q39" s="565"/>
      <c r="R39" s="565"/>
      <c r="S39" s="565"/>
      <c r="T39" s="565"/>
      <c r="U39" s="565"/>
      <c r="V39" s="565"/>
      <c r="W39" s="565"/>
      <c r="X39" s="565"/>
      <c r="Y39" s="565"/>
      <c r="Z39" s="565"/>
      <c r="AA39" s="565"/>
      <c r="AB39" s="565"/>
      <c r="AC39" s="565"/>
      <c r="AD39" s="565"/>
      <c r="AE39" s="565"/>
      <c r="AF39" s="565"/>
      <c r="AG39" s="570"/>
      <c r="AH39" s="570"/>
      <c r="AJ39" s="1197"/>
      <c r="AK39" s="318" t="s">
        <v>73</v>
      </c>
      <c r="AL39" s="436">
        <v>914</v>
      </c>
      <c r="AM39" s="435">
        <v>482</v>
      </c>
      <c r="AN39" s="435">
        <v>432</v>
      </c>
      <c r="AO39" s="437" t="s">
        <v>437</v>
      </c>
      <c r="AP39" s="437" t="s">
        <v>644</v>
      </c>
      <c r="AQ39" s="437" t="s">
        <v>644</v>
      </c>
      <c r="AR39" s="437">
        <v>438</v>
      </c>
      <c r="AS39" s="437">
        <v>239</v>
      </c>
      <c r="AT39" s="437">
        <v>199</v>
      </c>
      <c r="AU39" s="437">
        <v>476</v>
      </c>
      <c r="AV39" s="437">
        <v>243</v>
      </c>
      <c r="AW39" s="437">
        <v>233</v>
      </c>
      <c r="AX39" s="437" t="s">
        <v>437</v>
      </c>
      <c r="AY39" s="437" t="s">
        <v>644</v>
      </c>
      <c r="AZ39" s="437" t="s">
        <v>644</v>
      </c>
      <c r="BA39" s="437" t="s">
        <v>437</v>
      </c>
      <c r="BB39" s="437" t="s">
        <v>644</v>
      </c>
      <c r="BC39" s="437" t="s">
        <v>644</v>
      </c>
    </row>
    <row r="40" spans="3:55" ht="24.75" customHeight="1" thickBot="1">
      <c r="C40" s="200"/>
      <c r="D40" s="237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G40" s="237"/>
      <c r="AH40" s="194"/>
      <c r="AJ40" s="1197"/>
      <c r="AK40" s="318" t="s">
        <v>74</v>
      </c>
      <c r="AL40" s="436">
        <v>816</v>
      </c>
      <c r="AM40" s="435">
        <v>393</v>
      </c>
      <c r="AN40" s="435">
        <v>423</v>
      </c>
      <c r="AO40" s="437" t="s">
        <v>437</v>
      </c>
      <c r="AP40" s="437" t="s">
        <v>644</v>
      </c>
      <c r="AQ40" s="437" t="s">
        <v>644</v>
      </c>
      <c r="AR40" s="437">
        <v>380</v>
      </c>
      <c r="AS40" s="437">
        <v>184</v>
      </c>
      <c r="AT40" s="437">
        <v>196</v>
      </c>
      <c r="AU40" s="437">
        <v>436</v>
      </c>
      <c r="AV40" s="437">
        <v>209</v>
      </c>
      <c r="AW40" s="437">
        <v>227</v>
      </c>
      <c r="AX40" s="437" t="s">
        <v>437</v>
      </c>
      <c r="AY40" s="437" t="s">
        <v>644</v>
      </c>
      <c r="AZ40" s="437" t="s">
        <v>644</v>
      </c>
      <c r="BA40" s="437" t="s">
        <v>437</v>
      </c>
      <c r="BB40" s="437" t="s">
        <v>644</v>
      </c>
      <c r="BC40" s="437" t="s">
        <v>644</v>
      </c>
    </row>
    <row r="41" spans="1:55" ht="24.75" customHeight="1">
      <c r="A41" s="898" t="s">
        <v>244</v>
      </c>
      <c r="B41" s="898"/>
      <c r="C41" s="645"/>
      <c r="D41" s="1168" t="s">
        <v>245</v>
      </c>
      <c r="E41" s="1168"/>
      <c r="F41" s="1169"/>
      <c r="G41" s="1172" t="s">
        <v>505</v>
      </c>
      <c r="H41" s="1161"/>
      <c r="I41" s="1172" t="s">
        <v>396</v>
      </c>
      <c r="J41" s="1161"/>
      <c r="K41" s="1156" t="s">
        <v>506</v>
      </c>
      <c r="L41" s="1157"/>
      <c r="M41" s="1175" t="s">
        <v>394</v>
      </c>
      <c r="N41" s="1176"/>
      <c r="O41" s="1172" t="s">
        <v>395</v>
      </c>
      <c r="P41" s="1179"/>
      <c r="Q41" s="1164" t="s">
        <v>765</v>
      </c>
      <c r="R41" s="1165"/>
      <c r="S41" s="1160" t="s">
        <v>771</v>
      </c>
      <c r="T41" s="1161"/>
      <c r="U41" s="1156" t="s">
        <v>508</v>
      </c>
      <c r="V41" s="1157"/>
      <c r="W41" s="1173" t="s">
        <v>397</v>
      </c>
      <c r="X41" s="1157"/>
      <c r="Y41" s="1156" t="s">
        <v>766</v>
      </c>
      <c r="Z41" s="1157"/>
      <c r="AA41" s="1164" t="s">
        <v>398</v>
      </c>
      <c r="AB41" s="1165"/>
      <c r="AC41" s="1156" t="s">
        <v>504</v>
      </c>
      <c r="AD41" s="1157"/>
      <c r="AE41" s="1191" t="s">
        <v>399</v>
      </c>
      <c r="AF41" s="1176"/>
      <c r="AG41" s="1156" t="s">
        <v>507</v>
      </c>
      <c r="AH41" s="686"/>
      <c r="AJ41" s="1197"/>
      <c r="AK41" s="318" t="s">
        <v>75</v>
      </c>
      <c r="AL41" s="436">
        <v>2104</v>
      </c>
      <c r="AM41" s="435">
        <v>1036</v>
      </c>
      <c r="AN41" s="435">
        <v>1068</v>
      </c>
      <c r="AO41" s="437">
        <v>88</v>
      </c>
      <c r="AP41" s="437">
        <v>51</v>
      </c>
      <c r="AQ41" s="437">
        <v>37</v>
      </c>
      <c r="AR41" s="437">
        <v>1038</v>
      </c>
      <c r="AS41" s="437">
        <v>526</v>
      </c>
      <c r="AT41" s="437">
        <v>512</v>
      </c>
      <c r="AU41" s="437">
        <v>978</v>
      </c>
      <c r="AV41" s="437">
        <v>459</v>
      </c>
      <c r="AW41" s="437">
        <v>519</v>
      </c>
      <c r="AX41" s="437" t="s">
        <v>437</v>
      </c>
      <c r="AY41" s="437" t="s">
        <v>644</v>
      </c>
      <c r="AZ41" s="437" t="s">
        <v>644</v>
      </c>
      <c r="BA41" s="437" t="s">
        <v>437</v>
      </c>
      <c r="BB41" s="437" t="s">
        <v>644</v>
      </c>
      <c r="BC41" s="437" t="s">
        <v>644</v>
      </c>
    </row>
    <row r="42" spans="1:55" ht="24.75" customHeight="1">
      <c r="A42" s="565"/>
      <c r="B42" s="565"/>
      <c r="C42" s="641"/>
      <c r="D42" s="1170"/>
      <c r="E42" s="1170"/>
      <c r="F42" s="1171"/>
      <c r="G42" s="1162"/>
      <c r="H42" s="1163"/>
      <c r="I42" s="1162"/>
      <c r="J42" s="1163"/>
      <c r="K42" s="1158"/>
      <c r="L42" s="1159"/>
      <c r="M42" s="1177"/>
      <c r="N42" s="1178"/>
      <c r="O42" s="1180"/>
      <c r="P42" s="1181"/>
      <c r="Q42" s="1166"/>
      <c r="R42" s="1167"/>
      <c r="S42" s="1162"/>
      <c r="T42" s="1163"/>
      <c r="U42" s="1158"/>
      <c r="V42" s="1159"/>
      <c r="W42" s="1158"/>
      <c r="X42" s="1159"/>
      <c r="Y42" s="1158"/>
      <c r="Z42" s="1159"/>
      <c r="AA42" s="1166"/>
      <c r="AB42" s="1167"/>
      <c r="AC42" s="1158"/>
      <c r="AD42" s="1159"/>
      <c r="AE42" s="1177"/>
      <c r="AF42" s="1178"/>
      <c r="AG42" s="700"/>
      <c r="AH42" s="690"/>
      <c r="AJ42" s="1197"/>
      <c r="AK42" s="318" t="s">
        <v>76</v>
      </c>
      <c r="AL42" s="436">
        <v>1074</v>
      </c>
      <c r="AM42" s="435">
        <v>629</v>
      </c>
      <c r="AN42" s="435">
        <v>445</v>
      </c>
      <c r="AO42" s="437" t="s">
        <v>437</v>
      </c>
      <c r="AP42" s="437" t="s">
        <v>644</v>
      </c>
      <c r="AQ42" s="437" t="s">
        <v>644</v>
      </c>
      <c r="AR42" s="437">
        <v>431</v>
      </c>
      <c r="AS42" s="437">
        <v>215</v>
      </c>
      <c r="AT42" s="437">
        <v>216</v>
      </c>
      <c r="AU42" s="437">
        <v>643</v>
      </c>
      <c r="AV42" s="437">
        <v>414</v>
      </c>
      <c r="AW42" s="437">
        <v>229</v>
      </c>
      <c r="AX42" s="437" t="s">
        <v>437</v>
      </c>
      <c r="AY42" s="437" t="s">
        <v>644</v>
      </c>
      <c r="AZ42" s="437" t="s">
        <v>644</v>
      </c>
      <c r="BA42" s="437" t="s">
        <v>437</v>
      </c>
      <c r="BB42" s="437" t="s">
        <v>644</v>
      </c>
      <c r="BC42" s="437" t="s">
        <v>644</v>
      </c>
    </row>
    <row r="43" spans="1:55" ht="24.75" customHeight="1">
      <c r="A43" s="604"/>
      <c r="B43" s="604"/>
      <c r="C43" s="605"/>
      <c r="D43" s="243" t="s">
        <v>22</v>
      </c>
      <c r="E43" s="247" t="s">
        <v>23</v>
      </c>
      <c r="F43" s="247" t="s">
        <v>24</v>
      </c>
      <c r="G43" s="247" t="s">
        <v>23</v>
      </c>
      <c r="H43" s="247" t="s">
        <v>24</v>
      </c>
      <c r="I43" s="247" t="s">
        <v>23</v>
      </c>
      <c r="J43" s="247" t="s">
        <v>24</v>
      </c>
      <c r="K43" s="247" t="s">
        <v>23</v>
      </c>
      <c r="L43" s="247" t="s">
        <v>24</v>
      </c>
      <c r="M43" s="247" t="s">
        <v>23</v>
      </c>
      <c r="N43" s="247" t="s">
        <v>24</v>
      </c>
      <c r="O43" s="247" t="s">
        <v>23</v>
      </c>
      <c r="P43" s="247" t="s">
        <v>24</v>
      </c>
      <c r="Q43" s="247" t="s">
        <v>23</v>
      </c>
      <c r="R43" s="429" t="s">
        <v>24</v>
      </c>
      <c r="S43" s="247" t="s">
        <v>23</v>
      </c>
      <c r="T43" s="247" t="s">
        <v>24</v>
      </c>
      <c r="U43" s="247" t="s">
        <v>23</v>
      </c>
      <c r="V43" s="247" t="s">
        <v>24</v>
      </c>
      <c r="W43" s="247" t="s">
        <v>23</v>
      </c>
      <c r="X43" s="247" t="s">
        <v>24</v>
      </c>
      <c r="Y43" s="247" t="s">
        <v>23</v>
      </c>
      <c r="Z43" s="247" t="s">
        <v>24</v>
      </c>
      <c r="AA43" s="247" t="s">
        <v>23</v>
      </c>
      <c r="AB43" s="247" t="s">
        <v>24</v>
      </c>
      <c r="AC43" s="247" t="s">
        <v>23</v>
      </c>
      <c r="AD43" s="247" t="s">
        <v>24</v>
      </c>
      <c r="AE43" s="246" t="s">
        <v>23</v>
      </c>
      <c r="AF43" s="247" t="s">
        <v>24</v>
      </c>
      <c r="AG43" s="247" t="s">
        <v>23</v>
      </c>
      <c r="AH43" s="248" t="s">
        <v>24</v>
      </c>
      <c r="AI43" s="89"/>
      <c r="AJ43" s="1197"/>
      <c r="AK43" s="318" t="s">
        <v>77</v>
      </c>
      <c r="AL43" s="436">
        <v>1715</v>
      </c>
      <c r="AM43" s="435">
        <v>899</v>
      </c>
      <c r="AN43" s="435">
        <v>816</v>
      </c>
      <c r="AO43" s="437">
        <v>77</v>
      </c>
      <c r="AP43" s="437">
        <v>42</v>
      </c>
      <c r="AQ43" s="437">
        <v>35</v>
      </c>
      <c r="AR43" s="437">
        <v>1016</v>
      </c>
      <c r="AS43" s="437">
        <v>513</v>
      </c>
      <c r="AT43" s="437">
        <v>503</v>
      </c>
      <c r="AU43" s="437">
        <v>622</v>
      </c>
      <c r="AV43" s="437">
        <v>344</v>
      </c>
      <c r="AW43" s="437">
        <v>278</v>
      </c>
      <c r="AX43" s="437" t="s">
        <v>437</v>
      </c>
      <c r="AY43" s="437" t="s">
        <v>644</v>
      </c>
      <c r="AZ43" s="437" t="s">
        <v>644</v>
      </c>
      <c r="BA43" s="437" t="s">
        <v>437</v>
      </c>
      <c r="BB43" s="437" t="s">
        <v>644</v>
      </c>
      <c r="BC43" s="437" t="s">
        <v>644</v>
      </c>
    </row>
    <row r="44" spans="1:55" ht="24.75" customHeight="1">
      <c r="A44" s="1190" t="s">
        <v>241</v>
      </c>
      <c r="B44" s="200"/>
      <c r="C44" s="224" t="s">
        <v>22</v>
      </c>
      <c r="D44" s="527">
        <f>SUM(D45:D47)</f>
        <v>6841</v>
      </c>
      <c r="E44" s="527">
        <f>SUM(E45:E47)</f>
        <v>931</v>
      </c>
      <c r="F44" s="527">
        <f>SUM(F45:F47)</f>
        <v>5910</v>
      </c>
      <c r="G44" s="430" t="s">
        <v>437</v>
      </c>
      <c r="H44" s="527">
        <f>SUM(H45:H47)</f>
        <v>599</v>
      </c>
      <c r="I44" s="430" t="s">
        <v>437</v>
      </c>
      <c r="J44" s="527">
        <f>SUM(J45:J47)</f>
        <v>204</v>
      </c>
      <c r="K44" s="430" t="s">
        <v>437</v>
      </c>
      <c r="L44" s="527">
        <f>SUM(L45:L47)</f>
        <v>487</v>
      </c>
      <c r="M44" s="430" t="s">
        <v>437</v>
      </c>
      <c r="N44" s="527">
        <f>SUM(N45:N47)</f>
        <v>194</v>
      </c>
      <c r="O44" s="527">
        <f>SUM(O45:O47)</f>
        <v>130</v>
      </c>
      <c r="P44" s="527">
        <f>SUM(P45:P47)</f>
        <v>62</v>
      </c>
      <c r="Q44" s="527">
        <f>SUM(Q45:Q47)</f>
        <v>93</v>
      </c>
      <c r="R44" s="527">
        <f>SUM(R45:R47)</f>
        <v>496</v>
      </c>
      <c r="S44" s="430" t="s">
        <v>437</v>
      </c>
      <c r="T44" s="527">
        <f>SUM(T45:T47)</f>
        <v>727</v>
      </c>
      <c r="U44" s="430" t="s">
        <v>437</v>
      </c>
      <c r="V44" s="527">
        <f>SUM(V45:V47)</f>
        <v>204</v>
      </c>
      <c r="W44" s="430" t="s">
        <v>437</v>
      </c>
      <c r="X44" s="527">
        <f>SUM(X45:X47)</f>
        <v>194</v>
      </c>
      <c r="Y44" s="430" t="s">
        <v>437</v>
      </c>
      <c r="Z44" s="527">
        <f>SUM(Z45:Z47)</f>
        <v>511</v>
      </c>
      <c r="AA44" s="527">
        <f>SUM(AA45:AA47)</f>
        <v>39</v>
      </c>
      <c r="AB44" s="527">
        <f>SUM(AB45:AB47)</f>
        <v>193</v>
      </c>
      <c r="AC44" s="527">
        <f>SUM(AC45:AC47)</f>
        <v>231</v>
      </c>
      <c r="AD44" s="527">
        <f>SUM(AD45:AD47)</f>
        <v>853</v>
      </c>
      <c r="AE44" s="430" t="s">
        <v>437</v>
      </c>
      <c r="AF44" s="527">
        <f>SUM(AF45:AF47)</f>
        <v>708</v>
      </c>
      <c r="AG44" s="527">
        <f>SUM(AG45:AG47)</f>
        <v>438</v>
      </c>
      <c r="AH44" s="527">
        <f>SUM(AH45:AH47)</f>
        <v>478</v>
      </c>
      <c r="AI44" s="184"/>
      <c r="AJ44" s="1197"/>
      <c r="AK44" s="294"/>
      <c r="AL44" s="436"/>
      <c r="AM44" s="435"/>
      <c r="AN44" s="435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5"/>
      <c r="AZ44" s="435"/>
      <c r="BA44" s="437"/>
      <c r="BB44" s="435"/>
      <c r="BC44" s="435"/>
    </row>
    <row r="45" spans="1:55" ht="24.75" customHeight="1">
      <c r="A45" s="1174"/>
      <c r="B45" s="200"/>
      <c r="C45" s="254" t="s">
        <v>29</v>
      </c>
      <c r="D45" s="430">
        <f>SUM(E45:F45)</f>
        <v>589</v>
      </c>
      <c r="E45" s="528">
        <f>SUM(Q45)</f>
        <v>93</v>
      </c>
      <c r="F45" s="528">
        <f>SUM(R45)</f>
        <v>496</v>
      </c>
      <c r="G45" s="207" t="s">
        <v>849</v>
      </c>
      <c r="H45" s="207" t="s">
        <v>849</v>
      </c>
      <c r="I45" s="207" t="s">
        <v>849</v>
      </c>
      <c r="J45" s="207" t="s">
        <v>849</v>
      </c>
      <c r="K45" s="207" t="s">
        <v>849</v>
      </c>
      <c r="L45" s="207" t="s">
        <v>849</v>
      </c>
      <c r="M45" s="207" t="s">
        <v>849</v>
      </c>
      <c r="N45" s="207" t="s">
        <v>849</v>
      </c>
      <c r="O45" s="207" t="s">
        <v>849</v>
      </c>
      <c r="P45" s="207" t="s">
        <v>849</v>
      </c>
      <c r="Q45" s="207">
        <v>93</v>
      </c>
      <c r="R45" s="207">
        <v>496</v>
      </c>
      <c r="S45" s="207" t="s">
        <v>849</v>
      </c>
      <c r="T45" s="207" t="s">
        <v>849</v>
      </c>
      <c r="U45" s="207" t="s">
        <v>849</v>
      </c>
      <c r="V45" s="207" t="s">
        <v>849</v>
      </c>
      <c r="W45" s="207" t="s">
        <v>849</v>
      </c>
      <c r="X45" s="207" t="s">
        <v>849</v>
      </c>
      <c r="Y45" s="207" t="s">
        <v>849</v>
      </c>
      <c r="Z45" s="207" t="s">
        <v>849</v>
      </c>
      <c r="AA45" s="207" t="s">
        <v>849</v>
      </c>
      <c r="AB45" s="207" t="s">
        <v>849</v>
      </c>
      <c r="AC45" s="207" t="s">
        <v>849</v>
      </c>
      <c r="AD45" s="207" t="s">
        <v>849</v>
      </c>
      <c r="AE45" s="207" t="s">
        <v>849</v>
      </c>
      <c r="AF45" s="207" t="s">
        <v>849</v>
      </c>
      <c r="AG45" s="207" t="s">
        <v>849</v>
      </c>
      <c r="AH45" s="207" t="s">
        <v>849</v>
      </c>
      <c r="AI45" s="184"/>
      <c r="AJ45" s="1197"/>
      <c r="AK45" s="294" t="s">
        <v>412</v>
      </c>
      <c r="AL45" s="436">
        <v>202</v>
      </c>
      <c r="AM45" s="435">
        <v>113</v>
      </c>
      <c r="AN45" s="435">
        <v>89</v>
      </c>
      <c r="AO45" s="437">
        <v>48</v>
      </c>
      <c r="AP45" s="437">
        <v>20</v>
      </c>
      <c r="AQ45" s="437">
        <v>28</v>
      </c>
      <c r="AR45" s="437">
        <v>154</v>
      </c>
      <c r="AS45" s="437">
        <v>93</v>
      </c>
      <c r="AT45" s="437">
        <v>61</v>
      </c>
      <c r="AU45" s="437" t="s">
        <v>437</v>
      </c>
      <c r="AV45" s="437" t="s">
        <v>644</v>
      </c>
      <c r="AW45" s="437" t="s">
        <v>644</v>
      </c>
      <c r="AX45" s="437" t="s">
        <v>437</v>
      </c>
      <c r="AY45" s="437" t="s">
        <v>644</v>
      </c>
      <c r="AZ45" s="437" t="s">
        <v>644</v>
      </c>
      <c r="BA45" s="437" t="s">
        <v>437</v>
      </c>
      <c r="BB45" s="437" t="s">
        <v>644</v>
      </c>
      <c r="BC45" s="437" t="s">
        <v>644</v>
      </c>
    </row>
    <row r="46" spans="1:55" ht="24.75" customHeight="1">
      <c r="A46" s="1174"/>
      <c r="B46" s="200"/>
      <c r="C46" s="254" t="s">
        <v>27</v>
      </c>
      <c r="D46" s="430">
        <f>SUM(E46:F46)</f>
        <v>192</v>
      </c>
      <c r="E46" s="528">
        <f>SUM(O46)</f>
        <v>130</v>
      </c>
      <c r="F46" s="528">
        <f>SUM(P46)</f>
        <v>62</v>
      </c>
      <c r="G46" s="207" t="s">
        <v>849</v>
      </c>
      <c r="H46" s="207" t="s">
        <v>849</v>
      </c>
      <c r="I46" s="207" t="s">
        <v>849</v>
      </c>
      <c r="J46" s="207" t="s">
        <v>849</v>
      </c>
      <c r="K46" s="207" t="s">
        <v>1</v>
      </c>
      <c r="L46" s="207" t="s">
        <v>849</v>
      </c>
      <c r="M46" s="207" t="s">
        <v>1</v>
      </c>
      <c r="N46" s="207" t="s">
        <v>1</v>
      </c>
      <c r="O46" s="438">
        <v>130</v>
      </c>
      <c r="P46" s="210">
        <v>62</v>
      </c>
      <c r="Q46" s="207" t="s">
        <v>849</v>
      </c>
      <c r="R46" s="207" t="s">
        <v>1</v>
      </c>
      <c r="S46" s="207" t="s">
        <v>1</v>
      </c>
      <c r="T46" s="207" t="s">
        <v>1</v>
      </c>
      <c r="U46" s="207" t="s">
        <v>849</v>
      </c>
      <c r="V46" s="207" t="s">
        <v>849</v>
      </c>
      <c r="W46" s="207" t="s">
        <v>849</v>
      </c>
      <c r="X46" s="207" t="s">
        <v>877</v>
      </c>
      <c r="Y46" s="207" t="s">
        <v>1</v>
      </c>
      <c r="Z46" s="207" t="s">
        <v>880</v>
      </c>
      <c r="AA46" s="207" t="s">
        <v>1</v>
      </c>
      <c r="AB46" s="207" t="s">
        <v>849</v>
      </c>
      <c r="AC46" s="207" t="s">
        <v>849</v>
      </c>
      <c r="AD46" s="207" t="s">
        <v>849</v>
      </c>
      <c r="AE46" s="207" t="s">
        <v>849</v>
      </c>
      <c r="AF46" s="207" t="s">
        <v>849</v>
      </c>
      <c r="AG46" s="207" t="s">
        <v>849</v>
      </c>
      <c r="AH46" s="207" t="s">
        <v>849</v>
      </c>
      <c r="AI46" s="184"/>
      <c r="AJ46" s="1197"/>
      <c r="AK46" s="318" t="s">
        <v>80</v>
      </c>
      <c r="AL46" s="436">
        <v>1229</v>
      </c>
      <c r="AM46" s="435">
        <v>600</v>
      </c>
      <c r="AN46" s="435">
        <v>629</v>
      </c>
      <c r="AO46" s="437">
        <v>68</v>
      </c>
      <c r="AP46" s="437">
        <v>40</v>
      </c>
      <c r="AQ46" s="437">
        <v>28</v>
      </c>
      <c r="AR46" s="437">
        <v>719</v>
      </c>
      <c r="AS46" s="437">
        <v>361</v>
      </c>
      <c r="AT46" s="437">
        <v>358</v>
      </c>
      <c r="AU46" s="437">
        <v>442</v>
      </c>
      <c r="AV46" s="437">
        <v>199</v>
      </c>
      <c r="AW46" s="437">
        <v>243</v>
      </c>
      <c r="AX46" s="437" t="s">
        <v>437</v>
      </c>
      <c r="AY46" s="437" t="s">
        <v>646</v>
      </c>
      <c r="AZ46" s="437" t="s">
        <v>646</v>
      </c>
      <c r="BA46" s="437" t="s">
        <v>437</v>
      </c>
      <c r="BB46" s="437" t="s">
        <v>646</v>
      </c>
      <c r="BC46" s="437" t="s">
        <v>646</v>
      </c>
    </row>
    <row r="47" spans="1:55" ht="24.75" customHeight="1">
      <c r="A47" s="1174"/>
      <c r="B47" s="200"/>
      <c r="C47" s="254" t="s">
        <v>28</v>
      </c>
      <c r="D47" s="430">
        <f>SUM(E47:F47)</f>
        <v>6060</v>
      </c>
      <c r="E47" s="528">
        <f>SUM(AA47,AC47,AG47)</f>
        <v>708</v>
      </c>
      <c r="F47" s="528">
        <f>SUM(H47,J47,L47,N47,T47,V47,X47,Z47,AB47,AD47,AF47,AH47)</f>
        <v>5352</v>
      </c>
      <c r="G47" s="207" t="s">
        <v>849</v>
      </c>
      <c r="H47" s="207">
        <v>599</v>
      </c>
      <c r="I47" s="207" t="s">
        <v>849</v>
      </c>
      <c r="J47" s="207">
        <v>204</v>
      </c>
      <c r="K47" s="207" t="s">
        <v>849</v>
      </c>
      <c r="L47" s="439">
        <v>487</v>
      </c>
      <c r="M47" s="207" t="s">
        <v>849</v>
      </c>
      <c r="N47" s="207">
        <v>194</v>
      </c>
      <c r="O47" s="207" t="s">
        <v>849</v>
      </c>
      <c r="P47" s="207" t="s">
        <v>849</v>
      </c>
      <c r="Q47" s="207" t="s">
        <v>1</v>
      </c>
      <c r="R47" s="207" t="s">
        <v>1</v>
      </c>
      <c r="S47" s="207" t="s">
        <v>1</v>
      </c>
      <c r="T47" s="207">
        <v>727</v>
      </c>
      <c r="U47" s="207" t="s">
        <v>1</v>
      </c>
      <c r="V47" s="439">
        <v>204</v>
      </c>
      <c r="W47" s="207" t="s">
        <v>1</v>
      </c>
      <c r="X47" s="439">
        <v>194</v>
      </c>
      <c r="Y47" s="207" t="s">
        <v>1</v>
      </c>
      <c r="Z47" s="439">
        <v>511</v>
      </c>
      <c r="AA47" s="207">
        <v>39</v>
      </c>
      <c r="AB47" s="439">
        <v>193</v>
      </c>
      <c r="AC47" s="439">
        <v>231</v>
      </c>
      <c r="AD47" s="439">
        <v>853</v>
      </c>
      <c r="AE47" s="207" t="s">
        <v>1</v>
      </c>
      <c r="AF47" s="440">
        <v>708</v>
      </c>
      <c r="AG47" s="207">
        <v>438</v>
      </c>
      <c r="AH47" s="207">
        <v>478</v>
      </c>
      <c r="AJ47" s="1197"/>
      <c r="AK47" s="318" t="s">
        <v>85</v>
      </c>
      <c r="AL47" s="436">
        <v>1913</v>
      </c>
      <c r="AM47" s="435">
        <v>973</v>
      </c>
      <c r="AN47" s="435">
        <v>940</v>
      </c>
      <c r="AO47" s="437" t="s">
        <v>437</v>
      </c>
      <c r="AP47" s="437" t="s">
        <v>646</v>
      </c>
      <c r="AQ47" s="437" t="s">
        <v>646</v>
      </c>
      <c r="AR47" s="437">
        <v>1187</v>
      </c>
      <c r="AS47" s="437">
        <v>604</v>
      </c>
      <c r="AT47" s="437">
        <v>583</v>
      </c>
      <c r="AU47" s="437">
        <v>726</v>
      </c>
      <c r="AV47" s="437">
        <v>369</v>
      </c>
      <c r="AW47" s="437">
        <v>357</v>
      </c>
      <c r="AX47" s="437" t="s">
        <v>437</v>
      </c>
      <c r="AY47" s="437" t="s">
        <v>646</v>
      </c>
      <c r="AZ47" s="437" t="s">
        <v>646</v>
      </c>
      <c r="BA47" s="437" t="s">
        <v>437</v>
      </c>
      <c r="BB47" s="437" t="s">
        <v>646</v>
      </c>
      <c r="BC47" s="437" t="s">
        <v>646</v>
      </c>
    </row>
    <row r="48" spans="1:55" ht="24.75" customHeight="1">
      <c r="A48" s="432"/>
      <c r="B48" s="200"/>
      <c r="C48" s="254"/>
      <c r="D48" s="210"/>
      <c r="E48" s="438"/>
      <c r="F48" s="438"/>
      <c r="G48" s="438"/>
      <c r="H48" s="438"/>
      <c r="I48" s="438"/>
      <c r="J48" s="438"/>
      <c r="K48" s="438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8"/>
      <c r="W48" s="438"/>
      <c r="X48" s="438"/>
      <c r="Y48" s="438"/>
      <c r="Z48" s="438"/>
      <c r="AA48" s="438"/>
      <c r="AB48" s="438"/>
      <c r="AC48" s="438"/>
      <c r="AD48" s="438"/>
      <c r="AE48" s="440"/>
      <c r="AF48" s="440"/>
      <c r="AG48" s="440"/>
      <c r="AH48" s="440"/>
      <c r="AJ48" s="1197"/>
      <c r="AK48" s="318" t="s">
        <v>94</v>
      </c>
      <c r="AL48" s="436">
        <v>2573</v>
      </c>
      <c r="AM48" s="435">
        <v>1331</v>
      </c>
      <c r="AN48" s="435">
        <v>1242</v>
      </c>
      <c r="AO48" s="437">
        <v>65</v>
      </c>
      <c r="AP48" s="437">
        <v>31</v>
      </c>
      <c r="AQ48" s="437">
        <v>34</v>
      </c>
      <c r="AR48" s="437">
        <v>1376</v>
      </c>
      <c r="AS48" s="437">
        <v>712</v>
      </c>
      <c r="AT48" s="437">
        <v>664</v>
      </c>
      <c r="AU48" s="437">
        <v>1129</v>
      </c>
      <c r="AV48" s="437">
        <v>588</v>
      </c>
      <c r="AW48" s="437">
        <v>541</v>
      </c>
      <c r="AX48" s="437" t="s">
        <v>437</v>
      </c>
      <c r="AY48" s="437" t="s">
        <v>646</v>
      </c>
      <c r="AZ48" s="437" t="s">
        <v>646</v>
      </c>
      <c r="BA48" s="437">
        <v>3</v>
      </c>
      <c r="BB48" s="437" t="s">
        <v>646</v>
      </c>
      <c r="BC48" s="435">
        <v>3</v>
      </c>
    </row>
    <row r="49" spans="1:55" ht="24.75" customHeight="1">
      <c r="A49" s="1174" t="s">
        <v>242</v>
      </c>
      <c r="B49" s="200"/>
      <c r="C49" s="224" t="s">
        <v>22</v>
      </c>
      <c r="D49" s="430">
        <f>SUM(D50:D52)</f>
        <v>2798</v>
      </c>
      <c r="E49" s="430">
        <f aca="true" t="shared" si="3" ref="E49:N49">SUM(E50:E52)</f>
        <v>367</v>
      </c>
      <c r="F49" s="430">
        <f t="shared" si="3"/>
        <v>2431</v>
      </c>
      <c r="G49" s="430" t="s">
        <v>437</v>
      </c>
      <c r="H49" s="430">
        <f t="shared" si="3"/>
        <v>292</v>
      </c>
      <c r="I49" s="430" t="s">
        <v>437</v>
      </c>
      <c r="J49" s="430">
        <f t="shared" si="3"/>
        <v>90</v>
      </c>
      <c r="K49" s="430" t="s">
        <v>437</v>
      </c>
      <c r="L49" s="430">
        <f t="shared" si="3"/>
        <v>208</v>
      </c>
      <c r="M49" s="430" t="s">
        <v>437</v>
      </c>
      <c r="N49" s="430">
        <f t="shared" si="3"/>
        <v>85</v>
      </c>
      <c r="O49" s="430">
        <f>SUM(O50:O52)</f>
        <v>81</v>
      </c>
      <c r="P49" s="430">
        <f>SUM(P50:P52)</f>
        <v>38</v>
      </c>
      <c r="Q49" s="430">
        <f>SUM(Q50:Q52)</f>
        <v>25</v>
      </c>
      <c r="R49" s="430">
        <f>SUM(R50:R52)</f>
        <v>203</v>
      </c>
      <c r="S49" s="430" t="s">
        <v>437</v>
      </c>
      <c r="T49" s="430">
        <f>SUM(T50:T52)</f>
        <v>292</v>
      </c>
      <c r="U49" s="430" t="s">
        <v>437</v>
      </c>
      <c r="V49" s="430">
        <f>SUM(V50:V52)</f>
        <v>92</v>
      </c>
      <c r="W49" s="430" t="s">
        <v>437</v>
      </c>
      <c r="X49" s="430">
        <f>SUM(X50:X52)</f>
        <v>100</v>
      </c>
      <c r="Y49" s="430" t="s">
        <v>437</v>
      </c>
      <c r="Z49" s="430">
        <f>SUM(Z50:Z52)</f>
        <v>176</v>
      </c>
      <c r="AA49" s="430">
        <f>SUM(AA50:AA52)</f>
        <v>17</v>
      </c>
      <c r="AB49" s="430">
        <f>SUM(AB50:AB52)</f>
        <v>85</v>
      </c>
      <c r="AC49" s="430">
        <f>SUM(AC50:AC52)</f>
        <v>110</v>
      </c>
      <c r="AD49" s="430">
        <f>SUM(AD50:AD52)</f>
        <v>459</v>
      </c>
      <c r="AE49" s="430" t="s">
        <v>437</v>
      </c>
      <c r="AF49" s="430">
        <f>SUM(AF50:AF52)</f>
        <v>162</v>
      </c>
      <c r="AG49" s="430">
        <f>SUM(AG50:AG52)</f>
        <v>134</v>
      </c>
      <c r="AH49" s="430">
        <f>SUM(AH50:AH52)</f>
        <v>149</v>
      </c>
      <c r="AI49" s="184"/>
      <c r="AJ49" s="1197"/>
      <c r="AK49" s="318" t="s">
        <v>100</v>
      </c>
      <c r="AL49" s="436">
        <v>1183</v>
      </c>
      <c r="AM49" s="435">
        <v>563</v>
      </c>
      <c r="AN49" s="435">
        <v>620</v>
      </c>
      <c r="AO49" s="437" t="s">
        <v>437</v>
      </c>
      <c r="AP49" s="437" t="s">
        <v>646</v>
      </c>
      <c r="AQ49" s="437" t="s">
        <v>646</v>
      </c>
      <c r="AR49" s="437">
        <v>721</v>
      </c>
      <c r="AS49" s="437">
        <v>368</v>
      </c>
      <c r="AT49" s="437">
        <v>353</v>
      </c>
      <c r="AU49" s="437">
        <v>462</v>
      </c>
      <c r="AV49" s="437">
        <v>195</v>
      </c>
      <c r="AW49" s="437">
        <v>267</v>
      </c>
      <c r="AX49" s="437" t="s">
        <v>437</v>
      </c>
      <c r="AY49" s="437" t="s">
        <v>646</v>
      </c>
      <c r="AZ49" s="437" t="s">
        <v>646</v>
      </c>
      <c r="BA49" s="437" t="s">
        <v>437</v>
      </c>
      <c r="BB49" s="437" t="s">
        <v>646</v>
      </c>
      <c r="BC49" s="437" t="s">
        <v>646</v>
      </c>
    </row>
    <row r="50" spans="1:55" ht="24.75" customHeight="1">
      <c r="A50" s="1174"/>
      <c r="B50" s="200"/>
      <c r="C50" s="254" t="s">
        <v>29</v>
      </c>
      <c r="D50" s="430">
        <f>SUM(E50:F50)</f>
        <v>228</v>
      </c>
      <c r="E50" s="528">
        <f>SUM(O50,Q50,AA50,AC50,AG50)</f>
        <v>25</v>
      </c>
      <c r="F50" s="528">
        <f>SUM(H50,J50,L50,N50,P50,R50,T50,V50,X50,Z50,AB50,AD50,AF50,AH50)</f>
        <v>203</v>
      </c>
      <c r="G50" s="207" t="s">
        <v>1</v>
      </c>
      <c r="H50" s="207" t="s">
        <v>848</v>
      </c>
      <c r="I50" s="207" t="s">
        <v>848</v>
      </c>
      <c r="J50" s="207" t="s">
        <v>848</v>
      </c>
      <c r="K50" s="207" t="s">
        <v>1</v>
      </c>
      <c r="L50" s="207" t="s">
        <v>1</v>
      </c>
      <c r="M50" s="207" t="s">
        <v>849</v>
      </c>
      <c r="N50" s="207" t="s">
        <v>879</v>
      </c>
      <c r="O50" s="207" t="s">
        <v>1</v>
      </c>
      <c r="P50" s="207" t="s">
        <v>880</v>
      </c>
      <c r="Q50" s="207">
        <v>25</v>
      </c>
      <c r="R50" s="207">
        <v>203</v>
      </c>
      <c r="S50" s="207" t="s">
        <v>1</v>
      </c>
      <c r="T50" s="207" t="s">
        <v>1</v>
      </c>
      <c r="U50" s="207" t="s">
        <v>853</v>
      </c>
      <c r="V50" s="207" t="s">
        <v>853</v>
      </c>
      <c r="W50" s="207" t="s">
        <v>849</v>
      </c>
      <c r="X50" s="207" t="s">
        <v>1</v>
      </c>
      <c r="Y50" s="207" t="s">
        <v>881</v>
      </c>
      <c r="Z50" s="207" t="s">
        <v>882</v>
      </c>
      <c r="AA50" s="207" t="s">
        <v>882</v>
      </c>
      <c r="AB50" s="207" t="s">
        <v>883</v>
      </c>
      <c r="AC50" s="207" t="s">
        <v>882</v>
      </c>
      <c r="AD50" s="207" t="s">
        <v>849</v>
      </c>
      <c r="AE50" s="207" t="s">
        <v>849</v>
      </c>
      <c r="AF50" s="207" t="s">
        <v>848</v>
      </c>
      <c r="AG50" s="207" t="s">
        <v>884</v>
      </c>
      <c r="AH50" s="207" t="s">
        <v>883</v>
      </c>
      <c r="AJ50" s="1197"/>
      <c r="AK50" s="318" t="s">
        <v>105</v>
      </c>
      <c r="AL50" s="436">
        <v>1228</v>
      </c>
      <c r="AM50" s="435">
        <v>530</v>
      </c>
      <c r="AN50" s="435">
        <v>698</v>
      </c>
      <c r="AO50" s="437" t="s">
        <v>437</v>
      </c>
      <c r="AP50" s="437" t="s">
        <v>646</v>
      </c>
      <c r="AQ50" s="437" t="s">
        <v>646</v>
      </c>
      <c r="AR50" s="437">
        <v>623</v>
      </c>
      <c r="AS50" s="437">
        <v>323</v>
      </c>
      <c r="AT50" s="437">
        <v>300</v>
      </c>
      <c r="AU50" s="437">
        <v>605</v>
      </c>
      <c r="AV50" s="437">
        <v>207</v>
      </c>
      <c r="AW50" s="437">
        <v>398</v>
      </c>
      <c r="AX50" s="437" t="s">
        <v>437</v>
      </c>
      <c r="AY50" s="437" t="s">
        <v>646</v>
      </c>
      <c r="AZ50" s="437" t="s">
        <v>646</v>
      </c>
      <c r="BA50" s="437" t="s">
        <v>437</v>
      </c>
      <c r="BB50" s="437" t="s">
        <v>646</v>
      </c>
      <c r="BC50" s="437" t="s">
        <v>646</v>
      </c>
    </row>
    <row r="51" spans="1:55" ht="24.75" customHeight="1">
      <c r="A51" s="1174"/>
      <c r="B51" s="200"/>
      <c r="C51" s="254" t="s">
        <v>27</v>
      </c>
      <c r="D51" s="430">
        <f>SUM(E51:F51)</f>
        <v>119</v>
      </c>
      <c r="E51" s="528">
        <f>SUM(O51,Q51,AA51,AC51,AG51)</f>
        <v>81</v>
      </c>
      <c r="F51" s="528">
        <f>SUM(H51,J51,L51,N51,P51,R51,T51,V51,X51,Z51,AB51,AD51,AF51,AH51)</f>
        <v>38</v>
      </c>
      <c r="G51" s="207" t="s">
        <v>853</v>
      </c>
      <c r="H51" s="207" t="s">
        <v>885</v>
      </c>
      <c r="I51" s="207" t="s">
        <v>884</v>
      </c>
      <c r="J51" s="207" t="s">
        <v>884</v>
      </c>
      <c r="K51" s="207" t="s">
        <v>883</v>
      </c>
      <c r="L51" s="207" t="s">
        <v>885</v>
      </c>
      <c r="M51" s="207" t="s">
        <v>884</v>
      </c>
      <c r="N51" s="207" t="s">
        <v>882</v>
      </c>
      <c r="O51" s="207">
        <v>81</v>
      </c>
      <c r="P51" s="207">
        <v>38</v>
      </c>
      <c r="Q51" s="207" t="s">
        <v>883</v>
      </c>
      <c r="R51" s="207" t="s">
        <v>882</v>
      </c>
      <c r="S51" s="207" t="s">
        <v>884</v>
      </c>
      <c r="T51" s="207" t="s">
        <v>884</v>
      </c>
      <c r="U51" s="207" t="s">
        <v>849</v>
      </c>
      <c r="V51" s="207" t="s">
        <v>849</v>
      </c>
      <c r="W51" s="207" t="s">
        <v>849</v>
      </c>
      <c r="X51" s="207" t="s">
        <v>849</v>
      </c>
      <c r="Y51" s="207" t="s">
        <v>849</v>
      </c>
      <c r="Z51" s="207" t="s">
        <v>885</v>
      </c>
      <c r="AA51" s="207" t="s">
        <v>884</v>
      </c>
      <c r="AB51" s="207" t="s">
        <v>884</v>
      </c>
      <c r="AC51" s="207" t="s">
        <v>883</v>
      </c>
      <c r="AD51" s="207" t="s">
        <v>884</v>
      </c>
      <c r="AE51" s="207" t="s">
        <v>1</v>
      </c>
      <c r="AF51" s="207" t="s">
        <v>1</v>
      </c>
      <c r="AG51" s="207" t="s">
        <v>1</v>
      </c>
      <c r="AH51" s="207" t="s">
        <v>883</v>
      </c>
      <c r="AI51" s="184"/>
      <c r="AJ51" s="1197"/>
      <c r="AK51" s="318" t="s">
        <v>112</v>
      </c>
      <c r="AL51" s="436">
        <v>1326</v>
      </c>
      <c r="AM51" s="435">
        <v>706</v>
      </c>
      <c r="AN51" s="435">
        <v>620</v>
      </c>
      <c r="AO51" s="437">
        <v>57</v>
      </c>
      <c r="AP51" s="437">
        <v>27</v>
      </c>
      <c r="AQ51" s="437">
        <v>30</v>
      </c>
      <c r="AR51" s="437">
        <v>604</v>
      </c>
      <c r="AS51" s="437">
        <v>330</v>
      </c>
      <c r="AT51" s="437">
        <v>274</v>
      </c>
      <c r="AU51" s="437">
        <v>665</v>
      </c>
      <c r="AV51" s="437">
        <v>349</v>
      </c>
      <c r="AW51" s="437">
        <v>316</v>
      </c>
      <c r="AX51" s="437" t="s">
        <v>437</v>
      </c>
      <c r="AY51" s="437" t="s">
        <v>646</v>
      </c>
      <c r="AZ51" s="437" t="s">
        <v>646</v>
      </c>
      <c r="BA51" s="437" t="s">
        <v>437</v>
      </c>
      <c r="BB51" s="437" t="s">
        <v>646</v>
      </c>
      <c r="BC51" s="437" t="s">
        <v>646</v>
      </c>
    </row>
    <row r="52" spans="1:55" ht="24.75" customHeight="1">
      <c r="A52" s="1174"/>
      <c r="B52" s="200"/>
      <c r="C52" s="254" t="s">
        <v>28</v>
      </c>
      <c r="D52" s="430">
        <f>SUM(E52:F52)</f>
        <v>2451</v>
      </c>
      <c r="E52" s="528">
        <f>SUM(O52,Q52,AA52,AC52,AG52)</f>
        <v>261</v>
      </c>
      <c r="F52" s="528">
        <f>SUM(H52,J52,L52,N52,P52,R52,T52,V52,X52,Z52,AB52,AD52,AF52,AH52)</f>
        <v>2190</v>
      </c>
      <c r="G52" s="207" t="s">
        <v>883</v>
      </c>
      <c r="H52" s="207">
        <v>292</v>
      </c>
      <c r="I52" s="207" t="s">
        <v>884</v>
      </c>
      <c r="J52" s="207">
        <v>90</v>
      </c>
      <c r="K52" s="207" t="s">
        <v>884</v>
      </c>
      <c r="L52" s="439">
        <v>208</v>
      </c>
      <c r="M52" s="207" t="s">
        <v>886</v>
      </c>
      <c r="N52" s="207">
        <v>85</v>
      </c>
      <c r="O52" s="207" t="s">
        <v>884</v>
      </c>
      <c r="P52" s="207" t="s">
        <v>884</v>
      </c>
      <c r="Q52" s="207" t="s">
        <v>853</v>
      </c>
      <c r="R52" s="207" t="s">
        <v>882</v>
      </c>
      <c r="S52" s="207" t="s">
        <v>882</v>
      </c>
      <c r="T52" s="207">
        <v>292</v>
      </c>
      <c r="U52" s="207" t="s">
        <v>853</v>
      </c>
      <c r="V52" s="439">
        <v>92</v>
      </c>
      <c r="W52" s="439" t="s">
        <v>853</v>
      </c>
      <c r="X52" s="439">
        <v>100</v>
      </c>
      <c r="Y52" s="207" t="s">
        <v>853</v>
      </c>
      <c r="Z52" s="439">
        <v>176</v>
      </c>
      <c r="AA52" s="207">
        <v>17</v>
      </c>
      <c r="AB52" s="439">
        <v>85</v>
      </c>
      <c r="AC52" s="439">
        <v>110</v>
      </c>
      <c r="AD52" s="439">
        <v>459</v>
      </c>
      <c r="AE52" s="207" t="s">
        <v>853</v>
      </c>
      <c r="AF52" s="440">
        <v>162</v>
      </c>
      <c r="AG52" s="207">
        <v>134</v>
      </c>
      <c r="AH52" s="207">
        <v>149</v>
      </c>
      <c r="AJ52" s="1197"/>
      <c r="AK52" s="318" t="s">
        <v>117</v>
      </c>
      <c r="AL52" s="436">
        <v>240</v>
      </c>
      <c r="AM52" s="435">
        <v>140</v>
      </c>
      <c r="AN52" s="435">
        <v>100</v>
      </c>
      <c r="AO52" s="437">
        <v>59</v>
      </c>
      <c r="AP52" s="437">
        <v>27</v>
      </c>
      <c r="AQ52" s="437">
        <v>32</v>
      </c>
      <c r="AR52" s="437">
        <v>142</v>
      </c>
      <c r="AS52" s="437">
        <v>82</v>
      </c>
      <c r="AT52" s="437">
        <v>60</v>
      </c>
      <c r="AU52" s="437">
        <v>39</v>
      </c>
      <c r="AV52" s="437">
        <v>31</v>
      </c>
      <c r="AW52" s="437">
        <v>8</v>
      </c>
      <c r="AX52" s="437" t="s">
        <v>437</v>
      </c>
      <c r="AY52" s="437" t="s">
        <v>646</v>
      </c>
      <c r="AZ52" s="437" t="s">
        <v>646</v>
      </c>
      <c r="BA52" s="437" t="s">
        <v>437</v>
      </c>
      <c r="BB52" s="437" t="s">
        <v>646</v>
      </c>
      <c r="BC52" s="437" t="s">
        <v>646</v>
      </c>
    </row>
    <row r="53" spans="1:55" ht="24.75" customHeight="1">
      <c r="A53" s="440"/>
      <c r="B53" s="200"/>
      <c r="C53" s="254"/>
      <c r="D53" s="210"/>
      <c r="E53" s="438"/>
      <c r="F53" s="438"/>
      <c r="G53" s="438"/>
      <c r="H53" s="438"/>
      <c r="I53" s="438"/>
      <c r="J53" s="438"/>
      <c r="K53" s="438"/>
      <c r="L53" s="438"/>
      <c r="M53" s="438"/>
      <c r="N53" s="438"/>
      <c r="O53" s="438"/>
      <c r="P53" s="438"/>
      <c r="Q53" s="438"/>
      <c r="R53" s="438"/>
      <c r="S53" s="438"/>
      <c r="T53" s="438"/>
      <c r="U53" s="438"/>
      <c r="V53" s="438"/>
      <c r="W53" s="438"/>
      <c r="X53" s="438"/>
      <c r="Y53" s="438"/>
      <c r="Z53" s="438"/>
      <c r="AA53" s="438"/>
      <c r="AB53" s="438"/>
      <c r="AC53" s="438"/>
      <c r="AD53" s="438"/>
      <c r="AE53" s="440"/>
      <c r="AF53" s="440"/>
      <c r="AG53" s="440"/>
      <c r="AH53" s="440"/>
      <c r="AJ53" s="199"/>
      <c r="AK53" s="294"/>
      <c r="AL53" s="441"/>
      <c r="AM53" s="435"/>
      <c r="AN53" s="435"/>
      <c r="AO53" s="437"/>
      <c r="AP53" s="437"/>
      <c r="AQ53" s="437"/>
      <c r="AR53" s="437"/>
      <c r="AS53" s="437"/>
      <c r="AT53" s="437"/>
      <c r="AU53" s="437"/>
      <c r="AV53" s="437"/>
      <c r="AW53" s="437"/>
      <c r="AX53" s="435"/>
      <c r="AY53" s="435"/>
      <c r="AZ53" s="435"/>
      <c r="BA53" s="435"/>
      <c r="BB53" s="435"/>
      <c r="BC53" s="435"/>
    </row>
    <row r="54" spans="1:55" ht="24.75" customHeight="1">
      <c r="A54" s="1174" t="s">
        <v>243</v>
      </c>
      <c r="B54" s="200"/>
      <c r="C54" s="224" t="s">
        <v>22</v>
      </c>
      <c r="D54" s="430">
        <f>SUM(D55:D57)</f>
        <v>2564</v>
      </c>
      <c r="E54" s="430">
        <f aca="true" t="shared" si="4" ref="E54:AH54">SUM(E55:E57)</f>
        <v>280</v>
      </c>
      <c r="F54" s="430">
        <f t="shared" si="4"/>
        <v>2284</v>
      </c>
      <c r="G54" s="430" t="s">
        <v>437</v>
      </c>
      <c r="H54" s="430">
        <f t="shared" si="4"/>
        <v>240</v>
      </c>
      <c r="I54" s="430" t="s">
        <v>437</v>
      </c>
      <c r="J54" s="430">
        <f t="shared" si="4"/>
        <v>95</v>
      </c>
      <c r="K54" s="430" t="s">
        <v>437</v>
      </c>
      <c r="L54" s="430">
        <f t="shared" si="4"/>
        <v>245</v>
      </c>
      <c r="M54" s="430" t="s">
        <v>437</v>
      </c>
      <c r="N54" s="430">
        <f t="shared" si="4"/>
        <v>104</v>
      </c>
      <c r="O54" s="430">
        <f t="shared" si="4"/>
        <v>86</v>
      </c>
      <c r="P54" s="430">
        <f t="shared" si="4"/>
        <v>32</v>
      </c>
      <c r="Q54" s="430">
        <f t="shared" si="4"/>
        <v>28</v>
      </c>
      <c r="R54" s="430">
        <f t="shared" si="4"/>
        <v>182</v>
      </c>
      <c r="S54" s="430" t="s">
        <v>437</v>
      </c>
      <c r="T54" s="430">
        <f t="shared" si="4"/>
        <v>328</v>
      </c>
      <c r="U54" s="430" t="s">
        <v>437</v>
      </c>
      <c r="V54" s="430">
        <f t="shared" si="4"/>
        <v>97</v>
      </c>
      <c r="W54" s="430" t="s">
        <v>437</v>
      </c>
      <c r="X54" s="430">
        <f t="shared" si="4"/>
        <v>107</v>
      </c>
      <c r="Y54" s="430" t="s">
        <v>437</v>
      </c>
      <c r="Z54" s="430">
        <f t="shared" si="4"/>
        <v>184</v>
      </c>
      <c r="AA54" s="430">
        <f t="shared" si="4"/>
        <v>16</v>
      </c>
      <c r="AB54" s="430">
        <f t="shared" si="4"/>
        <v>59</v>
      </c>
      <c r="AC54" s="430">
        <f t="shared" si="4"/>
        <v>70</v>
      </c>
      <c r="AD54" s="430">
        <f t="shared" si="4"/>
        <v>375</v>
      </c>
      <c r="AE54" s="430" t="s">
        <v>437</v>
      </c>
      <c r="AF54" s="430">
        <f t="shared" si="4"/>
        <v>114</v>
      </c>
      <c r="AG54" s="430">
        <f t="shared" si="4"/>
        <v>80</v>
      </c>
      <c r="AH54" s="430">
        <f t="shared" si="4"/>
        <v>122</v>
      </c>
      <c r="AJ54" s="191"/>
      <c r="AK54" s="294" t="s">
        <v>331</v>
      </c>
      <c r="AL54" s="436">
        <v>35279</v>
      </c>
      <c r="AM54" s="435">
        <v>19369</v>
      </c>
      <c r="AN54" s="435">
        <v>15910</v>
      </c>
      <c r="AO54" s="437">
        <v>3534</v>
      </c>
      <c r="AP54" s="442">
        <v>1858</v>
      </c>
      <c r="AQ54" s="442">
        <v>1676</v>
      </c>
      <c r="AR54" s="437">
        <v>115</v>
      </c>
      <c r="AS54" s="442">
        <v>44</v>
      </c>
      <c r="AT54" s="442">
        <v>71</v>
      </c>
      <c r="AU54" s="437">
        <v>3064</v>
      </c>
      <c r="AV54" s="442">
        <v>1427</v>
      </c>
      <c r="AW54" s="442">
        <v>1637</v>
      </c>
      <c r="AX54" s="437">
        <v>1820</v>
      </c>
      <c r="AY54" s="443">
        <v>777</v>
      </c>
      <c r="AZ54" s="443">
        <v>1043</v>
      </c>
      <c r="BA54" s="437">
        <v>26746</v>
      </c>
      <c r="BB54" s="437">
        <v>15263</v>
      </c>
      <c r="BC54" s="437">
        <v>11483</v>
      </c>
    </row>
    <row r="55" spans="1:55" ht="24.75" customHeight="1">
      <c r="A55" s="1174"/>
      <c r="B55" s="200"/>
      <c r="C55" s="254" t="s">
        <v>29</v>
      </c>
      <c r="D55" s="430">
        <f>SUM(E55:F55)</f>
        <v>210</v>
      </c>
      <c r="E55" s="528">
        <f>SUM(O55,Q55,AA55,AC55,AG55)</f>
        <v>28</v>
      </c>
      <c r="F55" s="528">
        <f>SUM(H55,J55,L55,N55,P55,R55,T55,V55,X55,Z55,AB55,AD55,AF55,AH55)</f>
        <v>182</v>
      </c>
      <c r="G55" s="207" t="s">
        <v>853</v>
      </c>
      <c r="H55" s="207" t="s">
        <v>853</v>
      </c>
      <c r="I55" s="207" t="s">
        <v>853</v>
      </c>
      <c r="J55" s="207" t="s">
        <v>853</v>
      </c>
      <c r="K55" s="207" t="s">
        <v>853</v>
      </c>
      <c r="L55" s="207" t="s">
        <v>853</v>
      </c>
      <c r="M55" s="207" t="s">
        <v>853</v>
      </c>
      <c r="N55" s="207" t="s">
        <v>853</v>
      </c>
      <c r="O55" s="207" t="s">
        <v>853</v>
      </c>
      <c r="P55" s="207" t="s">
        <v>853</v>
      </c>
      <c r="Q55" s="207">
        <v>28</v>
      </c>
      <c r="R55" s="207">
        <v>182</v>
      </c>
      <c r="S55" s="207" t="s">
        <v>853</v>
      </c>
      <c r="T55" s="207" t="s">
        <v>853</v>
      </c>
      <c r="U55" s="207" t="s">
        <v>853</v>
      </c>
      <c r="V55" s="207" t="s">
        <v>853</v>
      </c>
      <c r="W55" s="207" t="s">
        <v>853</v>
      </c>
      <c r="X55" s="207" t="s">
        <v>853</v>
      </c>
      <c r="Y55" s="207" t="s">
        <v>853</v>
      </c>
      <c r="Z55" s="207" t="s">
        <v>853</v>
      </c>
      <c r="AA55" s="207" t="s">
        <v>853</v>
      </c>
      <c r="AB55" s="207" t="s">
        <v>853</v>
      </c>
      <c r="AC55" s="207" t="s">
        <v>853</v>
      </c>
      <c r="AD55" s="207" t="s">
        <v>853</v>
      </c>
      <c r="AE55" s="207" t="s">
        <v>853</v>
      </c>
      <c r="AF55" s="207" t="s">
        <v>853</v>
      </c>
      <c r="AG55" s="207" t="s">
        <v>853</v>
      </c>
      <c r="AH55" s="207" t="s">
        <v>853</v>
      </c>
      <c r="AJ55" s="191"/>
      <c r="AK55" s="294"/>
      <c r="AL55" s="436"/>
      <c r="AM55" s="435"/>
      <c r="AN55" s="435"/>
      <c r="AO55" s="437"/>
      <c r="AP55" s="442"/>
      <c r="AQ55" s="442"/>
      <c r="AR55" s="437"/>
      <c r="AS55" s="442"/>
      <c r="AT55" s="442"/>
      <c r="AU55" s="437"/>
      <c r="AV55" s="442"/>
      <c r="AW55" s="442"/>
      <c r="AX55" s="437"/>
      <c r="AY55" s="443"/>
      <c r="AZ55" s="443"/>
      <c r="BA55" s="437"/>
      <c r="BB55" s="437"/>
      <c r="BC55" s="437"/>
    </row>
    <row r="56" spans="1:55" ht="24.75" customHeight="1">
      <c r="A56" s="1174"/>
      <c r="B56" s="200"/>
      <c r="C56" s="254" t="s">
        <v>27</v>
      </c>
      <c r="D56" s="430">
        <f>SUM(E56:F56)</f>
        <v>118</v>
      </c>
      <c r="E56" s="528">
        <f>SUM(O56,Q56,AA56,AC56,AG56)</f>
        <v>86</v>
      </c>
      <c r="F56" s="528">
        <f>SUM(H56,J56,L56,N56,P56,R56,T56,V56,X56,Z56,AB56,AD56,AF56,AH56)</f>
        <v>32</v>
      </c>
      <c r="G56" s="207" t="s">
        <v>853</v>
      </c>
      <c r="H56" s="207" t="s">
        <v>853</v>
      </c>
      <c r="I56" s="207" t="s">
        <v>853</v>
      </c>
      <c r="J56" s="207" t="s">
        <v>853</v>
      </c>
      <c r="K56" s="207" t="s">
        <v>853</v>
      </c>
      <c r="L56" s="207" t="s">
        <v>853</v>
      </c>
      <c r="M56" s="207" t="s">
        <v>853</v>
      </c>
      <c r="N56" s="207" t="s">
        <v>853</v>
      </c>
      <c r="O56" s="207">
        <v>86</v>
      </c>
      <c r="P56" s="207">
        <v>32</v>
      </c>
      <c r="Q56" s="207" t="s">
        <v>853</v>
      </c>
      <c r="R56" s="207" t="s">
        <v>853</v>
      </c>
      <c r="S56" s="207" t="s">
        <v>853</v>
      </c>
      <c r="T56" s="207" t="s">
        <v>853</v>
      </c>
      <c r="U56" s="207" t="s">
        <v>853</v>
      </c>
      <c r="V56" s="207" t="s">
        <v>853</v>
      </c>
      <c r="W56" s="207" t="s">
        <v>853</v>
      </c>
      <c r="X56" s="207" t="s">
        <v>853</v>
      </c>
      <c r="Y56" s="207" t="s">
        <v>853</v>
      </c>
      <c r="Z56" s="207" t="s">
        <v>853</v>
      </c>
      <c r="AA56" s="207" t="s">
        <v>853</v>
      </c>
      <c r="AB56" s="207" t="s">
        <v>853</v>
      </c>
      <c r="AC56" s="207" t="s">
        <v>853</v>
      </c>
      <c r="AD56" s="207" t="s">
        <v>853</v>
      </c>
      <c r="AE56" s="207" t="s">
        <v>853</v>
      </c>
      <c r="AF56" s="207" t="s">
        <v>853</v>
      </c>
      <c r="AG56" s="207" t="s">
        <v>853</v>
      </c>
      <c r="AH56" s="207" t="s">
        <v>853</v>
      </c>
      <c r="AJ56" s="191"/>
      <c r="AK56" s="294" t="s">
        <v>302</v>
      </c>
      <c r="AL56" s="436">
        <v>438</v>
      </c>
      <c r="AM56" s="443">
        <v>185</v>
      </c>
      <c r="AN56" s="443">
        <v>253</v>
      </c>
      <c r="AO56" s="442">
        <v>36</v>
      </c>
      <c r="AP56" s="442">
        <v>18</v>
      </c>
      <c r="AQ56" s="442">
        <v>18</v>
      </c>
      <c r="AR56" s="442">
        <v>158</v>
      </c>
      <c r="AS56" s="442">
        <v>78</v>
      </c>
      <c r="AT56" s="442">
        <v>80</v>
      </c>
      <c r="AU56" s="442">
        <v>143</v>
      </c>
      <c r="AV56" s="442">
        <v>89</v>
      </c>
      <c r="AW56" s="442">
        <v>54</v>
      </c>
      <c r="AX56" s="442">
        <v>101</v>
      </c>
      <c r="AY56" s="442" t="s">
        <v>646</v>
      </c>
      <c r="AZ56" s="443">
        <v>101</v>
      </c>
      <c r="BA56" s="442" t="s">
        <v>437</v>
      </c>
      <c r="BB56" s="442" t="s">
        <v>646</v>
      </c>
      <c r="BC56" s="442" t="s">
        <v>646</v>
      </c>
    </row>
    <row r="57" spans="1:55" ht="24.75" customHeight="1">
      <c r="A57" s="1189"/>
      <c r="B57" s="204"/>
      <c r="C57" s="273" t="s">
        <v>28</v>
      </c>
      <c r="D57" s="430">
        <f>SUM(E57:F57)</f>
        <v>2236</v>
      </c>
      <c r="E57" s="528">
        <f>SUM(O57,Q57,AA57,AC57,AG57)</f>
        <v>166</v>
      </c>
      <c r="F57" s="529">
        <f>SUM(H57,J57,L57,N57,P57,R57,T57,V57,X57,Z57,AB57,AD57,AF57,AH57)</f>
        <v>2070</v>
      </c>
      <c r="G57" s="444" t="s">
        <v>853</v>
      </c>
      <c r="H57" s="444">
        <v>240</v>
      </c>
      <c r="I57" s="444" t="s">
        <v>853</v>
      </c>
      <c r="J57" s="445">
        <v>95</v>
      </c>
      <c r="K57" s="444" t="s">
        <v>853</v>
      </c>
      <c r="L57" s="445">
        <v>245</v>
      </c>
      <c r="M57" s="444" t="s">
        <v>853</v>
      </c>
      <c r="N57" s="444">
        <v>104</v>
      </c>
      <c r="O57" s="444" t="s">
        <v>853</v>
      </c>
      <c r="P57" s="444" t="s">
        <v>853</v>
      </c>
      <c r="Q57" s="444" t="s">
        <v>853</v>
      </c>
      <c r="R57" s="444" t="s">
        <v>853</v>
      </c>
      <c r="S57" s="444" t="s">
        <v>853</v>
      </c>
      <c r="T57" s="444">
        <v>328</v>
      </c>
      <c r="U57" s="444" t="s">
        <v>853</v>
      </c>
      <c r="V57" s="445">
        <v>97</v>
      </c>
      <c r="W57" s="444" t="s">
        <v>853</v>
      </c>
      <c r="X57" s="445">
        <v>107</v>
      </c>
      <c r="Y57" s="444" t="s">
        <v>853</v>
      </c>
      <c r="Z57" s="445">
        <v>184</v>
      </c>
      <c r="AA57" s="444">
        <v>16</v>
      </c>
      <c r="AB57" s="445">
        <v>59</v>
      </c>
      <c r="AC57" s="445">
        <v>70</v>
      </c>
      <c r="AD57" s="445">
        <v>375</v>
      </c>
      <c r="AE57" s="444" t="s">
        <v>853</v>
      </c>
      <c r="AF57" s="444">
        <v>114</v>
      </c>
      <c r="AG57" s="212">
        <v>80</v>
      </c>
      <c r="AH57" s="212">
        <v>122</v>
      </c>
      <c r="AJ57" s="446"/>
      <c r="AK57" s="447"/>
      <c r="AL57" s="448"/>
      <c r="AM57" s="448"/>
      <c r="AN57" s="448"/>
      <c r="AO57" s="132"/>
      <c r="AP57" s="132"/>
      <c r="AQ57" s="351"/>
      <c r="AR57" s="351"/>
      <c r="AS57" s="351"/>
      <c r="AT57" s="351"/>
      <c r="AU57" s="351"/>
      <c r="AV57" s="351"/>
      <c r="AW57" s="351"/>
      <c r="AX57" s="351"/>
      <c r="AY57" s="351"/>
      <c r="AZ57" s="351"/>
      <c r="BA57" s="351"/>
      <c r="BB57" s="351"/>
      <c r="BC57" s="351"/>
    </row>
    <row r="58" spans="1:34" ht="24.75" customHeight="1">
      <c r="A58" s="1153" t="s">
        <v>400</v>
      </c>
      <c r="B58" s="1154"/>
      <c r="C58" s="1154"/>
      <c r="D58" s="1154"/>
      <c r="E58" s="1154"/>
      <c r="F58" s="1155"/>
      <c r="G58" s="1155"/>
      <c r="H58" s="1155"/>
      <c r="I58" s="1155"/>
      <c r="J58" s="1155"/>
      <c r="K58" s="1155"/>
      <c r="L58" s="1155"/>
      <c r="M58" s="1155"/>
      <c r="N58" s="1155"/>
      <c r="O58" s="1155"/>
      <c r="P58" s="1155"/>
      <c r="Q58" s="1155"/>
      <c r="R58" s="1155"/>
      <c r="S58" s="236"/>
      <c r="T58" s="236"/>
      <c r="U58" s="236"/>
      <c r="V58" s="236"/>
      <c r="W58" s="236"/>
      <c r="X58" s="236"/>
      <c r="Y58" s="236"/>
      <c r="Z58" s="236"/>
      <c r="AA58" s="236"/>
      <c r="AB58" s="236"/>
      <c r="AC58" s="236"/>
      <c r="AD58" s="236"/>
      <c r="AE58" s="236"/>
      <c r="AF58" s="236"/>
      <c r="AG58" s="236"/>
      <c r="AH58" s="236"/>
    </row>
    <row r="63" spans="3:6" ht="24.75" customHeight="1">
      <c r="C63" s="449"/>
      <c r="D63" s="449"/>
      <c r="E63" s="449"/>
      <c r="F63" s="449"/>
    </row>
    <row r="64" spans="4:6" ht="24.75" customHeight="1">
      <c r="D64" s="449"/>
      <c r="E64" s="449"/>
      <c r="F64" s="449"/>
    </row>
    <row r="65" spans="3:6" ht="24.75" customHeight="1">
      <c r="C65" s="433"/>
      <c r="E65" s="449"/>
      <c r="F65" s="449"/>
    </row>
    <row r="66" spans="3:6" ht="24.75" customHeight="1">
      <c r="C66" s="433"/>
      <c r="D66" s="433"/>
      <c r="E66" s="449"/>
      <c r="F66" s="449"/>
    </row>
    <row r="67" spans="3:6" ht="24.75" customHeight="1">
      <c r="C67" s="433"/>
      <c r="D67" s="433"/>
      <c r="E67" s="449"/>
      <c r="F67" s="449"/>
    </row>
    <row r="68" spans="3:6" ht="24.75" customHeight="1">
      <c r="C68" s="433"/>
      <c r="D68" s="433"/>
      <c r="E68" s="449"/>
      <c r="F68" s="449"/>
    </row>
    <row r="69" spans="3:6" ht="24.75" customHeight="1">
      <c r="C69" s="449"/>
      <c r="D69" s="433"/>
      <c r="E69" s="449"/>
      <c r="F69" s="449"/>
    </row>
    <row r="70" spans="6:24" ht="24.75" customHeight="1">
      <c r="F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5"/>
      <c r="V70" s="235"/>
      <c r="W70" s="235"/>
      <c r="X70" s="235"/>
    </row>
    <row r="71" spans="6:24" ht="24.75" customHeight="1">
      <c r="F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5"/>
      <c r="X71" s="235"/>
    </row>
    <row r="74" ht="24.75" customHeight="1">
      <c r="G74" s="200"/>
    </row>
    <row r="75" ht="24.75" customHeight="1">
      <c r="G75" s="200"/>
    </row>
    <row r="76" ht="24.75" customHeight="1">
      <c r="G76" s="200"/>
    </row>
    <row r="77" ht="24.75" customHeight="1">
      <c r="G77" s="200"/>
    </row>
    <row r="83" ht="24.75" customHeight="1">
      <c r="G83" s="200"/>
    </row>
    <row r="84" ht="24.75" customHeight="1">
      <c r="G84" s="200"/>
    </row>
    <row r="85" ht="24.75" customHeight="1">
      <c r="G85" s="200"/>
    </row>
    <row r="86" ht="24.75" customHeight="1">
      <c r="G86" s="200"/>
    </row>
  </sheetData>
  <sheetProtection/>
  <mergeCells count="265">
    <mergeCell ref="AF19:AH19"/>
    <mergeCell ref="AG12:AH12"/>
    <mergeCell ref="AE12:AF12"/>
    <mergeCell ref="AE5:AH6"/>
    <mergeCell ref="A3:AH3"/>
    <mergeCell ref="O5:AD5"/>
    <mergeCell ref="AG11:AH11"/>
    <mergeCell ref="AE10:AF10"/>
    <mergeCell ref="AE11:AF11"/>
    <mergeCell ref="AE7:AF7"/>
    <mergeCell ref="AG7:AH7"/>
    <mergeCell ref="A28:A31"/>
    <mergeCell ref="W6:Z6"/>
    <mergeCell ref="AA6:AD6"/>
    <mergeCell ref="W9:X9"/>
    <mergeCell ref="Y9:Z9"/>
    <mergeCell ref="AA9:AB9"/>
    <mergeCell ref="S7:T7"/>
    <mergeCell ref="AC8:AD8"/>
    <mergeCell ref="AC9:AD9"/>
    <mergeCell ref="F5:N6"/>
    <mergeCell ref="O6:R6"/>
    <mergeCell ref="S6:V6"/>
    <mergeCell ref="U9:V9"/>
    <mergeCell ref="A9:E9"/>
    <mergeCell ref="A10:E10"/>
    <mergeCell ref="O7:P7"/>
    <mergeCell ref="Q7:R7"/>
    <mergeCell ref="Q8:R8"/>
    <mergeCell ref="U7:V7"/>
    <mergeCell ref="AG10:AH10"/>
    <mergeCell ref="AG8:AH8"/>
    <mergeCell ref="AE8:AF8"/>
    <mergeCell ref="AG9:AH9"/>
    <mergeCell ref="AE9:AF9"/>
    <mergeCell ref="A11:E11"/>
    <mergeCell ref="AC10:AD10"/>
    <mergeCell ref="AC11:AD11"/>
    <mergeCell ref="O8:P8"/>
    <mergeCell ref="O9:P9"/>
    <mergeCell ref="A23:A26"/>
    <mergeCell ref="AA11:AB11"/>
    <mergeCell ref="AA12:AB12"/>
    <mergeCell ref="W12:X12"/>
    <mergeCell ref="A12:E12"/>
    <mergeCell ref="O12:P12"/>
    <mergeCell ref="U11:V11"/>
    <mergeCell ref="U12:V12"/>
    <mergeCell ref="L12:N12"/>
    <mergeCell ref="S12:T12"/>
    <mergeCell ref="AA7:AB7"/>
    <mergeCell ref="AC7:AD7"/>
    <mergeCell ref="A5:E7"/>
    <mergeCell ref="A8:E8"/>
    <mergeCell ref="AA8:AB8"/>
    <mergeCell ref="Y8:Z8"/>
    <mergeCell ref="W8:X8"/>
    <mergeCell ref="U8:V8"/>
    <mergeCell ref="Y7:Z7"/>
    <mergeCell ref="W7:X7"/>
    <mergeCell ref="AC12:AD12"/>
    <mergeCell ref="Y10:Z10"/>
    <mergeCell ref="Y11:Z11"/>
    <mergeCell ref="Y12:Z12"/>
    <mergeCell ref="AA10:AB10"/>
    <mergeCell ref="Q10:R10"/>
    <mergeCell ref="Q11:R11"/>
    <mergeCell ref="Q12:R12"/>
    <mergeCell ref="S10:T10"/>
    <mergeCell ref="S11:T11"/>
    <mergeCell ref="S8:T8"/>
    <mergeCell ref="S9:T9"/>
    <mergeCell ref="Q9:R9"/>
    <mergeCell ref="F7:H7"/>
    <mergeCell ref="L7:N7"/>
    <mergeCell ref="L8:N8"/>
    <mergeCell ref="L9:N9"/>
    <mergeCell ref="I7:K7"/>
    <mergeCell ref="I8:K8"/>
    <mergeCell ref="I9:K9"/>
    <mergeCell ref="F8:H8"/>
    <mergeCell ref="F9:H9"/>
    <mergeCell ref="AL9:AM9"/>
    <mergeCell ref="AL11:AM11"/>
    <mergeCell ref="F12:H12"/>
    <mergeCell ref="AJ8:AK9"/>
    <mergeCell ref="AL8:AQ8"/>
    <mergeCell ref="W10:X10"/>
    <mergeCell ref="W11:X11"/>
    <mergeCell ref="L11:N11"/>
    <mergeCell ref="F10:H10"/>
    <mergeCell ref="U10:V10"/>
    <mergeCell ref="I12:K12"/>
    <mergeCell ref="I11:K11"/>
    <mergeCell ref="L10:N10"/>
    <mergeCell ref="F11:H11"/>
    <mergeCell ref="O10:P10"/>
    <mergeCell ref="I10:K10"/>
    <mergeCell ref="O11:P11"/>
    <mergeCell ref="C35:E35"/>
    <mergeCell ref="C36:E36"/>
    <mergeCell ref="C27:E27"/>
    <mergeCell ref="C32:E32"/>
    <mergeCell ref="C28:E28"/>
    <mergeCell ref="C29:E29"/>
    <mergeCell ref="C30:E30"/>
    <mergeCell ref="C31:E31"/>
    <mergeCell ref="C34:E34"/>
    <mergeCell ref="C26:E26"/>
    <mergeCell ref="AN15:AO15"/>
    <mergeCell ref="L34:N34"/>
    <mergeCell ref="AL17:AM17"/>
    <mergeCell ref="L32:N32"/>
    <mergeCell ref="L33:N33"/>
    <mergeCell ref="A17:AH17"/>
    <mergeCell ref="AL15:AM15"/>
    <mergeCell ref="AL16:AM16"/>
    <mergeCell ref="A33:A36"/>
    <mergeCell ref="C23:E23"/>
    <mergeCell ref="C24:E24"/>
    <mergeCell ref="C25:E25"/>
    <mergeCell ref="AL14:AM14"/>
    <mergeCell ref="AL12:AM12"/>
    <mergeCell ref="AN12:AO12"/>
    <mergeCell ref="AN13:AO13"/>
    <mergeCell ref="A20:E22"/>
    <mergeCell ref="F20:N21"/>
    <mergeCell ref="A18:AH18"/>
    <mergeCell ref="AV9:AW9"/>
    <mergeCell ref="AR11:AS11"/>
    <mergeCell ref="AN17:AO17"/>
    <mergeCell ref="AP12:AQ12"/>
    <mergeCell ref="AP13:AQ13"/>
    <mergeCell ref="AP14:AQ14"/>
    <mergeCell ref="AP15:AQ15"/>
    <mergeCell ref="AP9:AQ9"/>
    <mergeCell ref="AP11:AQ11"/>
    <mergeCell ref="AN9:AO9"/>
    <mergeCell ref="AZ9:BA9"/>
    <mergeCell ref="AP16:AQ16"/>
    <mergeCell ref="AP17:AQ17"/>
    <mergeCell ref="AR12:AS12"/>
    <mergeCell ref="AR13:AS13"/>
    <mergeCell ref="AR14:AS14"/>
    <mergeCell ref="AR15:AS15"/>
    <mergeCell ref="AR9:AS9"/>
    <mergeCell ref="AR16:AS16"/>
    <mergeCell ref="AV15:AW15"/>
    <mergeCell ref="AN11:AO11"/>
    <mergeCell ref="AN14:AO14"/>
    <mergeCell ref="AV12:AW12"/>
    <mergeCell ref="AZ12:BA12"/>
    <mergeCell ref="AL13:AM13"/>
    <mergeCell ref="AV13:AW13"/>
    <mergeCell ref="AV14:AW14"/>
    <mergeCell ref="AN16:AO16"/>
    <mergeCell ref="AR17:AS17"/>
    <mergeCell ref="AZ16:BA16"/>
    <mergeCell ref="AZ17:BA17"/>
    <mergeCell ref="AJ19:BC19"/>
    <mergeCell ref="AZ11:BA11"/>
    <mergeCell ref="AZ14:BA14"/>
    <mergeCell ref="AZ13:BA13"/>
    <mergeCell ref="AZ15:BA15"/>
    <mergeCell ref="AV11:AW11"/>
    <mergeCell ref="I35:K35"/>
    <mergeCell ref="AX31:AZ31"/>
    <mergeCell ref="BA31:BC31"/>
    <mergeCell ref="AJ16:AK16"/>
    <mergeCell ref="AU31:AW31"/>
    <mergeCell ref="AL31:AN31"/>
    <mergeCell ref="AO31:AQ31"/>
    <mergeCell ref="AR31:AT31"/>
    <mergeCell ref="AV16:AW16"/>
    <mergeCell ref="AV17:AW17"/>
    <mergeCell ref="AJ36:AJ52"/>
    <mergeCell ref="AJ17:AK17"/>
    <mergeCell ref="AJ31:AK32"/>
    <mergeCell ref="L27:N27"/>
    <mergeCell ref="Y41:Z42"/>
    <mergeCell ref="AJ33:AK33"/>
    <mergeCell ref="L28:N28"/>
    <mergeCell ref="L29:N29"/>
    <mergeCell ref="L30:N30"/>
    <mergeCell ref="L31:N31"/>
    <mergeCell ref="AR8:AU8"/>
    <mergeCell ref="I32:K32"/>
    <mergeCell ref="I33:K33"/>
    <mergeCell ref="AJ11:AK11"/>
    <mergeCell ref="AJ12:AK12"/>
    <mergeCell ref="AJ13:AK13"/>
    <mergeCell ref="AJ14:AK14"/>
    <mergeCell ref="AJ15:AK15"/>
    <mergeCell ref="L26:N26"/>
    <mergeCell ref="AJ29:BC29"/>
    <mergeCell ref="AV8:AY8"/>
    <mergeCell ref="AZ8:BC8"/>
    <mergeCell ref="I30:K30"/>
    <mergeCell ref="I31:K31"/>
    <mergeCell ref="A16:AH16"/>
    <mergeCell ref="AE20:AF21"/>
    <mergeCell ref="Y20:Z21"/>
    <mergeCell ref="AA20:AB21"/>
    <mergeCell ref="AC20:AD21"/>
    <mergeCell ref="W20:X21"/>
    <mergeCell ref="A54:A57"/>
    <mergeCell ref="A44:A47"/>
    <mergeCell ref="I27:K27"/>
    <mergeCell ref="I28:K28"/>
    <mergeCell ref="I29:K29"/>
    <mergeCell ref="A39:AH39"/>
    <mergeCell ref="AE41:AF42"/>
    <mergeCell ref="AG41:AH42"/>
    <mergeCell ref="AA41:AB42"/>
    <mergeCell ref="C33:E33"/>
    <mergeCell ref="AJ4:BC4"/>
    <mergeCell ref="AJ5:BC5"/>
    <mergeCell ref="I25:K25"/>
    <mergeCell ref="I26:K26"/>
    <mergeCell ref="I23:K23"/>
    <mergeCell ref="L23:N23"/>
    <mergeCell ref="I24:K24"/>
    <mergeCell ref="L24:N24"/>
    <mergeCell ref="U20:V21"/>
    <mergeCell ref="AG20:AH21"/>
    <mergeCell ref="AJ3:BC3"/>
    <mergeCell ref="F32:H32"/>
    <mergeCell ref="F33:H33"/>
    <mergeCell ref="F34:H34"/>
    <mergeCell ref="F30:H30"/>
    <mergeCell ref="F31:H31"/>
    <mergeCell ref="F28:H28"/>
    <mergeCell ref="F29:H29"/>
    <mergeCell ref="F26:H26"/>
    <mergeCell ref="F27:H27"/>
    <mergeCell ref="F23:H23"/>
    <mergeCell ref="F24:H24"/>
    <mergeCell ref="F25:H25"/>
    <mergeCell ref="S20:T21"/>
    <mergeCell ref="O20:P21"/>
    <mergeCell ref="Q20:R21"/>
    <mergeCell ref="F22:H22"/>
    <mergeCell ref="I22:K22"/>
    <mergeCell ref="L22:N22"/>
    <mergeCell ref="L25:N25"/>
    <mergeCell ref="F35:H35"/>
    <mergeCell ref="F36:H36"/>
    <mergeCell ref="I34:K34"/>
    <mergeCell ref="U41:V42"/>
    <mergeCell ref="I36:K36"/>
    <mergeCell ref="L36:N36"/>
    <mergeCell ref="L35:N35"/>
    <mergeCell ref="K41:L42"/>
    <mergeCell ref="M41:N42"/>
    <mergeCell ref="O41:P42"/>
    <mergeCell ref="A58:R58"/>
    <mergeCell ref="AC41:AD42"/>
    <mergeCell ref="S41:T42"/>
    <mergeCell ref="Q41:R42"/>
    <mergeCell ref="A41:C43"/>
    <mergeCell ref="D41:F42"/>
    <mergeCell ref="G41:H42"/>
    <mergeCell ref="I41:J42"/>
    <mergeCell ref="W41:X42"/>
    <mergeCell ref="A49:A52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2013-06-12T08:32:40Z</cp:lastPrinted>
  <dcterms:created xsi:type="dcterms:W3CDTF">1997-12-02T07:20:52Z</dcterms:created>
  <dcterms:modified xsi:type="dcterms:W3CDTF">2013-06-12T08:32:45Z</dcterms:modified>
  <cp:category/>
  <cp:version/>
  <cp:contentType/>
  <cp:contentStatus/>
</cp:coreProperties>
</file>