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690" windowHeight="6465" tabRatio="613" activeTab="4"/>
  </bookViews>
  <sheets>
    <sheet name="248" sheetId="1" r:id="rId1"/>
    <sheet name="250" sheetId="2" r:id="rId2"/>
    <sheet name="252" sheetId="3" r:id="rId3"/>
    <sheet name="254" sheetId="4" r:id="rId4"/>
    <sheet name="256" sheetId="5" r:id="rId5"/>
  </sheets>
  <definedNames>
    <definedName name="_xlnm.Print_Area" localSheetId="0">'248'!$A$1:$W$73</definedName>
    <definedName name="_xlnm.Print_Area" localSheetId="1">'250'!$A$1:$L$65</definedName>
    <definedName name="_xlnm.Print_Area" localSheetId="2">'252'!$A$1:$AC$75</definedName>
    <definedName name="_xlnm.Print_Area" localSheetId="3">'254'!$A$1:$Z$65</definedName>
    <definedName name="_xlnm.Print_Area" localSheetId="4">'256'!$A$1:$AN$65</definedName>
  </definedNames>
  <calcPr fullCalcOnLoad="1"/>
</workbook>
</file>

<file path=xl/sharedStrings.xml><?xml version="1.0" encoding="utf-8"?>
<sst xmlns="http://schemas.openxmlformats.org/spreadsheetml/2006/main" count="1987" uniqueCount="447">
  <si>
    <t>病　　　　　　　　　　　　　　　　　　　　　　　　　　　　院</t>
  </si>
  <si>
    <t>診　　療　　所</t>
  </si>
  <si>
    <t>病　　　　　　　　床　　　　　　　　数</t>
  </si>
  <si>
    <t>医　　師</t>
  </si>
  <si>
    <t>歯科医師</t>
  </si>
  <si>
    <t>総　　数</t>
  </si>
  <si>
    <t>精　　神</t>
  </si>
  <si>
    <t>結　　核</t>
  </si>
  <si>
    <t>一　　般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</si>
  <si>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</si>
  <si>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</si>
  <si>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</si>
  <si>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</si>
  <si>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</si>
  <si>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</si>
  <si>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</si>
  <si>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</si>
  <si>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</si>
  <si>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</si>
  <si>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</si>
  <si>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</si>
  <si>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</si>
  <si>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</si>
  <si>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</si>
  <si>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</si>
  <si>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</si>
  <si>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</si>
  <si>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</si>
  <si>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</si>
  <si>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</si>
  <si>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</si>
  <si>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</si>
  <si>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</si>
  <si>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</si>
  <si>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</si>
  <si>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</si>
  <si>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</si>
  <si>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</si>
  <si>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</si>
  <si>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</si>
  <si>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</si>
  <si>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</si>
  <si>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</si>
  <si>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</si>
  <si>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</si>
  <si>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</si>
  <si>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</si>
  <si>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</si>
  <si>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</si>
  <si>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</si>
  <si>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</si>
  <si>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</si>
  <si>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</si>
  <si>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</si>
  <si>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</si>
  <si>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</si>
  <si>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</si>
  <si>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</si>
  <si>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歯科診療　所　　数</t>
  </si>
  <si>
    <t>悪性新生物</t>
  </si>
  <si>
    <t>脳血管疾患</t>
  </si>
  <si>
    <t>総　数</t>
  </si>
  <si>
    <t>医　師</t>
  </si>
  <si>
    <t>薬剤師</t>
  </si>
  <si>
    <t>獣医師</t>
  </si>
  <si>
    <t>臨　床　　　　検　査　　　　技　師</t>
  </si>
  <si>
    <t>衛　生　　　検　査　　　　技　師</t>
  </si>
  <si>
    <t>発見結核 患 者 数</t>
  </si>
  <si>
    <t>被判定者数</t>
  </si>
  <si>
    <t>陽  性  者</t>
  </si>
  <si>
    <t>墓　地</t>
  </si>
  <si>
    <t>火葬場</t>
  </si>
  <si>
    <t>納骨堂</t>
  </si>
  <si>
    <t>埋　葬  　年間　　　　件数</t>
  </si>
  <si>
    <t>火　葬　 　　年間　　　　　件数</t>
  </si>
  <si>
    <t>ホテル</t>
  </si>
  <si>
    <t>旅　館</t>
  </si>
  <si>
    <t>理容所</t>
  </si>
  <si>
    <t>美容所</t>
  </si>
  <si>
    <t>男</t>
  </si>
  <si>
    <t>女</t>
  </si>
  <si>
    <t>アイス　　ｸﾘｰﾑ類　　製造業</t>
  </si>
  <si>
    <t>その他</t>
  </si>
  <si>
    <t>総    数</t>
  </si>
  <si>
    <t>コレラ</t>
  </si>
  <si>
    <t>ごみ処理計画                  収 集 人 口</t>
  </si>
  <si>
    <t>総    量</t>
  </si>
  <si>
    <t>（人）</t>
  </si>
  <si>
    <t>小          計</t>
  </si>
  <si>
    <t>小松加賀環境衛生事務組合</t>
  </si>
  <si>
    <t>手取川流域環境衛生事業組合</t>
  </si>
  <si>
    <t>能美郡広域事務組合</t>
  </si>
  <si>
    <t>松任石川広域事務組合</t>
  </si>
  <si>
    <t>松任石川中央医療施設組合</t>
  </si>
  <si>
    <t>河北郡広域事務組合</t>
  </si>
  <si>
    <t>羽咋郡市広域圏事務組合</t>
  </si>
  <si>
    <t>七尾鹿島広域圏事務組合</t>
  </si>
  <si>
    <t>穴水町門前町環境衛生施設組合</t>
  </si>
  <si>
    <t>二　　酸　　化　　硫　　黄　（ppm）</t>
  </si>
  <si>
    <t>三　馬　　　　測定局</t>
  </si>
  <si>
    <t>七　尾　　　測定局</t>
  </si>
  <si>
    <t>小　松　　　測定局</t>
  </si>
  <si>
    <t>大聖寺　　　測定局</t>
  </si>
  <si>
    <t>地点数</t>
  </si>
  <si>
    <t>水素イオン濃度（ｐＨ）</t>
  </si>
  <si>
    <t>最低値～最高値</t>
  </si>
  <si>
    <t>ＡＡ</t>
  </si>
  <si>
    <t>／</t>
  </si>
  <si>
    <t>～</t>
  </si>
  <si>
    <t>×</t>
  </si>
  <si>
    <t>Ａ</t>
  </si>
  <si>
    <t>河　川　総　括</t>
  </si>
  <si>
    <t>Ｂ</t>
  </si>
  <si>
    <t>Ｃ</t>
  </si>
  <si>
    <t>Ｄ</t>
  </si>
  <si>
    <t>Ｅ</t>
  </si>
  <si>
    <t>大　聖　寺　川</t>
  </si>
  <si>
    <t>動　　橋　　川</t>
  </si>
  <si>
    <t>八　日　市　川</t>
  </si>
  <si>
    <t>手　　取　　川</t>
  </si>
  <si>
    <t>尾　　添　　川</t>
  </si>
  <si>
    <t>大　　日　　川</t>
  </si>
  <si>
    <t>伏　　見　　川</t>
  </si>
  <si>
    <t>浅　　野　　川</t>
  </si>
  <si>
    <t>河北潟・大野川</t>
  </si>
  <si>
    <t>宇　ノ　気　川</t>
  </si>
  <si>
    <t>能　　瀬　　川</t>
  </si>
  <si>
    <t>津　　幡　　川</t>
  </si>
  <si>
    <t>森　　下　　川</t>
  </si>
  <si>
    <t>羽　　咋　　川</t>
  </si>
  <si>
    <t>長　　曽　　川</t>
  </si>
  <si>
    <t>子　　浦　　川</t>
  </si>
  <si>
    <t>米　　町　　川</t>
  </si>
  <si>
    <t>於　　古　　川</t>
  </si>
  <si>
    <t>御　　祓　　川</t>
  </si>
  <si>
    <t>河　原　田　川</t>
  </si>
  <si>
    <t>鳳　　至　　川</t>
  </si>
  <si>
    <t>町　　野　　川</t>
  </si>
  <si>
    <t>若　　山　　川</t>
  </si>
  <si>
    <t>柴　　山　　潟</t>
  </si>
  <si>
    <t>木　　場　　潟</t>
  </si>
  <si>
    <t>河　　北　　潟</t>
  </si>
  <si>
    <t>金　　沢　　港</t>
  </si>
  <si>
    <t>保健婦</t>
  </si>
  <si>
    <t>助産婦</t>
  </si>
  <si>
    <t>-</t>
  </si>
  <si>
    <t>肺炎及び気管支炎</t>
  </si>
  <si>
    <t>不慮の事故及び有害作用</t>
  </si>
  <si>
    <t>精神病の記載のない老衰</t>
  </si>
  <si>
    <t>自殺</t>
  </si>
  <si>
    <t>腎炎、ネフローゼ症候群及びネフローゼ</t>
  </si>
  <si>
    <t>慢性肝疾患及び肝硬変</t>
  </si>
  <si>
    <t>糖尿病</t>
  </si>
  <si>
    <t>高血圧性疾患</t>
  </si>
  <si>
    <t>循環系のその他の疾患</t>
  </si>
  <si>
    <t>喘息</t>
  </si>
  <si>
    <t>結核</t>
  </si>
  <si>
    <t>中枢神経の非炎症性疾患</t>
  </si>
  <si>
    <t>胃及び十二指腸潰瘍</t>
  </si>
  <si>
    <t>腹腔ヘルニア及び腸閉塞</t>
  </si>
  <si>
    <t>精神障害</t>
  </si>
  <si>
    <t>先天異常</t>
  </si>
  <si>
    <t>胃腸炎</t>
  </si>
  <si>
    <t>肺気腫</t>
  </si>
  <si>
    <t>その他の外因</t>
  </si>
  <si>
    <t>ウィルス肝炎</t>
  </si>
  <si>
    <t>貧血</t>
  </si>
  <si>
    <t>出産時外傷、低酸素症、分娩仮死及びその他の呼吸器病態</t>
  </si>
  <si>
    <t>その他の感染症及び寄生虫病</t>
  </si>
  <si>
    <t>良性及び性質不詳の新生物</t>
  </si>
  <si>
    <t>他殺</t>
  </si>
  <si>
    <t>その他の周産期の死因</t>
  </si>
  <si>
    <t>髄膜炎</t>
  </si>
  <si>
    <t>前立腺肥大症</t>
  </si>
  <si>
    <t>虫垂炎</t>
  </si>
  <si>
    <t>栄養欠乏症</t>
  </si>
  <si>
    <t>梅毒</t>
  </si>
  <si>
    <t>カンジダ症（新生児カンジダ症を除く）</t>
  </si>
  <si>
    <t>麻疹</t>
  </si>
  <si>
    <t>破傷風（新生児破傷風を除く）</t>
  </si>
  <si>
    <t>（再掲）呼吸系の結核</t>
  </si>
  <si>
    <t>（再掲）胃の悪性新生物</t>
  </si>
  <si>
    <t>（再掲）自動車事故</t>
  </si>
  <si>
    <t>資料　石川県衛生総務課調</t>
  </si>
  <si>
    <t>分類符号</t>
  </si>
  <si>
    <t>昭和54～</t>
  </si>
  <si>
    <t>（簡単分類）</t>
  </si>
  <si>
    <t>石川県小松保健所</t>
  </si>
  <si>
    <t>〃　　七尾　　〃</t>
  </si>
  <si>
    <t>〃　　山代　　〃</t>
  </si>
  <si>
    <t>〃　　松任　　〃</t>
  </si>
  <si>
    <t>〃　　津幡　　〃</t>
  </si>
  <si>
    <t>〃　　羽咋　　〃</t>
  </si>
  <si>
    <t>〃　　輪島　　〃</t>
  </si>
  <si>
    <t>宇出津支所</t>
  </si>
  <si>
    <t>石川県珠洲保健所</t>
  </si>
  <si>
    <t>金沢市泉野保健所</t>
  </si>
  <si>
    <t>金沢市元町保健所</t>
  </si>
  <si>
    <t>疫痢</t>
  </si>
  <si>
    <t>法　　　　　定　　　　　伝　　　　　染　　　　　病</t>
  </si>
  <si>
    <t>痘そう</t>
  </si>
  <si>
    <t>流行性脳　脊　髄膜炎</t>
  </si>
  <si>
    <t>化学職</t>
  </si>
  <si>
    <t>座高（ｃｍ）</t>
  </si>
  <si>
    <t>結核発病のおそれのある者</t>
  </si>
  <si>
    <t>年次</t>
  </si>
  <si>
    <t>栄養士</t>
  </si>
  <si>
    <t>身長（ｃｍ）</t>
  </si>
  <si>
    <t>体重（㎏）</t>
  </si>
  <si>
    <t>胸囲（ｃｍ）</t>
  </si>
  <si>
    <t>梅毒反応陽性率（％）</t>
  </si>
  <si>
    <t>浮遊粒子状物質（㎎／m3）</t>
  </si>
  <si>
    <t>二　　酸　　化　　窒　　素（ppm）</t>
  </si>
  <si>
    <t>一酸化炭素（ppm）</t>
  </si>
  <si>
    <t>炭化水素（ppm）</t>
  </si>
  <si>
    <t>金沢港　測定局</t>
  </si>
  <si>
    <t>総数</t>
  </si>
  <si>
    <t>大気汚染</t>
  </si>
  <si>
    <t>水質汚濁</t>
  </si>
  <si>
    <t>騒音</t>
  </si>
  <si>
    <t>振動</t>
  </si>
  <si>
    <t>悪臭</t>
  </si>
  <si>
    <t>その他</t>
  </si>
  <si>
    <t>総量</t>
  </si>
  <si>
    <t>焼却施設</t>
  </si>
  <si>
    <t>埋立</t>
  </si>
  <si>
    <t>その他</t>
  </si>
  <si>
    <t>件数</t>
  </si>
  <si>
    <t>構成比</t>
  </si>
  <si>
    <t>注　昼間の1時間値の年平均値</t>
  </si>
  <si>
    <t>-</t>
  </si>
  <si>
    <t>＜1</t>
  </si>
  <si>
    <t>（単位　ミリグラム／リットル）</t>
  </si>
  <si>
    <t>平成元年度</t>
  </si>
  <si>
    <t>平成元年</t>
  </si>
  <si>
    <t>薬 局 数</t>
  </si>
  <si>
    <t>薬 剤 師</t>
  </si>
  <si>
    <t>病　　　　　　院　　　　　　数</t>
  </si>
  <si>
    <t>病 床 数</t>
  </si>
  <si>
    <t>28～37</t>
  </si>
  <si>
    <t>46，51～52，54～56</t>
  </si>
  <si>
    <t>心疾患</t>
  </si>
  <si>
    <t>58～60</t>
  </si>
  <si>
    <t>62，63，66</t>
  </si>
  <si>
    <t>76～77</t>
  </si>
  <si>
    <t>48～49</t>
  </si>
  <si>
    <t>5～6</t>
  </si>
  <si>
    <t>4，72</t>
  </si>
  <si>
    <t>84～87</t>
  </si>
  <si>
    <t>インフルエンザ</t>
  </si>
  <si>
    <t>E104</t>
  </si>
  <si>
    <t>衛生及び環境 249</t>
  </si>
  <si>
    <t>（単位 人）</t>
  </si>
  <si>
    <t>診  療　　　　放射線　　　　技  師</t>
  </si>
  <si>
    <t>（2）肺活量・高血圧・低血圧・性病</t>
  </si>
  <si>
    <t>受検者数</t>
  </si>
  <si>
    <t>ご　　　　　　　　　　　　　　　　　　　　　　　み</t>
  </si>
  <si>
    <t>し　　　　　　　　　　　　　　　　　　　　　　　尿</t>
  </si>
  <si>
    <t>自家処理量　</t>
  </si>
  <si>
    <t>自家処理人口</t>
  </si>
  <si>
    <t>水洗化人口</t>
  </si>
  <si>
    <t>し尿処理施設</t>
  </si>
  <si>
    <t>（人）</t>
  </si>
  <si>
    <t>その他</t>
  </si>
  <si>
    <t>248 衛生及び環境</t>
  </si>
  <si>
    <t>昭和63年</t>
  </si>
  <si>
    <t>250 衛生及び環境</t>
  </si>
  <si>
    <t>死亡数</t>
  </si>
  <si>
    <t>死因別</t>
  </si>
  <si>
    <t>252 衛生及び環境</t>
  </si>
  <si>
    <t>衛生及び環境 253</t>
  </si>
  <si>
    <t>昭和63年度</t>
  </si>
  <si>
    <t>能都町・柳田村環境衛生組合</t>
  </si>
  <si>
    <t>254 衛生及び環境　　</t>
  </si>
  <si>
    <t>衛生及び環境　255</t>
  </si>
  <si>
    <t>資料　石川県環境政策課「公害苦情件数調査結果」による。</t>
  </si>
  <si>
    <t>256 衛生及び環境</t>
  </si>
  <si>
    <t>衛生及び環境 257</t>
  </si>
  <si>
    <t>水域名</t>
  </si>
  <si>
    <t>類型</t>
  </si>
  <si>
    <t>資料　石川県環境政策課調</t>
  </si>
  <si>
    <t>資料　石川県衛生総務課「医療施設調査」「医師・歯科医師・薬剤師調査」による。</t>
  </si>
  <si>
    <t>146　主要死因別死亡数等（昭和63～平成4年）</t>
  </si>
  <si>
    <t>（死亡数順）</t>
  </si>
  <si>
    <t>その他すべての疾患</t>
  </si>
  <si>
    <t>敗血症（新生児敗血症を除く）</t>
  </si>
  <si>
    <t>肝疾患（肝硬変を除く）</t>
  </si>
  <si>
    <t>直接産科的死亡</t>
  </si>
  <si>
    <t>（再掲）気官、気管支及び肺の悪性新生物</t>
  </si>
  <si>
    <t>保健所名</t>
  </si>
  <si>
    <t>保健婦</t>
  </si>
  <si>
    <t>看護婦</t>
  </si>
  <si>
    <t>資料　石川県衛生総務課「厚生省報告例」による。</t>
  </si>
  <si>
    <t>150　　法定伝染病及び食中毒の患者数（昭和63～平成4年）</t>
  </si>
  <si>
    <t>注　疑似患者は含まれていない。</t>
  </si>
  <si>
    <t>赤  痢</t>
  </si>
  <si>
    <t>年次及び保健所別</t>
  </si>
  <si>
    <t>〃　　珠洲　　〃</t>
  </si>
  <si>
    <t>金沢市泉野　　〃</t>
  </si>
  <si>
    <t>〃　　元町　　〃</t>
  </si>
  <si>
    <t>年次</t>
  </si>
  <si>
    <t>資料　石川県健康推進課「成年健康調査」による。</t>
  </si>
  <si>
    <t>高血圧者の割合（％）</t>
  </si>
  <si>
    <t>低血圧者の割合（％）</t>
  </si>
  <si>
    <t>ご　み　処　理　量（ｔ/年）</t>
  </si>
  <si>
    <t>（ｔ/年）</t>
  </si>
  <si>
    <t>し尿処理計画　　　　　　　　　区域人口　　　　　　　</t>
  </si>
  <si>
    <t>注　　（　）内数字は,再掲数字</t>
  </si>
  <si>
    <t>資料　石川県環境整備課「廃棄物処理実態調査」による。</t>
  </si>
  <si>
    <t>資料　石川県環境政策課「環境大気調査報告書」による。</t>
  </si>
  <si>
    <t>広　坂　　　測定局</t>
  </si>
  <si>
    <t>155　　大気汚染、水質汚濁、騒音などの公害苦情受理件数及び構成比(昭和63～平成4年）</t>
  </si>
  <si>
    <r>
      <t xml:space="preserve">伝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染</t>
    </r>
  </si>
  <si>
    <t>145　　市　町　村　別　医　療　関　係　施　設　数　及　び　医　療　関　係　者　数　 (昭和63～平成4年）</t>
  </si>
  <si>
    <t>注   1. 薬局数は12月31日現在であり、その他は10月1日現在である。</t>
  </si>
  <si>
    <t xml:space="preserve">     2. 医療関係者数については隔年調査である。</t>
  </si>
  <si>
    <t>昭 和 63 年</t>
  </si>
  <si>
    <t>平 成 元 年</t>
  </si>
  <si>
    <t>（看護士</t>
  </si>
  <si>
    <t>を含む）</t>
  </si>
  <si>
    <t>（准看護</t>
  </si>
  <si>
    <t>士を含む）</t>
  </si>
  <si>
    <t>准看護婦</t>
  </si>
  <si>
    <t>診　療
所　数</t>
  </si>
  <si>
    <r>
      <t>E</t>
    </r>
    <r>
      <rPr>
        <sz val="12"/>
        <rFont val="ＭＳ 明朝"/>
        <family val="1"/>
      </rPr>
      <t>104～E114</t>
    </r>
  </si>
  <si>
    <r>
      <t>E</t>
    </r>
    <r>
      <rPr>
        <sz val="12"/>
        <rFont val="ＭＳ 明朝"/>
        <family val="1"/>
      </rPr>
      <t>155</t>
    </r>
  </si>
  <si>
    <r>
      <t>E</t>
    </r>
    <r>
      <rPr>
        <sz val="12"/>
        <rFont val="ＭＳ 明朝"/>
        <family val="1"/>
      </rPr>
      <t>117</t>
    </r>
  </si>
  <si>
    <r>
      <t>18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19</t>
    </r>
  </si>
  <si>
    <r>
      <t>E</t>
    </r>
    <r>
      <rPr>
        <sz val="12"/>
        <rFont val="ＭＳ 明朝"/>
        <family val="1"/>
      </rPr>
      <t>116</t>
    </r>
  </si>
  <si>
    <r>
      <t>5</t>
    </r>
    <r>
      <rPr>
        <sz val="12"/>
        <rFont val="ＭＳ 明朝"/>
        <family val="1"/>
      </rPr>
      <t>(分類番号順）</t>
    </r>
  </si>
  <si>
    <t>死亡総数</t>
  </si>
  <si>
    <t>2　　年</t>
  </si>
  <si>
    <t>3　　年</t>
  </si>
  <si>
    <t>4　　年</t>
  </si>
  <si>
    <t>死　　　　亡　　　　率　（人口10万対）</t>
  </si>
  <si>
    <t>ツベルクリン反応</t>
  </si>
  <si>
    <t>-</t>
  </si>
  <si>
    <t>資料　石川県衛生総務課「保健所運営報告」による。</t>
  </si>
  <si>
    <t>資料　石川県衛生総務課、金沢市泉野、元町保健所調</t>
  </si>
  <si>
    <r>
      <t xml:space="preserve">野  菜　果 </t>
    </r>
    <r>
      <rPr>
        <sz val="12"/>
        <rFont val="ＭＳ 明朝"/>
        <family val="1"/>
      </rPr>
      <t xml:space="preserve"> 物　販売業</t>
    </r>
  </si>
  <si>
    <t>ペスト</t>
  </si>
  <si>
    <t>-</t>
  </si>
  <si>
    <t>147   　保 健 所 職 員 現 員 数（昭和63～平成4年）</t>
  </si>
  <si>
    <t>管　理　　　　　
栄養士</t>
  </si>
  <si>
    <t>歯　科　　　　
衛生士</t>
  </si>
  <si>
    <t>作　業　　　　
療法士</t>
  </si>
  <si>
    <t>衛生　　　
工学</t>
  </si>
  <si>
    <t>年 　次</t>
  </si>
  <si>
    <t xml:space="preserve"> クリー　　  
 ニング　　  
 所</t>
  </si>
  <si>
    <t>下宿</t>
  </si>
  <si>
    <t>常設の　　
興業場</t>
  </si>
  <si>
    <t>簡易　　
宿所</t>
  </si>
  <si>
    <t>公衆　　
浴場</t>
  </si>
  <si>
    <t>飲食店　
営  業</t>
  </si>
  <si>
    <t>喫茶店　
営  業</t>
  </si>
  <si>
    <t>菓　子　
製造業</t>
  </si>
  <si>
    <t>乳　類　  
販売業</t>
  </si>
  <si>
    <t>食  肉　
販売業</t>
  </si>
  <si>
    <t>魚介類　
販売業</t>
  </si>
  <si>
    <t>めん類　
製造業</t>
  </si>
  <si>
    <t>醤  油　
製造業</t>
  </si>
  <si>
    <t>豆  腐　
製造業</t>
  </si>
  <si>
    <t>乳さく   　
取　業</t>
  </si>
  <si>
    <t>そう菜　  
販売業</t>
  </si>
  <si>
    <t>菓  子　
販売業</t>
  </si>
  <si>
    <t>年　　次</t>
  </si>
  <si>
    <t>年次</t>
  </si>
  <si>
    <t>-</t>
  </si>
  <si>
    <t>日本　　
脳炎</t>
  </si>
  <si>
    <t>しょ
うこ
う熱</t>
  </si>
  <si>
    <t>発し
んチ
フス</t>
  </si>
  <si>
    <t>腸チ    
フス</t>
  </si>
  <si>
    <t>　パラ
　チフ
　ス</t>
  </si>
  <si>
    <t>　ジフ
　テリ
　ヤ</t>
  </si>
  <si>
    <t>食　中　毒</t>
  </si>
  <si>
    <t>Ｂ Ｃ Ｇ　　接種者数</t>
  </si>
  <si>
    <t>間接撮影　　人    数</t>
  </si>
  <si>
    <t>直接撮影　　人    数</t>
  </si>
  <si>
    <t>152　　成 　年　 健　 康　 調　 査　 成　 績（昭和63～平成4年）</t>
  </si>
  <si>
    <t>（1）　　　身　　体　　計　　測</t>
  </si>
  <si>
    <t>肺　活　量(mℓ）</t>
  </si>
  <si>
    <r>
      <t>し　尿　処　理　量（kｌ</t>
    </r>
    <r>
      <rPr>
        <sz val="12"/>
        <rFont val="ＭＳ 明朝"/>
        <family val="1"/>
      </rPr>
      <t>/年</t>
    </r>
    <r>
      <rPr>
        <sz val="12"/>
        <rFont val="ＭＳ 明朝"/>
        <family val="1"/>
      </rPr>
      <t>）</t>
    </r>
  </si>
  <si>
    <t>(107,687)</t>
  </si>
  <si>
    <t>(35,532)</t>
  </si>
  <si>
    <r>
      <t>(</t>
    </r>
    <r>
      <rPr>
        <sz val="12"/>
        <rFont val="ＭＳ 明朝"/>
        <family val="1"/>
      </rPr>
      <t>400</t>
    </r>
    <r>
      <rPr>
        <sz val="12"/>
        <rFont val="ＭＳ 明朝"/>
        <family val="1"/>
      </rPr>
      <t>)</t>
    </r>
  </si>
  <si>
    <t>(14,138)</t>
  </si>
  <si>
    <t>(24,417)</t>
  </si>
  <si>
    <t>(7,904)</t>
  </si>
  <si>
    <r>
      <t>(</t>
    </r>
    <r>
      <rPr>
        <sz val="12"/>
        <rFont val="ＭＳ 明朝"/>
        <family val="1"/>
      </rPr>
      <t>344</t>
    </r>
    <r>
      <rPr>
        <sz val="12"/>
        <rFont val="ＭＳ 明朝"/>
        <family val="1"/>
      </rPr>
      <t>)</t>
    </r>
  </si>
  <si>
    <t>(69,209)</t>
  </si>
  <si>
    <t>(24,968)</t>
  </si>
  <si>
    <r>
      <t>(</t>
    </r>
    <r>
      <rPr>
        <sz val="12"/>
        <rFont val="ＭＳ 明朝"/>
        <family val="1"/>
      </rPr>
      <t>0)</t>
    </r>
  </si>
  <si>
    <r>
      <t>(14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138</t>
    </r>
    <r>
      <rPr>
        <sz val="12"/>
        <rFont val="ＭＳ 明朝"/>
        <family val="1"/>
      </rPr>
      <t>)</t>
    </r>
  </si>
  <si>
    <r>
      <t>(</t>
    </r>
    <r>
      <rPr>
        <sz val="12"/>
        <rFont val="ＭＳ 明朝"/>
        <family val="1"/>
      </rPr>
      <t>3,256)</t>
    </r>
  </si>
  <si>
    <t>(4,565)</t>
  </si>
  <si>
    <r>
      <t>(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37</t>
    </r>
    <r>
      <rPr>
        <sz val="12"/>
        <rFont val="ＭＳ 明朝"/>
        <family val="1"/>
      </rPr>
      <t>)</t>
    </r>
  </si>
  <si>
    <r>
      <t>(5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432</t>
    </r>
    <r>
      <rPr>
        <sz val="12"/>
        <rFont val="ＭＳ 明朝"/>
        <family val="1"/>
      </rPr>
      <t>)</t>
    </r>
  </si>
  <si>
    <r>
      <t>(</t>
    </r>
    <r>
      <rPr>
        <sz val="12"/>
        <rFont val="ＭＳ 明朝"/>
        <family val="1"/>
      </rPr>
      <t>631)</t>
    </r>
  </si>
  <si>
    <t>(5,432)</t>
  </si>
  <si>
    <t>(843)</t>
  </si>
  <si>
    <r>
      <t>(</t>
    </r>
    <r>
      <rPr>
        <sz val="12"/>
        <rFont val="ＭＳ 明朝"/>
        <family val="1"/>
      </rPr>
      <t>1,201</t>
    </r>
    <r>
      <rPr>
        <sz val="12"/>
        <rFont val="ＭＳ 明朝"/>
        <family val="1"/>
      </rPr>
      <t>)</t>
    </r>
  </si>
  <si>
    <t>(9,490)</t>
  </si>
  <si>
    <t>(3,072)</t>
  </si>
  <si>
    <r>
      <t>(</t>
    </r>
    <r>
      <rPr>
        <sz val="12"/>
        <rFont val="ＭＳ 明朝"/>
        <family val="1"/>
      </rPr>
      <t>72</t>
    </r>
    <r>
      <rPr>
        <sz val="12"/>
        <rFont val="ＭＳ 明朝"/>
        <family val="1"/>
      </rPr>
      <t>)</t>
    </r>
  </si>
  <si>
    <t>-</t>
  </si>
  <si>
    <t>(8,278)</t>
  </si>
  <si>
    <t>(3)</t>
  </si>
  <si>
    <t>(0)</t>
  </si>
  <si>
    <t>珠洲市・内浦町環境衛生組合</t>
  </si>
  <si>
    <t>年　　　　次</t>
  </si>
  <si>
    <t>オキシダント（ppm）</t>
  </si>
  <si>
    <t>年度別並びに市町村
及び一 部 事 務 組 合 別</t>
  </si>
  <si>
    <t>154　　大　気　汚　染　物　質　測　定　年　平　均　値　(昭和63年～平成4年）</t>
  </si>
  <si>
    <t>153　　ご　み　及　び　し　尿　の　処　理　状　況　(昭和63～平成4年度）</t>
  </si>
  <si>
    <t>件  数</t>
  </si>
  <si>
    <t>土 壌 汚 染</t>
  </si>
  <si>
    <t>地 盤 沈 下</t>
  </si>
  <si>
    <t>溶 存 酸 素 量ＤＯ</t>
  </si>
  <si>
    <t>ｍ／ｎ</t>
  </si>
  <si>
    <t>＜0.5</t>
  </si>
  <si>
    <t>＜1</t>
  </si>
  <si>
    <r>
      <t>＜0.</t>
    </r>
    <r>
      <rPr>
        <sz val="12"/>
        <rFont val="ＭＳ 明朝"/>
        <family val="1"/>
      </rPr>
      <t>5</t>
    </r>
  </si>
  <si>
    <t>-</t>
  </si>
  <si>
    <t>／</t>
  </si>
  <si>
    <t>梯川</t>
  </si>
  <si>
    <t>犀川</t>
  </si>
  <si>
    <t>湖沼Ａ</t>
  </si>
  <si>
    <t>海域Ｂ</t>
  </si>
  <si>
    <r>
      <t>＜0</t>
    </r>
    <r>
      <rPr>
        <sz val="12"/>
        <rFont val="ＭＳ 明朝"/>
        <family val="1"/>
      </rPr>
      <t>.5</t>
    </r>
  </si>
  <si>
    <t>―</t>
  </si>
  <si>
    <t>海域Ｃ</t>
  </si>
  <si>
    <t>湖沼Ｂ</t>
  </si>
  <si>
    <t xml:space="preserve">    2.  環境基準地点のみの数値である。</t>
  </si>
  <si>
    <r>
      <t xml:space="preserve">注  1.  </t>
    </r>
    <r>
      <rPr>
        <sz val="12"/>
        <rFont val="ＭＳ 明朝"/>
        <family val="1"/>
      </rPr>
      <t>ｍ/ｎとは「水質環境基準に適合しない検体数/調査実施検体数」である。</t>
    </r>
  </si>
  <si>
    <t xml:space="preserve">    3.  ＣＯＤ（化学的酸素要求量）は湖沼と海域に、油分等（ｎ－ヘキサン抽出物質）は海域に適用される。</t>
  </si>
  <si>
    <t>大 腸 菌 群 数（ＭＮＰ／100mℓ）</t>
  </si>
  <si>
    <t>156　　　主　　　　要　　　　河　　　　川　　　　の　　　　水　　　　質　　　　状　　　　況　　(平成4年度）</t>
  </si>
  <si>
    <t>浮 遊 物 質 ＳＳ（油分等）</t>
  </si>
  <si>
    <t>生物化学的酸素要求量　ＢＯＤ
　　　　　　　　　　（ＣＯＤ）</t>
  </si>
  <si>
    <t>衛生及び環境 251</t>
  </si>
  <si>
    <t>-</t>
  </si>
  <si>
    <t>148　　環 境 衛 生 関 係 施 設 数（昭和63～平成4年）</t>
  </si>
  <si>
    <t>149　　食品衛生監視対象施設数（昭和63～平成4年）</t>
  </si>
  <si>
    <t>151　　結核予防法に基づく検診成績（昭和63～平成4年）</t>
  </si>
  <si>
    <t>21　　衛　　　生　　　及　　　び　　　環　　　境</t>
  </si>
  <si>
    <t xml:space="preserve"> </t>
  </si>
  <si>
    <t>（再掲）肺              炎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</si>
</sst>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#,##0_ ;[Red]\-#,##0\ "/>
    <numFmt numFmtId="180" formatCode="0.000"/>
    <numFmt numFmtId="181" formatCode="#,##0.000;\-#,##0.000"/>
    <numFmt numFmtId="182" formatCode="#,##0.0;\-#,##0.0"/>
    <numFmt numFmtId="183" formatCode="#,##0.000"/>
    <numFmt numFmtId="184" formatCode="#,##0.0_);[Red]\(#,##0.0\)"/>
    <numFmt numFmtId="185" formatCode="#,##0.0_ ;[Red]\-#,##0.0\ "/>
    <numFmt numFmtId="186" formatCode="0.0_ ;[Red]\-0.0\ "/>
    <numFmt numFmtId="187" formatCode="0.00_ ;[Red]\-0.00\ "/>
    <numFmt numFmtId="188" formatCode="#,##0;[Red]#,##0"/>
    <numFmt numFmtId="189" formatCode="0.0_ "/>
    <numFmt numFmtId="190" formatCode="0.00_);[Red]\(0.00\)"/>
    <numFmt numFmtId="191" formatCode="0.000_ "/>
    <numFmt numFmtId="192" formatCode="0.0_);[Red]\(0.0\)"/>
    <numFmt numFmtId="193" formatCode="#,##0.00_ ;[Red]\-#,##0.00\ "/>
    <numFmt numFmtId="194" formatCode="#,##0.000_ ;[Red]\-#,##0.000\ "/>
    <numFmt numFmtId="195" formatCode="#,##0.0000_ ;[Red]\-#,##0.0000\ "/>
    <numFmt numFmtId="196" formatCode="0.000_);[Red]\(0.000\)"/>
    <numFmt numFmtId="197" formatCode="\(#,##0\);\-#\(##0\)"/>
    <numFmt numFmtId="198" formatCode="\(#,##0\);\-\(#,##0\)"/>
    <numFmt numFmtId="199" formatCode="0_);[Red]\(0\)"/>
    <numFmt numFmtId="200" formatCode="#,##0_);[Red]\(#,##0\)"/>
    <numFmt numFmtId="201" formatCode="[&lt;=999]000;[&lt;=9999]000\-00;000\-0000"/>
    <numFmt numFmtId="202" formatCode="#,##0_ "/>
  </numFmts>
  <fonts count="57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color indexed="56"/>
      <name val="ＭＳ 明朝"/>
      <family val="1"/>
    </font>
    <font>
      <b/>
      <sz val="12"/>
      <color indexed="56"/>
      <name val="ＭＳ 明朝"/>
      <family val="1"/>
    </font>
    <font>
      <sz val="12"/>
      <color indexed="48"/>
      <name val="ＭＳ 明朝"/>
      <family val="1"/>
    </font>
    <font>
      <sz val="16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b/>
      <sz val="12"/>
      <name val="ＭＳ ゴシック"/>
      <family val="3"/>
    </font>
    <font>
      <b/>
      <sz val="12"/>
      <color indexed="56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0" fontId="19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588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10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37" fontId="8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horizontal="centerContinuous" vertical="top"/>
      <protection/>
    </xf>
    <xf numFmtId="0" fontId="8" fillId="0" borderId="0" xfId="0" applyFont="1" applyBorder="1" applyAlignment="1" applyProtection="1" quotePrefix="1">
      <alignment vertical="center"/>
      <protection/>
    </xf>
    <xf numFmtId="181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82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179" fontId="14" fillId="0" borderId="0" xfId="0" applyNumberFormat="1" applyFont="1" applyFill="1" applyBorder="1" applyAlignment="1" applyProtection="1">
      <alignment horizontal="right" vertical="center"/>
      <protection/>
    </xf>
    <xf numFmtId="177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 quotePrefix="1">
      <alignment horizontal="center" vertical="center"/>
      <protection/>
    </xf>
    <xf numFmtId="179" fontId="15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177" fontId="15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top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37" fontId="15" fillId="0" borderId="0" xfId="0" applyNumberFormat="1" applyFont="1" applyFill="1" applyBorder="1" applyAlignment="1" applyProtection="1">
      <alignment vertical="center"/>
      <protection/>
    </xf>
    <xf numFmtId="179" fontId="14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182" fontId="14" fillId="0" borderId="0" xfId="0" applyNumberFormat="1" applyFont="1" applyBorder="1" applyAlignment="1" applyProtection="1">
      <alignment vertical="center"/>
      <protection/>
    </xf>
    <xf numFmtId="0" fontId="8" fillId="0" borderId="11" xfId="0" applyFont="1" applyFill="1" applyBorder="1" applyAlignment="1" applyProtection="1" quotePrefix="1">
      <alignment horizontal="center" vertical="center"/>
      <protection/>
    </xf>
    <xf numFmtId="0" fontId="13" fillId="0" borderId="11" xfId="0" applyFont="1" applyFill="1" applyBorder="1" applyAlignment="1" applyProtection="1">
      <alignment horizontal="distributed" vertical="center"/>
      <protection/>
    </xf>
    <xf numFmtId="0" fontId="13" fillId="0" borderId="12" xfId="0" applyNumberFormat="1" applyFont="1" applyFill="1" applyBorder="1" applyAlignment="1" applyProtection="1">
      <alignment horizontal="left" vertical="top"/>
      <protection/>
    </xf>
    <xf numFmtId="0" fontId="13" fillId="0" borderId="0" xfId="0" applyFont="1" applyFill="1" applyBorder="1" applyAlignment="1" applyProtection="1">
      <alignment horizontal="left" vertical="top"/>
      <protection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 applyProtection="1">
      <alignment vertical="top"/>
      <protection/>
    </xf>
    <xf numFmtId="0" fontId="13" fillId="0" borderId="13" xfId="0" applyFont="1" applyFill="1" applyBorder="1" applyAlignment="1">
      <alignment horizontal="left" vertical="top"/>
    </xf>
    <xf numFmtId="0" fontId="13" fillId="0" borderId="12" xfId="0" applyFont="1" applyFill="1" applyBorder="1" applyAlignment="1">
      <alignment horizontal="left" vertical="top"/>
    </xf>
    <xf numFmtId="0" fontId="8" fillId="0" borderId="14" xfId="0" applyFont="1" applyFill="1" applyBorder="1" applyAlignment="1" applyProtection="1" quotePrefix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>
      <alignment horizontal="right"/>
    </xf>
    <xf numFmtId="0" fontId="0" fillId="0" borderId="0" xfId="0" applyFont="1" applyFill="1" applyAlignment="1">
      <alignment horizontal="right"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38" fontId="0" fillId="0" borderId="13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38" fontId="20" fillId="0" borderId="0" xfId="49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38" fontId="20" fillId="0" borderId="0" xfId="49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176" fontId="0" fillId="0" borderId="0" xfId="49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>
      <alignment vertical="center"/>
    </xf>
    <xf numFmtId="176" fontId="0" fillId="0" borderId="0" xfId="49" applyNumberFormat="1" applyFont="1" applyFill="1" applyBorder="1" applyAlignment="1">
      <alignment vertical="center"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vertical="center"/>
    </xf>
    <xf numFmtId="38" fontId="0" fillId="0" borderId="0" xfId="49" applyFont="1" applyFill="1" applyAlignment="1">
      <alignment horizontal="right" vertical="center"/>
    </xf>
    <xf numFmtId="176" fontId="0" fillId="0" borderId="0" xfId="49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0" fontId="0" fillId="0" borderId="25" xfId="0" applyFont="1" applyFill="1" applyBorder="1" applyAlignment="1">
      <alignment horizontal="left" vertical="center" shrinkToFit="1"/>
    </xf>
    <xf numFmtId="38" fontId="0" fillId="0" borderId="26" xfId="49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6" fontId="0" fillId="0" borderId="13" xfId="49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27" xfId="0" applyFont="1" applyFill="1" applyBorder="1" applyAlignment="1">
      <alignment vertical="center"/>
    </xf>
    <xf numFmtId="0" fontId="20" fillId="0" borderId="28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Alignment="1">
      <alignment vertical="center"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38" fontId="0" fillId="0" borderId="29" xfId="49" applyFont="1" applyFill="1" applyBorder="1" applyAlignment="1" applyProtection="1">
      <alignment horizontal="right" vertical="center"/>
      <protection/>
    </xf>
    <xf numFmtId="38" fontId="0" fillId="0" borderId="12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15" xfId="49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38" fontId="0" fillId="0" borderId="13" xfId="49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3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horizontal="center" vertical="center"/>
      <protection/>
    </xf>
    <xf numFmtId="177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 quotePrefix="1">
      <alignment horizontal="right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77" fontId="0" fillId="0" borderId="29" xfId="0" applyNumberFormat="1" applyFont="1" applyFill="1" applyBorder="1" applyAlignment="1" applyProtection="1">
      <alignment horizontal="right" vertical="center"/>
      <protection/>
    </xf>
    <xf numFmtId="190" fontId="0" fillId="0" borderId="29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90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20" fillId="0" borderId="25" xfId="0" applyFont="1" applyFill="1" applyBorder="1" applyAlignment="1" applyProtection="1" quotePrefix="1">
      <alignment horizontal="center" vertical="center"/>
      <protection/>
    </xf>
    <xf numFmtId="38" fontId="20" fillId="0" borderId="13" xfId="49" applyFont="1" applyFill="1" applyBorder="1" applyAlignment="1" applyProtection="1">
      <alignment horizontal="right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 quotePrefix="1">
      <alignment horizontal="left" vertical="center" indent="2"/>
      <protection/>
    </xf>
    <xf numFmtId="0" fontId="20" fillId="0" borderId="25" xfId="0" applyFont="1" applyFill="1" applyBorder="1" applyAlignment="1" applyProtection="1" quotePrefix="1">
      <alignment horizontal="left" vertical="center" indent="2"/>
      <protection/>
    </xf>
    <xf numFmtId="38" fontId="20" fillId="0" borderId="13" xfId="49" applyFont="1" applyFill="1" applyBorder="1" applyAlignment="1" applyProtection="1">
      <alignment vertical="center"/>
      <protection/>
    </xf>
    <xf numFmtId="177" fontId="20" fillId="0" borderId="13" xfId="0" applyNumberFormat="1" applyFont="1" applyFill="1" applyBorder="1" applyAlignment="1" applyProtection="1">
      <alignment vertical="center"/>
      <protection/>
    </xf>
    <xf numFmtId="177" fontId="20" fillId="0" borderId="13" xfId="0" applyNumberFormat="1" applyFont="1" applyFill="1" applyBorder="1" applyAlignment="1" applyProtection="1">
      <alignment horizontal="right" vertical="center"/>
      <protection/>
    </xf>
    <xf numFmtId="190" fontId="20" fillId="0" borderId="13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centerContinuous"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 applyProtection="1">
      <alignment horizontal="centerContinuous" vertical="center"/>
      <protection/>
    </xf>
    <xf numFmtId="0" fontId="0" fillId="0" borderId="23" xfId="0" applyFont="1" applyBorder="1" applyAlignment="1" applyProtection="1">
      <alignment horizontal="right" vertical="center"/>
      <protection/>
    </xf>
    <xf numFmtId="0" fontId="0" fillId="0" borderId="32" xfId="0" applyFont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/>
      <protection/>
    </xf>
    <xf numFmtId="180" fontId="0" fillId="0" borderId="33" xfId="0" applyNumberFormat="1" applyFont="1" applyBorder="1" applyAlignment="1" applyProtection="1">
      <alignment vertical="center" shrinkToFit="1"/>
      <protection/>
    </xf>
    <xf numFmtId="180" fontId="0" fillId="0" borderId="29" xfId="0" applyNumberFormat="1" applyFont="1" applyBorder="1" applyAlignment="1" applyProtection="1">
      <alignment vertical="center" shrinkToFit="1"/>
      <protection/>
    </xf>
    <xf numFmtId="192" fontId="0" fillId="0" borderId="29" xfId="0" applyNumberFormat="1" applyFont="1" applyBorder="1" applyAlignment="1" applyProtection="1">
      <alignment vertical="center" shrinkToFit="1"/>
      <protection/>
    </xf>
    <xf numFmtId="190" fontId="0" fillId="0" borderId="29" xfId="0" applyNumberFormat="1" applyFont="1" applyBorder="1" applyAlignment="1" applyProtection="1">
      <alignment vertical="center" shrinkToFit="1"/>
      <protection/>
    </xf>
    <xf numFmtId="180" fontId="0" fillId="0" borderId="34" xfId="0" applyNumberFormat="1" applyFont="1" applyBorder="1" applyAlignment="1" applyProtection="1">
      <alignment vertical="center" shrinkToFit="1"/>
      <protection/>
    </xf>
    <xf numFmtId="180" fontId="0" fillId="0" borderId="0" xfId="0" applyNumberFormat="1" applyFont="1" applyBorder="1" applyAlignment="1" applyProtection="1">
      <alignment vertical="center" shrinkToFit="1"/>
      <protection/>
    </xf>
    <xf numFmtId="192" fontId="0" fillId="0" borderId="0" xfId="0" applyNumberFormat="1" applyFont="1" applyBorder="1" applyAlignment="1" applyProtection="1">
      <alignment vertical="center" shrinkToFit="1"/>
      <protection/>
    </xf>
    <xf numFmtId="190" fontId="0" fillId="0" borderId="0" xfId="0" applyNumberFormat="1" applyFont="1" applyBorder="1" applyAlignment="1" applyProtection="1">
      <alignment vertical="center" shrinkToFit="1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92" fontId="0" fillId="0" borderId="0" xfId="0" applyNumberFormat="1" applyFont="1" applyAlignment="1">
      <alignment/>
    </xf>
    <xf numFmtId="192" fontId="0" fillId="0" borderId="0" xfId="0" applyNumberFormat="1" applyFont="1" applyBorder="1" applyAlignment="1">
      <alignment/>
    </xf>
    <xf numFmtId="192" fontId="0" fillId="0" borderId="0" xfId="0" applyNumberFormat="1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right" vertical="center"/>
      <protection/>
    </xf>
    <xf numFmtId="182" fontId="21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20" fillId="0" borderId="0" xfId="0" applyFont="1" applyFill="1" applyBorder="1" applyAlignment="1" applyProtection="1" quotePrefix="1">
      <alignment horizontal="center" vertical="center"/>
      <protection/>
    </xf>
    <xf numFmtId="180" fontId="20" fillId="0" borderId="35" xfId="0" applyNumberFormat="1" applyFont="1" applyBorder="1" applyAlignment="1" applyProtection="1">
      <alignment vertical="center" shrinkToFit="1"/>
      <protection/>
    </xf>
    <xf numFmtId="180" fontId="20" fillId="0" borderId="13" xfId="0" applyNumberFormat="1" applyFont="1" applyBorder="1" applyAlignment="1" applyProtection="1">
      <alignment vertical="center" shrinkToFit="1"/>
      <protection/>
    </xf>
    <xf numFmtId="192" fontId="20" fillId="0" borderId="13" xfId="0" applyNumberFormat="1" applyFont="1" applyBorder="1" applyAlignment="1" applyProtection="1">
      <alignment vertical="center" shrinkToFit="1"/>
      <protection/>
    </xf>
    <xf numFmtId="190" fontId="20" fillId="0" borderId="13" xfId="0" applyNumberFormat="1" applyFont="1" applyBorder="1" applyAlignment="1" applyProtection="1">
      <alignment vertical="center" shrinkToFit="1"/>
      <protection/>
    </xf>
    <xf numFmtId="0" fontId="0" fillId="0" borderId="30" xfId="0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0" fillId="0" borderId="36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177" fontId="0" fillId="0" borderId="12" xfId="0" applyNumberFormat="1" applyFont="1" applyFill="1" applyBorder="1" applyAlignment="1" applyProtection="1">
      <alignment horizontal="right" vertical="center"/>
      <protection/>
    </xf>
    <xf numFmtId="177" fontId="0" fillId="0" borderId="12" xfId="0" applyNumberFormat="1" applyFont="1" applyFill="1" applyBorder="1" applyAlignment="1" applyProtection="1">
      <alignment vertical="center"/>
      <protection/>
    </xf>
    <xf numFmtId="177" fontId="0" fillId="0" borderId="12" xfId="0" applyNumberFormat="1" applyFont="1" applyFill="1" applyBorder="1" applyAlignment="1" applyProtection="1">
      <alignment horizontal="left" vertical="center"/>
      <protection/>
    </xf>
    <xf numFmtId="1" fontId="0" fillId="0" borderId="12" xfId="0" applyNumberFormat="1" applyFont="1" applyFill="1" applyBorder="1" applyAlignment="1" applyProtection="1">
      <alignment horizontal="left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Border="1" applyAlignment="1" applyProtection="1">
      <alignment horizontal="left" vertical="center"/>
      <protection/>
    </xf>
    <xf numFmtId="1" fontId="0" fillId="0" borderId="0" xfId="0" applyNumberFormat="1" applyFont="1" applyFill="1" applyBorder="1" applyAlignment="1" applyProtection="1">
      <alignment horizontal="left" vertical="center"/>
      <protection/>
    </xf>
    <xf numFmtId="184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199" fontId="0" fillId="0" borderId="0" xfId="0" applyNumberFormat="1" applyFont="1" applyFill="1" applyBorder="1" applyAlignment="1" applyProtection="1">
      <alignment horizontal="left" vertical="center"/>
      <protection/>
    </xf>
    <xf numFmtId="1" fontId="0" fillId="0" borderId="0" xfId="0" applyNumberFormat="1" applyFont="1" applyFill="1" applyBorder="1" applyAlignment="1" applyProtection="1">
      <alignment horizontal="right" vertical="center"/>
      <protection/>
    </xf>
    <xf numFmtId="182" fontId="0" fillId="0" borderId="0" xfId="0" applyNumberFormat="1" applyFont="1" applyFill="1" applyBorder="1" applyAlignment="1" applyProtection="1">
      <alignment horizontal="left" vertical="center"/>
      <protection/>
    </xf>
    <xf numFmtId="178" fontId="0" fillId="0" borderId="0" xfId="0" applyNumberFormat="1" applyFont="1" applyFill="1" applyBorder="1" applyAlignment="1" applyProtection="1">
      <alignment horizontal="left" vertical="center"/>
      <protection/>
    </xf>
    <xf numFmtId="200" fontId="0" fillId="0" borderId="0" xfId="0" applyNumberFormat="1" applyFont="1" applyFill="1" applyBorder="1" applyAlignment="1" applyProtection="1">
      <alignment horizontal="left" vertical="center"/>
      <protection/>
    </xf>
    <xf numFmtId="189" fontId="0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top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177" fontId="0" fillId="0" borderId="10" xfId="0" applyNumberFormat="1" applyFont="1" applyFill="1" applyBorder="1" applyAlignment="1" applyProtection="1">
      <alignment vertical="center"/>
      <protection/>
    </xf>
    <xf numFmtId="177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right" vertical="center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20" fillId="0" borderId="12" xfId="49" applyFont="1" applyFill="1" applyBorder="1" applyAlignment="1" applyProtection="1">
      <alignment horizontal="right" vertical="center"/>
      <protection/>
    </xf>
    <xf numFmtId="185" fontId="20" fillId="0" borderId="12" xfId="49" applyNumberFormat="1" applyFont="1" applyFill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38" fontId="0" fillId="0" borderId="36" xfId="49" applyFont="1" applyFill="1" applyBorder="1" applyAlignment="1" applyProtection="1">
      <alignment horizontal="right" vertical="center"/>
      <protection/>
    </xf>
    <xf numFmtId="38" fontId="0" fillId="0" borderId="12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26" xfId="49" applyFont="1" applyFill="1" applyBorder="1" applyAlignment="1" applyProtection="1">
      <alignment horizontal="right" vertical="center"/>
      <protection/>
    </xf>
    <xf numFmtId="38" fontId="0" fillId="0" borderId="13" xfId="49" applyFont="1" applyFill="1" applyBorder="1" applyAlignment="1" applyProtection="1">
      <alignment horizontal="right" vertical="center"/>
      <protection/>
    </xf>
    <xf numFmtId="38" fontId="20" fillId="0" borderId="36" xfId="49" applyFont="1" applyFill="1" applyBorder="1" applyAlignment="1" applyProtection="1">
      <alignment horizontal="right" vertical="center"/>
      <protection/>
    </xf>
    <xf numFmtId="38" fontId="0" fillId="0" borderId="36" xfId="49" applyFont="1" applyFill="1" applyBorder="1" applyAlignment="1" applyProtection="1">
      <alignment vertical="center"/>
      <protection/>
    </xf>
    <xf numFmtId="38" fontId="0" fillId="0" borderId="12" xfId="49" applyFont="1" applyFill="1" applyBorder="1" applyAlignment="1" applyProtection="1">
      <alignment horizontal="right" vertical="center"/>
      <protection/>
    </xf>
    <xf numFmtId="38" fontId="0" fillId="0" borderId="36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>
      <alignment vertical="center"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13" xfId="49" applyFont="1" applyFill="1" applyBorder="1" applyAlignment="1" applyProtection="1">
      <alignment vertical="center"/>
      <protection/>
    </xf>
    <xf numFmtId="198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37" fontId="20" fillId="0" borderId="0" xfId="0" applyNumberFormat="1" applyFont="1" applyFill="1" applyBorder="1" applyAlignment="1" applyProtection="1">
      <alignment horizontal="right" vertical="center"/>
      <protection/>
    </xf>
    <xf numFmtId="176" fontId="20" fillId="0" borderId="13" xfId="49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 applyProtection="1">
      <alignment horizontal="distributed" vertical="center"/>
      <protection/>
    </xf>
    <xf numFmtId="0" fontId="20" fillId="0" borderId="15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horizontal="distributed" vertical="center"/>
    </xf>
    <xf numFmtId="0" fontId="20" fillId="0" borderId="0" xfId="0" applyFont="1" applyFill="1" applyBorder="1" applyAlignment="1" applyProtection="1" quotePrefix="1">
      <alignment horizontal="right" vertical="center" indent="2"/>
      <protection/>
    </xf>
    <xf numFmtId="0" fontId="9" fillId="0" borderId="15" xfId="0" applyFont="1" applyBorder="1" applyAlignment="1">
      <alignment horizontal="right" vertical="center" indent="2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right" vertical="center" indent="2"/>
      <protection/>
    </xf>
    <xf numFmtId="0" fontId="0" fillId="0" borderId="15" xfId="0" applyFont="1" applyBorder="1" applyAlignment="1">
      <alignment horizontal="right" vertical="center" indent="2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3" xfId="0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44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47" xfId="0" applyFont="1" applyFill="1" applyBorder="1" applyAlignment="1">
      <alignment horizontal="distributed" vertical="center"/>
    </xf>
    <xf numFmtId="0" fontId="0" fillId="0" borderId="38" xfId="0" applyFont="1" applyFill="1" applyBorder="1" applyAlignment="1" applyProtection="1">
      <alignment horizontal="distributed" vertical="center"/>
      <protection/>
    </xf>
    <xf numFmtId="0" fontId="0" fillId="0" borderId="38" xfId="0" applyFont="1" applyFill="1" applyBorder="1" applyAlignment="1">
      <alignment horizontal="distributed" vertical="center"/>
    </xf>
    <xf numFmtId="0" fontId="0" fillId="0" borderId="38" xfId="0" applyFont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38" fontId="0" fillId="0" borderId="34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20" fillId="0" borderId="35" xfId="49" applyFont="1" applyFill="1" applyBorder="1" applyAlignment="1" applyProtection="1">
      <alignment horizontal="center" vertical="center"/>
      <protection/>
    </xf>
    <xf numFmtId="38" fontId="20" fillId="0" borderId="13" xfId="49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left" vertical="center" indent="4"/>
      <protection/>
    </xf>
    <xf numFmtId="0" fontId="0" fillId="0" borderId="14" xfId="0" applyFont="1" applyFill="1" applyBorder="1" applyAlignment="1" applyProtection="1" quotePrefix="1">
      <alignment horizontal="left" vertical="center" indent="4"/>
      <protection/>
    </xf>
    <xf numFmtId="0" fontId="20" fillId="0" borderId="13" xfId="0" applyFont="1" applyFill="1" applyBorder="1" applyAlignment="1" applyProtection="1" quotePrefix="1">
      <alignment horizontal="left" vertical="center" indent="4"/>
      <protection/>
    </xf>
    <xf numFmtId="0" fontId="20" fillId="0" borderId="25" xfId="0" applyFont="1" applyFill="1" applyBorder="1" applyAlignment="1" applyProtection="1" quotePrefix="1">
      <alignment horizontal="left" vertical="center" indent="4"/>
      <protection/>
    </xf>
    <xf numFmtId="0" fontId="0" fillId="0" borderId="0" xfId="0" applyFill="1" applyBorder="1" applyAlignment="1" applyProtection="1">
      <alignment horizontal="distributed" vertical="center" indent="1"/>
      <protection/>
    </xf>
    <xf numFmtId="0" fontId="0" fillId="0" borderId="15" xfId="0" applyFont="1" applyFill="1" applyBorder="1" applyAlignment="1" applyProtection="1">
      <alignment horizontal="distributed" vertical="center" indent="1"/>
      <protection/>
    </xf>
    <xf numFmtId="0" fontId="0" fillId="0" borderId="0" xfId="0" applyFont="1" applyFill="1" applyBorder="1" applyAlignment="1" applyProtection="1">
      <alignment horizontal="distributed" vertical="center" indent="1"/>
      <protection/>
    </xf>
    <xf numFmtId="0" fontId="0" fillId="0" borderId="13" xfId="0" applyFont="1" applyFill="1" applyBorder="1" applyAlignment="1" applyProtection="1">
      <alignment horizontal="distributed" vertical="center" indent="1"/>
      <protection/>
    </xf>
    <xf numFmtId="0" fontId="0" fillId="0" borderId="19" xfId="0" applyFont="1" applyFill="1" applyBorder="1" applyAlignment="1" applyProtection="1">
      <alignment horizontal="distributed" vertical="center" indent="1"/>
      <protection/>
    </xf>
    <xf numFmtId="0" fontId="0" fillId="0" borderId="14" xfId="0" applyFont="1" applyFill="1" applyBorder="1" applyAlignment="1" applyProtection="1">
      <alignment horizontal="distributed" vertical="center" indent="1"/>
      <protection/>
    </xf>
    <xf numFmtId="38" fontId="0" fillId="0" borderId="33" xfId="49" applyFont="1" applyFill="1" applyBorder="1" applyAlignment="1" applyProtection="1">
      <alignment horizontal="center" vertical="center"/>
      <protection/>
    </xf>
    <xf numFmtId="38" fontId="0" fillId="0" borderId="29" xfId="49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 applyProtection="1">
      <alignment horizontal="distributed" vertical="center" indent="1"/>
      <protection/>
    </xf>
    <xf numFmtId="0" fontId="0" fillId="0" borderId="50" xfId="0" applyFont="1" applyFill="1" applyBorder="1" applyAlignment="1" applyProtection="1">
      <alignment horizontal="distributed" vertical="center" indent="1"/>
      <protection/>
    </xf>
    <xf numFmtId="0" fontId="0" fillId="0" borderId="25" xfId="0" applyFont="1" applyFill="1" applyBorder="1" applyAlignment="1" applyProtection="1">
      <alignment horizontal="distributed" vertical="center" indent="1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38" fontId="20" fillId="0" borderId="0" xfId="49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38" fontId="20" fillId="0" borderId="0" xfId="49" applyFont="1" applyFill="1" applyBorder="1" applyAlignment="1" applyProtection="1" quotePrefix="1">
      <alignment horizontal="left" vertical="center" indent="4"/>
      <protection/>
    </xf>
    <xf numFmtId="38" fontId="9" fillId="0" borderId="15" xfId="49" applyFont="1" applyBorder="1" applyAlignment="1">
      <alignment horizontal="left" vertical="center" indent="4"/>
    </xf>
    <xf numFmtId="38" fontId="0" fillId="0" borderId="0" xfId="49" applyFont="1" applyFill="1" applyBorder="1" applyAlignment="1" applyProtection="1">
      <alignment horizontal="distributed" vertical="center" indent="1"/>
      <protection/>
    </xf>
    <xf numFmtId="38" fontId="0" fillId="0" borderId="15" xfId="49" applyFont="1" applyBorder="1" applyAlignment="1">
      <alignment horizontal="distributed" vertical="center" indent="1"/>
    </xf>
    <xf numFmtId="38" fontId="0" fillId="0" borderId="0" xfId="49" applyFont="1" applyFill="1" applyBorder="1" applyAlignment="1" applyProtection="1" quotePrefix="1">
      <alignment horizontal="left" vertical="center" indent="4"/>
      <protection/>
    </xf>
    <xf numFmtId="38" fontId="0" fillId="0" borderId="15" xfId="49" applyFont="1" applyBorder="1" applyAlignment="1">
      <alignment horizontal="left" vertical="center" indent="4"/>
    </xf>
    <xf numFmtId="38" fontId="0" fillId="0" borderId="12" xfId="49" applyFont="1" applyFill="1" applyBorder="1" applyAlignment="1" applyProtection="1">
      <alignment horizontal="distributed" vertical="center" indent="1"/>
      <protection/>
    </xf>
    <xf numFmtId="38" fontId="0" fillId="0" borderId="52" xfId="49" applyFont="1" applyBorder="1" applyAlignment="1">
      <alignment horizontal="distributed" vertical="center" indent="1"/>
    </xf>
    <xf numFmtId="0" fontId="0" fillId="0" borderId="53" xfId="0" applyFill="1" applyBorder="1" applyAlignment="1" applyProtection="1">
      <alignment horizontal="center" vertical="center" textRotation="255"/>
      <protection/>
    </xf>
    <xf numFmtId="0" fontId="0" fillId="0" borderId="36" xfId="0" applyFont="1" applyBorder="1" applyAlignment="1">
      <alignment horizontal="center" vertical="center" textRotation="255"/>
    </xf>
    <xf numFmtId="0" fontId="0" fillId="0" borderId="45" xfId="0" applyFont="1" applyBorder="1" applyAlignment="1">
      <alignment horizontal="center" vertical="center" textRotation="255"/>
    </xf>
    <xf numFmtId="0" fontId="0" fillId="0" borderId="48" xfId="0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60" xfId="0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0" fillId="0" borderId="48" xfId="0" applyFont="1" applyFill="1" applyBorder="1" applyAlignment="1" applyProtection="1">
      <alignment horizontal="left" vertical="center" wrapText="1"/>
      <protection/>
    </xf>
    <xf numFmtId="0" fontId="0" fillId="0" borderId="6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61" xfId="0" applyFill="1" applyBorder="1" applyAlignment="1" applyProtection="1">
      <alignment vertical="center" wrapText="1"/>
      <protection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62" xfId="0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64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>
      <alignment horizontal="center" vertical="center"/>
    </xf>
    <xf numFmtId="0" fontId="0" fillId="0" borderId="49" xfId="0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30" xfId="0" applyFont="1" applyBorder="1" applyAlignment="1">
      <alignment horizontal="center" vertical="center" wrapText="1"/>
    </xf>
    <xf numFmtId="38" fontId="0" fillId="0" borderId="0" xfId="49" applyFont="1" applyFill="1" applyBorder="1" applyAlignment="1" applyProtection="1">
      <alignment horizontal="distributed" vertical="center"/>
      <protection/>
    </xf>
    <xf numFmtId="38" fontId="0" fillId="0" borderId="15" xfId="49" applyFont="1" applyFill="1" applyBorder="1" applyAlignment="1" applyProtection="1">
      <alignment horizontal="distributed" vertical="center"/>
      <protection/>
    </xf>
    <xf numFmtId="38" fontId="0" fillId="0" borderId="29" xfId="49" applyFont="1" applyFill="1" applyBorder="1" applyAlignment="1" applyProtection="1">
      <alignment horizontal="left" vertical="center"/>
      <protection/>
    </xf>
    <xf numFmtId="38" fontId="0" fillId="0" borderId="15" xfId="49" applyFont="1" applyFill="1" applyBorder="1" applyAlignment="1" applyProtection="1">
      <alignment horizontal="center" vertical="center"/>
      <protection/>
    </xf>
    <xf numFmtId="38" fontId="0" fillId="0" borderId="14" xfId="49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distributed" vertical="center" wrapText="1" indent="1"/>
      <protection/>
    </xf>
    <xf numFmtId="0" fontId="0" fillId="0" borderId="39" xfId="0" applyFont="1" applyFill="1" applyBorder="1" applyAlignment="1" applyProtection="1">
      <alignment horizontal="distributed" vertical="center" wrapText="1" indent="1"/>
      <protection/>
    </xf>
    <xf numFmtId="0" fontId="0" fillId="0" borderId="0" xfId="0" applyFont="1" applyFill="1" applyAlignment="1">
      <alignment horizontal="distributed" vertical="center" wrapText="1" indent="1"/>
    </xf>
    <xf numFmtId="0" fontId="0" fillId="0" borderId="15" xfId="0" applyFont="1" applyFill="1" applyBorder="1" applyAlignment="1">
      <alignment horizontal="distributed" vertical="center" wrapText="1" indent="1"/>
    </xf>
    <xf numFmtId="0" fontId="0" fillId="0" borderId="10" xfId="0" applyFont="1" applyFill="1" applyBorder="1" applyAlignment="1">
      <alignment horizontal="distributed" vertical="center" wrapText="1" indent="1"/>
    </xf>
    <xf numFmtId="0" fontId="0" fillId="0" borderId="18" xfId="0" applyFont="1" applyFill="1" applyBorder="1" applyAlignment="1">
      <alignment horizontal="distributed" vertical="center" wrapText="1" indent="1"/>
    </xf>
    <xf numFmtId="0" fontId="0" fillId="0" borderId="44" xfId="0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67" xfId="0" applyFont="1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38" fontId="0" fillId="0" borderId="29" xfId="49" applyFont="1" applyFill="1" applyBorder="1" applyAlignment="1" applyProtection="1">
      <alignment horizontal="right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36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 indent="2"/>
      <protection/>
    </xf>
    <xf numFmtId="0" fontId="0" fillId="0" borderId="14" xfId="0" applyFont="1" applyFill="1" applyBorder="1" applyAlignment="1" applyProtection="1">
      <alignment horizontal="distributed" vertical="center" indent="2"/>
      <protection/>
    </xf>
    <xf numFmtId="0" fontId="0" fillId="0" borderId="29" xfId="0" applyFont="1" applyFill="1" applyBorder="1" applyAlignment="1" applyProtection="1">
      <alignment horizontal="distributed" vertical="center" indent="1"/>
      <protection/>
    </xf>
    <xf numFmtId="0" fontId="0" fillId="0" borderId="27" xfId="0" applyFont="1" applyFill="1" applyBorder="1" applyAlignment="1" applyProtection="1">
      <alignment horizontal="distributed" vertical="center" indent="1"/>
      <protection/>
    </xf>
    <xf numFmtId="0" fontId="0" fillId="0" borderId="14" xfId="0" applyFont="1" applyFill="1" applyBorder="1" applyAlignment="1" applyProtection="1" quotePrefix="1">
      <alignment horizontal="distributed" vertical="center" indent="1"/>
      <protection/>
    </xf>
    <xf numFmtId="38" fontId="0" fillId="0" borderId="0" xfId="49" applyFont="1" applyFill="1" applyBorder="1" applyAlignment="1" applyProtection="1">
      <alignment horizontal="left" vertical="center" indent="4"/>
      <protection/>
    </xf>
    <xf numFmtId="38" fontId="0" fillId="0" borderId="14" xfId="49" applyFont="1" applyFill="1" applyBorder="1" applyAlignment="1" applyProtection="1">
      <alignment horizontal="left" vertical="center" indent="4"/>
      <protection/>
    </xf>
    <xf numFmtId="38" fontId="0" fillId="0" borderId="34" xfId="49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 quotePrefix="1">
      <alignment horizontal="center" vertical="center"/>
      <protection/>
    </xf>
    <xf numFmtId="0" fontId="20" fillId="0" borderId="25" xfId="0" applyFont="1" applyFill="1" applyBorder="1" applyAlignment="1" applyProtection="1" quotePrefix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 quotePrefix="1">
      <alignment horizontal="center" vertical="center"/>
      <protection/>
    </xf>
    <xf numFmtId="0" fontId="0" fillId="0" borderId="27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38" fontId="0" fillId="0" borderId="35" xfId="49" applyFont="1" applyFill="1" applyBorder="1" applyAlignment="1" applyProtection="1">
      <alignment horizontal="distributed" vertical="center"/>
      <protection/>
    </xf>
    <xf numFmtId="38" fontId="0" fillId="0" borderId="19" xfId="49" applyFont="1" applyFill="1" applyBorder="1" applyAlignment="1" applyProtection="1">
      <alignment horizontal="distributed" vertical="center"/>
      <protection/>
    </xf>
    <xf numFmtId="38" fontId="0" fillId="0" borderId="36" xfId="49" applyFont="1" applyFill="1" applyBorder="1" applyAlignment="1" applyProtection="1">
      <alignment horizontal="right" vertical="center"/>
      <protection/>
    </xf>
    <xf numFmtId="0" fontId="22" fillId="0" borderId="61" xfId="0" applyFont="1" applyFill="1" applyBorder="1" applyAlignment="1" applyProtection="1">
      <alignment horizontal="center" vertical="center" wrapText="1"/>
      <protection/>
    </xf>
    <xf numFmtId="0" fontId="22" fillId="0" borderId="35" xfId="0" applyFont="1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69" xfId="0" applyFill="1" applyBorder="1" applyAlignment="1" applyProtection="1">
      <alignment horizontal="center" vertical="center" wrapText="1"/>
      <protection/>
    </xf>
    <xf numFmtId="0" fontId="0" fillId="0" borderId="50" xfId="0" applyFill="1" applyBorder="1" applyAlignment="1" applyProtection="1">
      <alignment horizontal="center" vertical="center" wrapText="1"/>
      <protection/>
    </xf>
    <xf numFmtId="38" fontId="20" fillId="0" borderId="36" xfId="49" applyFont="1" applyFill="1" applyBorder="1" applyAlignment="1" applyProtection="1">
      <alignment horizontal="right" vertical="center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70" xfId="0" applyFont="1" applyFill="1" applyBorder="1" applyAlignment="1">
      <alignment horizontal="distributed" vertical="center" indent="1"/>
    </xf>
    <xf numFmtId="0" fontId="0" fillId="0" borderId="55" xfId="0" applyFont="1" applyFill="1" applyBorder="1" applyAlignment="1">
      <alignment horizontal="distributed" vertical="center" indent="1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8" fontId="0" fillId="0" borderId="35" xfId="49" applyFont="1" applyFill="1" applyBorder="1" applyAlignment="1" applyProtection="1">
      <alignment horizontal="right" vertical="center"/>
      <protection/>
    </xf>
    <xf numFmtId="38" fontId="0" fillId="0" borderId="13" xfId="49" applyFont="1" applyFill="1" applyBorder="1" applyAlignment="1" applyProtection="1">
      <alignment horizontal="right" vertical="center"/>
      <protection/>
    </xf>
    <xf numFmtId="0" fontId="0" fillId="0" borderId="45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Fill="1" applyBorder="1" applyAlignment="1" applyProtection="1">
      <alignment horizontal="center" vertical="center" shrinkToFit="1"/>
      <protection/>
    </xf>
    <xf numFmtId="0" fontId="0" fillId="0" borderId="70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38" fontId="20" fillId="0" borderId="13" xfId="49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 shrinkToFit="1"/>
      <protection/>
    </xf>
    <xf numFmtId="38" fontId="0" fillId="0" borderId="14" xfId="49" applyFont="1" applyFill="1" applyBorder="1" applyAlignment="1" applyProtection="1">
      <alignment horizontal="distributed" vertical="center" indent="1"/>
      <protection/>
    </xf>
    <xf numFmtId="0" fontId="0" fillId="0" borderId="35" xfId="0" applyFill="1" applyBorder="1" applyAlignment="1" applyProtection="1">
      <alignment horizontal="center" vertical="center" shrinkToFit="1"/>
      <protection/>
    </xf>
    <xf numFmtId="0" fontId="0" fillId="0" borderId="13" xfId="0" applyFont="1" applyFill="1" applyBorder="1" applyAlignment="1" applyProtection="1">
      <alignment horizontal="center" vertical="center" shrinkToFit="1"/>
      <protection/>
    </xf>
    <xf numFmtId="0" fontId="0" fillId="0" borderId="19" xfId="0" applyFont="1" applyFill="1" applyBorder="1" applyAlignment="1" applyProtection="1">
      <alignment horizontal="center" vertical="center" shrinkToFi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60" xfId="0" applyFont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70" xfId="0" applyFont="1" applyBorder="1" applyAlignment="1" applyProtection="1">
      <alignment horizontal="distributed" vertical="center" wrapText="1" indent="1"/>
      <protection/>
    </xf>
    <xf numFmtId="0" fontId="0" fillId="0" borderId="55" xfId="0" applyFont="1" applyBorder="1" applyAlignment="1" applyProtection="1">
      <alignment horizontal="distributed" vertical="center" wrapText="1" indent="1"/>
      <protection/>
    </xf>
    <xf numFmtId="0" fontId="0" fillId="0" borderId="32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13" xfId="0" applyFont="1" applyBorder="1" applyAlignment="1" applyProtection="1">
      <alignment horizontal="distributed" vertical="center" inden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>
      <alignment horizontal="center" vertical="center" wrapText="1"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71" xfId="0" applyFont="1" applyBorder="1" applyAlignment="1" applyProtection="1">
      <alignment horizontal="distributed" vertical="center" wrapText="1" indent="1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15" xfId="0" applyFont="1" applyBorder="1" applyAlignment="1" applyProtection="1">
      <alignment horizontal="distributed" vertical="center"/>
      <protection/>
    </xf>
    <xf numFmtId="0" fontId="0" fillId="0" borderId="61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37" fontId="0" fillId="0" borderId="36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distributed" vertical="center" indent="1"/>
      <protection/>
    </xf>
    <xf numFmtId="0" fontId="0" fillId="0" borderId="15" xfId="0" applyFont="1" applyBorder="1" applyAlignment="1" applyProtection="1">
      <alignment horizontal="distributed" vertical="center" indent="1"/>
      <protection/>
    </xf>
    <xf numFmtId="0" fontId="0" fillId="0" borderId="72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38" xfId="0" applyBorder="1" applyAlignment="1" applyProtection="1">
      <alignment horizontal="distributed" vertical="center" wrapText="1" indent="1"/>
      <protection/>
    </xf>
    <xf numFmtId="0" fontId="0" fillId="0" borderId="38" xfId="0" applyFont="1" applyBorder="1" applyAlignment="1" applyProtection="1">
      <alignment horizontal="distributed" vertical="center" wrapText="1" indent="1"/>
      <protection/>
    </xf>
    <xf numFmtId="0" fontId="0" fillId="0" borderId="39" xfId="0" applyFont="1" applyBorder="1" applyAlignment="1" applyProtection="1">
      <alignment horizontal="distributed" vertical="center" wrapText="1" indent="1"/>
      <protection/>
    </xf>
    <xf numFmtId="0" fontId="0" fillId="0" borderId="0" xfId="0" applyFont="1" applyBorder="1" applyAlignment="1" applyProtection="1">
      <alignment horizontal="distributed" vertical="center" wrapText="1" indent="1"/>
      <protection/>
    </xf>
    <xf numFmtId="0" fontId="0" fillId="0" borderId="15" xfId="0" applyFont="1" applyBorder="1" applyAlignment="1" applyProtection="1">
      <alignment horizontal="distributed" vertical="center" wrapText="1" indent="1"/>
      <protection/>
    </xf>
    <xf numFmtId="0" fontId="0" fillId="0" borderId="13" xfId="0" applyFont="1" applyBorder="1" applyAlignment="1" applyProtection="1">
      <alignment horizontal="distributed" vertical="center" wrapText="1" indent="1"/>
      <protection/>
    </xf>
    <xf numFmtId="0" fontId="0" fillId="0" borderId="19" xfId="0" applyFont="1" applyBorder="1" applyAlignment="1" applyProtection="1">
      <alignment horizontal="distributed" vertical="center" wrapText="1" indent="1"/>
      <protection/>
    </xf>
    <xf numFmtId="0" fontId="0" fillId="0" borderId="0" xfId="0" applyFont="1" applyFill="1" applyBorder="1" applyAlignment="1" applyProtection="1" quotePrefix="1">
      <alignment horizontal="distributed" vertical="center" indent="1"/>
      <protection/>
    </xf>
    <xf numFmtId="0" fontId="0" fillId="0" borderId="15" xfId="0" applyFont="1" applyFill="1" applyBorder="1" applyAlignment="1" applyProtection="1" quotePrefix="1">
      <alignment horizontal="distributed" vertical="center" indent="1"/>
      <protection/>
    </xf>
    <xf numFmtId="0" fontId="0" fillId="0" borderId="15" xfId="0" applyFont="1" applyFill="1" applyBorder="1" applyAlignment="1" applyProtection="1" quotePrefix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>
      <alignment horizontal="center" vertical="center"/>
    </xf>
    <xf numFmtId="0" fontId="0" fillId="0" borderId="72" xfId="0" applyFont="1" applyBorder="1" applyAlignment="1" applyProtection="1">
      <alignment horizontal="center" vertical="center" wrapText="1"/>
      <protection/>
    </xf>
    <xf numFmtId="0" fontId="0" fillId="0" borderId="52" xfId="0" applyFont="1" applyBorder="1" applyAlignment="1" applyProtection="1">
      <alignment horizontal="center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72" xfId="0" applyFont="1" applyBorder="1" applyAlignment="1">
      <alignment horizontal="center" vertical="center"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63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 applyProtection="1" quotePrefix="1">
      <alignment horizontal="center" vertical="center"/>
      <protection/>
    </xf>
    <xf numFmtId="0" fontId="20" fillId="0" borderId="15" xfId="0" applyFont="1" applyFill="1" applyBorder="1" applyAlignment="1" applyProtection="1" quotePrefix="1">
      <alignment horizontal="center" vertical="center"/>
      <protection/>
    </xf>
    <xf numFmtId="37" fontId="0" fillId="0" borderId="64" xfId="0" applyNumberFormat="1" applyFont="1" applyFill="1" applyBorder="1" applyAlignment="1" applyProtection="1">
      <alignment horizontal="right" vertical="center"/>
      <protection/>
    </xf>
    <xf numFmtId="37" fontId="0" fillId="0" borderId="29" xfId="0" applyNumberFormat="1" applyFont="1" applyFill="1" applyBorder="1" applyAlignment="1" applyProtection="1">
      <alignment horizontal="right" vertical="center"/>
      <protection/>
    </xf>
    <xf numFmtId="49" fontId="0" fillId="0" borderId="36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 applyProtection="1" quotePrefix="1">
      <alignment horizontal="right" vertical="center"/>
      <protection/>
    </xf>
    <xf numFmtId="37" fontId="2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6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48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55" xfId="0" applyFont="1" applyBorder="1" applyAlignment="1" applyProtection="1">
      <alignment horizontal="distributed" vertical="center" wrapText="1" indent="2"/>
      <protection/>
    </xf>
    <xf numFmtId="0" fontId="0" fillId="0" borderId="73" xfId="0" applyFont="1" applyBorder="1" applyAlignment="1">
      <alignment horizontal="center" vertical="center" wrapText="1"/>
    </xf>
    <xf numFmtId="0" fontId="0" fillId="0" borderId="14" xfId="0" applyFont="1" applyFill="1" applyBorder="1" applyAlignment="1" applyProtection="1" quotePrefix="1">
      <alignment horizontal="distributed" vertical="center" indent="2"/>
      <protection/>
    </xf>
    <xf numFmtId="0" fontId="0" fillId="0" borderId="0" xfId="0" applyFont="1" applyFill="1" applyBorder="1" applyAlignment="1" applyProtection="1" quotePrefix="1">
      <alignment horizontal="left" vertical="center" indent="5"/>
      <protection/>
    </xf>
    <xf numFmtId="0" fontId="0" fillId="0" borderId="14" xfId="0" applyFont="1" applyFill="1" applyBorder="1" applyAlignment="1" applyProtection="1" quotePrefix="1">
      <alignment horizontal="left" vertical="center" indent="5"/>
      <protection/>
    </xf>
    <xf numFmtId="0" fontId="20" fillId="0" borderId="13" xfId="0" applyFont="1" applyFill="1" applyBorder="1" applyAlignment="1" applyProtection="1" quotePrefix="1">
      <alignment horizontal="left" vertical="center" indent="5"/>
      <protection/>
    </xf>
    <xf numFmtId="0" fontId="20" fillId="0" borderId="25" xfId="0" applyFont="1" applyFill="1" applyBorder="1" applyAlignment="1" applyProtection="1" quotePrefix="1">
      <alignment horizontal="left" vertical="center" indent="5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20" fillId="0" borderId="35" xfId="49" applyFont="1" applyFill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176" fontId="20" fillId="0" borderId="13" xfId="49" applyNumberFormat="1" applyFont="1" applyFill="1" applyBorder="1" applyAlignment="1" applyProtection="1">
      <alignment horizontal="right" vertical="center"/>
      <protection/>
    </xf>
    <xf numFmtId="0" fontId="0" fillId="0" borderId="6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37" fontId="0" fillId="0" borderId="35" xfId="0" applyNumberFormat="1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 quotePrefix="1">
      <alignment horizontal="right" vertical="center"/>
    </xf>
    <xf numFmtId="0" fontId="0" fillId="0" borderId="42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>
      <alignment horizontal="distributed" vertical="center"/>
    </xf>
    <xf numFmtId="0" fontId="0" fillId="0" borderId="74" xfId="0" applyFont="1" applyFill="1" applyBorder="1" applyAlignment="1" applyProtection="1">
      <alignment horizontal="center" vertical="center"/>
      <protection/>
    </xf>
    <xf numFmtId="0" fontId="0" fillId="0" borderId="74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5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4" xfId="0" applyFill="1" applyBorder="1" applyAlignment="1" applyProtection="1">
      <alignment horizontal="left" vertical="center" wrapText="1" indent="1"/>
      <protection/>
    </xf>
    <xf numFmtId="0" fontId="0" fillId="0" borderId="38" xfId="0" applyFont="1" applyFill="1" applyBorder="1" applyAlignment="1">
      <alignment horizontal="left" vertical="center" wrapText="1" indent="1"/>
    </xf>
    <xf numFmtId="0" fontId="0" fillId="0" borderId="39" xfId="0" applyFont="1" applyFill="1" applyBorder="1" applyAlignment="1">
      <alignment horizontal="left" vertical="center" wrapText="1" indent="1"/>
    </xf>
    <xf numFmtId="0" fontId="0" fillId="0" borderId="45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8" xfId="0" applyFont="1" applyFill="1" applyBorder="1" applyAlignment="1">
      <alignment horizontal="left" vertical="center" wrapText="1" indent="1"/>
    </xf>
    <xf numFmtId="0" fontId="0" fillId="0" borderId="76" xfId="0" applyFont="1" applyFill="1" applyBorder="1" applyAlignment="1" applyProtection="1">
      <alignment horizontal="distributed" vertical="center"/>
      <protection/>
    </xf>
    <xf numFmtId="0" fontId="0" fillId="0" borderId="77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36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26" xfId="0" applyFont="1" applyBorder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3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32</xdr:row>
      <xdr:rowOff>38100</xdr:rowOff>
    </xdr:from>
    <xdr:to>
      <xdr:col>6</xdr:col>
      <xdr:colOff>180975</xdr:colOff>
      <xdr:row>33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600700" y="6457950"/>
          <a:ext cx="95250" cy="3048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609600</xdr:colOff>
      <xdr:row>32</xdr:row>
      <xdr:rowOff>38100</xdr:rowOff>
    </xdr:from>
    <xdr:to>
      <xdr:col>6</xdr:col>
      <xdr:colOff>685800</xdr:colOff>
      <xdr:row>33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6124575" y="6457950"/>
          <a:ext cx="85725" cy="3143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95250</xdr:colOff>
      <xdr:row>32</xdr:row>
      <xdr:rowOff>38100</xdr:rowOff>
    </xdr:from>
    <xdr:to>
      <xdr:col>7</xdr:col>
      <xdr:colOff>190500</xdr:colOff>
      <xdr:row>33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6429375" y="6457950"/>
          <a:ext cx="95250" cy="3048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609600</xdr:colOff>
      <xdr:row>32</xdr:row>
      <xdr:rowOff>38100</xdr:rowOff>
    </xdr:from>
    <xdr:to>
      <xdr:col>7</xdr:col>
      <xdr:colOff>704850</xdr:colOff>
      <xdr:row>33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6943725" y="6457950"/>
          <a:ext cx="95250" cy="3143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123825</xdr:rowOff>
    </xdr:from>
    <xdr:to>
      <xdr:col>1</xdr:col>
      <xdr:colOff>161925</xdr:colOff>
      <xdr:row>11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457325" y="1590675"/>
          <a:ext cx="142875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12</xdr:row>
      <xdr:rowOff>104775</xdr:rowOff>
    </xdr:from>
    <xdr:to>
      <xdr:col>1</xdr:col>
      <xdr:colOff>180975</xdr:colOff>
      <xdr:row>15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495425" y="2714625"/>
          <a:ext cx="114300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16</xdr:row>
      <xdr:rowOff>76200</xdr:rowOff>
    </xdr:from>
    <xdr:to>
      <xdr:col>1</xdr:col>
      <xdr:colOff>180975</xdr:colOff>
      <xdr:row>17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524000" y="34480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19</xdr:row>
      <xdr:rowOff>85725</xdr:rowOff>
    </xdr:from>
    <xdr:to>
      <xdr:col>1</xdr:col>
      <xdr:colOff>180975</xdr:colOff>
      <xdr:row>20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524000" y="40290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21</xdr:row>
      <xdr:rowOff>85725</xdr:rowOff>
    </xdr:from>
    <xdr:to>
      <xdr:col>1</xdr:col>
      <xdr:colOff>190500</xdr:colOff>
      <xdr:row>23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1533525" y="4410075"/>
          <a:ext cx="9525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24</xdr:row>
      <xdr:rowOff>123825</xdr:rowOff>
    </xdr:from>
    <xdr:to>
      <xdr:col>1</xdr:col>
      <xdr:colOff>180975</xdr:colOff>
      <xdr:row>25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524000" y="5019675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76200</xdr:rowOff>
    </xdr:from>
    <xdr:to>
      <xdr:col>2</xdr:col>
      <xdr:colOff>0</xdr:colOff>
      <xdr:row>28</xdr:row>
      <xdr:rowOff>19050</xdr:rowOff>
    </xdr:to>
    <xdr:sp>
      <xdr:nvSpPr>
        <xdr:cNvPr id="7" name="AutoShape 7"/>
        <xdr:cNvSpPr>
          <a:spLocks/>
        </xdr:cNvSpPr>
      </xdr:nvSpPr>
      <xdr:spPr>
        <a:xfrm>
          <a:off x="1495425" y="5353050"/>
          <a:ext cx="1428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28</xdr:row>
      <xdr:rowOff>76200</xdr:rowOff>
    </xdr:from>
    <xdr:to>
      <xdr:col>1</xdr:col>
      <xdr:colOff>190500</xdr:colOff>
      <xdr:row>30</xdr:row>
      <xdr:rowOff>171450</xdr:rowOff>
    </xdr:to>
    <xdr:sp>
      <xdr:nvSpPr>
        <xdr:cNvPr id="8" name="AutoShape 8"/>
        <xdr:cNvSpPr>
          <a:spLocks/>
        </xdr:cNvSpPr>
      </xdr:nvSpPr>
      <xdr:spPr>
        <a:xfrm>
          <a:off x="1533525" y="5734050"/>
          <a:ext cx="95250" cy="476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32</xdr:row>
      <xdr:rowOff>76200</xdr:rowOff>
    </xdr:from>
    <xdr:to>
      <xdr:col>2</xdr:col>
      <xdr:colOff>0</xdr:colOff>
      <xdr:row>33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1495425" y="6496050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35</xdr:row>
      <xdr:rowOff>85725</xdr:rowOff>
    </xdr:from>
    <xdr:to>
      <xdr:col>2</xdr:col>
      <xdr:colOff>0</xdr:colOff>
      <xdr:row>36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1476375" y="7077075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38</xdr:row>
      <xdr:rowOff>104775</xdr:rowOff>
    </xdr:from>
    <xdr:to>
      <xdr:col>1</xdr:col>
      <xdr:colOff>180975</xdr:colOff>
      <xdr:row>39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1524000" y="7667625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40</xdr:row>
      <xdr:rowOff>95250</xdr:rowOff>
    </xdr:from>
    <xdr:to>
      <xdr:col>2</xdr:col>
      <xdr:colOff>0</xdr:colOff>
      <xdr:row>41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1543050" y="80391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45</xdr:row>
      <xdr:rowOff>85725</xdr:rowOff>
    </xdr:from>
    <xdr:to>
      <xdr:col>1</xdr:col>
      <xdr:colOff>190500</xdr:colOff>
      <xdr:row>46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1533525" y="898207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47</xdr:row>
      <xdr:rowOff>95250</xdr:rowOff>
    </xdr:from>
    <xdr:to>
      <xdr:col>1</xdr:col>
      <xdr:colOff>190500</xdr:colOff>
      <xdr:row>48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533525" y="9372600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49</xdr:row>
      <xdr:rowOff>95250</xdr:rowOff>
    </xdr:from>
    <xdr:to>
      <xdr:col>2</xdr:col>
      <xdr:colOff>0</xdr:colOff>
      <xdr:row>50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543050" y="9753600"/>
          <a:ext cx="9525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54</xdr:row>
      <xdr:rowOff>76200</xdr:rowOff>
    </xdr:from>
    <xdr:to>
      <xdr:col>1</xdr:col>
      <xdr:colOff>190500</xdr:colOff>
      <xdr:row>55</xdr:row>
      <xdr:rowOff>152400</xdr:rowOff>
    </xdr:to>
    <xdr:sp>
      <xdr:nvSpPr>
        <xdr:cNvPr id="16" name="AutoShape 16"/>
        <xdr:cNvSpPr>
          <a:spLocks/>
        </xdr:cNvSpPr>
      </xdr:nvSpPr>
      <xdr:spPr>
        <a:xfrm>
          <a:off x="1533525" y="106870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58</xdr:row>
      <xdr:rowOff>95250</xdr:rowOff>
    </xdr:from>
    <xdr:to>
      <xdr:col>1</xdr:col>
      <xdr:colOff>190500</xdr:colOff>
      <xdr:row>59</xdr:row>
      <xdr:rowOff>142875</xdr:rowOff>
    </xdr:to>
    <xdr:sp>
      <xdr:nvSpPr>
        <xdr:cNvPr id="17" name="AutoShape 17"/>
        <xdr:cNvSpPr>
          <a:spLocks/>
        </xdr:cNvSpPr>
      </xdr:nvSpPr>
      <xdr:spPr>
        <a:xfrm>
          <a:off x="1533525" y="11468100"/>
          <a:ext cx="952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3"/>
  <sheetViews>
    <sheetView zoomScale="80" zoomScaleNormal="80" zoomScalePageLayoutView="0" workbookViewId="0" topLeftCell="A1">
      <selection activeCell="A2" sqref="A2:W2"/>
    </sheetView>
  </sheetViews>
  <sheetFormatPr defaultColWidth="10.59765625" defaultRowHeight="15"/>
  <cols>
    <col min="1" max="1" width="2.59765625" style="43" customWidth="1"/>
    <col min="2" max="2" width="13.19921875" style="43" customWidth="1"/>
    <col min="3" max="24" width="9.59765625" style="43" customWidth="1"/>
    <col min="25" max="16384" width="10.59765625" style="43" customWidth="1"/>
  </cols>
  <sheetData>
    <row r="1" spans="1:23" s="42" customFormat="1" ht="19.5" customHeight="1">
      <c r="A1" s="1" t="s">
        <v>264</v>
      </c>
      <c r="W1" s="2" t="s">
        <v>251</v>
      </c>
    </row>
    <row r="2" spans="1:24" ht="24.75" customHeight="1">
      <c r="A2" s="585" t="s">
        <v>444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  <c r="U2" s="585"/>
      <c r="V2" s="585"/>
      <c r="W2" s="585"/>
      <c r="X2" s="26"/>
    </row>
    <row r="3" spans="1:24" ht="19.5" customHeight="1">
      <c r="A3" s="260" t="s">
        <v>313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7"/>
    </row>
    <row r="4" spans="2:23" ht="18" customHeight="1" thickBo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586" t="s">
        <v>445</v>
      </c>
    </row>
    <row r="5" spans="1:23" ht="18.75" customHeight="1">
      <c r="A5" s="261"/>
      <c r="B5" s="262"/>
      <c r="C5" s="267" t="s">
        <v>0</v>
      </c>
      <c r="D5" s="268"/>
      <c r="E5" s="268"/>
      <c r="F5" s="268"/>
      <c r="G5" s="268"/>
      <c r="H5" s="268"/>
      <c r="I5" s="268"/>
      <c r="J5" s="268"/>
      <c r="K5" s="268"/>
      <c r="L5" s="269"/>
      <c r="M5" s="267" t="s">
        <v>1</v>
      </c>
      <c r="N5" s="269"/>
      <c r="O5" s="270" t="s">
        <v>58</v>
      </c>
      <c r="P5" s="273" t="s">
        <v>235</v>
      </c>
      <c r="Q5" s="273" t="s">
        <v>3</v>
      </c>
      <c r="R5" s="273" t="s">
        <v>4</v>
      </c>
      <c r="S5" s="273" t="s">
        <v>236</v>
      </c>
      <c r="T5" s="278" t="s">
        <v>143</v>
      </c>
      <c r="U5" s="69" t="s">
        <v>291</v>
      </c>
      <c r="V5" s="69" t="s">
        <v>322</v>
      </c>
      <c r="W5" s="281" t="s">
        <v>144</v>
      </c>
    </row>
    <row r="6" spans="1:23" ht="18.75" customHeight="1">
      <c r="A6" s="263"/>
      <c r="B6" s="264"/>
      <c r="C6" s="257" t="s">
        <v>237</v>
      </c>
      <c r="D6" s="258"/>
      <c r="E6" s="258"/>
      <c r="F6" s="258"/>
      <c r="G6" s="259"/>
      <c r="H6" s="257" t="s">
        <v>2</v>
      </c>
      <c r="I6" s="258"/>
      <c r="J6" s="258"/>
      <c r="K6" s="258"/>
      <c r="L6" s="259"/>
      <c r="M6" s="276" t="s">
        <v>323</v>
      </c>
      <c r="N6" s="277" t="s">
        <v>238</v>
      </c>
      <c r="O6" s="271"/>
      <c r="P6" s="274"/>
      <c r="Q6" s="274"/>
      <c r="R6" s="274"/>
      <c r="S6" s="274"/>
      <c r="T6" s="279"/>
      <c r="U6" s="67" t="s">
        <v>318</v>
      </c>
      <c r="V6" s="67" t="s">
        <v>320</v>
      </c>
      <c r="W6" s="282"/>
    </row>
    <row r="7" spans="1:23" ht="18.75" customHeight="1">
      <c r="A7" s="265"/>
      <c r="B7" s="266"/>
      <c r="C7" s="50" t="s">
        <v>5</v>
      </c>
      <c r="D7" s="50" t="s">
        <v>6</v>
      </c>
      <c r="E7" s="50" t="s">
        <v>7</v>
      </c>
      <c r="F7" s="50" t="s">
        <v>312</v>
      </c>
      <c r="G7" s="50" t="s">
        <v>8</v>
      </c>
      <c r="H7" s="50" t="s">
        <v>5</v>
      </c>
      <c r="I7" s="50" t="s">
        <v>6</v>
      </c>
      <c r="J7" s="50" t="s">
        <v>7</v>
      </c>
      <c r="K7" s="50" t="s">
        <v>312</v>
      </c>
      <c r="L7" s="50" t="s">
        <v>8</v>
      </c>
      <c r="M7" s="275"/>
      <c r="N7" s="275"/>
      <c r="O7" s="272"/>
      <c r="P7" s="275"/>
      <c r="Q7" s="275"/>
      <c r="R7" s="275"/>
      <c r="S7" s="275"/>
      <c r="T7" s="280"/>
      <c r="U7" s="68" t="s">
        <v>319</v>
      </c>
      <c r="V7" s="68" t="s">
        <v>321</v>
      </c>
      <c r="W7" s="283"/>
    </row>
    <row r="8" spans="1:38" ht="13.5" customHeight="1">
      <c r="A8" s="253" t="s">
        <v>316</v>
      </c>
      <c r="B8" s="254"/>
      <c r="C8" s="229">
        <f>SUM(D8:G8)</f>
        <v>139</v>
      </c>
      <c r="D8" s="230">
        <v>13</v>
      </c>
      <c r="E8" s="230" t="s">
        <v>230</v>
      </c>
      <c r="F8" s="230" t="s">
        <v>230</v>
      </c>
      <c r="G8" s="230">
        <v>126</v>
      </c>
      <c r="H8" s="231">
        <f>SUM(I8:L8)</f>
        <v>21398</v>
      </c>
      <c r="I8" s="230">
        <v>4063</v>
      </c>
      <c r="J8" s="230">
        <v>582</v>
      </c>
      <c r="K8" s="230">
        <v>150</v>
      </c>
      <c r="L8" s="230">
        <v>16603</v>
      </c>
      <c r="M8" s="230">
        <v>695</v>
      </c>
      <c r="N8" s="230">
        <v>2945</v>
      </c>
      <c r="O8" s="230">
        <v>370</v>
      </c>
      <c r="P8" s="230">
        <v>268</v>
      </c>
      <c r="Q8" s="230">
        <v>2484</v>
      </c>
      <c r="R8" s="230">
        <v>499</v>
      </c>
      <c r="S8" s="230">
        <v>1717</v>
      </c>
      <c r="T8" s="230">
        <v>265</v>
      </c>
      <c r="U8" s="230">
        <v>4610</v>
      </c>
      <c r="V8" s="230">
        <v>3800</v>
      </c>
      <c r="W8" s="230">
        <v>246</v>
      </c>
      <c r="Y8" s="51"/>
      <c r="Z8" s="51"/>
      <c r="AA8" s="51"/>
      <c r="AB8" s="51"/>
      <c r="AC8" s="52"/>
      <c r="AD8" s="52"/>
      <c r="AE8" s="52"/>
      <c r="AF8" s="52"/>
      <c r="AG8" s="52"/>
      <c r="AH8" s="52"/>
      <c r="AI8" s="52"/>
      <c r="AJ8" s="52"/>
      <c r="AK8" s="52"/>
      <c r="AL8" s="52"/>
    </row>
    <row r="9" spans="1:23" ht="13.5" customHeight="1">
      <c r="A9" s="253" t="s">
        <v>317</v>
      </c>
      <c r="B9" s="254"/>
      <c r="C9" s="229">
        <f aca="true" t="shared" si="0" ref="C9:C21">SUM(D9:G9)</f>
        <v>138</v>
      </c>
      <c r="D9" s="231">
        <v>13</v>
      </c>
      <c r="E9" s="231" t="s">
        <v>230</v>
      </c>
      <c r="F9" s="231" t="s">
        <v>230</v>
      </c>
      <c r="G9" s="231">
        <v>125</v>
      </c>
      <c r="H9" s="231">
        <f>SUM(I9:L9)</f>
        <v>21622</v>
      </c>
      <c r="I9" s="231">
        <v>4089</v>
      </c>
      <c r="J9" s="231">
        <v>514</v>
      </c>
      <c r="K9" s="231">
        <v>121</v>
      </c>
      <c r="L9" s="231">
        <v>16898</v>
      </c>
      <c r="M9" s="231">
        <v>704</v>
      </c>
      <c r="N9" s="231">
        <v>2917</v>
      </c>
      <c r="O9" s="231">
        <v>382</v>
      </c>
      <c r="P9" s="231">
        <v>263</v>
      </c>
      <c r="Q9" s="231" t="s">
        <v>145</v>
      </c>
      <c r="R9" s="231" t="s">
        <v>145</v>
      </c>
      <c r="S9" s="231" t="s">
        <v>145</v>
      </c>
      <c r="T9" s="231" t="s">
        <v>145</v>
      </c>
      <c r="U9" s="231" t="s">
        <v>145</v>
      </c>
      <c r="V9" s="231" t="s">
        <v>145</v>
      </c>
      <c r="W9" s="231" t="s">
        <v>145</v>
      </c>
    </row>
    <row r="10" spans="1:23" ht="13.5" customHeight="1">
      <c r="A10" s="255">
        <v>2</v>
      </c>
      <c r="B10" s="256"/>
      <c r="C10" s="229">
        <f t="shared" si="0"/>
        <v>138</v>
      </c>
      <c r="D10" s="231">
        <v>13</v>
      </c>
      <c r="E10" s="231" t="s">
        <v>230</v>
      </c>
      <c r="F10" s="231" t="s">
        <v>230</v>
      </c>
      <c r="G10" s="231">
        <v>125</v>
      </c>
      <c r="H10" s="231">
        <f>SUM(I10:L10)</f>
        <v>21605</v>
      </c>
      <c r="I10" s="231">
        <v>4089</v>
      </c>
      <c r="J10" s="231">
        <v>454</v>
      </c>
      <c r="K10" s="231">
        <v>121</v>
      </c>
      <c r="L10" s="231">
        <v>16941</v>
      </c>
      <c r="M10" s="231">
        <v>711</v>
      </c>
      <c r="N10" s="231">
        <v>2884</v>
      </c>
      <c r="O10" s="231">
        <v>381</v>
      </c>
      <c r="P10" s="231">
        <v>266</v>
      </c>
      <c r="Q10" s="231">
        <v>2593</v>
      </c>
      <c r="R10" s="231">
        <v>521</v>
      </c>
      <c r="S10" s="231">
        <v>1760</v>
      </c>
      <c r="T10" s="231">
        <v>284</v>
      </c>
      <c r="U10" s="231">
        <v>5147</v>
      </c>
      <c r="V10" s="231">
        <v>4006</v>
      </c>
      <c r="W10" s="231">
        <v>249</v>
      </c>
    </row>
    <row r="11" spans="1:23" ht="13.5" customHeight="1">
      <c r="A11" s="255">
        <v>3</v>
      </c>
      <c r="B11" s="256"/>
      <c r="C11" s="229">
        <f t="shared" si="0"/>
        <v>137</v>
      </c>
      <c r="D11" s="231">
        <v>13</v>
      </c>
      <c r="E11" s="231" t="s">
        <v>230</v>
      </c>
      <c r="F11" s="231" t="s">
        <v>230</v>
      </c>
      <c r="G11" s="231">
        <v>124</v>
      </c>
      <c r="H11" s="231">
        <f>SUM(I11:L11)</f>
        <v>21763</v>
      </c>
      <c r="I11" s="231">
        <v>4089</v>
      </c>
      <c r="J11" s="231">
        <v>452</v>
      </c>
      <c r="K11" s="231">
        <v>121</v>
      </c>
      <c r="L11" s="231">
        <v>17101</v>
      </c>
      <c r="M11" s="231">
        <v>715</v>
      </c>
      <c r="N11" s="231">
        <v>2755</v>
      </c>
      <c r="O11" s="231">
        <v>389</v>
      </c>
      <c r="P11" s="231">
        <v>266</v>
      </c>
      <c r="Q11" s="231" t="s">
        <v>145</v>
      </c>
      <c r="R11" s="231" t="s">
        <v>145</v>
      </c>
      <c r="S11" s="231" t="s">
        <v>145</v>
      </c>
      <c r="T11" s="231" t="s">
        <v>145</v>
      </c>
      <c r="U11" s="231" t="s">
        <v>145</v>
      </c>
      <c r="V11" s="231" t="s">
        <v>145</v>
      </c>
      <c r="W11" s="231" t="s">
        <v>145</v>
      </c>
    </row>
    <row r="12" spans="1:23" s="64" customFormat="1" ht="13.5" customHeight="1">
      <c r="A12" s="251">
        <v>4</v>
      </c>
      <c r="B12" s="252"/>
      <c r="C12" s="235">
        <f t="shared" si="0"/>
        <v>136</v>
      </c>
      <c r="D12" s="63">
        <f>SUM(D14:D21,D32,D42)</f>
        <v>13</v>
      </c>
      <c r="E12" s="63" t="s">
        <v>230</v>
      </c>
      <c r="F12" s="63" t="s">
        <v>230</v>
      </c>
      <c r="G12" s="63">
        <f>SUM(G14:G21,G23,G26,G32,G42,G49,G63)</f>
        <v>123</v>
      </c>
      <c r="H12" s="63">
        <f>SUM(I12:L12)</f>
        <v>21775</v>
      </c>
      <c r="I12" s="63">
        <f>SUM(I14:I21,I32,I42)</f>
        <v>4137</v>
      </c>
      <c r="J12" s="63">
        <f>SUM(J14:J21)</f>
        <v>452</v>
      </c>
      <c r="K12" s="63">
        <f>SUM(K14:K21,K26)</f>
        <v>121</v>
      </c>
      <c r="L12" s="63">
        <f>SUM(L14:L21,L23,L26,L32,L42,L49,L63)</f>
        <v>17065</v>
      </c>
      <c r="M12" s="63">
        <f aca="true" t="shared" si="1" ref="M12:V12">SUM(M14:M21,M23,M26,M32,M42,M49,M55,M63,M69)</f>
        <v>783</v>
      </c>
      <c r="N12" s="63">
        <f t="shared" si="1"/>
        <v>2757</v>
      </c>
      <c r="O12" s="63">
        <f t="shared" si="1"/>
        <v>398</v>
      </c>
      <c r="P12" s="63">
        <f t="shared" si="1"/>
        <v>269</v>
      </c>
      <c r="Q12" s="63">
        <f t="shared" si="1"/>
        <v>2688</v>
      </c>
      <c r="R12" s="63">
        <f t="shared" si="1"/>
        <v>540</v>
      </c>
      <c r="S12" s="63">
        <f t="shared" si="1"/>
        <v>1793</v>
      </c>
      <c r="T12" s="63">
        <f t="shared" si="1"/>
        <v>315</v>
      </c>
      <c r="U12" s="63">
        <f t="shared" si="1"/>
        <v>5685</v>
      </c>
      <c r="V12" s="63">
        <f t="shared" si="1"/>
        <v>4170</v>
      </c>
      <c r="W12" s="63">
        <f>SUM(W14:W21,W23,W26,W32,W42,W49,W63,W69)</f>
        <v>247</v>
      </c>
    </row>
    <row r="13" spans="1:23" ht="13.5" customHeight="1">
      <c r="A13" s="55"/>
      <c r="B13" s="56"/>
      <c r="C13" s="229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</row>
    <row r="14" spans="1:23" ht="13.5" customHeight="1">
      <c r="A14" s="249" t="s">
        <v>9</v>
      </c>
      <c r="B14" s="250"/>
      <c r="C14" s="229">
        <f t="shared" si="0"/>
        <v>60</v>
      </c>
      <c r="D14" s="232">
        <v>6</v>
      </c>
      <c r="E14" s="232" t="s">
        <v>145</v>
      </c>
      <c r="F14" s="232" t="s">
        <v>145</v>
      </c>
      <c r="G14" s="232">
        <v>54</v>
      </c>
      <c r="H14" s="231">
        <f aca="true" t="shared" si="2" ref="H14:H21">SUM(I14:L14)</f>
        <v>11176</v>
      </c>
      <c r="I14" s="232">
        <v>2388</v>
      </c>
      <c r="J14" s="232">
        <v>218</v>
      </c>
      <c r="K14" s="232">
        <v>40</v>
      </c>
      <c r="L14" s="232">
        <v>8530</v>
      </c>
      <c r="M14" s="232">
        <v>328</v>
      </c>
      <c r="N14" s="232">
        <v>1184</v>
      </c>
      <c r="O14" s="232">
        <v>169</v>
      </c>
      <c r="P14" s="232">
        <v>117</v>
      </c>
      <c r="Q14" s="232">
        <v>1454</v>
      </c>
      <c r="R14" s="232">
        <v>252</v>
      </c>
      <c r="S14" s="232">
        <v>1115</v>
      </c>
      <c r="T14" s="232">
        <v>84</v>
      </c>
      <c r="U14" s="232">
        <v>3018</v>
      </c>
      <c r="V14" s="232">
        <v>1697</v>
      </c>
      <c r="W14" s="232">
        <v>113</v>
      </c>
    </row>
    <row r="15" spans="1:23" ht="13.5" customHeight="1">
      <c r="A15" s="249" t="s">
        <v>10</v>
      </c>
      <c r="B15" s="250"/>
      <c r="C15" s="229">
        <f t="shared" si="0"/>
        <v>9</v>
      </c>
      <c r="D15" s="232">
        <v>2</v>
      </c>
      <c r="E15" s="232" t="s">
        <v>145</v>
      </c>
      <c r="F15" s="232" t="s">
        <v>145</v>
      </c>
      <c r="G15" s="232">
        <v>7</v>
      </c>
      <c r="H15" s="231">
        <f t="shared" si="2"/>
        <v>1623</v>
      </c>
      <c r="I15" s="232">
        <v>257</v>
      </c>
      <c r="J15" s="232">
        <v>115</v>
      </c>
      <c r="K15" s="232">
        <v>10</v>
      </c>
      <c r="L15" s="232">
        <v>1241</v>
      </c>
      <c r="M15" s="232">
        <v>22</v>
      </c>
      <c r="N15" s="232">
        <v>109</v>
      </c>
      <c r="O15" s="232">
        <v>27</v>
      </c>
      <c r="P15" s="232">
        <v>20</v>
      </c>
      <c r="Q15" s="232">
        <v>123</v>
      </c>
      <c r="R15" s="232">
        <v>30</v>
      </c>
      <c r="S15" s="232">
        <v>90</v>
      </c>
      <c r="T15" s="232">
        <v>17</v>
      </c>
      <c r="U15" s="232">
        <v>440</v>
      </c>
      <c r="V15" s="232">
        <v>358</v>
      </c>
      <c r="W15" s="232">
        <v>21</v>
      </c>
    </row>
    <row r="16" spans="1:23" ht="13.5" customHeight="1">
      <c r="A16" s="249" t="s">
        <v>11</v>
      </c>
      <c r="B16" s="250"/>
      <c r="C16" s="229">
        <f t="shared" si="0"/>
        <v>20</v>
      </c>
      <c r="D16" s="232">
        <v>1</v>
      </c>
      <c r="E16" s="232" t="s">
        <v>145</v>
      </c>
      <c r="F16" s="232" t="s">
        <v>145</v>
      </c>
      <c r="G16" s="232">
        <v>19</v>
      </c>
      <c r="H16" s="231">
        <f t="shared" si="2"/>
        <v>1744</v>
      </c>
      <c r="I16" s="232">
        <v>349</v>
      </c>
      <c r="J16" s="232">
        <v>46</v>
      </c>
      <c r="K16" s="232">
        <v>20</v>
      </c>
      <c r="L16" s="232">
        <v>1329</v>
      </c>
      <c r="M16" s="232">
        <v>70</v>
      </c>
      <c r="N16" s="232">
        <v>307</v>
      </c>
      <c r="O16" s="232">
        <v>43</v>
      </c>
      <c r="P16" s="232">
        <v>30</v>
      </c>
      <c r="Q16" s="232">
        <v>170</v>
      </c>
      <c r="R16" s="232">
        <v>57</v>
      </c>
      <c r="S16" s="232">
        <v>108</v>
      </c>
      <c r="T16" s="232">
        <v>30</v>
      </c>
      <c r="U16" s="232">
        <v>300</v>
      </c>
      <c r="V16" s="232">
        <v>497</v>
      </c>
      <c r="W16" s="232">
        <v>25</v>
      </c>
    </row>
    <row r="17" spans="1:23" ht="13.5" customHeight="1">
      <c r="A17" s="249" t="s">
        <v>12</v>
      </c>
      <c r="B17" s="250"/>
      <c r="C17" s="229">
        <f t="shared" si="0"/>
        <v>1</v>
      </c>
      <c r="D17" s="232" t="s">
        <v>145</v>
      </c>
      <c r="E17" s="232" t="s">
        <v>145</v>
      </c>
      <c r="F17" s="232" t="s">
        <v>145</v>
      </c>
      <c r="G17" s="232">
        <v>1</v>
      </c>
      <c r="H17" s="231">
        <f t="shared" si="2"/>
        <v>228</v>
      </c>
      <c r="I17" s="232" t="s">
        <v>145</v>
      </c>
      <c r="J17" s="232">
        <v>8</v>
      </c>
      <c r="K17" s="232">
        <v>8</v>
      </c>
      <c r="L17" s="232">
        <v>212</v>
      </c>
      <c r="M17" s="232">
        <v>22</v>
      </c>
      <c r="N17" s="232">
        <v>51</v>
      </c>
      <c r="O17" s="232">
        <v>9</v>
      </c>
      <c r="P17" s="232">
        <v>5</v>
      </c>
      <c r="Q17" s="232">
        <v>38</v>
      </c>
      <c r="R17" s="232">
        <v>13</v>
      </c>
      <c r="S17" s="232">
        <v>26</v>
      </c>
      <c r="T17" s="232">
        <v>14</v>
      </c>
      <c r="U17" s="232">
        <v>73</v>
      </c>
      <c r="V17" s="232">
        <v>73</v>
      </c>
      <c r="W17" s="232">
        <v>5</v>
      </c>
    </row>
    <row r="18" spans="1:23" ht="13.5" customHeight="1">
      <c r="A18" s="249" t="s">
        <v>13</v>
      </c>
      <c r="B18" s="250"/>
      <c r="C18" s="229">
        <f t="shared" si="0"/>
        <v>1</v>
      </c>
      <c r="D18" s="232" t="s">
        <v>145</v>
      </c>
      <c r="E18" s="232" t="s">
        <v>145</v>
      </c>
      <c r="F18" s="232" t="s">
        <v>145</v>
      </c>
      <c r="G18" s="232">
        <v>1</v>
      </c>
      <c r="H18" s="231">
        <f t="shared" si="2"/>
        <v>209</v>
      </c>
      <c r="I18" s="232" t="s">
        <v>145</v>
      </c>
      <c r="J18" s="232">
        <v>15</v>
      </c>
      <c r="K18" s="232">
        <v>19</v>
      </c>
      <c r="L18" s="232">
        <v>175</v>
      </c>
      <c r="M18" s="232">
        <v>12</v>
      </c>
      <c r="N18" s="232">
        <v>65</v>
      </c>
      <c r="O18" s="232">
        <v>6</v>
      </c>
      <c r="P18" s="232">
        <v>3</v>
      </c>
      <c r="Q18" s="232">
        <v>25</v>
      </c>
      <c r="R18" s="232">
        <v>7</v>
      </c>
      <c r="S18" s="232">
        <v>21</v>
      </c>
      <c r="T18" s="232">
        <v>15</v>
      </c>
      <c r="U18" s="232">
        <v>61</v>
      </c>
      <c r="V18" s="232">
        <v>61</v>
      </c>
      <c r="W18" s="232">
        <v>6</v>
      </c>
    </row>
    <row r="19" spans="1:23" ht="13.5" customHeight="1">
      <c r="A19" s="249" t="s">
        <v>14</v>
      </c>
      <c r="B19" s="250"/>
      <c r="C19" s="229">
        <f t="shared" si="0"/>
        <v>9</v>
      </c>
      <c r="D19" s="232">
        <v>2</v>
      </c>
      <c r="E19" s="232" t="s">
        <v>145</v>
      </c>
      <c r="F19" s="232" t="s">
        <v>145</v>
      </c>
      <c r="G19" s="232">
        <v>7</v>
      </c>
      <c r="H19" s="231">
        <f t="shared" si="2"/>
        <v>1466</v>
      </c>
      <c r="I19" s="232">
        <v>309</v>
      </c>
      <c r="J19" s="232">
        <v>50</v>
      </c>
      <c r="K19" s="232" t="s">
        <v>145</v>
      </c>
      <c r="L19" s="232">
        <v>1107</v>
      </c>
      <c r="M19" s="232">
        <v>38</v>
      </c>
      <c r="N19" s="232">
        <v>178</v>
      </c>
      <c r="O19" s="232">
        <v>18</v>
      </c>
      <c r="P19" s="232">
        <v>24</v>
      </c>
      <c r="Q19" s="232">
        <v>88</v>
      </c>
      <c r="R19" s="232">
        <v>24</v>
      </c>
      <c r="S19" s="232">
        <v>70</v>
      </c>
      <c r="T19" s="232">
        <v>15</v>
      </c>
      <c r="U19" s="232">
        <v>230</v>
      </c>
      <c r="V19" s="232">
        <v>381</v>
      </c>
      <c r="W19" s="232">
        <v>5</v>
      </c>
    </row>
    <row r="20" spans="1:23" ht="13.5" customHeight="1">
      <c r="A20" s="249" t="s">
        <v>15</v>
      </c>
      <c r="B20" s="250"/>
      <c r="C20" s="229">
        <f t="shared" si="0"/>
        <v>5</v>
      </c>
      <c r="D20" s="232" t="s">
        <v>145</v>
      </c>
      <c r="E20" s="232" t="s">
        <v>145</v>
      </c>
      <c r="F20" s="232" t="s">
        <v>145</v>
      </c>
      <c r="G20" s="232">
        <v>5</v>
      </c>
      <c r="H20" s="231">
        <f t="shared" si="2"/>
        <v>297</v>
      </c>
      <c r="I20" s="232" t="s">
        <v>145</v>
      </c>
      <c r="J20" s="232" t="s">
        <v>145</v>
      </c>
      <c r="K20" s="232">
        <v>12</v>
      </c>
      <c r="L20" s="232">
        <v>285</v>
      </c>
      <c r="M20" s="232">
        <v>27</v>
      </c>
      <c r="N20" s="232">
        <v>147</v>
      </c>
      <c r="O20" s="232">
        <v>13</v>
      </c>
      <c r="P20" s="232">
        <v>5</v>
      </c>
      <c r="Q20" s="232">
        <v>54</v>
      </c>
      <c r="R20" s="232">
        <v>12</v>
      </c>
      <c r="S20" s="232">
        <v>25</v>
      </c>
      <c r="T20" s="232">
        <v>16</v>
      </c>
      <c r="U20" s="232">
        <v>123</v>
      </c>
      <c r="V20" s="232">
        <v>85</v>
      </c>
      <c r="W20" s="232">
        <v>7</v>
      </c>
    </row>
    <row r="21" spans="1:23" ht="13.5" customHeight="1">
      <c r="A21" s="249" t="s">
        <v>16</v>
      </c>
      <c r="B21" s="250"/>
      <c r="C21" s="229">
        <f t="shared" si="0"/>
        <v>3</v>
      </c>
      <c r="D21" s="232" t="s">
        <v>145</v>
      </c>
      <c r="E21" s="232" t="s">
        <v>145</v>
      </c>
      <c r="F21" s="232" t="s">
        <v>145</v>
      </c>
      <c r="G21" s="232">
        <v>3</v>
      </c>
      <c r="H21" s="231">
        <f t="shared" si="2"/>
        <v>365</v>
      </c>
      <c r="I21" s="232">
        <v>30</v>
      </c>
      <c r="J21" s="232" t="s">
        <v>145</v>
      </c>
      <c r="K21" s="232" t="s">
        <v>145</v>
      </c>
      <c r="L21" s="232">
        <v>335</v>
      </c>
      <c r="M21" s="232">
        <v>36</v>
      </c>
      <c r="N21" s="232">
        <v>70</v>
      </c>
      <c r="O21" s="232">
        <v>15</v>
      </c>
      <c r="P21" s="232">
        <v>10</v>
      </c>
      <c r="Q21" s="232">
        <v>73</v>
      </c>
      <c r="R21" s="232">
        <v>19</v>
      </c>
      <c r="S21" s="232">
        <v>60</v>
      </c>
      <c r="T21" s="232">
        <v>22</v>
      </c>
      <c r="U21" s="232">
        <v>143</v>
      </c>
      <c r="V21" s="232">
        <v>141</v>
      </c>
      <c r="W21" s="232">
        <v>12</v>
      </c>
    </row>
    <row r="22" spans="1:23" ht="13.5" customHeight="1">
      <c r="A22" s="55"/>
      <c r="B22" s="56"/>
      <c r="C22" s="229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</row>
    <row r="23" spans="1:23" s="64" customFormat="1" ht="13.5" customHeight="1">
      <c r="A23" s="247" t="s">
        <v>17</v>
      </c>
      <c r="B23" s="248"/>
      <c r="C23" s="235">
        <v>1</v>
      </c>
      <c r="D23" s="65" t="s">
        <v>230</v>
      </c>
      <c r="E23" s="65" t="s">
        <v>230</v>
      </c>
      <c r="F23" s="65" t="s">
        <v>230</v>
      </c>
      <c r="G23" s="65">
        <v>1</v>
      </c>
      <c r="H23" s="65">
        <v>351</v>
      </c>
      <c r="I23" s="65" t="s">
        <v>230</v>
      </c>
      <c r="J23" s="65" t="s">
        <v>230</v>
      </c>
      <c r="K23" s="65" t="s">
        <v>230</v>
      </c>
      <c r="L23" s="65">
        <v>351</v>
      </c>
      <c r="M23" s="65">
        <v>3</v>
      </c>
      <c r="N23" s="65">
        <v>19</v>
      </c>
      <c r="O23" s="65">
        <v>2</v>
      </c>
      <c r="P23" s="65">
        <v>4</v>
      </c>
      <c r="Q23" s="65">
        <v>22</v>
      </c>
      <c r="R23" s="65">
        <v>2</v>
      </c>
      <c r="S23" s="65">
        <v>10</v>
      </c>
      <c r="T23" s="65">
        <v>2</v>
      </c>
      <c r="U23" s="65">
        <v>108</v>
      </c>
      <c r="V23" s="65">
        <v>17</v>
      </c>
      <c r="W23" s="65">
        <v>10</v>
      </c>
    </row>
    <row r="24" spans="1:23" ht="13.5" customHeight="1">
      <c r="A24" s="3"/>
      <c r="B24" s="59" t="s">
        <v>18</v>
      </c>
      <c r="C24" s="229">
        <f>SUM(D24:G24)</f>
        <v>1</v>
      </c>
      <c r="D24" s="232" t="s">
        <v>145</v>
      </c>
      <c r="E24" s="232" t="s">
        <v>145</v>
      </c>
      <c r="F24" s="232" t="s">
        <v>145</v>
      </c>
      <c r="G24" s="232">
        <v>1</v>
      </c>
      <c r="H24" s="231">
        <f>SUM(I24:L24)</f>
        <v>351</v>
      </c>
      <c r="I24" s="232" t="s">
        <v>145</v>
      </c>
      <c r="J24" s="232" t="s">
        <v>145</v>
      </c>
      <c r="K24" s="232" t="s">
        <v>145</v>
      </c>
      <c r="L24" s="232">
        <v>351</v>
      </c>
      <c r="M24" s="232">
        <v>3</v>
      </c>
      <c r="N24" s="232">
        <v>19</v>
      </c>
      <c r="O24" s="232">
        <v>2</v>
      </c>
      <c r="P24" s="232">
        <v>4</v>
      </c>
      <c r="Q24" s="232">
        <v>22</v>
      </c>
      <c r="R24" s="232">
        <v>2</v>
      </c>
      <c r="S24" s="232">
        <v>10</v>
      </c>
      <c r="T24" s="232">
        <v>2</v>
      </c>
      <c r="U24" s="232">
        <v>108</v>
      </c>
      <c r="V24" s="232">
        <v>17</v>
      </c>
      <c r="W24" s="232">
        <v>10</v>
      </c>
    </row>
    <row r="25" spans="1:23" ht="13.5" customHeight="1">
      <c r="A25" s="3"/>
      <c r="B25" s="56"/>
      <c r="C25" s="229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</row>
    <row r="26" spans="1:23" s="64" customFormat="1" ht="13.5" customHeight="1">
      <c r="A26" s="247" t="s">
        <v>19</v>
      </c>
      <c r="B26" s="248"/>
      <c r="C26" s="65">
        <f>SUM(C27:C30)</f>
        <v>3</v>
      </c>
      <c r="D26" s="65" t="s">
        <v>230</v>
      </c>
      <c r="E26" s="65" t="s">
        <v>230</v>
      </c>
      <c r="F26" s="65" t="s">
        <v>230</v>
      </c>
      <c r="G26" s="65">
        <f>SUM(G27:G30)</f>
        <v>3</v>
      </c>
      <c r="H26" s="65">
        <f>SUM(H27:H29)</f>
        <v>511</v>
      </c>
      <c r="I26" s="65" t="s">
        <v>230</v>
      </c>
      <c r="J26" s="65" t="s">
        <v>230</v>
      </c>
      <c r="K26" s="65">
        <v>12</v>
      </c>
      <c r="L26" s="65">
        <f>SUM(L27:L30)</f>
        <v>499</v>
      </c>
      <c r="M26" s="65">
        <f aca="true" t="shared" si="3" ref="M26:W26">SUM(M27:M30)</f>
        <v>19</v>
      </c>
      <c r="N26" s="65">
        <f t="shared" si="3"/>
        <v>40</v>
      </c>
      <c r="O26" s="65">
        <f t="shared" si="3"/>
        <v>15</v>
      </c>
      <c r="P26" s="65">
        <f t="shared" si="3"/>
        <v>6</v>
      </c>
      <c r="Q26" s="65">
        <f t="shared" si="3"/>
        <v>61</v>
      </c>
      <c r="R26" s="65">
        <f t="shared" si="3"/>
        <v>19</v>
      </c>
      <c r="S26" s="65">
        <f t="shared" si="3"/>
        <v>33</v>
      </c>
      <c r="T26" s="65">
        <f t="shared" si="3"/>
        <v>17</v>
      </c>
      <c r="U26" s="65">
        <f t="shared" si="3"/>
        <v>126</v>
      </c>
      <c r="V26" s="65">
        <f t="shared" si="3"/>
        <v>155</v>
      </c>
      <c r="W26" s="65">
        <f t="shared" si="3"/>
        <v>5</v>
      </c>
    </row>
    <row r="27" spans="1:23" ht="13.5" customHeight="1">
      <c r="A27" s="3"/>
      <c r="B27" s="59" t="s">
        <v>20</v>
      </c>
      <c r="C27" s="229">
        <f>SUM(D27:G27)</f>
        <v>1</v>
      </c>
      <c r="D27" s="232" t="s">
        <v>145</v>
      </c>
      <c r="E27" s="232" t="s">
        <v>145</v>
      </c>
      <c r="F27" s="232" t="s">
        <v>145</v>
      </c>
      <c r="G27" s="232">
        <v>1</v>
      </c>
      <c r="H27" s="231">
        <f>SUM(I27:L27)</f>
        <v>155</v>
      </c>
      <c r="I27" s="232" t="s">
        <v>145</v>
      </c>
      <c r="J27" s="232" t="s">
        <v>145</v>
      </c>
      <c r="K27" s="232">
        <v>12</v>
      </c>
      <c r="L27" s="232">
        <v>143</v>
      </c>
      <c r="M27" s="232">
        <v>5</v>
      </c>
      <c r="N27" s="232">
        <v>15</v>
      </c>
      <c r="O27" s="232">
        <v>4</v>
      </c>
      <c r="P27" s="232">
        <v>1</v>
      </c>
      <c r="Q27" s="232">
        <v>19</v>
      </c>
      <c r="R27" s="232">
        <v>4</v>
      </c>
      <c r="S27" s="232">
        <v>8</v>
      </c>
      <c r="T27" s="232">
        <v>4</v>
      </c>
      <c r="U27" s="232">
        <v>48</v>
      </c>
      <c r="V27" s="232">
        <v>42</v>
      </c>
      <c r="W27" s="232" t="s">
        <v>145</v>
      </c>
    </row>
    <row r="28" spans="1:23" ht="13.5" customHeight="1">
      <c r="A28" s="3"/>
      <c r="B28" s="59" t="s">
        <v>21</v>
      </c>
      <c r="C28" s="229">
        <f>SUM(D28:G28)</f>
        <v>1</v>
      </c>
      <c r="D28" s="232" t="s">
        <v>145</v>
      </c>
      <c r="E28" s="232" t="s">
        <v>145</v>
      </c>
      <c r="F28" s="232" t="s">
        <v>145</v>
      </c>
      <c r="G28" s="232">
        <v>1</v>
      </c>
      <c r="H28" s="231">
        <f>SUM(I28:L28)</f>
        <v>56</v>
      </c>
      <c r="I28" s="232" t="s">
        <v>145</v>
      </c>
      <c r="J28" s="232" t="s">
        <v>145</v>
      </c>
      <c r="K28" s="232" t="s">
        <v>145</v>
      </c>
      <c r="L28" s="232">
        <v>56</v>
      </c>
      <c r="M28" s="232">
        <v>8</v>
      </c>
      <c r="N28" s="232">
        <v>25</v>
      </c>
      <c r="O28" s="232">
        <v>8</v>
      </c>
      <c r="P28" s="232">
        <v>3</v>
      </c>
      <c r="Q28" s="232">
        <v>16</v>
      </c>
      <c r="R28" s="232">
        <v>8</v>
      </c>
      <c r="S28" s="232">
        <v>13</v>
      </c>
      <c r="T28" s="232">
        <v>6</v>
      </c>
      <c r="U28" s="232">
        <v>16</v>
      </c>
      <c r="V28" s="232">
        <v>30</v>
      </c>
      <c r="W28" s="232" t="s">
        <v>145</v>
      </c>
    </row>
    <row r="29" spans="1:23" ht="13.5" customHeight="1">
      <c r="A29" s="3"/>
      <c r="B29" s="59" t="s">
        <v>22</v>
      </c>
      <c r="C29" s="229">
        <f>SUM(D29:G29)</f>
        <v>1</v>
      </c>
      <c r="D29" s="232" t="s">
        <v>145</v>
      </c>
      <c r="E29" s="232" t="s">
        <v>145</v>
      </c>
      <c r="F29" s="232" t="s">
        <v>145</v>
      </c>
      <c r="G29" s="232">
        <v>1</v>
      </c>
      <c r="H29" s="231">
        <f>SUM(I29:L29)</f>
        <v>300</v>
      </c>
      <c r="I29" s="232" t="s">
        <v>145</v>
      </c>
      <c r="J29" s="232" t="s">
        <v>145</v>
      </c>
      <c r="K29" s="232" t="s">
        <v>145</v>
      </c>
      <c r="L29" s="232">
        <v>300</v>
      </c>
      <c r="M29" s="232">
        <v>4</v>
      </c>
      <c r="N29" s="232" t="s">
        <v>145</v>
      </c>
      <c r="O29" s="232">
        <v>2</v>
      </c>
      <c r="P29" s="232">
        <v>2</v>
      </c>
      <c r="Q29" s="232">
        <v>24</v>
      </c>
      <c r="R29" s="232">
        <v>5</v>
      </c>
      <c r="S29" s="232">
        <v>11</v>
      </c>
      <c r="T29" s="232">
        <v>6</v>
      </c>
      <c r="U29" s="232">
        <v>62</v>
      </c>
      <c r="V29" s="232">
        <v>82</v>
      </c>
      <c r="W29" s="232">
        <v>5</v>
      </c>
    </row>
    <row r="30" spans="1:23" ht="13.5" customHeight="1">
      <c r="A30" s="3"/>
      <c r="B30" s="59" t="s">
        <v>23</v>
      </c>
      <c r="C30" s="229" t="s">
        <v>230</v>
      </c>
      <c r="D30" s="232" t="s">
        <v>145</v>
      </c>
      <c r="E30" s="232" t="s">
        <v>145</v>
      </c>
      <c r="F30" s="232" t="s">
        <v>145</v>
      </c>
      <c r="G30" s="232" t="s">
        <v>145</v>
      </c>
      <c r="H30" s="232" t="s">
        <v>230</v>
      </c>
      <c r="I30" s="232" t="s">
        <v>145</v>
      </c>
      <c r="J30" s="232" t="s">
        <v>145</v>
      </c>
      <c r="K30" s="232" t="s">
        <v>145</v>
      </c>
      <c r="L30" s="232" t="s">
        <v>145</v>
      </c>
      <c r="M30" s="232">
        <v>2</v>
      </c>
      <c r="N30" s="232" t="s">
        <v>145</v>
      </c>
      <c r="O30" s="232">
        <v>1</v>
      </c>
      <c r="P30" s="232" t="s">
        <v>145</v>
      </c>
      <c r="Q30" s="232">
        <v>2</v>
      </c>
      <c r="R30" s="232">
        <v>2</v>
      </c>
      <c r="S30" s="232">
        <v>1</v>
      </c>
      <c r="T30" s="232">
        <v>1</v>
      </c>
      <c r="U30" s="232" t="s">
        <v>145</v>
      </c>
      <c r="V30" s="232">
        <v>1</v>
      </c>
      <c r="W30" s="232" t="s">
        <v>145</v>
      </c>
    </row>
    <row r="31" spans="1:23" ht="13.5" customHeight="1">
      <c r="A31" s="3"/>
      <c r="B31" s="56"/>
      <c r="C31" s="229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</row>
    <row r="32" spans="1:23" s="64" customFormat="1" ht="13.5" customHeight="1">
      <c r="A32" s="247" t="s">
        <v>24</v>
      </c>
      <c r="B32" s="248"/>
      <c r="C32" s="235">
        <f>SUM(C34:C40)</f>
        <v>10</v>
      </c>
      <c r="D32" s="65">
        <f>SUM(D34:D40)</f>
        <v>1</v>
      </c>
      <c r="E32" s="65" t="s">
        <v>440</v>
      </c>
      <c r="F32" s="65" t="s">
        <v>440</v>
      </c>
      <c r="G32" s="65">
        <f>SUM(G34:G40)</f>
        <v>9</v>
      </c>
      <c r="H32" s="65">
        <f>SUM(H33:H35)</f>
        <v>964</v>
      </c>
      <c r="I32" s="65">
        <f>SUM(I33:I40)</f>
        <v>298</v>
      </c>
      <c r="J32" s="65" t="s">
        <v>230</v>
      </c>
      <c r="K32" s="65" t="s">
        <v>230</v>
      </c>
      <c r="L32" s="65">
        <f>SUM(L33:L40)</f>
        <v>666</v>
      </c>
      <c r="M32" s="65">
        <f aca="true" t="shared" si="4" ref="M32:W32">SUM(M33:M40)</f>
        <v>43</v>
      </c>
      <c r="N32" s="65">
        <f t="shared" si="4"/>
        <v>126</v>
      </c>
      <c r="O32" s="65">
        <f t="shared" si="4"/>
        <v>22</v>
      </c>
      <c r="P32" s="65">
        <f t="shared" si="4"/>
        <v>11</v>
      </c>
      <c r="Q32" s="65">
        <f t="shared" si="4"/>
        <v>65</v>
      </c>
      <c r="R32" s="65">
        <f t="shared" si="4"/>
        <v>22</v>
      </c>
      <c r="S32" s="65">
        <f t="shared" si="4"/>
        <v>68</v>
      </c>
      <c r="T32" s="65">
        <f t="shared" si="4"/>
        <v>21</v>
      </c>
      <c r="U32" s="65">
        <f t="shared" si="4"/>
        <v>115</v>
      </c>
      <c r="V32" s="65">
        <f t="shared" si="4"/>
        <v>247</v>
      </c>
      <c r="W32" s="65">
        <f t="shared" si="4"/>
        <v>5</v>
      </c>
    </row>
    <row r="33" spans="1:23" ht="13.5" customHeight="1">
      <c r="A33" s="4"/>
      <c r="B33" s="59" t="s">
        <v>25</v>
      </c>
      <c r="C33" s="229" t="s">
        <v>230</v>
      </c>
      <c r="D33" s="232" t="s">
        <v>145</v>
      </c>
      <c r="E33" s="232" t="s">
        <v>145</v>
      </c>
      <c r="F33" s="232" t="s">
        <v>145</v>
      </c>
      <c r="G33" s="232" t="s">
        <v>145</v>
      </c>
      <c r="H33" s="232" t="s">
        <v>230</v>
      </c>
      <c r="I33" s="232" t="s">
        <v>145</v>
      </c>
      <c r="J33" s="232" t="s">
        <v>145</v>
      </c>
      <c r="K33" s="232" t="s">
        <v>145</v>
      </c>
      <c r="L33" s="232" t="s">
        <v>145</v>
      </c>
      <c r="M33" s="232">
        <v>8</v>
      </c>
      <c r="N33" s="232">
        <v>31</v>
      </c>
      <c r="O33" s="232">
        <v>4</v>
      </c>
      <c r="P33" s="232">
        <v>3</v>
      </c>
      <c r="Q33" s="232">
        <v>7</v>
      </c>
      <c r="R33" s="232">
        <v>4</v>
      </c>
      <c r="S33" s="232">
        <v>12</v>
      </c>
      <c r="T33" s="232">
        <v>2</v>
      </c>
      <c r="U33" s="232">
        <v>3</v>
      </c>
      <c r="V33" s="232">
        <v>21</v>
      </c>
      <c r="W33" s="232">
        <v>1</v>
      </c>
    </row>
    <row r="34" spans="1:23" ht="13.5" customHeight="1">
      <c r="A34" s="4"/>
      <c r="B34" s="59" t="s">
        <v>26</v>
      </c>
      <c r="C34" s="229">
        <f>SUM(D34:G34)</f>
        <v>3</v>
      </c>
      <c r="D34" s="232" t="s">
        <v>145</v>
      </c>
      <c r="E34" s="232" t="s">
        <v>145</v>
      </c>
      <c r="F34" s="232" t="s">
        <v>145</v>
      </c>
      <c r="G34" s="232">
        <v>3</v>
      </c>
      <c r="H34" s="231">
        <f>SUM(I34:L34)</f>
        <v>243</v>
      </c>
      <c r="I34" s="232" t="s">
        <v>145</v>
      </c>
      <c r="J34" s="232" t="s">
        <v>145</v>
      </c>
      <c r="K34" s="232" t="s">
        <v>145</v>
      </c>
      <c r="L34" s="232">
        <v>243</v>
      </c>
      <c r="M34" s="232">
        <v>4</v>
      </c>
      <c r="N34" s="232">
        <v>13</v>
      </c>
      <c r="O34" s="232">
        <v>6</v>
      </c>
      <c r="P34" s="232">
        <v>5</v>
      </c>
      <c r="Q34" s="232">
        <v>18</v>
      </c>
      <c r="R34" s="232">
        <v>6</v>
      </c>
      <c r="S34" s="232">
        <v>16</v>
      </c>
      <c r="T34" s="232">
        <v>4</v>
      </c>
      <c r="U34" s="232">
        <v>38</v>
      </c>
      <c r="V34" s="232">
        <v>55</v>
      </c>
      <c r="W34" s="232" t="s">
        <v>145</v>
      </c>
    </row>
    <row r="35" spans="1:23" ht="13.5" customHeight="1">
      <c r="A35" s="4"/>
      <c r="B35" s="59" t="s">
        <v>27</v>
      </c>
      <c r="C35" s="229">
        <f>SUM(D35:G35)</f>
        <v>7</v>
      </c>
      <c r="D35" s="232">
        <v>1</v>
      </c>
      <c r="E35" s="232" t="s">
        <v>145</v>
      </c>
      <c r="F35" s="232" t="s">
        <v>145</v>
      </c>
      <c r="G35" s="232">
        <v>6</v>
      </c>
      <c r="H35" s="231">
        <f>SUM(I35:L35)</f>
        <v>721</v>
      </c>
      <c r="I35" s="232">
        <v>298</v>
      </c>
      <c r="J35" s="232" t="s">
        <v>145</v>
      </c>
      <c r="K35" s="232" t="s">
        <v>145</v>
      </c>
      <c r="L35" s="232">
        <v>423</v>
      </c>
      <c r="M35" s="232">
        <v>25</v>
      </c>
      <c r="N35" s="232">
        <v>82</v>
      </c>
      <c r="O35" s="232">
        <v>11</v>
      </c>
      <c r="P35" s="232">
        <v>3</v>
      </c>
      <c r="Q35" s="232">
        <v>37</v>
      </c>
      <c r="R35" s="232">
        <v>12</v>
      </c>
      <c r="S35" s="232">
        <v>40</v>
      </c>
      <c r="T35" s="232">
        <v>8</v>
      </c>
      <c r="U35" s="232">
        <v>72</v>
      </c>
      <c r="V35" s="232">
        <v>170</v>
      </c>
      <c r="W35" s="232">
        <v>4</v>
      </c>
    </row>
    <row r="36" spans="1:23" ht="13.5" customHeight="1">
      <c r="A36" s="4"/>
      <c r="B36" s="59" t="s">
        <v>28</v>
      </c>
      <c r="C36" s="229" t="s">
        <v>230</v>
      </c>
      <c r="D36" s="232" t="s">
        <v>145</v>
      </c>
      <c r="E36" s="232" t="s">
        <v>145</v>
      </c>
      <c r="F36" s="232" t="s">
        <v>145</v>
      </c>
      <c r="G36" s="232" t="s">
        <v>145</v>
      </c>
      <c r="H36" s="232" t="s">
        <v>230</v>
      </c>
      <c r="I36" s="232" t="s">
        <v>145</v>
      </c>
      <c r="J36" s="232" t="s">
        <v>145</v>
      </c>
      <c r="K36" s="232" t="s">
        <v>145</v>
      </c>
      <c r="L36" s="232" t="s">
        <v>145</v>
      </c>
      <c r="M36" s="232" t="s">
        <v>145</v>
      </c>
      <c r="N36" s="232" t="s">
        <v>145</v>
      </c>
      <c r="O36" s="232" t="s">
        <v>145</v>
      </c>
      <c r="P36" s="232" t="s">
        <v>145</v>
      </c>
      <c r="Q36" s="232" t="s">
        <v>145</v>
      </c>
      <c r="R36" s="232" t="s">
        <v>145</v>
      </c>
      <c r="S36" s="232" t="s">
        <v>145</v>
      </c>
      <c r="T36" s="232">
        <v>1</v>
      </c>
      <c r="U36" s="232" t="s">
        <v>145</v>
      </c>
      <c r="V36" s="232" t="s">
        <v>145</v>
      </c>
      <c r="W36" s="232" t="s">
        <v>145</v>
      </c>
    </row>
    <row r="37" spans="1:23" ht="13.5" customHeight="1">
      <c r="A37" s="4"/>
      <c r="B37" s="59" t="s">
        <v>29</v>
      </c>
      <c r="C37" s="229" t="s">
        <v>230</v>
      </c>
      <c r="D37" s="232" t="s">
        <v>145</v>
      </c>
      <c r="E37" s="232" t="s">
        <v>145</v>
      </c>
      <c r="F37" s="232" t="s">
        <v>145</v>
      </c>
      <c r="G37" s="232" t="s">
        <v>145</v>
      </c>
      <c r="H37" s="232" t="s">
        <v>230</v>
      </c>
      <c r="I37" s="232" t="s">
        <v>145</v>
      </c>
      <c r="J37" s="232" t="s">
        <v>145</v>
      </c>
      <c r="K37" s="232" t="s">
        <v>145</v>
      </c>
      <c r="L37" s="232" t="s">
        <v>145</v>
      </c>
      <c r="M37" s="232">
        <v>3</v>
      </c>
      <c r="N37" s="232" t="s">
        <v>145</v>
      </c>
      <c r="O37" s="232" t="s">
        <v>145</v>
      </c>
      <c r="P37" s="232" t="s">
        <v>145</v>
      </c>
      <c r="Q37" s="232">
        <v>1</v>
      </c>
      <c r="R37" s="232" t="s">
        <v>145</v>
      </c>
      <c r="S37" s="232" t="s">
        <v>145</v>
      </c>
      <c r="T37" s="232">
        <v>1</v>
      </c>
      <c r="U37" s="232">
        <v>1</v>
      </c>
      <c r="V37" s="232">
        <v>1</v>
      </c>
      <c r="W37" s="232" t="s">
        <v>145</v>
      </c>
    </row>
    <row r="38" spans="1:23" ht="13.5" customHeight="1">
      <c r="A38" s="4"/>
      <c r="B38" s="59" t="s">
        <v>30</v>
      </c>
      <c r="C38" s="229" t="s">
        <v>230</v>
      </c>
      <c r="D38" s="232" t="s">
        <v>145</v>
      </c>
      <c r="E38" s="232" t="s">
        <v>145</v>
      </c>
      <c r="F38" s="232" t="s">
        <v>145</v>
      </c>
      <c r="G38" s="232" t="s">
        <v>145</v>
      </c>
      <c r="H38" s="232" t="s">
        <v>230</v>
      </c>
      <c r="I38" s="232" t="s">
        <v>145</v>
      </c>
      <c r="J38" s="232" t="s">
        <v>145</v>
      </c>
      <c r="K38" s="232" t="s">
        <v>145</v>
      </c>
      <c r="L38" s="232" t="s">
        <v>145</v>
      </c>
      <c r="M38" s="232">
        <v>1</v>
      </c>
      <c r="N38" s="232" t="s">
        <v>145</v>
      </c>
      <c r="O38" s="232" t="s">
        <v>145</v>
      </c>
      <c r="P38" s="232" t="s">
        <v>145</v>
      </c>
      <c r="Q38" s="232">
        <v>1</v>
      </c>
      <c r="R38" s="232" t="s">
        <v>145</v>
      </c>
      <c r="S38" s="232" t="s">
        <v>145</v>
      </c>
      <c r="T38" s="232">
        <v>2</v>
      </c>
      <c r="U38" s="232" t="s">
        <v>145</v>
      </c>
      <c r="V38" s="232" t="s">
        <v>145</v>
      </c>
      <c r="W38" s="232" t="s">
        <v>145</v>
      </c>
    </row>
    <row r="39" spans="1:23" ht="13.5" customHeight="1">
      <c r="A39" s="4"/>
      <c r="B39" s="59" t="s">
        <v>31</v>
      </c>
      <c r="C39" s="229" t="s">
        <v>230</v>
      </c>
      <c r="D39" s="232" t="s">
        <v>145</v>
      </c>
      <c r="E39" s="232" t="s">
        <v>145</v>
      </c>
      <c r="F39" s="232" t="s">
        <v>145</v>
      </c>
      <c r="G39" s="232" t="s">
        <v>145</v>
      </c>
      <c r="H39" s="232" t="s">
        <v>230</v>
      </c>
      <c r="I39" s="232" t="s">
        <v>145</v>
      </c>
      <c r="J39" s="232" t="s">
        <v>145</v>
      </c>
      <c r="K39" s="232" t="s">
        <v>145</v>
      </c>
      <c r="L39" s="232" t="s">
        <v>145</v>
      </c>
      <c r="M39" s="232">
        <v>1</v>
      </c>
      <c r="N39" s="232" t="s">
        <v>145</v>
      </c>
      <c r="O39" s="232" t="s">
        <v>145</v>
      </c>
      <c r="P39" s="232" t="s">
        <v>145</v>
      </c>
      <c r="Q39" s="232" t="s">
        <v>145</v>
      </c>
      <c r="R39" s="232" t="s">
        <v>145</v>
      </c>
      <c r="S39" s="232" t="s">
        <v>145</v>
      </c>
      <c r="T39" s="232">
        <v>1</v>
      </c>
      <c r="U39" s="232" t="s">
        <v>145</v>
      </c>
      <c r="V39" s="232" t="s">
        <v>145</v>
      </c>
      <c r="W39" s="232" t="s">
        <v>145</v>
      </c>
    </row>
    <row r="40" spans="1:23" ht="13.5" customHeight="1">
      <c r="A40" s="4"/>
      <c r="B40" s="59" t="s">
        <v>32</v>
      </c>
      <c r="C40" s="229" t="s">
        <v>230</v>
      </c>
      <c r="D40" s="232" t="s">
        <v>145</v>
      </c>
      <c r="E40" s="232" t="s">
        <v>145</v>
      </c>
      <c r="F40" s="232" t="s">
        <v>145</v>
      </c>
      <c r="G40" s="232" t="s">
        <v>145</v>
      </c>
      <c r="H40" s="232" t="s">
        <v>230</v>
      </c>
      <c r="I40" s="232" t="s">
        <v>145</v>
      </c>
      <c r="J40" s="232" t="s">
        <v>145</v>
      </c>
      <c r="K40" s="232" t="s">
        <v>145</v>
      </c>
      <c r="L40" s="232" t="s">
        <v>145</v>
      </c>
      <c r="M40" s="232">
        <v>1</v>
      </c>
      <c r="N40" s="232" t="s">
        <v>145</v>
      </c>
      <c r="O40" s="232">
        <v>1</v>
      </c>
      <c r="P40" s="232" t="s">
        <v>145</v>
      </c>
      <c r="Q40" s="232">
        <v>1</v>
      </c>
      <c r="R40" s="232" t="s">
        <v>145</v>
      </c>
      <c r="S40" s="232" t="s">
        <v>145</v>
      </c>
      <c r="T40" s="232">
        <v>2</v>
      </c>
      <c r="U40" s="232">
        <v>1</v>
      </c>
      <c r="V40" s="232" t="s">
        <v>145</v>
      </c>
      <c r="W40" s="232" t="s">
        <v>145</v>
      </c>
    </row>
    <row r="41" spans="1:23" ht="13.5" customHeight="1">
      <c r="A41" s="4"/>
      <c r="B41" s="59"/>
      <c r="C41" s="229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</row>
    <row r="42" spans="1:23" s="64" customFormat="1" ht="13.5" customHeight="1">
      <c r="A42" s="247" t="s">
        <v>33</v>
      </c>
      <c r="B42" s="248"/>
      <c r="C42" s="235">
        <f>SUM(C43:C47)</f>
        <v>6</v>
      </c>
      <c r="D42" s="65">
        <f>SUM(D43:D47)</f>
        <v>1</v>
      </c>
      <c r="E42" s="65" t="s">
        <v>230</v>
      </c>
      <c r="F42" s="65" t="s">
        <v>230</v>
      </c>
      <c r="G42" s="65">
        <f>SUM(G43:G47)</f>
        <v>5</v>
      </c>
      <c r="H42" s="65">
        <f>SUM(H43:H47)</f>
        <v>1881</v>
      </c>
      <c r="I42" s="65">
        <f>SUM(I43:I47)</f>
        <v>506</v>
      </c>
      <c r="J42" s="65" t="s">
        <v>230</v>
      </c>
      <c r="K42" s="65" t="s">
        <v>230</v>
      </c>
      <c r="L42" s="65">
        <f>SUM(L43:L47)</f>
        <v>1375</v>
      </c>
      <c r="M42" s="65">
        <f aca="true" t="shared" si="5" ref="M42:W42">SUM(M43:M47)</f>
        <v>41</v>
      </c>
      <c r="N42" s="65">
        <f t="shared" si="5"/>
        <v>198</v>
      </c>
      <c r="O42" s="65">
        <f t="shared" si="5"/>
        <v>21</v>
      </c>
      <c r="P42" s="65">
        <f t="shared" si="5"/>
        <v>12</v>
      </c>
      <c r="Q42" s="65">
        <f t="shared" si="5"/>
        <v>398</v>
      </c>
      <c r="R42" s="65">
        <f t="shared" si="5"/>
        <v>37</v>
      </c>
      <c r="S42" s="65">
        <f t="shared" si="5"/>
        <v>93</v>
      </c>
      <c r="T42" s="65">
        <f t="shared" si="5"/>
        <v>22</v>
      </c>
      <c r="U42" s="65">
        <f t="shared" si="5"/>
        <v>721</v>
      </c>
      <c r="V42" s="65">
        <f t="shared" si="5"/>
        <v>191</v>
      </c>
      <c r="W42" s="65">
        <f t="shared" si="5"/>
        <v>19</v>
      </c>
    </row>
    <row r="43" spans="1:23" ht="13.5" customHeight="1">
      <c r="A43" s="4"/>
      <c r="B43" s="59" t="s">
        <v>34</v>
      </c>
      <c r="C43" s="229">
        <f>SUM(D43:G43)</f>
        <v>1</v>
      </c>
      <c r="D43" s="232" t="s">
        <v>145</v>
      </c>
      <c r="E43" s="232" t="s">
        <v>145</v>
      </c>
      <c r="F43" s="232" t="s">
        <v>145</v>
      </c>
      <c r="G43" s="232">
        <v>1</v>
      </c>
      <c r="H43" s="231">
        <f>SUM(I43:L43)</f>
        <v>80</v>
      </c>
      <c r="I43" s="232" t="s">
        <v>145</v>
      </c>
      <c r="J43" s="232" t="s">
        <v>145</v>
      </c>
      <c r="K43" s="232" t="s">
        <v>145</v>
      </c>
      <c r="L43" s="232">
        <v>80</v>
      </c>
      <c r="M43" s="232">
        <v>15</v>
      </c>
      <c r="N43" s="232">
        <v>86</v>
      </c>
      <c r="O43" s="232">
        <v>5</v>
      </c>
      <c r="P43" s="232">
        <v>2</v>
      </c>
      <c r="Q43" s="232">
        <v>26</v>
      </c>
      <c r="R43" s="232">
        <v>5</v>
      </c>
      <c r="S43" s="232">
        <v>17</v>
      </c>
      <c r="T43" s="232">
        <v>12</v>
      </c>
      <c r="U43" s="232">
        <v>31</v>
      </c>
      <c r="V43" s="232">
        <v>43</v>
      </c>
      <c r="W43" s="232">
        <v>4</v>
      </c>
    </row>
    <row r="44" spans="1:23" ht="13.5" customHeight="1">
      <c r="A44" s="4"/>
      <c r="B44" s="59" t="s">
        <v>35</v>
      </c>
      <c r="C44" s="229">
        <f>SUM(D44:G44)</f>
        <v>2</v>
      </c>
      <c r="D44" s="232">
        <v>1</v>
      </c>
      <c r="E44" s="232" t="s">
        <v>145</v>
      </c>
      <c r="F44" s="232" t="s">
        <v>145</v>
      </c>
      <c r="G44" s="232">
        <v>1</v>
      </c>
      <c r="H44" s="231">
        <f>SUM(I44:L44)</f>
        <v>666</v>
      </c>
      <c r="I44" s="232">
        <v>450</v>
      </c>
      <c r="J44" s="232" t="s">
        <v>145</v>
      </c>
      <c r="K44" s="232" t="s">
        <v>145</v>
      </c>
      <c r="L44" s="232">
        <v>216</v>
      </c>
      <c r="M44" s="232">
        <v>7</v>
      </c>
      <c r="N44" s="232">
        <v>38</v>
      </c>
      <c r="O44" s="232">
        <v>4</v>
      </c>
      <c r="P44" s="232">
        <v>2</v>
      </c>
      <c r="Q44" s="232">
        <v>22</v>
      </c>
      <c r="R44" s="232">
        <v>5</v>
      </c>
      <c r="S44" s="232">
        <v>11</v>
      </c>
      <c r="T44" s="232">
        <v>2</v>
      </c>
      <c r="U44" s="232">
        <v>145</v>
      </c>
      <c r="V44" s="232">
        <v>77</v>
      </c>
      <c r="W44" s="232">
        <v>1</v>
      </c>
    </row>
    <row r="45" spans="1:23" ht="13.5" customHeight="1">
      <c r="A45" s="4"/>
      <c r="B45" s="59" t="s">
        <v>36</v>
      </c>
      <c r="C45" s="229" t="s">
        <v>230</v>
      </c>
      <c r="D45" s="232" t="s">
        <v>145</v>
      </c>
      <c r="E45" s="232" t="s">
        <v>145</v>
      </c>
      <c r="F45" s="232" t="s">
        <v>145</v>
      </c>
      <c r="G45" s="232" t="s">
        <v>145</v>
      </c>
      <c r="H45" s="232" t="s">
        <v>230</v>
      </c>
      <c r="I45" s="232" t="s">
        <v>145</v>
      </c>
      <c r="J45" s="232" t="s">
        <v>145</v>
      </c>
      <c r="K45" s="232" t="s">
        <v>145</v>
      </c>
      <c r="L45" s="232" t="s">
        <v>145</v>
      </c>
      <c r="M45" s="232">
        <v>3</v>
      </c>
      <c r="N45" s="232">
        <v>19</v>
      </c>
      <c r="O45" s="232">
        <v>3</v>
      </c>
      <c r="P45" s="232" t="s">
        <v>145</v>
      </c>
      <c r="Q45" s="232">
        <v>4</v>
      </c>
      <c r="R45" s="232">
        <v>6</v>
      </c>
      <c r="S45" s="232">
        <v>2</v>
      </c>
      <c r="T45" s="232">
        <v>1</v>
      </c>
      <c r="U45" s="232">
        <v>1</v>
      </c>
      <c r="V45" s="232">
        <v>14</v>
      </c>
      <c r="W45" s="232" t="s">
        <v>145</v>
      </c>
    </row>
    <row r="46" spans="1:23" ht="13.5" customHeight="1">
      <c r="A46" s="4"/>
      <c r="B46" s="59" t="s">
        <v>37</v>
      </c>
      <c r="C46" s="229">
        <f>SUM(D46:G46)</f>
        <v>1</v>
      </c>
      <c r="D46" s="232" t="s">
        <v>145</v>
      </c>
      <c r="E46" s="232" t="s">
        <v>145</v>
      </c>
      <c r="F46" s="232" t="s">
        <v>145</v>
      </c>
      <c r="G46" s="232">
        <v>1</v>
      </c>
      <c r="H46" s="231">
        <f>SUM(I46:L46)</f>
        <v>35</v>
      </c>
      <c r="I46" s="232" t="s">
        <v>145</v>
      </c>
      <c r="J46" s="232" t="s">
        <v>145</v>
      </c>
      <c r="K46" s="232" t="s">
        <v>145</v>
      </c>
      <c r="L46" s="232">
        <v>35</v>
      </c>
      <c r="M46" s="232">
        <v>5</v>
      </c>
      <c r="N46" s="232">
        <v>21</v>
      </c>
      <c r="O46" s="232">
        <v>3</v>
      </c>
      <c r="P46" s="232">
        <v>2</v>
      </c>
      <c r="Q46" s="232">
        <v>6</v>
      </c>
      <c r="R46" s="232">
        <v>4</v>
      </c>
      <c r="S46" s="232">
        <v>4</v>
      </c>
      <c r="T46" s="232">
        <v>2</v>
      </c>
      <c r="U46" s="232">
        <v>7</v>
      </c>
      <c r="V46" s="232">
        <v>10</v>
      </c>
      <c r="W46" s="232" t="s">
        <v>145</v>
      </c>
    </row>
    <row r="47" spans="1:23" ht="13.5" customHeight="1">
      <c r="A47" s="4"/>
      <c r="B47" s="59" t="s">
        <v>38</v>
      </c>
      <c r="C47" s="229">
        <f>SUM(D47:G47)</f>
        <v>2</v>
      </c>
      <c r="D47" s="232" t="s">
        <v>145</v>
      </c>
      <c r="E47" s="232" t="s">
        <v>145</v>
      </c>
      <c r="F47" s="232" t="s">
        <v>145</v>
      </c>
      <c r="G47" s="232">
        <v>2</v>
      </c>
      <c r="H47" s="231">
        <f>SUM(I47:L47)</f>
        <v>1100</v>
      </c>
      <c r="I47" s="232">
        <v>56</v>
      </c>
      <c r="J47" s="232" t="s">
        <v>145</v>
      </c>
      <c r="K47" s="232" t="s">
        <v>145</v>
      </c>
      <c r="L47" s="232">
        <v>1044</v>
      </c>
      <c r="M47" s="232">
        <v>11</v>
      </c>
      <c r="N47" s="232">
        <v>34</v>
      </c>
      <c r="O47" s="232">
        <v>6</v>
      </c>
      <c r="P47" s="232">
        <v>6</v>
      </c>
      <c r="Q47" s="232">
        <v>340</v>
      </c>
      <c r="R47" s="232">
        <v>17</v>
      </c>
      <c r="S47" s="232">
        <v>59</v>
      </c>
      <c r="T47" s="232">
        <v>5</v>
      </c>
      <c r="U47" s="232">
        <v>537</v>
      </c>
      <c r="V47" s="232">
        <v>47</v>
      </c>
      <c r="W47" s="232">
        <v>14</v>
      </c>
    </row>
    <row r="48" spans="1:23" ht="13.5" customHeight="1">
      <c r="A48" s="4"/>
      <c r="B48" s="59"/>
      <c r="C48" s="229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</row>
    <row r="49" spans="1:23" s="64" customFormat="1" ht="13.5" customHeight="1">
      <c r="A49" s="247" t="s">
        <v>39</v>
      </c>
      <c r="B49" s="248"/>
      <c r="C49" s="235">
        <f>SUM(C50:C53)</f>
        <v>4</v>
      </c>
      <c r="D49" s="65" t="s">
        <v>230</v>
      </c>
      <c r="E49" s="65" t="s">
        <v>230</v>
      </c>
      <c r="F49" s="65" t="s">
        <v>230</v>
      </c>
      <c r="G49" s="65">
        <f>SUM(G50:G53)</f>
        <v>4</v>
      </c>
      <c r="H49" s="65">
        <f>SUM(H50:H52)</f>
        <v>400</v>
      </c>
      <c r="I49" s="65" t="s">
        <v>230</v>
      </c>
      <c r="J49" s="65" t="s">
        <v>230</v>
      </c>
      <c r="K49" s="65" t="s">
        <v>230</v>
      </c>
      <c r="L49" s="65">
        <f>SUM(L50:L53)</f>
        <v>400</v>
      </c>
      <c r="M49" s="65">
        <f aca="true" t="shared" si="6" ref="M49:W49">SUM(M50:M53)</f>
        <v>12</v>
      </c>
      <c r="N49" s="65">
        <f t="shared" si="6"/>
        <v>90</v>
      </c>
      <c r="O49" s="65">
        <f t="shared" si="6"/>
        <v>9</v>
      </c>
      <c r="P49" s="65">
        <f t="shared" si="6"/>
        <v>5</v>
      </c>
      <c r="Q49" s="65">
        <f t="shared" si="6"/>
        <v>29</v>
      </c>
      <c r="R49" s="65">
        <f t="shared" si="6"/>
        <v>12</v>
      </c>
      <c r="S49" s="65">
        <f t="shared" si="6"/>
        <v>25</v>
      </c>
      <c r="T49" s="65">
        <f t="shared" si="6"/>
        <v>11</v>
      </c>
      <c r="U49" s="65">
        <f t="shared" si="6"/>
        <v>72</v>
      </c>
      <c r="V49" s="65">
        <f t="shared" si="6"/>
        <v>84</v>
      </c>
      <c r="W49" s="65">
        <f t="shared" si="6"/>
        <v>1</v>
      </c>
    </row>
    <row r="50" spans="1:23" ht="13.5" customHeight="1">
      <c r="A50" s="58"/>
      <c r="B50" s="59" t="s">
        <v>40</v>
      </c>
      <c r="C50" s="229">
        <f>SUM(D50:G50)</f>
        <v>2</v>
      </c>
      <c r="D50" s="232" t="s">
        <v>145</v>
      </c>
      <c r="E50" s="232" t="s">
        <v>145</v>
      </c>
      <c r="F50" s="232" t="s">
        <v>145</v>
      </c>
      <c r="G50" s="232">
        <v>2</v>
      </c>
      <c r="H50" s="231">
        <f>SUM(I50:L50)</f>
        <v>211</v>
      </c>
      <c r="I50" s="232" t="s">
        <v>145</v>
      </c>
      <c r="J50" s="232" t="s">
        <v>145</v>
      </c>
      <c r="K50" s="232" t="s">
        <v>145</v>
      </c>
      <c r="L50" s="232">
        <v>211</v>
      </c>
      <c r="M50" s="232">
        <v>1</v>
      </c>
      <c r="N50" s="232">
        <v>19</v>
      </c>
      <c r="O50" s="232">
        <v>3</v>
      </c>
      <c r="P50" s="232">
        <v>2</v>
      </c>
      <c r="Q50" s="232">
        <v>9</v>
      </c>
      <c r="R50" s="232">
        <v>3</v>
      </c>
      <c r="S50" s="232">
        <v>8</v>
      </c>
      <c r="T50" s="232">
        <v>1</v>
      </c>
      <c r="U50" s="232">
        <v>33</v>
      </c>
      <c r="V50" s="232">
        <v>30</v>
      </c>
      <c r="W50" s="232" t="s">
        <v>145</v>
      </c>
    </row>
    <row r="51" spans="1:23" ht="13.5" customHeight="1">
      <c r="A51" s="58"/>
      <c r="B51" s="59" t="s">
        <v>41</v>
      </c>
      <c r="C51" s="229">
        <f>SUM(D51:G51)</f>
        <v>1</v>
      </c>
      <c r="D51" s="232" t="s">
        <v>145</v>
      </c>
      <c r="E51" s="232" t="s">
        <v>145</v>
      </c>
      <c r="F51" s="232" t="s">
        <v>145</v>
      </c>
      <c r="G51" s="232">
        <v>1</v>
      </c>
      <c r="H51" s="231">
        <f>SUM(I51:L51)</f>
        <v>100</v>
      </c>
      <c r="I51" s="232" t="s">
        <v>145</v>
      </c>
      <c r="J51" s="232" t="s">
        <v>145</v>
      </c>
      <c r="K51" s="232" t="s">
        <v>145</v>
      </c>
      <c r="L51" s="232">
        <v>100</v>
      </c>
      <c r="M51" s="232">
        <v>1</v>
      </c>
      <c r="N51" s="232" t="s">
        <v>145</v>
      </c>
      <c r="O51" s="232">
        <v>1</v>
      </c>
      <c r="P51" s="232">
        <v>1</v>
      </c>
      <c r="Q51" s="232">
        <v>7</v>
      </c>
      <c r="R51" s="232">
        <v>3</v>
      </c>
      <c r="S51" s="232">
        <v>8</v>
      </c>
      <c r="T51" s="232">
        <v>2</v>
      </c>
      <c r="U51" s="232">
        <v>24</v>
      </c>
      <c r="V51" s="232">
        <v>23</v>
      </c>
      <c r="W51" s="232" t="s">
        <v>145</v>
      </c>
    </row>
    <row r="52" spans="1:23" ht="13.5" customHeight="1">
      <c r="A52" s="58"/>
      <c r="B52" s="59" t="s">
        <v>42</v>
      </c>
      <c r="C52" s="229">
        <f>SUM(D52:G52)</f>
        <v>1</v>
      </c>
      <c r="D52" s="232" t="s">
        <v>145</v>
      </c>
      <c r="E52" s="232" t="s">
        <v>145</v>
      </c>
      <c r="F52" s="232" t="s">
        <v>145</v>
      </c>
      <c r="G52" s="232">
        <v>1</v>
      </c>
      <c r="H52" s="231">
        <f>SUM(I52:L52)</f>
        <v>89</v>
      </c>
      <c r="I52" s="232" t="s">
        <v>145</v>
      </c>
      <c r="J52" s="232" t="s">
        <v>145</v>
      </c>
      <c r="K52" s="232" t="s">
        <v>145</v>
      </c>
      <c r="L52" s="232">
        <v>89</v>
      </c>
      <c r="M52" s="232">
        <v>7</v>
      </c>
      <c r="N52" s="232">
        <v>65</v>
      </c>
      <c r="O52" s="232">
        <v>4</v>
      </c>
      <c r="P52" s="232">
        <v>2</v>
      </c>
      <c r="Q52" s="232">
        <v>10</v>
      </c>
      <c r="R52" s="232">
        <v>4</v>
      </c>
      <c r="S52" s="232">
        <v>7</v>
      </c>
      <c r="T52" s="232">
        <v>6</v>
      </c>
      <c r="U52" s="232">
        <v>13</v>
      </c>
      <c r="V52" s="232">
        <v>30</v>
      </c>
      <c r="W52" s="232">
        <v>1</v>
      </c>
    </row>
    <row r="53" spans="1:23" ht="13.5" customHeight="1">
      <c r="A53" s="58"/>
      <c r="B53" s="59" t="s">
        <v>43</v>
      </c>
      <c r="C53" s="229" t="s">
        <v>230</v>
      </c>
      <c r="D53" s="232" t="s">
        <v>145</v>
      </c>
      <c r="E53" s="232" t="s">
        <v>145</v>
      </c>
      <c r="F53" s="232" t="s">
        <v>145</v>
      </c>
      <c r="G53" s="232" t="s">
        <v>145</v>
      </c>
      <c r="H53" s="232" t="s">
        <v>230</v>
      </c>
      <c r="I53" s="232" t="s">
        <v>145</v>
      </c>
      <c r="J53" s="232" t="s">
        <v>145</v>
      </c>
      <c r="K53" s="232" t="s">
        <v>145</v>
      </c>
      <c r="L53" s="232" t="s">
        <v>145</v>
      </c>
      <c r="M53" s="232">
        <v>3</v>
      </c>
      <c r="N53" s="232">
        <v>6</v>
      </c>
      <c r="O53" s="232">
        <v>1</v>
      </c>
      <c r="P53" s="232" t="s">
        <v>145</v>
      </c>
      <c r="Q53" s="232">
        <v>3</v>
      </c>
      <c r="R53" s="232">
        <v>2</v>
      </c>
      <c r="S53" s="232">
        <v>2</v>
      </c>
      <c r="T53" s="232">
        <v>2</v>
      </c>
      <c r="U53" s="232">
        <v>2</v>
      </c>
      <c r="V53" s="232">
        <v>1</v>
      </c>
      <c r="W53" s="232" t="s">
        <v>145</v>
      </c>
    </row>
    <row r="54" spans="1:23" ht="13.5" customHeight="1">
      <c r="A54" s="58"/>
      <c r="B54" s="59"/>
      <c r="C54" s="229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</row>
    <row r="55" spans="1:23" s="64" customFormat="1" ht="13.5" customHeight="1">
      <c r="A55" s="247" t="s">
        <v>44</v>
      </c>
      <c r="B55" s="248"/>
      <c r="C55" s="235" t="s">
        <v>230</v>
      </c>
      <c r="D55" s="65" t="s">
        <v>230</v>
      </c>
      <c r="E55" s="65" t="s">
        <v>230</v>
      </c>
      <c r="F55" s="65" t="s">
        <v>230</v>
      </c>
      <c r="G55" s="65" t="s">
        <v>230</v>
      </c>
      <c r="H55" s="65" t="s">
        <v>230</v>
      </c>
      <c r="I55" s="65" t="s">
        <v>230</v>
      </c>
      <c r="J55" s="65" t="s">
        <v>230</v>
      </c>
      <c r="K55" s="65" t="s">
        <v>230</v>
      </c>
      <c r="L55" s="65" t="s">
        <v>230</v>
      </c>
      <c r="M55" s="65">
        <f>SUM(M56:M61)</f>
        <v>29</v>
      </c>
      <c r="N55" s="65">
        <f aca="true" t="shared" si="7" ref="N55:V55">SUM(N56:N61)</f>
        <v>96</v>
      </c>
      <c r="O55" s="65">
        <f t="shared" si="7"/>
        <v>12</v>
      </c>
      <c r="P55" s="65">
        <f t="shared" si="7"/>
        <v>5</v>
      </c>
      <c r="Q55" s="65">
        <f t="shared" si="7"/>
        <v>27</v>
      </c>
      <c r="R55" s="65">
        <f t="shared" si="7"/>
        <v>15</v>
      </c>
      <c r="S55" s="65">
        <f t="shared" si="7"/>
        <v>10</v>
      </c>
      <c r="T55" s="65">
        <f t="shared" si="7"/>
        <v>10</v>
      </c>
      <c r="U55" s="65">
        <f t="shared" si="7"/>
        <v>17</v>
      </c>
      <c r="V55" s="65">
        <f t="shared" si="7"/>
        <v>26</v>
      </c>
      <c r="W55" s="65" t="s">
        <v>230</v>
      </c>
    </row>
    <row r="56" spans="1:23" ht="13.5" customHeight="1">
      <c r="A56" s="4"/>
      <c r="B56" s="59" t="s">
        <v>45</v>
      </c>
      <c r="C56" s="229" t="s">
        <v>230</v>
      </c>
      <c r="D56" s="232" t="s">
        <v>145</v>
      </c>
      <c r="E56" s="232" t="s">
        <v>145</v>
      </c>
      <c r="F56" s="232" t="s">
        <v>145</v>
      </c>
      <c r="G56" s="232" t="s">
        <v>145</v>
      </c>
      <c r="H56" s="232" t="s">
        <v>230</v>
      </c>
      <c r="I56" s="232" t="s">
        <v>145</v>
      </c>
      <c r="J56" s="232" t="s">
        <v>145</v>
      </c>
      <c r="K56" s="232" t="s">
        <v>145</v>
      </c>
      <c r="L56" s="232" t="s">
        <v>145</v>
      </c>
      <c r="M56" s="232">
        <v>2</v>
      </c>
      <c r="N56" s="232">
        <v>19</v>
      </c>
      <c r="O56" s="232">
        <v>2</v>
      </c>
      <c r="P56" s="232" t="s">
        <v>145</v>
      </c>
      <c r="Q56" s="232">
        <v>3</v>
      </c>
      <c r="R56" s="232">
        <v>2</v>
      </c>
      <c r="S56" s="232">
        <v>2</v>
      </c>
      <c r="T56" s="232">
        <v>1</v>
      </c>
      <c r="U56" s="232">
        <v>8</v>
      </c>
      <c r="V56" s="232">
        <v>6</v>
      </c>
      <c r="W56" s="232" t="s">
        <v>145</v>
      </c>
    </row>
    <row r="57" spans="1:23" ht="13.5" customHeight="1">
      <c r="A57" s="4"/>
      <c r="B57" s="59" t="s">
        <v>46</v>
      </c>
      <c r="C57" s="229" t="s">
        <v>230</v>
      </c>
      <c r="D57" s="232" t="s">
        <v>145</v>
      </c>
      <c r="E57" s="232" t="s">
        <v>145</v>
      </c>
      <c r="F57" s="232" t="s">
        <v>145</v>
      </c>
      <c r="G57" s="232" t="s">
        <v>145</v>
      </c>
      <c r="H57" s="232" t="s">
        <v>230</v>
      </c>
      <c r="I57" s="232" t="s">
        <v>145</v>
      </c>
      <c r="J57" s="232" t="s">
        <v>145</v>
      </c>
      <c r="K57" s="232" t="s">
        <v>145</v>
      </c>
      <c r="L57" s="232" t="s">
        <v>145</v>
      </c>
      <c r="M57" s="232">
        <v>3</v>
      </c>
      <c r="N57" s="232">
        <v>2</v>
      </c>
      <c r="O57" s="232">
        <v>2</v>
      </c>
      <c r="P57" s="232">
        <v>1</v>
      </c>
      <c r="Q57" s="232">
        <v>3</v>
      </c>
      <c r="R57" s="232">
        <v>2</v>
      </c>
      <c r="S57" s="232">
        <v>1</v>
      </c>
      <c r="T57" s="232">
        <v>2</v>
      </c>
      <c r="U57" s="232">
        <v>1</v>
      </c>
      <c r="V57" s="232">
        <v>1</v>
      </c>
      <c r="W57" s="232" t="s">
        <v>145</v>
      </c>
    </row>
    <row r="58" spans="1:23" ht="13.5" customHeight="1">
      <c r="A58" s="4"/>
      <c r="B58" s="59" t="s">
        <v>47</v>
      </c>
      <c r="C58" s="229" t="s">
        <v>230</v>
      </c>
      <c r="D58" s="232" t="s">
        <v>145</v>
      </c>
      <c r="E58" s="232" t="s">
        <v>145</v>
      </c>
      <c r="F58" s="232" t="s">
        <v>145</v>
      </c>
      <c r="G58" s="232" t="s">
        <v>145</v>
      </c>
      <c r="H58" s="232" t="s">
        <v>230</v>
      </c>
      <c r="I58" s="232" t="s">
        <v>145</v>
      </c>
      <c r="J58" s="232" t="s">
        <v>145</v>
      </c>
      <c r="K58" s="232" t="s">
        <v>145</v>
      </c>
      <c r="L58" s="232" t="s">
        <v>145</v>
      </c>
      <c r="M58" s="232">
        <v>9</v>
      </c>
      <c r="N58" s="232">
        <v>19</v>
      </c>
      <c r="O58" s="232">
        <v>2</v>
      </c>
      <c r="P58" s="232" t="s">
        <v>145</v>
      </c>
      <c r="Q58" s="232">
        <v>8</v>
      </c>
      <c r="R58" s="232">
        <v>5</v>
      </c>
      <c r="S58" s="232">
        <v>1</v>
      </c>
      <c r="T58" s="232">
        <v>2</v>
      </c>
      <c r="U58" s="232">
        <v>3</v>
      </c>
      <c r="V58" s="232">
        <v>6</v>
      </c>
      <c r="W58" s="232" t="s">
        <v>145</v>
      </c>
    </row>
    <row r="59" spans="1:23" ht="13.5" customHeight="1">
      <c r="A59" s="4"/>
      <c r="B59" s="59" t="s">
        <v>48</v>
      </c>
      <c r="C59" s="229" t="s">
        <v>230</v>
      </c>
      <c r="D59" s="232" t="s">
        <v>145</v>
      </c>
      <c r="E59" s="232" t="s">
        <v>145</v>
      </c>
      <c r="F59" s="232" t="s">
        <v>145</v>
      </c>
      <c r="G59" s="232" t="s">
        <v>145</v>
      </c>
      <c r="H59" s="232" t="s">
        <v>230</v>
      </c>
      <c r="I59" s="232" t="s">
        <v>145</v>
      </c>
      <c r="J59" s="232" t="s">
        <v>145</v>
      </c>
      <c r="K59" s="232" t="s">
        <v>145</v>
      </c>
      <c r="L59" s="232" t="s">
        <v>145</v>
      </c>
      <c r="M59" s="232">
        <v>6</v>
      </c>
      <c r="N59" s="232">
        <v>46</v>
      </c>
      <c r="O59" s="232">
        <v>3</v>
      </c>
      <c r="P59" s="232">
        <v>1</v>
      </c>
      <c r="Q59" s="232">
        <v>6</v>
      </c>
      <c r="R59" s="232">
        <v>3</v>
      </c>
      <c r="S59" s="232">
        <v>3</v>
      </c>
      <c r="T59" s="232">
        <v>3</v>
      </c>
      <c r="U59" s="232">
        <v>4</v>
      </c>
      <c r="V59" s="232">
        <v>8</v>
      </c>
      <c r="W59" s="232" t="s">
        <v>145</v>
      </c>
    </row>
    <row r="60" spans="1:23" ht="13.5" customHeight="1">
      <c r="A60" s="4"/>
      <c r="B60" s="59" t="s">
        <v>49</v>
      </c>
      <c r="C60" s="229" t="s">
        <v>230</v>
      </c>
      <c r="D60" s="232" t="s">
        <v>145</v>
      </c>
      <c r="E60" s="232" t="s">
        <v>145</v>
      </c>
      <c r="F60" s="232" t="s">
        <v>145</v>
      </c>
      <c r="G60" s="232" t="s">
        <v>145</v>
      </c>
      <c r="H60" s="232" t="s">
        <v>230</v>
      </c>
      <c r="I60" s="232" t="s">
        <v>145</v>
      </c>
      <c r="J60" s="232" t="s">
        <v>145</v>
      </c>
      <c r="K60" s="232" t="s">
        <v>145</v>
      </c>
      <c r="L60" s="232" t="s">
        <v>145</v>
      </c>
      <c r="M60" s="232">
        <v>4</v>
      </c>
      <c r="N60" s="232" t="s">
        <v>145</v>
      </c>
      <c r="O60" s="232">
        <v>1</v>
      </c>
      <c r="P60" s="232" t="s">
        <v>145</v>
      </c>
      <c r="Q60" s="232">
        <v>1</v>
      </c>
      <c r="R60" s="232">
        <v>1</v>
      </c>
      <c r="S60" s="232" t="s">
        <v>145</v>
      </c>
      <c r="T60" s="232">
        <v>1</v>
      </c>
      <c r="U60" s="232" t="s">
        <v>145</v>
      </c>
      <c r="V60" s="232">
        <v>2</v>
      </c>
      <c r="W60" s="232" t="s">
        <v>145</v>
      </c>
    </row>
    <row r="61" spans="1:23" ht="13.5" customHeight="1">
      <c r="A61" s="4"/>
      <c r="B61" s="59" t="s">
        <v>50</v>
      </c>
      <c r="C61" s="229" t="s">
        <v>230</v>
      </c>
      <c r="D61" s="232" t="s">
        <v>145</v>
      </c>
      <c r="E61" s="232" t="s">
        <v>145</v>
      </c>
      <c r="F61" s="232" t="s">
        <v>145</v>
      </c>
      <c r="G61" s="232" t="s">
        <v>145</v>
      </c>
      <c r="H61" s="232" t="s">
        <v>230</v>
      </c>
      <c r="I61" s="232" t="s">
        <v>145</v>
      </c>
      <c r="J61" s="232" t="s">
        <v>145</v>
      </c>
      <c r="K61" s="232" t="s">
        <v>145</v>
      </c>
      <c r="L61" s="232" t="s">
        <v>145</v>
      </c>
      <c r="M61" s="232">
        <v>5</v>
      </c>
      <c r="N61" s="232">
        <v>10</v>
      </c>
      <c r="O61" s="232">
        <v>2</v>
      </c>
      <c r="P61" s="232">
        <v>3</v>
      </c>
      <c r="Q61" s="232">
        <v>6</v>
      </c>
      <c r="R61" s="232">
        <v>2</v>
      </c>
      <c r="S61" s="232">
        <v>3</v>
      </c>
      <c r="T61" s="232">
        <v>1</v>
      </c>
      <c r="U61" s="232">
        <v>1</v>
      </c>
      <c r="V61" s="232">
        <v>3</v>
      </c>
      <c r="W61" s="232" t="s">
        <v>145</v>
      </c>
    </row>
    <row r="62" spans="1:23" ht="13.5" customHeight="1">
      <c r="A62" s="4"/>
      <c r="B62" s="59"/>
      <c r="C62" s="229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</row>
    <row r="63" spans="1:23" s="64" customFormat="1" ht="13.5" customHeight="1">
      <c r="A63" s="247" t="s">
        <v>51</v>
      </c>
      <c r="B63" s="248"/>
      <c r="C63" s="235">
        <f>SUM(C64:C67)</f>
        <v>4</v>
      </c>
      <c r="D63" s="65" t="s">
        <v>230</v>
      </c>
      <c r="E63" s="65" t="s">
        <v>230</v>
      </c>
      <c r="F63" s="65" t="s">
        <v>230</v>
      </c>
      <c r="G63" s="65">
        <f>SUM(G64:G67)</f>
        <v>4</v>
      </c>
      <c r="H63" s="65">
        <f>SUM(H64:H67)</f>
        <v>560</v>
      </c>
      <c r="I63" s="65" t="s">
        <v>230</v>
      </c>
      <c r="J63" s="65" t="s">
        <v>230</v>
      </c>
      <c r="K63" s="65" t="s">
        <v>230</v>
      </c>
      <c r="L63" s="65">
        <f>SUM(L64:L67)</f>
        <v>560</v>
      </c>
      <c r="M63" s="65">
        <f aca="true" t="shared" si="8" ref="M63:W63">SUM(M64:M67)</f>
        <v>27</v>
      </c>
      <c r="N63" s="65">
        <f t="shared" si="8"/>
        <v>61</v>
      </c>
      <c r="O63" s="65">
        <f t="shared" si="8"/>
        <v>15</v>
      </c>
      <c r="P63" s="65">
        <f t="shared" si="8"/>
        <v>11</v>
      </c>
      <c r="Q63" s="65">
        <f t="shared" si="8"/>
        <v>59</v>
      </c>
      <c r="R63" s="65">
        <f t="shared" si="8"/>
        <v>17</v>
      </c>
      <c r="S63" s="65">
        <f t="shared" si="8"/>
        <v>37</v>
      </c>
      <c r="T63" s="65">
        <f t="shared" si="8"/>
        <v>17</v>
      </c>
      <c r="U63" s="65">
        <f t="shared" si="8"/>
        <v>133</v>
      </c>
      <c r="V63" s="65">
        <f t="shared" si="8"/>
        <v>145</v>
      </c>
      <c r="W63" s="65">
        <f t="shared" si="8"/>
        <v>12</v>
      </c>
    </row>
    <row r="64" spans="1:23" ht="13.5" customHeight="1">
      <c r="A64" s="4"/>
      <c r="B64" s="59" t="s">
        <v>52</v>
      </c>
      <c r="C64" s="229">
        <f>SUM(D64:G64)</f>
        <v>1</v>
      </c>
      <c r="D64" s="232" t="s">
        <v>145</v>
      </c>
      <c r="E64" s="232" t="s">
        <v>145</v>
      </c>
      <c r="F64" s="232" t="s">
        <v>145</v>
      </c>
      <c r="G64" s="232">
        <v>1</v>
      </c>
      <c r="H64" s="231">
        <f>SUM(I64:L64)</f>
        <v>170</v>
      </c>
      <c r="I64" s="232" t="s">
        <v>145</v>
      </c>
      <c r="J64" s="232" t="s">
        <v>145</v>
      </c>
      <c r="K64" s="232" t="s">
        <v>145</v>
      </c>
      <c r="L64" s="232">
        <v>170</v>
      </c>
      <c r="M64" s="232">
        <v>9</v>
      </c>
      <c r="N64" s="232" t="s">
        <v>145</v>
      </c>
      <c r="O64" s="232">
        <v>4</v>
      </c>
      <c r="P64" s="232">
        <v>4</v>
      </c>
      <c r="Q64" s="232">
        <v>21</v>
      </c>
      <c r="R64" s="232">
        <v>4</v>
      </c>
      <c r="S64" s="232">
        <v>11</v>
      </c>
      <c r="T64" s="232">
        <v>2</v>
      </c>
      <c r="U64" s="232">
        <v>60</v>
      </c>
      <c r="V64" s="232">
        <v>41</v>
      </c>
      <c r="W64" s="232">
        <v>6</v>
      </c>
    </row>
    <row r="65" spans="1:23" ht="13.5" customHeight="1">
      <c r="A65" s="4"/>
      <c r="B65" s="59" t="s">
        <v>53</v>
      </c>
      <c r="C65" s="229" t="s">
        <v>230</v>
      </c>
      <c r="D65" s="232" t="s">
        <v>145</v>
      </c>
      <c r="E65" s="232" t="s">
        <v>145</v>
      </c>
      <c r="F65" s="232" t="s">
        <v>145</v>
      </c>
      <c r="G65" s="232" t="s">
        <v>145</v>
      </c>
      <c r="H65" s="232" t="s">
        <v>230</v>
      </c>
      <c r="I65" s="232" t="s">
        <v>145</v>
      </c>
      <c r="J65" s="232" t="s">
        <v>145</v>
      </c>
      <c r="K65" s="232" t="s">
        <v>145</v>
      </c>
      <c r="L65" s="232" t="s">
        <v>145</v>
      </c>
      <c r="M65" s="232">
        <v>10</v>
      </c>
      <c r="N65" s="232">
        <v>44</v>
      </c>
      <c r="O65" s="232">
        <v>4</v>
      </c>
      <c r="P65" s="232">
        <v>2</v>
      </c>
      <c r="Q65" s="232">
        <v>7</v>
      </c>
      <c r="R65" s="232">
        <v>6</v>
      </c>
      <c r="S65" s="232">
        <v>3</v>
      </c>
      <c r="T65" s="232">
        <v>4</v>
      </c>
      <c r="U65" s="232">
        <v>12</v>
      </c>
      <c r="V65" s="232">
        <v>16</v>
      </c>
      <c r="W65" s="232">
        <v>2</v>
      </c>
    </row>
    <row r="66" spans="1:23" ht="13.5" customHeight="1">
      <c r="A66" s="4"/>
      <c r="B66" s="59" t="s">
        <v>54</v>
      </c>
      <c r="C66" s="229">
        <f>SUM(D66:G66)</f>
        <v>2</v>
      </c>
      <c r="D66" s="232" t="s">
        <v>145</v>
      </c>
      <c r="E66" s="232" t="s">
        <v>145</v>
      </c>
      <c r="F66" s="232" t="s">
        <v>145</v>
      </c>
      <c r="G66" s="232">
        <v>2</v>
      </c>
      <c r="H66" s="231">
        <f>SUM(I66:L66)</f>
        <v>238</v>
      </c>
      <c r="I66" s="232" t="s">
        <v>145</v>
      </c>
      <c r="J66" s="232" t="s">
        <v>145</v>
      </c>
      <c r="K66" s="232" t="s">
        <v>145</v>
      </c>
      <c r="L66" s="232">
        <v>238</v>
      </c>
      <c r="M66" s="232">
        <v>6</v>
      </c>
      <c r="N66" s="232">
        <v>17</v>
      </c>
      <c r="O66" s="232">
        <v>6</v>
      </c>
      <c r="P66" s="232">
        <v>5</v>
      </c>
      <c r="Q66" s="232">
        <v>25</v>
      </c>
      <c r="R66" s="232">
        <v>6</v>
      </c>
      <c r="S66" s="232">
        <v>21</v>
      </c>
      <c r="T66" s="232">
        <v>10</v>
      </c>
      <c r="U66" s="232">
        <v>53</v>
      </c>
      <c r="V66" s="232">
        <v>65</v>
      </c>
      <c r="W66" s="232">
        <v>4</v>
      </c>
    </row>
    <row r="67" spans="1:23" ht="13.5" customHeight="1">
      <c r="A67" s="4"/>
      <c r="B67" s="59" t="s">
        <v>55</v>
      </c>
      <c r="C67" s="229">
        <f>SUM(D67:G67)</f>
        <v>1</v>
      </c>
      <c r="D67" s="232" t="s">
        <v>145</v>
      </c>
      <c r="E67" s="232" t="s">
        <v>145</v>
      </c>
      <c r="F67" s="232" t="s">
        <v>145</v>
      </c>
      <c r="G67" s="232">
        <v>1</v>
      </c>
      <c r="H67" s="231">
        <f>SUM(I67:L67)</f>
        <v>152</v>
      </c>
      <c r="I67" s="232" t="s">
        <v>145</v>
      </c>
      <c r="J67" s="232" t="s">
        <v>145</v>
      </c>
      <c r="K67" s="232" t="s">
        <v>145</v>
      </c>
      <c r="L67" s="232">
        <v>152</v>
      </c>
      <c r="M67" s="232">
        <v>2</v>
      </c>
      <c r="N67" s="232" t="s">
        <v>145</v>
      </c>
      <c r="O67" s="232">
        <v>1</v>
      </c>
      <c r="P67" s="232" t="s">
        <v>145</v>
      </c>
      <c r="Q67" s="232">
        <v>6</v>
      </c>
      <c r="R67" s="232">
        <v>1</v>
      </c>
      <c r="S67" s="232">
        <v>2</v>
      </c>
      <c r="T67" s="232">
        <v>1</v>
      </c>
      <c r="U67" s="232">
        <v>8</v>
      </c>
      <c r="V67" s="232">
        <v>23</v>
      </c>
      <c r="W67" s="232" t="s">
        <v>145</v>
      </c>
    </row>
    <row r="68" spans="1:23" ht="13.5" customHeight="1">
      <c r="A68" s="4"/>
      <c r="B68" s="59"/>
      <c r="C68" s="229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</row>
    <row r="69" spans="1:23" s="64" customFormat="1" ht="13.5" customHeight="1">
      <c r="A69" s="247" t="s">
        <v>56</v>
      </c>
      <c r="B69" s="248"/>
      <c r="C69" s="235" t="s">
        <v>230</v>
      </c>
      <c r="D69" s="65" t="s">
        <v>230</v>
      </c>
      <c r="E69" s="65" t="s">
        <v>230</v>
      </c>
      <c r="F69" s="65" t="s">
        <v>230</v>
      </c>
      <c r="G69" s="65" t="s">
        <v>230</v>
      </c>
      <c r="H69" s="65" t="s">
        <v>230</v>
      </c>
      <c r="I69" s="65" t="s">
        <v>230</v>
      </c>
      <c r="J69" s="65" t="s">
        <v>230</v>
      </c>
      <c r="K69" s="65" t="s">
        <v>230</v>
      </c>
      <c r="L69" s="65" t="s">
        <v>230</v>
      </c>
      <c r="M69" s="65">
        <f>SUM(M63:M68)</f>
        <v>54</v>
      </c>
      <c r="N69" s="65">
        <v>16</v>
      </c>
      <c r="O69" s="65">
        <v>2</v>
      </c>
      <c r="P69" s="65">
        <v>1</v>
      </c>
      <c r="Q69" s="65">
        <v>2</v>
      </c>
      <c r="R69" s="65">
        <v>2</v>
      </c>
      <c r="S69" s="65">
        <v>2</v>
      </c>
      <c r="T69" s="65">
        <v>2</v>
      </c>
      <c r="U69" s="65">
        <v>5</v>
      </c>
      <c r="V69" s="65">
        <v>12</v>
      </c>
      <c r="W69" s="65">
        <v>1</v>
      </c>
    </row>
    <row r="70" spans="1:23" ht="13.5" customHeight="1">
      <c r="A70" s="5"/>
      <c r="B70" s="60" t="s">
        <v>57</v>
      </c>
      <c r="C70" s="233" t="s">
        <v>145</v>
      </c>
      <c r="D70" s="234" t="s">
        <v>145</v>
      </c>
      <c r="E70" s="234" t="s">
        <v>145</v>
      </c>
      <c r="F70" s="234" t="s">
        <v>145</v>
      </c>
      <c r="G70" s="234" t="s">
        <v>145</v>
      </c>
      <c r="H70" s="234" t="s">
        <v>230</v>
      </c>
      <c r="I70" s="234" t="s">
        <v>145</v>
      </c>
      <c r="J70" s="234" t="s">
        <v>145</v>
      </c>
      <c r="K70" s="234" t="s">
        <v>145</v>
      </c>
      <c r="L70" s="234" t="s">
        <v>145</v>
      </c>
      <c r="M70" s="234">
        <v>2</v>
      </c>
      <c r="N70" s="234">
        <v>16</v>
      </c>
      <c r="O70" s="234">
        <v>2</v>
      </c>
      <c r="P70" s="234">
        <v>1</v>
      </c>
      <c r="Q70" s="234">
        <v>2</v>
      </c>
      <c r="R70" s="234">
        <v>2</v>
      </c>
      <c r="S70" s="234">
        <v>2</v>
      </c>
      <c r="T70" s="234">
        <v>2</v>
      </c>
      <c r="U70" s="234">
        <v>5</v>
      </c>
      <c r="V70" s="234">
        <v>12</v>
      </c>
      <c r="W70" s="234">
        <v>1</v>
      </c>
    </row>
    <row r="71" spans="1:24" ht="13.5" customHeight="1">
      <c r="A71" s="66" t="s">
        <v>314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</row>
    <row r="72" spans="1:24" ht="13.5" customHeight="1">
      <c r="A72" s="66" t="s">
        <v>315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</row>
    <row r="73" spans="1:24" ht="13.5" customHeight="1">
      <c r="A73" s="62" t="s">
        <v>281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</row>
  </sheetData>
  <sheetProtection/>
  <mergeCells count="37">
    <mergeCell ref="M6:M7"/>
    <mergeCell ref="N6:N7"/>
    <mergeCell ref="T5:T7"/>
    <mergeCell ref="W5:W7"/>
    <mergeCell ref="A2:W2"/>
    <mergeCell ref="A3:W3"/>
    <mergeCell ref="A5:B7"/>
    <mergeCell ref="C5:L5"/>
    <mergeCell ref="M5:N5"/>
    <mergeCell ref="O5:O7"/>
    <mergeCell ref="P5:P7"/>
    <mergeCell ref="Q5:Q7"/>
    <mergeCell ref="R5:R7"/>
    <mergeCell ref="S5:S7"/>
    <mergeCell ref="A8:B8"/>
    <mergeCell ref="A9:B9"/>
    <mergeCell ref="A10:B10"/>
    <mergeCell ref="A11:B11"/>
    <mergeCell ref="C6:G6"/>
    <mergeCell ref="H6:L6"/>
    <mergeCell ref="A17:B17"/>
    <mergeCell ref="A18:B18"/>
    <mergeCell ref="A19:B19"/>
    <mergeCell ref="A20:B20"/>
    <mergeCell ref="A12:B12"/>
    <mergeCell ref="A14:B14"/>
    <mergeCell ref="A15:B15"/>
    <mergeCell ref="A16:B16"/>
    <mergeCell ref="A69:B69"/>
    <mergeCell ref="A42:B42"/>
    <mergeCell ref="A49:B49"/>
    <mergeCell ref="A55:B55"/>
    <mergeCell ref="A63:B63"/>
    <mergeCell ref="A21:B21"/>
    <mergeCell ref="A23:B23"/>
    <mergeCell ref="A26:B26"/>
    <mergeCell ref="A32:B32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="80" zoomScaleNormal="80" zoomScalePageLayoutView="0" workbookViewId="0" topLeftCell="A1">
      <selection activeCell="B14" sqref="B14"/>
    </sheetView>
  </sheetViews>
  <sheetFormatPr defaultColWidth="10.59765625" defaultRowHeight="15"/>
  <cols>
    <col min="1" max="1" width="13.8984375" style="62" customWidth="1"/>
    <col min="2" max="2" width="42.5" style="62" customWidth="1"/>
    <col min="3" max="12" width="12.3984375" style="62" customWidth="1"/>
    <col min="13" max="16384" width="10.59765625" style="62" customWidth="1"/>
  </cols>
  <sheetData>
    <row r="1" spans="1:12" s="1" customFormat="1" ht="12.75" customHeight="1">
      <c r="A1" s="1" t="s">
        <v>266</v>
      </c>
      <c r="K1" s="2"/>
      <c r="L1" s="2" t="s">
        <v>439</v>
      </c>
    </row>
    <row r="2" spans="1:12" s="92" customFormat="1" ht="24" customHeight="1">
      <c r="A2" s="298" t="s">
        <v>282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</row>
    <row r="3" spans="1:11" ht="15.75" customHeight="1" thickBot="1">
      <c r="A3" s="70"/>
      <c r="K3" s="71"/>
    </row>
    <row r="4" spans="1:12" ht="15.75" customHeight="1">
      <c r="A4" s="72" t="s">
        <v>184</v>
      </c>
      <c r="B4" s="284" t="s">
        <v>268</v>
      </c>
      <c r="C4" s="287" t="s">
        <v>267</v>
      </c>
      <c r="D4" s="288"/>
      <c r="E4" s="289"/>
      <c r="F4" s="289"/>
      <c r="G4" s="289"/>
      <c r="H4" s="292" t="s">
        <v>334</v>
      </c>
      <c r="I4" s="293"/>
      <c r="J4" s="294"/>
      <c r="K4" s="294"/>
      <c r="L4" s="294"/>
    </row>
    <row r="5" spans="1:12" ht="15.75" customHeight="1">
      <c r="A5" s="73" t="s">
        <v>185</v>
      </c>
      <c r="B5" s="285"/>
      <c r="C5" s="290"/>
      <c r="D5" s="290"/>
      <c r="E5" s="291"/>
      <c r="F5" s="291"/>
      <c r="G5" s="291"/>
      <c r="H5" s="295"/>
      <c r="I5" s="296"/>
      <c r="J5" s="297"/>
      <c r="K5" s="297"/>
      <c r="L5" s="297"/>
    </row>
    <row r="6" spans="1:12" ht="15.75" customHeight="1">
      <c r="A6" s="74" t="s">
        <v>186</v>
      </c>
      <c r="B6" s="286"/>
      <c r="C6" s="48" t="s">
        <v>265</v>
      </c>
      <c r="D6" s="47" t="s">
        <v>234</v>
      </c>
      <c r="E6" s="96" t="s">
        <v>331</v>
      </c>
      <c r="F6" s="96" t="s">
        <v>332</v>
      </c>
      <c r="G6" s="96" t="s">
        <v>333</v>
      </c>
      <c r="H6" s="47" t="s">
        <v>265</v>
      </c>
      <c r="I6" s="47" t="s">
        <v>234</v>
      </c>
      <c r="J6" s="96" t="s">
        <v>331</v>
      </c>
      <c r="K6" s="96" t="s">
        <v>332</v>
      </c>
      <c r="L6" s="96" t="s">
        <v>333</v>
      </c>
    </row>
    <row r="7" spans="1:12" s="95" customFormat="1" ht="15.75" customHeight="1">
      <c r="A7" s="93" t="s">
        <v>283</v>
      </c>
      <c r="B7" s="94" t="s">
        <v>330</v>
      </c>
      <c r="C7" s="226">
        <f>SUM(C9:C58)</f>
        <v>8261</v>
      </c>
      <c r="D7" s="226">
        <v>8091</v>
      </c>
      <c r="E7" s="226">
        <v>8231</v>
      </c>
      <c r="F7" s="226">
        <f>SUM(F9:F58)</f>
        <v>8516</v>
      </c>
      <c r="G7" s="226">
        <f>SUM(G9:G58)</f>
        <v>8640</v>
      </c>
      <c r="H7" s="227">
        <f>SUM(H9:H58)</f>
        <v>714.7000000000003</v>
      </c>
      <c r="I7" s="227">
        <v>699.5</v>
      </c>
      <c r="J7" s="227">
        <v>709.5</v>
      </c>
      <c r="K7" s="227">
        <v>733.2</v>
      </c>
      <c r="L7" s="227">
        <v>742.6</v>
      </c>
    </row>
    <row r="8" spans="1:12" ht="15.75" customHeight="1">
      <c r="A8" s="75"/>
      <c r="B8" s="76"/>
      <c r="C8" s="77"/>
      <c r="D8" s="77"/>
      <c r="E8" s="77"/>
      <c r="F8" s="77"/>
      <c r="G8" s="77"/>
      <c r="H8" s="78"/>
      <c r="I8" s="78"/>
      <c r="J8" s="78"/>
      <c r="K8" s="78"/>
      <c r="L8" s="78"/>
    </row>
    <row r="9" spans="1:12" ht="15.75" customHeight="1">
      <c r="A9" s="75" t="s">
        <v>239</v>
      </c>
      <c r="B9" s="76" t="s">
        <v>59</v>
      </c>
      <c r="C9" s="79">
        <v>2085</v>
      </c>
      <c r="D9" s="57">
        <v>2212</v>
      </c>
      <c r="E9" s="57">
        <v>2181</v>
      </c>
      <c r="F9" s="57">
        <v>2283</v>
      </c>
      <c r="G9" s="57">
        <v>2263</v>
      </c>
      <c r="H9" s="80">
        <v>180.4</v>
      </c>
      <c r="I9" s="81">
        <v>191.2</v>
      </c>
      <c r="J9" s="81">
        <v>188</v>
      </c>
      <c r="K9" s="81">
        <v>196.6</v>
      </c>
      <c r="L9" s="81">
        <v>194.5</v>
      </c>
    </row>
    <row r="10" spans="1:12" ht="15.75" customHeight="1">
      <c r="A10" s="75" t="s">
        <v>240</v>
      </c>
      <c r="B10" s="76" t="s">
        <v>241</v>
      </c>
      <c r="C10" s="79">
        <v>1635</v>
      </c>
      <c r="D10" s="57">
        <v>1564</v>
      </c>
      <c r="E10" s="57">
        <v>1655</v>
      </c>
      <c r="F10" s="57">
        <v>1741</v>
      </c>
      <c r="G10" s="57">
        <v>1768</v>
      </c>
      <c r="H10" s="80">
        <v>141.4</v>
      </c>
      <c r="I10" s="81">
        <v>135.2</v>
      </c>
      <c r="J10" s="81">
        <v>142.7</v>
      </c>
      <c r="K10" s="81">
        <v>149.9</v>
      </c>
      <c r="L10" s="81">
        <v>151.9</v>
      </c>
    </row>
    <row r="11" spans="1:12" ht="15.75" customHeight="1">
      <c r="A11" s="75" t="s">
        <v>242</v>
      </c>
      <c r="B11" s="76" t="s">
        <v>60</v>
      </c>
      <c r="C11" s="79">
        <v>1391</v>
      </c>
      <c r="D11" s="57">
        <v>1279</v>
      </c>
      <c r="E11" s="57">
        <v>1218</v>
      </c>
      <c r="F11" s="57">
        <v>1223</v>
      </c>
      <c r="G11" s="57">
        <v>1188</v>
      </c>
      <c r="H11" s="80">
        <v>120.3</v>
      </c>
      <c r="I11" s="81">
        <v>110.6</v>
      </c>
      <c r="J11" s="81">
        <v>105</v>
      </c>
      <c r="K11" s="81">
        <v>105.3</v>
      </c>
      <c r="L11" s="81">
        <v>102.1</v>
      </c>
    </row>
    <row r="12" spans="1:12" ht="15.75" customHeight="1">
      <c r="A12" s="75" t="s">
        <v>243</v>
      </c>
      <c r="B12" s="76" t="s">
        <v>146</v>
      </c>
      <c r="C12" s="79">
        <v>784</v>
      </c>
      <c r="D12" s="57">
        <v>832</v>
      </c>
      <c r="E12" s="57">
        <v>891</v>
      </c>
      <c r="F12" s="57">
        <v>867</v>
      </c>
      <c r="G12" s="57">
        <v>934</v>
      </c>
      <c r="H12" s="80">
        <v>67.8</v>
      </c>
      <c r="I12" s="81">
        <v>71.9</v>
      </c>
      <c r="J12" s="81">
        <v>76.8</v>
      </c>
      <c r="K12" s="81">
        <v>74.6</v>
      </c>
      <c r="L12" s="81">
        <v>80.3</v>
      </c>
    </row>
    <row r="13" spans="1:12" ht="15.75" customHeight="1">
      <c r="A13" s="75">
        <v>89</v>
      </c>
      <c r="B13" s="82" t="s">
        <v>284</v>
      </c>
      <c r="C13" s="79">
        <v>396</v>
      </c>
      <c r="D13" s="57">
        <v>403</v>
      </c>
      <c r="E13" s="57">
        <v>466</v>
      </c>
      <c r="F13" s="57">
        <v>500</v>
      </c>
      <c r="G13" s="57">
        <v>525</v>
      </c>
      <c r="H13" s="80">
        <v>34.3</v>
      </c>
      <c r="I13" s="81">
        <v>34.8</v>
      </c>
      <c r="J13" s="81">
        <v>40.2</v>
      </c>
      <c r="K13" s="81">
        <v>43</v>
      </c>
      <c r="L13" s="81">
        <v>45.1</v>
      </c>
    </row>
    <row r="14" spans="1:12" ht="15.75" customHeight="1">
      <c r="A14" s="75"/>
      <c r="B14" s="83"/>
      <c r="C14" s="79"/>
      <c r="D14" s="57"/>
      <c r="E14" s="57"/>
      <c r="F14" s="57"/>
      <c r="G14" s="57"/>
      <c r="H14" s="80"/>
      <c r="I14" s="81"/>
      <c r="J14" s="81"/>
      <c r="K14" s="81"/>
      <c r="L14" s="81"/>
    </row>
    <row r="15" spans="1:12" ht="15.75" customHeight="1">
      <c r="A15" s="75" t="s">
        <v>324</v>
      </c>
      <c r="B15" s="82" t="s">
        <v>147</v>
      </c>
      <c r="C15" s="79">
        <v>343</v>
      </c>
      <c r="D15" s="57">
        <v>336</v>
      </c>
      <c r="E15" s="57">
        <v>365</v>
      </c>
      <c r="F15" s="57">
        <v>368</v>
      </c>
      <c r="G15" s="57">
        <v>383</v>
      </c>
      <c r="H15" s="80">
        <v>29.7</v>
      </c>
      <c r="I15" s="81">
        <v>29</v>
      </c>
      <c r="J15" s="81">
        <v>31.5</v>
      </c>
      <c r="K15" s="81">
        <v>31.7</v>
      </c>
      <c r="L15" s="81">
        <v>32.9</v>
      </c>
    </row>
    <row r="16" spans="1:12" ht="15.75" customHeight="1">
      <c r="A16" s="75">
        <v>88</v>
      </c>
      <c r="B16" s="76" t="s">
        <v>148</v>
      </c>
      <c r="C16" s="79">
        <v>384</v>
      </c>
      <c r="D16" s="57">
        <v>278</v>
      </c>
      <c r="E16" s="57">
        <v>252</v>
      </c>
      <c r="F16" s="57">
        <v>264</v>
      </c>
      <c r="G16" s="57">
        <v>266</v>
      </c>
      <c r="H16" s="80">
        <v>33.2</v>
      </c>
      <c r="I16" s="81">
        <v>24</v>
      </c>
      <c r="J16" s="81">
        <v>21.7</v>
      </c>
      <c r="K16" s="81">
        <v>22.7</v>
      </c>
      <c r="L16" s="81">
        <v>22.9</v>
      </c>
    </row>
    <row r="17" spans="1:12" ht="15.75" customHeight="1">
      <c r="A17" s="75" t="s">
        <v>325</v>
      </c>
      <c r="B17" s="76" t="s">
        <v>149</v>
      </c>
      <c r="C17" s="79">
        <v>211</v>
      </c>
      <c r="D17" s="57">
        <v>205</v>
      </c>
      <c r="E17" s="57">
        <v>169</v>
      </c>
      <c r="F17" s="57">
        <v>192</v>
      </c>
      <c r="G17" s="57">
        <v>191</v>
      </c>
      <c r="H17" s="80">
        <v>18.3</v>
      </c>
      <c r="I17" s="81">
        <v>17.7</v>
      </c>
      <c r="J17" s="81">
        <v>14.6</v>
      </c>
      <c r="K17" s="81">
        <v>16.5</v>
      </c>
      <c r="L17" s="81">
        <v>16.4</v>
      </c>
    </row>
    <row r="18" spans="1:12" ht="15.75" customHeight="1">
      <c r="A18" s="75" t="s">
        <v>244</v>
      </c>
      <c r="B18" s="76" t="s">
        <v>150</v>
      </c>
      <c r="C18" s="79">
        <v>117</v>
      </c>
      <c r="D18" s="57">
        <v>131</v>
      </c>
      <c r="E18" s="57">
        <v>147</v>
      </c>
      <c r="F18" s="57">
        <v>193</v>
      </c>
      <c r="G18" s="57">
        <v>178</v>
      </c>
      <c r="H18" s="80">
        <v>10.1</v>
      </c>
      <c r="I18" s="81">
        <v>11.3</v>
      </c>
      <c r="J18" s="81">
        <v>12.7</v>
      </c>
      <c r="K18" s="81">
        <v>14.6</v>
      </c>
      <c r="L18" s="81">
        <v>15.3</v>
      </c>
    </row>
    <row r="19" spans="1:12" ht="15.75" customHeight="1">
      <c r="A19" s="75">
        <v>73</v>
      </c>
      <c r="B19" s="82" t="s">
        <v>151</v>
      </c>
      <c r="C19" s="79">
        <v>125</v>
      </c>
      <c r="D19" s="57">
        <v>116</v>
      </c>
      <c r="E19" s="57">
        <v>130</v>
      </c>
      <c r="F19" s="57">
        <v>111</v>
      </c>
      <c r="G19" s="57">
        <v>127</v>
      </c>
      <c r="H19" s="80">
        <v>10.8</v>
      </c>
      <c r="I19" s="81">
        <v>10</v>
      </c>
      <c r="J19" s="81">
        <v>11.2</v>
      </c>
      <c r="K19" s="81">
        <v>9.6</v>
      </c>
      <c r="L19" s="81">
        <v>10.9</v>
      </c>
    </row>
    <row r="20" spans="1:12" ht="15.75" customHeight="1">
      <c r="A20" s="75"/>
      <c r="B20" s="76"/>
      <c r="C20" s="79"/>
      <c r="D20" s="57"/>
      <c r="E20" s="57"/>
      <c r="F20" s="57"/>
      <c r="G20" s="57"/>
      <c r="H20" s="80"/>
      <c r="I20" s="81"/>
      <c r="J20" s="81"/>
      <c r="K20" s="81"/>
      <c r="L20" s="81"/>
    </row>
    <row r="21" spans="1:12" ht="15.75" customHeight="1">
      <c r="A21" s="75">
        <v>39</v>
      </c>
      <c r="B21" s="76" t="s">
        <v>152</v>
      </c>
      <c r="C21" s="79">
        <v>123</v>
      </c>
      <c r="D21" s="57">
        <v>106</v>
      </c>
      <c r="E21" s="57">
        <v>92</v>
      </c>
      <c r="F21" s="57">
        <v>97</v>
      </c>
      <c r="G21" s="57">
        <v>111</v>
      </c>
      <c r="H21" s="80">
        <v>10.6</v>
      </c>
      <c r="I21" s="81">
        <v>9.2</v>
      </c>
      <c r="J21" s="81">
        <v>7.9</v>
      </c>
      <c r="K21" s="81">
        <v>8.4</v>
      </c>
      <c r="L21" s="81">
        <v>9.5</v>
      </c>
    </row>
    <row r="22" spans="1:12" ht="15.75" customHeight="1">
      <c r="A22" s="75" t="s">
        <v>245</v>
      </c>
      <c r="B22" s="76" t="s">
        <v>153</v>
      </c>
      <c r="C22" s="79">
        <v>84</v>
      </c>
      <c r="D22" s="57">
        <v>62</v>
      </c>
      <c r="E22" s="57">
        <v>70</v>
      </c>
      <c r="F22" s="57">
        <v>86</v>
      </c>
      <c r="G22" s="57">
        <v>59</v>
      </c>
      <c r="H22" s="80">
        <v>7.3</v>
      </c>
      <c r="I22" s="81">
        <v>5.4</v>
      </c>
      <c r="J22" s="81">
        <v>6</v>
      </c>
      <c r="K22" s="81">
        <v>7.4</v>
      </c>
      <c r="L22" s="81">
        <v>5.1</v>
      </c>
    </row>
    <row r="23" spans="1:12" ht="15.75" customHeight="1">
      <c r="A23" s="75">
        <v>61</v>
      </c>
      <c r="B23" s="76" t="s">
        <v>154</v>
      </c>
      <c r="C23" s="79">
        <v>63</v>
      </c>
      <c r="D23" s="57">
        <v>70</v>
      </c>
      <c r="E23" s="57">
        <v>68</v>
      </c>
      <c r="F23" s="57">
        <v>80</v>
      </c>
      <c r="G23" s="57">
        <v>86</v>
      </c>
      <c r="H23" s="80">
        <v>5.4</v>
      </c>
      <c r="I23" s="81">
        <v>6.1</v>
      </c>
      <c r="J23" s="81">
        <v>5.9</v>
      </c>
      <c r="K23" s="81">
        <v>6.9</v>
      </c>
      <c r="L23" s="81">
        <v>7.4</v>
      </c>
    </row>
    <row r="24" spans="1:12" ht="15.75" customHeight="1">
      <c r="A24" s="75">
        <v>68</v>
      </c>
      <c r="B24" s="76" t="s">
        <v>155</v>
      </c>
      <c r="C24" s="79">
        <v>51</v>
      </c>
      <c r="D24" s="57">
        <v>49</v>
      </c>
      <c r="E24" s="57">
        <v>61</v>
      </c>
      <c r="F24" s="57">
        <v>52</v>
      </c>
      <c r="G24" s="57">
        <v>51</v>
      </c>
      <c r="H24" s="80">
        <v>4.4</v>
      </c>
      <c r="I24" s="81">
        <v>4.2</v>
      </c>
      <c r="J24" s="81">
        <v>5.3</v>
      </c>
      <c r="K24" s="81">
        <v>4.5</v>
      </c>
      <c r="L24" s="81">
        <v>4.4</v>
      </c>
    </row>
    <row r="25" spans="1:12" ht="15.75" customHeight="1">
      <c r="A25" s="75" t="s">
        <v>246</v>
      </c>
      <c r="B25" s="76" t="s">
        <v>156</v>
      </c>
      <c r="C25" s="79">
        <v>38</v>
      </c>
      <c r="D25" s="57">
        <v>42</v>
      </c>
      <c r="E25" s="57">
        <v>43</v>
      </c>
      <c r="F25" s="57">
        <v>32</v>
      </c>
      <c r="G25" s="57">
        <v>24</v>
      </c>
      <c r="H25" s="80">
        <v>3.3</v>
      </c>
      <c r="I25" s="81">
        <v>3.6</v>
      </c>
      <c r="J25" s="81">
        <v>3.7</v>
      </c>
      <c r="K25" s="81">
        <v>2.8</v>
      </c>
      <c r="L25" s="81">
        <v>2.1</v>
      </c>
    </row>
    <row r="26" spans="1:12" ht="15.75" customHeight="1">
      <c r="A26" s="75"/>
      <c r="B26" s="76"/>
      <c r="C26" s="79"/>
      <c r="D26" s="57"/>
      <c r="E26" s="57"/>
      <c r="F26" s="57"/>
      <c r="G26" s="57"/>
      <c r="H26" s="80"/>
      <c r="I26" s="81"/>
      <c r="J26" s="81"/>
      <c r="K26" s="81"/>
      <c r="L26" s="81"/>
    </row>
    <row r="27" spans="1:12" ht="15.75" customHeight="1">
      <c r="A27" s="75">
        <v>44</v>
      </c>
      <c r="B27" s="76" t="s">
        <v>157</v>
      </c>
      <c r="C27" s="79">
        <v>47</v>
      </c>
      <c r="D27" s="57">
        <v>49</v>
      </c>
      <c r="E27" s="57">
        <v>46</v>
      </c>
      <c r="F27" s="57">
        <v>60</v>
      </c>
      <c r="G27" s="57">
        <v>52</v>
      </c>
      <c r="H27" s="80">
        <v>4.1</v>
      </c>
      <c r="I27" s="81">
        <v>4.2</v>
      </c>
      <c r="J27" s="81">
        <v>4</v>
      </c>
      <c r="K27" s="81">
        <v>5.2</v>
      </c>
      <c r="L27" s="81">
        <v>4.4</v>
      </c>
    </row>
    <row r="28" spans="1:12" ht="15.75" customHeight="1">
      <c r="A28" s="75">
        <v>69</v>
      </c>
      <c r="B28" s="76" t="s">
        <v>158</v>
      </c>
      <c r="C28" s="79">
        <v>31</v>
      </c>
      <c r="D28" s="57">
        <v>42</v>
      </c>
      <c r="E28" s="57">
        <v>29</v>
      </c>
      <c r="F28" s="57">
        <v>30</v>
      </c>
      <c r="G28" s="57">
        <v>34</v>
      </c>
      <c r="H28" s="80">
        <v>2.7</v>
      </c>
      <c r="I28" s="81">
        <v>3.6</v>
      </c>
      <c r="J28" s="81">
        <v>2.5</v>
      </c>
      <c r="K28" s="81">
        <v>2.6</v>
      </c>
      <c r="L28" s="81">
        <v>2.9</v>
      </c>
    </row>
    <row r="29" spans="1:12" ht="15.75" customHeight="1">
      <c r="A29" s="75">
        <v>71</v>
      </c>
      <c r="B29" s="76" t="s">
        <v>159</v>
      </c>
      <c r="C29" s="79">
        <v>42</v>
      </c>
      <c r="D29" s="57">
        <v>31</v>
      </c>
      <c r="E29" s="57">
        <v>36</v>
      </c>
      <c r="F29" s="57">
        <v>36</v>
      </c>
      <c r="G29" s="57">
        <v>35</v>
      </c>
      <c r="H29" s="80">
        <v>3.6</v>
      </c>
      <c r="I29" s="81">
        <v>2.7</v>
      </c>
      <c r="J29" s="81">
        <v>3.1</v>
      </c>
      <c r="K29" s="81">
        <v>3.1</v>
      </c>
      <c r="L29" s="81">
        <v>3</v>
      </c>
    </row>
    <row r="30" spans="1:12" ht="15.75" customHeight="1">
      <c r="A30" s="75">
        <v>42</v>
      </c>
      <c r="B30" s="76" t="s">
        <v>160</v>
      </c>
      <c r="C30" s="79">
        <v>25</v>
      </c>
      <c r="D30" s="57">
        <v>33</v>
      </c>
      <c r="E30" s="57">
        <v>36</v>
      </c>
      <c r="F30" s="57">
        <v>38</v>
      </c>
      <c r="G30" s="57">
        <v>31</v>
      </c>
      <c r="H30" s="80">
        <v>2.2</v>
      </c>
      <c r="I30" s="81">
        <v>2.9</v>
      </c>
      <c r="J30" s="81">
        <v>3.1</v>
      </c>
      <c r="K30" s="81">
        <v>3.3</v>
      </c>
      <c r="L30" s="81">
        <v>2.7</v>
      </c>
    </row>
    <row r="31" spans="1:12" ht="15.75" customHeight="1">
      <c r="A31" s="75">
        <v>81</v>
      </c>
      <c r="B31" s="76" t="s">
        <v>161</v>
      </c>
      <c r="C31" s="79">
        <v>41</v>
      </c>
      <c r="D31" s="57">
        <v>27</v>
      </c>
      <c r="E31" s="57">
        <v>29</v>
      </c>
      <c r="F31" s="57">
        <v>33</v>
      </c>
      <c r="G31" s="57">
        <v>28</v>
      </c>
      <c r="H31" s="80">
        <v>3.5</v>
      </c>
      <c r="I31" s="81">
        <v>2.3</v>
      </c>
      <c r="J31" s="81">
        <v>2.5</v>
      </c>
      <c r="K31" s="81">
        <v>2.8</v>
      </c>
      <c r="L31" s="81">
        <v>2.4</v>
      </c>
    </row>
    <row r="32" spans="1:12" ht="15.75" customHeight="1">
      <c r="A32" s="75"/>
      <c r="B32" s="76"/>
      <c r="C32" s="79"/>
      <c r="D32" s="57"/>
      <c r="E32" s="57"/>
      <c r="F32" s="57"/>
      <c r="G32" s="57"/>
      <c r="H32" s="80"/>
      <c r="I32" s="81"/>
      <c r="J32" s="81"/>
      <c r="K32" s="81"/>
      <c r="L32" s="81"/>
    </row>
    <row r="33" spans="1:12" ht="15.75" customHeight="1">
      <c r="A33" s="75" t="s">
        <v>247</v>
      </c>
      <c r="B33" s="76" t="s">
        <v>162</v>
      </c>
      <c r="C33" s="79">
        <v>25</v>
      </c>
      <c r="D33" s="57">
        <v>12</v>
      </c>
      <c r="E33" s="57">
        <v>16</v>
      </c>
      <c r="F33" s="57">
        <v>13</v>
      </c>
      <c r="G33" s="57">
        <v>15</v>
      </c>
      <c r="H33" s="80">
        <v>2.2</v>
      </c>
      <c r="I33" s="81">
        <v>1</v>
      </c>
      <c r="J33" s="81">
        <v>1.4</v>
      </c>
      <c r="K33" s="81">
        <v>1.1</v>
      </c>
      <c r="L33" s="81">
        <v>1.3</v>
      </c>
    </row>
    <row r="34" spans="1:12" ht="15.75" customHeight="1">
      <c r="A34" s="75">
        <v>13</v>
      </c>
      <c r="B34" s="82" t="s">
        <v>285</v>
      </c>
      <c r="C34" s="79">
        <v>41</v>
      </c>
      <c r="D34" s="57">
        <v>42</v>
      </c>
      <c r="E34" s="57">
        <v>40</v>
      </c>
      <c r="F34" s="57">
        <v>49</v>
      </c>
      <c r="G34" s="57">
        <v>53</v>
      </c>
      <c r="H34" s="80">
        <v>3.5</v>
      </c>
      <c r="I34" s="81">
        <v>3.6</v>
      </c>
      <c r="J34" s="81">
        <v>3.4</v>
      </c>
      <c r="K34" s="81">
        <v>4.2</v>
      </c>
      <c r="L34" s="81">
        <v>4.6</v>
      </c>
    </row>
    <row r="35" spans="1:12" ht="15.75" customHeight="1">
      <c r="A35" s="75">
        <v>74</v>
      </c>
      <c r="B35" s="76" t="s">
        <v>286</v>
      </c>
      <c r="C35" s="79">
        <v>28</v>
      </c>
      <c r="D35" s="57">
        <v>26</v>
      </c>
      <c r="E35" s="57">
        <v>26</v>
      </c>
      <c r="F35" s="57">
        <v>19</v>
      </c>
      <c r="G35" s="57">
        <v>28</v>
      </c>
      <c r="H35" s="80">
        <v>2.4</v>
      </c>
      <c r="I35" s="81">
        <v>2.2</v>
      </c>
      <c r="J35" s="81">
        <v>2.2</v>
      </c>
      <c r="K35" s="81">
        <v>1.6</v>
      </c>
      <c r="L35" s="81">
        <v>2.4</v>
      </c>
    </row>
    <row r="36" spans="1:12" ht="15.75" customHeight="1">
      <c r="A36" s="75">
        <v>67</v>
      </c>
      <c r="B36" s="76" t="s">
        <v>163</v>
      </c>
      <c r="C36" s="79">
        <v>25</v>
      </c>
      <c r="D36" s="57">
        <v>25</v>
      </c>
      <c r="E36" s="57">
        <v>20</v>
      </c>
      <c r="F36" s="57">
        <v>26</v>
      </c>
      <c r="G36" s="57">
        <v>35</v>
      </c>
      <c r="H36" s="80">
        <v>2.2</v>
      </c>
      <c r="I36" s="81">
        <v>2.2</v>
      </c>
      <c r="J36" s="81">
        <v>1.7</v>
      </c>
      <c r="K36" s="81">
        <v>2.2</v>
      </c>
      <c r="L36" s="81">
        <v>3</v>
      </c>
    </row>
    <row r="37" spans="1:12" ht="15.75" customHeight="1">
      <c r="A37" s="75" t="s">
        <v>326</v>
      </c>
      <c r="B37" s="82" t="s">
        <v>164</v>
      </c>
      <c r="C37" s="79">
        <v>18</v>
      </c>
      <c r="D37" s="57">
        <v>16</v>
      </c>
      <c r="E37" s="57">
        <v>27</v>
      </c>
      <c r="F37" s="57">
        <v>26</v>
      </c>
      <c r="G37" s="57">
        <v>25</v>
      </c>
      <c r="H37" s="80">
        <v>1.6</v>
      </c>
      <c r="I37" s="81">
        <v>1.4</v>
      </c>
      <c r="J37" s="81">
        <v>2.3</v>
      </c>
      <c r="K37" s="81">
        <v>2.2</v>
      </c>
      <c r="L37" s="81">
        <v>2.1</v>
      </c>
    </row>
    <row r="38" spans="1:12" ht="15.75" customHeight="1">
      <c r="A38" s="75"/>
      <c r="B38" s="76"/>
      <c r="C38" s="79"/>
      <c r="D38" s="57"/>
      <c r="E38" s="57"/>
      <c r="F38" s="57"/>
      <c r="G38" s="57"/>
      <c r="H38" s="80"/>
      <c r="I38" s="81"/>
      <c r="J38" s="81"/>
      <c r="K38" s="81"/>
      <c r="L38" s="81"/>
    </row>
    <row r="39" spans="1:12" ht="15.75" customHeight="1">
      <c r="A39" s="75" t="s">
        <v>327</v>
      </c>
      <c r="B39" s="76" t="s">
        <v>165</v>
      </c>
      <c r="C39" s="79">
        <v>10</v>
      </c>
      <c r="D39" s="57">
        <v>15</v>
      </c>
      <c r="E39" s="57">
        <v>9</v>
      </c>
      <c r="F39" s="57">
        <v>9</v>
      </c>
      <c r="G39" s="57">
        <v>12</v>
      </c>
      <c r="H39" s="80">
        <v>0.8</v>
      </c>
      <c r="I39" s="81">
        <v>1.3</v>
      </c>
      <c r="J39" s="81">
        <v>0.8</v>
      </c>
      <c r="K39" s="81">
        <v>0.8</v>
      </c>
      <c r="L39" s="81">
        <v>1</v>
      </c>
    </row>
    <row r="40" spans="1:12" ht="15.75" customHeight="1">
      <c r="A40" s="75">
        <v>41</v>
      </c>
      <c r="B40" s="76" t="s">
        <v>166</v>
      </c>
      <c r="C40" s="79">
        <v>23</v>
      </c>
      <c r="D40" s="57">
        <v>21</v>
      </c>
      <c r="E40" s="57">
        <v>14</v>
      </c>
      <c r="F40" s="57">
        <v>14</v>
      </c>
      <c r="G40" s="57">
        <v>23</v>
      </c>
      <c r="H40" s="80">
        <v>2</v>
      </c>
      <c r="I40" s="81">
        <v>1.8</v>
      </c>
      <c r="J40" s="81">
        <v>1.2</v>
      </c>
      <c r="K40" s="81">
        <v>1.2</v>
      </c>
      <c r="L40" s="81">
        <v>2</v>
      </c>
    </row>
    <row r="41" spans="1:12" ht="15.75" customHeight="1">
      <c r="A41" s="75">
        <v>82</v>
      </c>
      <c r="B41" s="33" t="s">
        <v>167</v>
      </c>
      <c r="C41" s="79">
        <v>17</v>
      </c>
      <c r="D41" s="57">
        <v>7</v>
      </c>
      <c r="E41" s="57">
        <v>13</v>
      </c>
      <c r="F41" s="57">
        <v>18</v>
      </c>
      <c r="G41" s="57">
        <v>16</v>
      </c>
      <c r="H41" s="80">
        <v>1.5</v>
      </c>
      <c r="I41" s="81">
        <v>0.6</v>
      </c>
      <c r="J41" s="81">
        <v>1.1</v>
      </c>
      <c r="K41" s="81">
        <v>1.5</v>
      </c>
      <c r="L41" s="81">
        <v>1.4</v>
      </c>
    </row>
    <row r="42" spans="1:12" ht="15.75" customHeight="1">
      <c r="A42" s="75">
        <v>26</v>
      </c>
      <c r="B42" s="76" t="s">
        <v>168</v>
      </c>
      <c r="C42" s="79">
        <v>21</v>
      </c>
      <c r="D42" s="57">
        <v>17</v>
      </c>
      <c r="E42" s="57">
        <v>29</v>
      </c>
      <c r="F42" s="57">
        <v>31</v>
      </c>
      <c r="G42" s="57">
        <v>36</v>
      </c>
      <c r="H42" s="80">
        <v>1.8</v>
      </c>
      <c r="I42" s="81">
        <v>1.5</v>
      </c>
      <c r="J42" s="81">
        <v>2.5</v>
      </c>
      <c r="K42" s="81">
        <v>2.6</v>
      </c>
      <c r="L42" s="81">
        <v>3.1</v>
      </c>
    </row>
    <row r="43" spans="1:12" ht="15.75" customHeight="1">
      <c r="A43" s="75">
        <v>38</v>
      </c>
      <c r="B43" s="76" t="s">
        <v>169</v>
      </c>
      <c r="C43" s="79">
        <v>2</v>
      </c>
      <c r="D43" s="57">
        <v>18</v>
      </c>
      <c r="E43" s="57">
        <v>26</v>
      </c>
      <c r="F43" s="57">
        <v>9</v>
      </c>
      <c r="G43" s="57">
        <v>38</v>
      </c>
      <c r="H43" s="80">
        <v>0.2</v>
      </c>
      <c r="I43" s="81">
        <v>1.6</v>
      </c>
      <c r="J43" s="81">
        <v>2.2</v>
      </c>
      <c r="K43" s="81">
        <v>0.8</v>
      </c>
      <c r="L43" s="81">
        <v>3.3</v>
      </c>
    </row>
    <row r="44" spans="1:12" ht="15.75" customHeight="1">
      <c r="A44" s="75"/>
      <c r="B44" s="76"/>
      <c r="C44" s="79"/>
      <c r="D44" s="57"/>
      <c r="E44" s="57"/>
      <c r="F44" s="57"/>
      <c r="G44" s="57"/>
      <c r="H44" s="80"/>
      <c r="I44" s="81"/>
      <c r="J44" s="81"/>
      <c r="K44" s="81"/>
      <c r="L44" s="81"/>
    </row>
    <row r="45" spans="1:12" ht="15.75" customHeight="1">
      <c r="A45" s="75" t="s">
        <v>328</v>
      </c>
      <c r="B45" s="76" t="s">
        <v>170</v>
      </c>
      <c r="C45" s="79">
        <v>8</v>
      </c>
      <c r="D45" s="57">
        <v>7</v>
      </c>
      <c r="E45" s="57">
        <v>1</v>
      </c>
      <c r="F45" s="57">
        <v>7</v>
      </c>
      <c r="G45" s="57">
        <v>5</v>
      </c>
      <c r="H45" s="80">
        <v>0.7</v>
      </c>
      <c r="I45" s="81">
        <v>0.6</v>
      </c>
      <c r="J45" s="81">
        <v>0.1</v>
      </c>
      <c r="K45" s="81">
        <v>0.6</v>
      </c>
      <c r="L45" s="81">
        <v>0.4</v>
      </c>
    </row>
    <row r="46" spans="1:12" ht="15.75" customHeight="1">
      <c r="A46" s="75" t="s">
        <v>248</v>
      </c>
      <c r="B46" s="76" t="s">
        <v>171</v>
      </c>
      <c r="C46" s="79">
        <v>7</v>
      </c>
      <c r="D46" s="57">
        <v>1</v>
      </c>
      <c r="E46" s="57" t="s">
        <v>145</v>
      </c>
      <c r="F46" s="57">
        <v>3</v>
      </c>
      <c r="G46" s="57">
        <v>8</v>
      </c>
      <c r="H46" s="80">
        <v>0.6</v>
      </c>
      <c r="I46" s="81">
        <v>0.1</v>
      </c>
      <c r="J46" s="81" t="s">
        <v>145</v>
      </c>
      <c r="K46" s="81">
        <v>0.3</v>
      </c>
      <c r="L46" s="81">
        <v>0.7</v>
      </c>
    </row>
    <row r="47" spans="1:12" ht="15.75" customHeight="1">
      <c r="A47" s="75">
        <v>43</v>
      </c>
      <c r="B47" s="76" t="s">
        <v>172</v>
      </c>
      <c r="C47" s="79">
        <v>3</v>
      </c>
      <c r="D47" s="57">
        <v>4</v>
      </c>
      <c r="E47" s="57">
        <v>3</v>
      </c>
      <c r="F47" s="57">
        <v>2</v>
      </c>
      <c r="G47" s="57">
        <v>2</v>
      </c>
      <c r="H47" s="80">
        <v>0.3</v>
      </c>
      <c r="I47" s="81">
        <v>0.3</v>
      </c>
      <c r="J47" s="81">
        <v>0.3</v>
      </c>
      <c r="K47" s="81">
        <v>0.2</v>
      </c>
      <c r="L47" s="81">
        <v>0.2</v>
      </c>
    </row>
    <row r="48" spans="1:12" ht="15.75" customHeight="1">
      <c r="A48" s="75">
        <v>64</v>
      </c>
      <c r="B48" s="82" t="s">
        <v>249</v>
      </c>
      <c r="C48" s="79">
        <v>7</v>
      </c>
      <c r="D48" s="57">
        <v>1</v>
      </c>
      <c r="E48" s="57">
        <v>5</v>
      </c>
      <c r="F48" s="57">
        <v>2</v>
      </c>
      <c r="G48" s="57">
        <v>1</v>
      </c>
      <c r="H48" s="80">
        <v>0.6</v>
      </c>
      <c r="I48" s="81">
        <v>0.1</v>
      </c>
      <c r="J48" s="81">
        <v>0.4</v>
      </c>
      <c r="K48" s="81">
        <v>0.2</v>
      </c>
      <c r="L48" s="81">
        <v>0.1</v>
      </c>
    </row>
    <row r="49" spans="1:12" ht="15.75" customHeight="1">
      <c r="A49" s="75">
        <v>79</v>
      </c>
      <c r="B49" s="76" t="s">
        <v>287</v>
      </c>
      <c r="C49" s="79">
        <v>2</v>
      </c>
      <c r="D49" s="57">
        <v>1</v>
      </c>
      <c r="E49" s="57">
        <v>1</v>
      </c>
      <c r="F49" s="57" t="s">
        <v>145</v>
      </c>
      <c r="G49" s="57">
        <v>1</v>
      </c>
      <c r="H49" s="80">
        <v>0.2</v>
      </c>
      <c r="I49" s="81">
        <v>0.1</v>
      </c>
      <c r="J49" s="81">
        <v>0.1</v>
      </c>
      <c r="K49" s="81" t="s">
        <v>145</v>
      </c>
      <c r="L49" s="81">
        <v>0.1</v>
      </c>
    </row>
    <row r="50" spans="1:12" ht="15.75" customHeight="1">
      <c r="A50" s="75"/>
      <c r="B50" s="76"/>
      <c r="C50" s="79"/>
      <c r="D50" s="57"/>
      <c r="E50" s="57"/>
      <c r="F50" s="57"/>
      <c r="G50" s="57"/>
      <c r="H50" s="80"/>
      <c r="I50" s="81"/>
      <c r="J50" s="81"/>
      <c r="K50" s="81"/>
      <c r="L50" s="81"/>
    </row>
    <row r="51" spans="1:12" ht="15.75" customHeight="1">
      <c r="A51" s="75">
        <v>78</v>
      </c>
      <c r="B51" s="76" t="s">
        <v>173</v>
      </c>
      <c r="C51" s="79">
        <v>2</v>
      </c>
      <c r="D51" s="57">
        <v>2</v>
      </c>
      <c r="E51" s="57">
        <v>4</v>
      </c>
      <c r="F51" s="57">
        <v>1</v>
      </c>
      <c r="G51" s="57">
        <v>3</v>
      </c>
      <c r="H51" s="80">
        <v>0.2</v>
      </c>
      <c r="I51" s="81">
        <v>0.2</v>
      </c>
      <c r="J51" s="81">
        <v>0.3</v>
      </c>
      <c r="K51" s="81">
        <v>0.1</v>
      </c>
      <c r="L51" s="81">
        <v>0.3</v>
      </c>
    </row>
    <row r="52" spans="1:12" ht="15.75" customHeight="1">
      <c r="A52" s="75">
        <v>70</v>
      </c>
      <c r="B52" s="76" t="s">
        <v>174</v>
      </c>
      <c r="C52" s="79">
        <v>2</v>
      </c>
      <c r="D52" s="57" t="s">
        <v>230</v>
      </c>
      <c r="E52" s="57">
        <v>1</v>
      </c>
      <c r="F52" s="57" t="s">
        <v>145</v>
      </c>
      <c r="G52" s="57">
        <v>2</v>
      </c>
      <c r="H52" s="80">
        <v>0.2</v>
      </c>
      <c r="I52" s="81" t="s">
        <v>145</v>
      </c>
      <c r="J52" s="81">
        <v>0.1</v>
      </c>
      <c r="K52" s="81" t="s">
        <v>145</v>
      </c>
      <c r="L52" s="81">
        <v>0.2</v>
      </c>
    </row>
    <row r="53" spans="1:12" ht="15.75" customHeight="1">
      <c r="A53" s="75">
        <v>40</v>
      </c>
      <c r="B53" s="82" t="s">
        <v>175</v>
      </c>
      <c r="C53" s="79">
        <v>4</v>
      </c>
      <c r="D53" s="57">
        <v>7</v>
      </c>
      <c r="E53" s="57">
        <v>4</v>
      </c>
      <c r="F53" s="57">
        <v>1</v>
      </c>
      <c r="G53" s="57">
        <v>2</v>
      </c>
      <c r="H53" s="80">
        <v>0.3</v>
      </c>
      <c r="I53" s="81">
        <v>0.6</v>
      </c>
      <c r="J53" s="81">
        <v>0.3</v>
      </c>
      <c r="K53" s="81">
        <v>0.1</v>
      </c>
      <c r="L53" s="81">
        <v>0.2</v>
      </c>
    </row>
    <row r="54" spans="1:12" ht="15.75" customHeight="1">
      <c r="A54" s="75">
        <v>22</v>
      </c>
      <c r="B54" s="76" t="s">
        <v>176</v>
      </c>
      <c r="C54" s="84" t="s">
        <v>145</v>
      </c>
      <c r="D54" s="57" t="s">
        <v>230</v>
      </c>
      <c r="E54" s="57" t="s">
        <v>145</v>
      </c>
      <c r="F54" s="57" t="s">
        <v>145</v>
      </c>
      <c r="G54" s="57" t="s">
        <v>145</v>
      </c>
      <c r="H54" s="85" t="s">
        <v>145</v>
      </c>
      <c r="I54" s="81" t="s">
        <v>145</v>
      </c>
      <c r="J54" s="81" t="s">
        <v>145</v>
      </c>
      <c r="K54" s="81" t="s">
        <v>145</v>
      </c>
      <c r="L54" s="81" t="s">
        <v>145</v>
      </c>
    </row>
    <row r="55" spans="1:12" ht="15.75" customHeight="1">
      <c r="A55" s="75">
        <v>23</v>
      </c>
      <c r="B55" s="76" t="s">
        <v>177</v>
      </c>
      <c r="C55" s="84" t="s">
        <v>145</v>
      </c>
      <c r="D55" s="57">
        <v>1</v>
      </c>
      <c r="E55" s="57">
        <v>1</v>
      </c>
      <c r="F55" s="57" t="s">
        <v>145</v>
      </c>
      <c r="G55" s="57">
        <v>1</v>
      </c>
      <c r="H55" s="85" t="s">
        <v>145</v>
      </c>
      <c r="I55" s="81" t="s">
        <v>145</v>
      </c>
      <c r="J55" s="81">
        <v>0.1</v>
      </c>
      <c r="K55" s="81" t="s">
        <v>145</v>
      </c>
      <c r="L55" s="81">
        <v>0.1</v>
      </c>
    </row>
    <row r="56" spans="1:12" ht="15.75" customHeight="1">
      <c r="A56" s="75"/>
      <c r="B56" s="76"/>
      <c r="C56" s="84"/>
      <c r="D56" s="57"/>
      <c r="E56" s="57"/>
      <c r="F56" s="57"/>
      <c r="G56" s="57"/>
      <c r="H56" s="85"/>
      <c r="I56" s="81"/>
      <c r="J56" s="81"/>
      <c r="K56" s="81"/>
      <c r="L56" s="81"/>
    </row>
    <row r="57" spans="1:12" ht="15.75" customHeight="1">
      <c r="A57" s="75">
        <v>16</v>
      </c>
      <c r="B57" s="76" t="s">
        <v>178</v>
      </c>
      <c r="C57" s="84" t="s">
        <v>145</v>
      </c>
      <c r="D57" s="57" t="s">
        <v>230</v>
      </c>
      <c r="E57" s="57" t="s">
        <v>145</v>
      </c>
      <c r="F57" s="57" t="s">
        <v>145</v>
      </c>
      <c r="G57" s="57" t="s">
        <v>145</v>
      </c>
      <c r="H57" s="85" t="s">
        <v>145</v>
      </c>
      <c r="I57" s="81" t="s">
        <v>145</v>
      </c>
      <c r="J57" s="81" t="s">
        <v>145</v>
      </c>
      <c r="K57" s="81" t="s">
        <v>145</v>
      </c>
      <c r="L57" s="81" t="s">
        <v>145</v>
      </c>
    </row>
    <row r="58" spans="1:12" ht="15.75" customHeight="1">
      <c r="A58" s="75">
        <v>12</v>
      </c>
      <c r="B58" s="82" t="s">
        <v>179</v>
      </c>
      <c r="C58" s="84" t="s">
        <v>145</v>
      </c>
      <c r="D58" s="57" t="s">
        <v>230</v>
      </c>
      <c r="E58" s="57" t="s">
        <v>145</v>
      </c>
      <c r="F58" s="57" t="s">
        <v>145</v>
      </c>
      <c r="G58" s="57" t="s">
        <v>145</v>
      </c>
      <c r="H58" s="85" t="s">
        <v>145</v>
      </c>
      <c r="I58" s="81" t="s">
        <v>145</v>
      </c>
      <c r="J58" s="81" t="s">
        <v>145</v>
      </c>
      <c r="K58" s="81" t="s">
        <v>145</v>
      </c>
      <c r="L58" s="81" t="s">
        <v>145</v>
      </c>
    </row>
    <row r="59" spans="1:12" ht="15.75" customHeight="1">
      <c r="A59" s="75"/>
      <c r="B59" s="32"/>
      <c r="C59" s="79"/>
      <c r="D59" s="57"/>
      <c r="E59" s="57"/>
      <c r="F59" s="57"/>
      <c r="G59" s="57"/>
      <c r="H59" s="80"/>
      <c r="I59" s="81"/>
      <c r="J59" s="81"/>
      <c r="K59" s="81"/>
      <c r="L59" s="81"/>
    </row>
    <row r="60" spans="1:12" ht="15.75" customHeight="1">
      <c r="A60" s="75" t="s">
        <v>329</v>
      </c>
      <c r="B60" s="76" t="s">
        <v>180</v>
      </c>
      <c r="C60" s="79">
        <v>37</v>
      </c>
      <c r="D60" s="57">
        <v>39</v>
      </c>
      <c r="E60" s="57">
        <v>41</v>
      </c>
      <c r="F60" s="57">
        <v>30</v>
      </c>
      <c r="G60" s="57">
        <v>22</v>
      </c>
      <c r="H60" s="80">
        <v>3.2</v>
      </c>
      <c r="I60" s="81">
        <v>3.4</v>
      </c>
      <c r="J60" s="81">
        <v>3.5</v>
      </c>
      <c r="K60" s="81">
        <v>2.6</v>
      </c>
      <c r="L60" s="81">
        <v>1.9</v>
      </c>
    </row>
    <row r="61" spans="1:12" ht="15.75" customHeight="1">
      <c r="A61" s="75">
        <v>29</v>
      </c>
      <c r="B61" s="76" t="s">
        <v>181</v>
      </c>
      <c r="C61" s="79">
        <v>521</v>
      </c>
      <c r="D61" s="57">
        <v>556</v>
      </c>
      <c r="E61" s="57">
        <v>482</v>
      </c>
      <c r="F61" s="57">
        <v>517</v>
      </c>
      <c r="G61" s="57">
        <v>481</v>
      </c>
      <c r="H61" s="80">
        <v>45.1</v>
      </c>
      <c r="I61" s="81">
        <v>48.1</v>
      </c>
      <c r="J61" s="81">
        <v>41.5</v>
      </c>
      <c r="K61" s="81">
        <v>44.5</v>
      </c>
      <c r="L61" s="81">
        <v>41.3</v>
      </c>
    </row>
    <row r="62" spans="1:12" ht="15.75" customHeight="1">
      <c r="A62" s="75">
        <v>33</v>
      </c>
      <c r="B62" s="76" t="s">
        <v>288</v>
      </c>
      <c r="C62" s="79">
        <v>331</v>
      </c>
      <c r="D62" s="57">
        <v>419</v>
      </c>
      <c r="E62" s="57">
        <v>340</v>
      </c>
      <c r="F62" s="57">
        <v>437</v>
      </c>
      <c r="G62" s="57">
        <v>413</v>
      </c>
      <c r="H62" s="80">
        <v>28.6</v>
      </c>
      <c r="I62" s="81">
        <v>36.2</v>
      </c>
      <c r="J62" s="81">
        <v>29.3</v>
      </c>
      <c r="K62" s="81">
        <v>37.6</v>
      </c>
      <c r="L62" s="81">
        <v>35.5</v>
      </c>
    </row>
    <row r="63" spans="1:12" ht="15.75" customHeight="1">
      <c r="A63" s="75">
        <v>63</v>
      </c>
      <c r="B63" s="587" t="s">
        <v>446</v>
      </c>
      <c r="C63" s="86">
        <v>710</v>
      </c>
      <c r="D63" s="57">
        <v>767</v>
      </c>
      <c r="E63" s="57">
        <v>835</v>
      </c>
      <c r="F63" s="57">
        <v>812</v>
      </c>
      <c r="G63" s="57">
        <v>861</v>
      </c>
      <c r="H63" s="80">
        <v>61.4</v>
      </c>
      <c r="I63" s="81">
        <v>66.3</v>
      </c>
      <c r="J63" s="81">
        <v>72</v>
      </c>
      <c r="K63" s="81">
        <v>69.9</v>
      </c>
      <c r="L63" s="81">
        <v>74</v>
      </c>
    </row>
    <row r="64" spans="1:12" ht="15.75" customHeight="1">
      <c r="A64" s="87" t="s">
        <v>250</v>
      </c>
      <c r="B64" s="60" t="s">
        <v>182</v>
      </c>
      <c r="C64" s="88">
        <v>131</v>
      </c>
      <c r="D64" s="61">
        <v>149</v>
      </c>
      <c r="E64" s="61">
        <v>165</v>
      </c>
      <c r="F64" s="61">
        <v>160</v>
      </c>
      <c r="G64" s="61">
        <v>154</v>
      </c>
      <c r="H64" s="89">
        <v>11.3</v>
      </c>
      <c r="I64" s="90">
        <v>12.9</v>
      </c>
      <c r="J64" s="90">
        <v>14.2</v>
      </c>
      <c r="K64" s="90">
        <v>13.8</v>
      </c>
      <c r="L64" s="90">
        <v>13.2</v>
      </c>
    </row>
    <row r="65" spans="1:12" ht="15.75" customHeight="1">
      <c r="A65" s="62" t="s">
        <v>183</v>
      </c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3:12" ht="15" customHeight="1">
      <c r="C66" s="91"/>
      <c r="D66" s="91"/>
      <c r="E66" s="91"/>
      <c r="F66" s="91"/>
      <c r="G66" s="91"/>
      <c r="H66" s="91"/>
      <c r="I66" s="91"/>
      <c r="J66" s="91"/>
      <c r="K66" s="91"/>
      <c r="L66" s="91"/>
    </row>
  </sheetData>
  <sheetProtection/>
  <mergeCells count="4">
    <mergeCell ref="B4:B6"/>
    <mergeCell ref="C4:G5"/>
    <mergeCell ref="H4:L5"/>
    <mergeCell ref="A2:L2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7"/>
  <sheetViews>
    <sheetView zoomScale="70" zoomScaleNormal="70" zoomScalePageLayoutView="0" workbookViewId="0" topLeftCell="A1">
      <selection activeCell="A2" sqref="A2:Q2"/>
    </sheetView>
  </sheetViews>
  <sheetFormatPr defaultColWidth="10.59765625" defaultRowHeight="15"/>
  <cols>
    <col min="1" max="1" width="11.69921875" style="62" customWidth="1"/>
    <col min="2" max="2" width="10.59765625" style="62" customWidth="1"/>
    <col min="3" max="3" width="9.19921875" style="62" customWidth="1"/>
    <col min="4" max="5" width="8.59765625" style="62" customWidth="1"/>
    <col min="6" max="6" width="9.19921875" style="62" customWidth="1"/>
    <col min="7" max="17" width="8.59765625" style="62" customWidth="1"/>
    <col min="18" max="18" width="7.09765625" style="62" customWidth="1"/>
    <col min="19" max="19" width="12.8984375" style="62" customWidth="1"/>
    <col min="20" max="20" width="10.59765625" style="62" customWidth="1"/>
    <col min="21" max="28" width="11.5" style="62" customWidth="1"/>
    <col min="29" max="29" width="12.5" style="62" customWidth="1"/>
    <col min="30" max="32" width="11.5" style="62" customWidth="1"/>
    <col min="33" max="16384" width="10.59765625" style="62" customWidth="1"/>
  </cols>
  <sheetData>
    <row r="1" spans="1:29" s="42" customFormat="1" ht="19.5" customHeight="1">
      <c r="A1" s="1" t="s">
        <v>269</v>
      </c>
      <c r="AC1" s="2" t="s">
        <v>270</v>
      </c>
    </row>
    <row r="2" spans="1:32" ht="19.5" customHeight="1">
      <c r="A2" s="260" t="s">
        <v>342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7"/>
      <c r="S2" s="260" t="s">
        <v>443</v>
      </c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7"/>
      <c r="AE2" s="27"/>
      <c r="AF2" s="27"/>
    </row>
    <row r="3" spans="2:31" ht="18" customHeight="1" thickBot="1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8"/>
      <c r="R3" s="98"/>
      <c r="S3" s="70"/>
      <c r="T3" s="99"/>
      <c r="U3" s="70"/>
      <c r="V3" s="99"/>
      <c r="W3" s="70"/>
      <c r="X3" s="99"/>
      <c r="Y3" s="70"/>
      <c r="Z3" s="99"/>
      <c r="AA3" s="98" t="s">
        <v>252</v>
      </c>
      <c r="AB3" s="97"/>
      <c r="AC3" s="97"/>
      <c r="AD3" s="97"/>
      <c r="AE3" s="91"/>
    </row>
    <row r="4" spans="1:36" ht="19.5" customHeight="1">
      <c r="A4" s="381" t="s">
        <v>289</v>
      </c>
      <c r="B4" s="382"/>
      <c r="C4" s="273" t="s">
        <v>61</v>
      </c>
      <c r="D4" s="273" t="s">
        <v>62</v>
      </c>
      <c r="E4" s="273" t="s">
        <v>63</v>
      </c>
      <c r="F4" s="273" t="s">
        <v>64</v>
      </c>
      <c r="G4" s="270" t="s">
        <v>253</v>
      </c>
      <c r="H4" s="270" t="s">
        <v>65</v>
      </c>
      <c r="I4" s="270" t="s">
        <v>66</v>
      </c>
      <c r="J4" s="357" t="s">
        <v>343</v>
      </c>
      <c r="K4" s="270" t="s">
        <v>206</v>
      </c>
      <c r="L4" s="273" t="s">
        <v>290</v>
      </c>
      <c r="M4" s="273" t="s">
        <v>291</v>
      </c>
      <c r="N4" s="273" t="s">
        <v>202</v>
      </c>
      <c r="O4" s="357" t="s">
        <v>344</v>
      </c>
      <c r="P4" s="357" t="s">
        <v>345</v>
      </c>
      <c r="Q4" s="387" t="s">
        <v>346</v>
      </c>
      <c r="S4" s="320" t="s">
        <v>296</v>
      </c>
      <c r="T4" s="321"/>
      <c r="U4" s="438" t="s">
        <v>335</v>
      </c>
      <c r="V4" s="343"/>
      <c r="W4" s="343"/>
      <c r="X4" s="439"/>
      <c r="Y4" s="424" t="s">
        <v>375</v>
      </c>
      <c r="Z4" s="425" t="s">
        <v>376</v>
      </c>
      <c r="AA4" s="427" t="s">
        <v>377</v>
      </c>
      <c r="AB4" s="422" t="s">
        <v>67</v>
      </c>
      <c r="AC4" s="420" t="s">
        <v>204</v>
      </c>
      <c r="AD4" s="100"/>
      <c r="AE4" s="91"/>
      <c r="AF4" s="100"/>
      <c r="AG4" s="91"/>
      <c r="AH4" s="100"/>
      <c r="AI4" s="23"/>
      <c r="AJ4" s="23"/>
    </row>
    <row r="5" spans="1:36" ht="19.5" customHeight="1">
      <c r="A5" s="383"/>
      <c r="B5" s="384"/>
      <c r="C5" s="274"/>
      <c r="D5" s="274"/>
      <c r="E5" s="274"/>
      <c r="F5" s="274"/>
      <c r="G5" s="392"/>
      <c r="H5" s="392"/>
      <c r="I5" s="392"/>
      <c r="J5" s="392"/>
      <c r="K5" s="271"/>
      <c r="L5" s="274"/>
      <c r="M5" s="274"/>
      <c r="N5" s="390"/>
      <c r="O5" s="358"/>
      <c r="P5" s="358"/>
      <c r="Q5" s="388"/>
      <c r="S5" s="310"/>
      <c r="T5" s="322"/>
      <c r="U5" s="324" t="s">
        <v>68</v>
      </c>
      <c r="V5" s="325"/>
      <c r="W5" s="324" t="s">
        <v>69</v>
      </c>
      <c r="X5" s="325"/>
      <c r="Y5" s="341"/>
      <c r="Z5" s="423"/>
      <c r="AA5" s="428"/>
      <c r="AB5" s="423"/>
      <c r="AC5" s="421"/>
      <c r="AD5" s="100"/>
      <c r="AE5" s="100"/>
      <c r="AF5" s="100"/>
      <c r="AG5" s="100"/>
      <c r="AH5" s="100"/>
      <c r="AI5" s="23"/>
      <c r="AJ5" s="23"/>
    </row>
    <row r="6" spans="1:35" ht="19.5" customHeight="1">
      <c r="A6" s="385"/>
      <c r="B6" s="386"/>
      <c r="C6" s="275"/>
      <c r="D6" s="275"/>
      <c r="E6" s="275"/>
      <c r="F6" s="275"/>
      <c r="G6" s="393"/>
      <c r="H6" s="393"/>
      <c r="I6" s="393"/>
      <c r="J6" s="393"/>
      <c r="K6" s="272"/>
      <c r="L6" s="275"/>
      <c r="M6" s="275"/>
      <c r="N6" s="391"/>
      <c r="O6" s="359"/>
      <c r="P6" s="359"/>
      <c r="Q6" s="389"/>
      <c r="S6" s="334" t="s">
        <v>265</v>
      </c>
      <c r="T6" s="335"/>
      <c r="U6" s="419">
        <v>53074</v>
      </c>
      <c r="V6" s="323"/>
      <c r="W6" s="323">
        <v>20235</v>
      </c>
      <c r="X6" s="323"/>
      <c r="Y6" s="102">
        <v>19298</v>
      </c>
      <c r="Z6" s="102">
        <v>352592</v>
      </c>
      <c r="AA6" s="102">
        <v>5701</v>
      </c>
      <c r="AB6" s="102">
        <v>41</v>
      </c>
      <c r="AC6" s="102">
        <v>164</v>
      </c>
      <c r="AD6" s="41"/>
      <c r="AE6" s="91"/>
      <c r="AF6" s="41"/>
      <c r="AG6" s="91"/>
      <c r="AH6" s="41"/>
      <c r="AI6" s="17"/>
    </row>
    <row r="7" spans="1:35" ht="15" customHeight="1">
      <c r="A7" s="334" t="s">
        <v>265</v>
      </c>
      <c r="B7" s="335"/>
      <c r="C7" s="236">
        <f>SUM(D7:Q7)</f>
        <v>246</v>
      </c>
      <c r="D7" s="237">
        <v>15</v>
      </c>
      <c r="E7" s="237">
        <v>43</v>
      </c>
      <c r="F7" s="237">
        <v>23</v>
      </c>
      <c r="G7" s="237">
        <v>16</v>
      </c>
      <c r="H7" s="237">
        <v>14</v>
      </c>
      <c r="I7" s="237">
        <v>1</v>
      </c>
      <c r="J7" s="237">
        <v>17</v>
      </c>
      <c r="K7" s="237" t="s">
        <v>230</v>
      </c>
      <c r="L7" s="237">
        <v>102</v>
      </c>
      <c r="M7" s="237">
        <v>3</v>
      </c>
      <c r="N7" s="237">
        <v>7</v>
      </c>
      <c r="O7" s="237">
        <v>1</v>
      </c>
      <c r="P7" s="237">
        <v>2</v>
      </c>
      <c r="Q7" s="237">
        <v>2</v>
      </c>
      <c r="R7" s="45"/>
      <c r="S7" s="330" t="s">
        <v>234</v>
      </c>
      <c r="T7" s="331"/>
      <c r="U7" s="419">
        <v>51996</v>
      </c>
      <c r="V7" s="323"/>
      <c r="W7" s="323">
        <v>19615</v>
      </c>
      <c r="X7" s="323"/>
      <c r="Y7" s="57">
        <v>19171</v>
      </c>
      <c r="Z7" s="57">
        <v>357287</v>
      </c>
      <c r="AA7" s="57">
        <v>4339</v>
      </c>
      <c r="AB7" s="57">
        <v>22</v>
      </c>
      <c r="AC7" s="57">
        <v>144</v>
      </c>
      <c r="AD7" s="41"/>
      <c r="AE7" s="91"/>
      <c r="AF7" s="41"/>
      <c r="AG7" s="91"/>
      <c r="AH7" s="41"/>
      <c r="AI7" s="17"/>
    </row>
    <row r="8" spans="1:35" ht="15" customHeight="1">
      <c r="A8" s="330" t="s">
        <v>234</v>
      </c>
      <c r="B8" s="331"/>
      <c r="C8" s="236">
        <f>SUM(D8:Q8)</f>
        <v>246</v>
      </c>
      <c r="D8" s="232">
        <v>17</v>
      </c>
      <c r="E8" s="232">
        <v>43</v>
      </c>
      <c r="F8" s="232">
        <v>21</v>
      </c>
      <c r="G8" s="232">
        <v>15</v>
      </c>
      <c r="H8" s="232">
        <v>12</v>
      </c>
      <c r="I8" s="232">
        <v>1</v>
      </c>
      <c r="J8" s="232">
        <v>19</v>
      </c>
      <c r="K8" s="232" t="s">
        <v>230</v>
      </c>
      <c r="L8" s="232">
        <v>102</v>
      </c>
      <c r="M8" s="232">
        <v>3</v>
      </c>
      <c r="N8" s="232">
        <v>8</v>
      </c>
      <c r="O8" s="232">
        <v>1</v>
      </c>
      <c r="P8" s="232">
        <v>2</v>
      </c>
      <c r="Q8" s="232">
        <v>2</v>
      </c>
      <c r="R8" s="98"/>
      <c r="S8" s="332">
        <v>2</v>
      </c>
      <c r="T8" s="333"/>
      <c r="U8" s="419">
        <v>49421</v>
      </c>
      <c r="V8" s="323"/>
      <c r="W8" s="323">
        <v>17719</v>
      </c>
      <c r="X8" s="323"/>
      <c r="Y8" s="57">
        <v>19340</v>
      </c>
      <c r="Z8" s="57">
        <v>358069</v>
      </c>
      <c r="AA8" s="57">
        <v>6898</v>
      </c>
      <c r="AB8" s="57">
        <v>12</v>
      </c>
      <c r="AC8" s="57">
        <v>122</v>
      </c>
      <c r="AD8" s="41"/>
      <c r="AE8" s="91"/>
      <c r="AF8" s="41"/>
      <c r="AG8" s="91"/>
      <c r="AH8" s="41"/>
      <c r="AI8" s="17"/>
    </row>
    <row r="9" spans="1:35" ht="15" customHeight="1">
      <c r="A9" s="332">
        <v>2</v>
      </c>
      <c r="B9" s="333"/>
      <c r="C9" s="236">
        <f>SUM(D9:Q9)</f>
        <v>241</v>
      </c>
      <c r="D9" s="232">
        <v>16</v>
      </c>
      <c r="E9" s="232">
        <v>42</v>
      </c>
      <c r="F9" s="232">
        <v>19</v>
      </c>
      <c r="G9" s="232">
        <v>16</v>
      </c>
      <c r="H9" s="232">
        <v>13</v>
      </c>
      <c r="I9" s="232">
        <v>1</v>
      </c>
      <c r="J9" s="232">
        <v>18</v>
      </c>
      <c r="K9" s="232" t="s">
        <v>230</v>
      </c>
      <c r="L9" s="232">
        <v>103</v>
      </c>
      <c r="M9" s="232">
        <v>2</v>
      </c>
      <c r="N9" s="232">
        <v>5</v>
      </c>
      <c r="O9" s="232">
        <v>1</v>
      </c>
      <c r="P9" s="232">
        <v>2</v>
      </c>
      <c r="Q9" s="232">
        <v>3</v>
      </c>
      <c r="R9" s="98"/>
      <c r="S9" s="332">
        <v>3</v>
      </c>
      <c r="T9" s="333"/>
      <c r="U9" s="419">
        <v>48355</v>
      </c>
      <c r="V9" s="323"/>
      <c r="W9" s="323">
        <v>17357</v>
      </c>
      <c r="X9" s="323"/>
      <c r="Y9" s="57">
        <v>18573</v>
      </c>
      <c r="Z9" s="57">
        <v>289173</v>
      </c>
      <c r="AA9" s="57">
        <v>5650</v>
      </c>
      <c r="AB9" s="57">
        <v>8</v>
      </c>
      <c r="AC9" s="57">
        <v>77</v>
      </c>
      <c r="AD9" s="41"/>
      <c r="AE9" s="91"/>
      <c r="AF9" s="41"/>
      <c r="AG9" s="91"/>
      <c r="AH9" s="41"/>
      <c r="AI9" s="17"/>
    </row>
    <row r="10" spans="1:35" ht="15" customHeight="1">
      <c r="A10" s="332">
        <v>3</v>
      </c>
      <c r="B10" s="333"/>
      <c r="C10" s="236">
        <f>SUM(D10:Q10)</f>
        <v>241</v>
      </c>
      <c r="D10" s="232">
        <v>16</v>
      </c>
      <c r="E10" s="232">
        <v>40</v>
      </c>
      <c r="F10" s="232">
        <v>21</v>
      </c>
      <c r="G10" s="232">
        <v>17</v>
      </c>
      <c r="H10" s="232">
        <v>13</v>
      </c>
      <c r="I10" s="232">
        <v>1</v>
      </c>
      <c r="J10" s="232">
        <v>17</v>
      </c>
      <c r="K10" s="232" t="s">
        <v>230</v>
      </c>
      <c r="L10" s="232">
        <v>105</v>
      </c>
      <c r="M10" s="232">
        <v>1</v>
      </c>
      <c r="N10" s="232">
        <v>5</v>
      </c>
      <c r="O10" s="232">
        <v>1</v>
      </c>
      <c r="P10" s="232">
        <v>2</v>
      </c>
      <c r="Q10" s="232">
        <v>2</v>
      </c>
      <c r="R10" s="98"/>
      <c r="S10" s="328">
        <v>4</v>
      </c>
      <c r="T10" s="329"/>
      <c r="U10" s="426">
        <f>SUM(U12:V21)</f>
        <v>46329</v>
      </c>
      <c r="V10" s="326"/>
      <c r="W10" s="326">
        <f>SUM(W12:X21)</f>
        <v>15540</v>
      </c>
      <c r="X10" s="326"/>
      <c r="Y10" s="65">
        <f>SUM(Y12:Y21)</f>
        <v>18157</v>
      </c>
      <c r="Z10" s="65">
        <f>SUM(Z12:Z21)</f>
        <v>270125</v>
      </c>
      <c r="AA10" s="65">
        <f>SUM(AA12:AA21)</f>
        <v>7864</v>
      </c>
      <c r="AB10" s="65">
        <f>SUM(AB12:AB21)</f>
        <v>18</v>
      </c>
      <c r="AC10" s="65">
        <f>SUM(AC12:AC21)</f>
        <v>79</v>
      </c>
      <c r="AD10" s="41"/>
      <c r="AE10" s="91"/>
      <c r="AF10" s="41"/>
      <c r="AG10" s="91"/>
      <c r="AH10" s="41"/>
      <c r="AI10" s="17"/>
    </row>
    <row r="11" spans="1:34" ht="15" customHeight="1">
      <c r="A11" s="328">
        <v>4</v>
      </c>
      <c r="B11" s="329"/>
      <c r="C11" s="65">
        <f>SUM(C13:C23)</f>
        <v>246</v>
      </c>
      <c r="D11" s="65">
        <f aca="true" t="shared" si="0" ref="D11:P11">SUM(D13:D23)</f>
        <v>15</v>
      </c>
      <c r="E11" s="65">
        <f t="shared" si="0"/>
        <v>44</v>
      </c>
      <c r="F11" s="65">
        <f t="shared" si="0"/>
        <v>19</v>
      </c>
      <c r="G11" s="65">
        <f t="shared" si="0"/>
        <v>17</v>
      </c>
      <c r="H11" s="65">
        <f t="shared" si="0"/>
        <v>13</v>
      </c>
      <c r="I11" s="65">
        <f t="shared" si="0"/>
        <v>2</v>
      </c>
      <c r="J11" s="65">
        <f t="shared" si="0"/>
        <v>17</v>
      </c>
      <c r="K11" s="65" t="s">
        <v>230</v>
      </c>
      <c r="L11" s="65">
        <f t="shared" si="0"/>
        <v>109</v>
      </c>
      <c r="M11" s="65">
        <f t="shared" si="0"/>
        <v>1</v>
      </c>
      <c r="N11" s="65">
        <f t="shared" si="0"/>
        <v>6</v>
      </c>
      <c r="O11" s="65">
        <f t="shared" si="0"/>
        <v>1</v>
      </c>
      <c r="P11" s="65">
        <f t="shared" si="0"/>
        <v>2</v>
      </c>
      <c r="Q11" s="65" t="s">
        <v>230</v>
      </c>
      <c r="R11" s="98"/>
      <c r="S11" s="45"/>
      <c r="T11" s="46"/>
      <c r="U11" s="419"/>
      <c r="V11" s="323"/>
      <c r="W11" s="323"/>
      <c r="X11" s="323"/>
      <c r="Y11" s="53"/>
      <c r="Z11" s="84"/>
      <c r="AA11" s="53"/>
      <c r="AB11" s="57"/>
      <c r="AC11" s="57"/>
      <c r="AD11" s="41"/>
      <c r="AE11" s="91"/>
      <c r="AF11" s="91"/>
      <c r="AG11" s="91"/>
      <c r="AH11" s="30"/>
    </row>
    <row r="12" spans="1:34" ht="15" customHeight="1">
      <c r="A12" s="104"/>
      <c r="B12" s="105"/>
      <c r="C12" s="238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40"/>
      <c r="R12" s="6"/>
      <c r="S12" s="263" t="s">
        <v>187</v>
      </c>
      <c r="T12" s="264"/>
      <c r="U12" s="419">
        <v>6719</v>
      </c>
      <c r="V12" s="323"/>
      <c r="W12" s="323">
        <v>2030</v>
      </c>
      <c r="X12" s="323"/>
      <c r="Y12" s="53">
        <v>3144</v>
      </c>
      <c r="Z12" s="53">
        <v>44521</v>
      </c>
      <c r="AA12" s="57">
        <v>471</v>
      </c>
      <c r="AB12" s="84">
        <v>7</v>
      </c>
      <c r="AC12" s="84">
        <v>4</v>
      </c>
      <c r="AD12" s="91"/>
      <c r="AE12" s="91"/>
      <c r="AF12" s="91"/>
      <c r="AG12" s="91"/>
      <c r="AH12" s="91"/>
    </row>
    <row r="13" spans="1:34" ht="15" customHeight="1">
      <c r="A13" s="376" t="s">
        <v>187</v>
      </c>
      <c r="B13" s="377"/>
      <c r="C13" s="236">
        <f>SUM(D13:Q13)</f>
        <v>32</v>
      </c>
      <c r="D13" s="241">
        <v>1</v>
      </c>
      <c r="E13" s="241">
        <v>4</v>
      </c>
      <c r="F13" s="241">
        <v>7</v>
      </c>
      <c r="G13" s="241">
        <v>2</v>
      </c>
      <c r="H13" s="241">
        <v>2</v>
      </c>
      <c r="I13" s="232">
        <v>1</v>
      </c>
      <c r="J13" s="232">
        <v>2</v>
      </c>
      <c r="K13" s="232" t="s">
        <v>440</v>
      </c>
      <c r="L13" s="232">
        <v>11</v>
      </c>
      <c r="M13" s="232" t="s">
        <v>440</v>
      </c>
      <c r="N13" s="232">
        <v>1</v>
      </c>
      <c r="O13" s="232" t="s">
        <v>440</v>
      </c>
      <c r="P13" s="232">
        <v>1</v>
      </c>
      <c r="Q13" s="232" t="s">
        <v>440</v>
      </c>
      <c r="R13" s="45"/>
      <c r="S13" s="263" t="s">
        <v>188</v>
      </c>
      <c r="T13" s="264"/>
      <c r="U13" s="419">
        <v>3806</v>
      </c>
      <c r="V13" s="323"/>
      <c r="W13" s="323">
        <v>1574</v>
      </c>
      <c r="X13" s="323"/>
      <c r="Y13" s="53">
        <v>1634</v>
      </c>
      <c r="Z13" s="53">
        <v>23353</v>
      </c>
      <c r="AA13" s="57">
        <v>95</v>
      </c>
      <c r="AB13" s="84" t="s">
        <v>336</v>
      </c>
      <c r="AC13" s="84">
        <v>17</v>
      </c>
      <c r="AD13" s="106"/>
      <c r="AE13" s="91"/>
      <c r="AF13" s="91"/>
      <c r="AG13" s="91"/>
      <c r="AH13" s="91"/>
    </row>
    <row r="14" spans="1:34" ht="15" customHeight="1">
      <c r="A14" s="300" t="s">
        <v>188</v>
      </c>
      <c r="B14" s="379"/>
      <c r="C14" s="236">
        <f aca="true" t="shared" si="1" ref="C14:C23">SUM(D14:Q14)</f>
        <v>23</v>
      </c>
      <c r="D14" s="241">
        <v>1</v>
      </c>
      <c r="E14" s="241">
        <v>3</v>
      </c>
      <c r="F14" s="241">
        <v>2</v>
      </c>
      <c r="G14" s="241">
        <v>2</v>
      </c>
      <c r="H14" s="241">
        <v>2</v>
      </c>
      <c r="I14" s="232" t="s">
        <v>440</v>
      </c>
      <c r="J14" s="232">
        <v>2</v>
      </c>
      <c r="K14" s="232" t="s">
        <v>440</v>
      </c>
      <c r="L14" s="232">
        <v>8</v>
      </c>
      <c r="M14" s="232" t="s">
        <v>440</v>
      </c>
      <c r="N14" s="232">
        <v>2</v>
      </c>
      <c r="O14" s="232" t="s">
        <v>440</v>
      </c>
      <c r="P14" s="232">
        <v>1</v>
      </c>
      <c r="Q14" s="232" t="s">
        <v>440</v>
      </c>
      <c r="R14" s="98"/>
      <c r="S14" s="263" t="s">
        <v>189</v>
      </c>
      <c r="T14" s="327"/>
      <c r="U14" s="409">
        <v>3465</v>
      </c>
      <c r="V14" s="323"/>
      <c r="W14" s="323">
        <v>789</v>
      </c>
      <c r="X14" s="323"/>
      <c r="Y14" s="53">
        <v>1534</v>
      </c>
      <c r="Z14" s="53">
        <v>20271</v>
      </c>
      <c r="AA14" s="57">
        <v>151</v>
      </c>
      <c r="AB14" s="84">
        <v>2</v>
      </c>
      <c r="AC14" s="84">
        <v>12</v>
      </c>
      <c r="AD14" s="106"/>
      <c r="AE14" s="91"/>
      <c r="AF14" s="91"/>
      <c r="AG14" s="91"/>
      <c r="AH14" s="91"/>
    </row>
    <row r="15" spans="1:34" ht="15" customHeight="1">
      <c r="A15" s="300" t="s">
        <v>189</v>
      </c>
      <c r="B15" s="379"/>
      <c r="C15" s="236">
        <f t="shared" si="1"/>
        <v>18</v>
      </c>
      <c r="D15" s="241">
        <v>1</v>
      </c>
      <c r="E15" s="241">
        <v>4</v>
      </c>
      <c r="F15" s="241">
        <v>2</v>
      </c>
      <c r="G15" s="241">
        <v>1</v>
      </c>
      <c r="H15" s="241">
        <v>1</v>
      </c>
      <c r="I15" s="232">
        <v>1</v>
      </c>
      <c r="J15" s="232">
        <v>1</v>
      </c>
      <c r="K15" s="232" t="s">
        <v>440</v>
      </c>
      <c r="L15" s="232">
        <v>7</v>
      </c>
      <c r="M15" s="232" t="s">
        <v>440</v>
      </c>
      <c r="N15" s="232" t="s">
        <v>440</v>
      </c>
      <c r="O15" s="232" t="s">
        <v>440</v>
      </c>
      <c r="P15" s="232" t="s">
        <v>440</v>
      </c>
      <c r="Q15" s="232" t="s">
        <v>440</v>
      </c>
      <c r="R15" s="98"/>
      <c r="S15" s="263" t="s">
        <v>190</v>
      </c>
      <c r="T15" s="327"/>
      <c r="U15" s="409">
        <v>6573</v>
      </c>
      <c r="V15" s="323"/>
      <c r="W15" s="323">
        <v>2167</v>
      </c>
      <c r="X15" s="323"/>
      <c r="Y15" s="53">
        <v>2584</v>
      </c>
      <c r="Z15" s="53">
        <v>47229</v>
      </c>
      <c r="AA15" s="57">
        <v>336</v>
      </c>
      <c r="AB15" s="84">
        <v>1</v>
      </c>
      <c r="AC15" s="84">
        <v>4</v>
      </c>
      <c r="AD15" s="106"/>
      <c r="AE15" s="91"/>
      <c r="AF15" s="91"/>
      <c r="AG15" s="91"/>
      <c r="AH15" s="91"/>
    </row>
    <row r="16" spans="1:34" ht="15" customHeight="1">
      <c r="A16" s="300" t="s">
        <v>190</v>
      </c>
      <c r="B16" s="380"/>
      <c r="C16" s="236">
        <f t="shared" si="1"/>
        <v>20</v>
      </c>
      <c r="D16" s="241">
        <v>1</v>
      </c>
      <c r="E16" s="241">
        <v>4</v>
      </c>
      <c r="F16" s="241">
        <v>1</v>
      </c>
      <c r="G16" s="241">
        <v>2</v>
      </c>
      <c r="H16" s="241">
        <v>1</v>
      </c>
      <c r="I16" s="232" t="s">
        <v>440</v>
      </c>
      <c r="J16" s="232">
        <v>1</v>
      </c>
      <c r="K16" s="232" t="s">
        <v>440</v>
      </c>
      <c r="L16" s="232">
        <v>9</v>
      </c>
      <c r="M16" s="232" t="s">
        <v>440</v>
      </c>
      <c r="N16" s="232">
        <v>1</v>
      </c>
      <c r="O16" s="232" t="s">
        <v>440</v>
      </c>
      <c r="P16" s="232" t="s">
        <v>440</v>
      </c>
      <c r="Q16" s="232" t="s">
        <v>440</v>
      </c>
      <c r="R16" s="98"/>
      <c r="S16" s="263" t="s">
        <v>191</v>
      </c>
      <c r="T16" s="327"/>
      <c r="U16" s="409">
        <v>3607</v>
      </c>
      <c r="V16" s="323"/>
      <c r="W16" s="323">
        <v>1144</v>
      </c>
      <c r="X16" s="323"/>
      <c r="Y16" s="53">
        <v>1544</v>
      </c>
      <c r="Z16" s="53">
        <v>20087</v>
      </c>
      <c r="AA16" s="57">
        <v>2077</v>
      </c>
      <c r="AB16" s="84" t="s">
        <v>336</v>
      </c>
      <c r="AC16" s="84">
        <v>5</v>
      </c>
      <c r="AD16" s="106"/>
      <c r="AE16" s="91"/>
      <c r="AF16" s="91"/>
      <c r="AG16" s="91"/>
      <c r="AH16" s="91"/>
    </row>
    <row r="17" spans="1:34" ht="15" customHeight="1">
      <c r="A17" s="300" t="s">
        <v>191</v>
      </c>
      <c r="B17" s="380"/>
      <c r="C17" s="236">
        <f t="shared" si="1"/>
        <v>17</v>
      </c>
      <c r="D17" s="241">
        <v>2</v>
      </c>
      <c r="E17" s="241">
        <v>3</v>
      </c>
      <c r="F17" s="241">
        <v>1</v>
      </c>
      <c r="G17" s="241">
        <v>2</v>
      </c>
      <c r="H17" s="241">
        <v>1</v>
      </c>
      <c r="I17" s="232" t="s">
        <v>440</v>
      </c>
      <c r="J17" s="232">
        <v>1</v>
      </c>
      <c r="K17" s="232" t="s">
        <v>440</v>
      </c>
      <c r="L17" s="232">
        <v>7</v>
      </c>
      <c r="M17" s="232" t="s">
        <v>440</v>
      </c>
      <c r="N17" s="232" t="s">
        <v>440</v>
      </c>
      <c r="O17" s="232" t="s">
        <v>440</v>
      </c>
      <c r="P17" s="232" t="s">
        <v>440</v>
      </c>
      <c r="Q17" s="232" t="s">
        <v>440</v>
      </c>
      <c r="R17" s="98"/>
      <c r="S17" s="263" t="s">
        <v>192</v>
      </c>
      <c r="T17" s="327"/>
      <c r="U17" s="409">
        <v>2990</v>
      </c>
      <c r="V17" s="323"/>
      <c r="W17" s="323">
        <v>1035</v>
      </c>
      <c r="X17" s="323"/>
      <c r="Y17" s="53">
        <v>1165</v>
      </c>
      <c r="Z17" s="53">
        <v>22984</v>
      </c>
      <c r="AA17" s="57">
        <v>258</v>
      </c>
      <c r="AB17" s="84" t="s">
        <v>336</v>
      </c>
      <c r="AC17" s="84" t="s">
        <v>336</v>
      </c>
      <c r="AD17" s="106"/>
      <c r="AE17" s="91"/>
      <c r="AF17" s="91"/>
      <c r="AG17" s="91"/>
      <c r="AH17" s="91"/>
    </row>
    <row r="18" spans="1:34" ht="15" customHeight="1">
      <c r="A18" s="300" t="s">
        <v>192</v>
      </c>
      <c r="B18" s="380"/>
      <c r="C18" s="236">
        <f t="shared" si="1"/>
        <v>18</v>
      </c>
      <c r="D18" s="241">
        <v>1</v>
      </c>
      <c r="E18" s="241">
        <v>3</v>
      </c>
      <c r="F18" s="241">
        <v>1</v>
      </c>
      <c r="G18" s="232">
        <v>1</v>
      </c>
      <c r="H18" s="241">
        <v>1</v>
      </c>
      <c r="I18" s="232" t="s">
        <v>440</v>
      </c>
      <c r="J18" s="232">
        <v>2</v>
      </c>
      <c r="K18" s="232" t="s">
        <v>440</v>
      </c>
      <c r="L18" s="241">
        <v>8</v>
      </c>
      <c r="M18" s="232" t="s">
        <v>440</v>
      </c>
      <c r="N18" s="232">
        <v>1</v>
      </c>
      <c r="O18" s="232" t="s">
        <v>440</v>
      </c>
      <c r="P18" s="232" t="s">
        <v>440</v>
      </c>
      <c r="Q18" s="232" t="s">
        <v>440</v>
      </c>
      <c r="R18" s="98"/>
      <c r="S18" s="263" t="s">
        <v>193</v>
      </c>
      <c r="T18" s="327"/>
      <c r="U18" s="409">
        <v>2397</v>
      </c>
      <c r="V18" s="323"/>
      <c r="W18" s="323">
        <v>846</v>
      </c>
      <c r="X18" s="323"/>
      <c r="Y18" s="53">
        <v>818</v>
      </c>
      <c r="Z18" s="53">
        <v>21589</v>
      </c>
      <c r="AA18" s="57">
        <v>342</v>
      </c>
      <c r="AB18" s="84">
        <v>2</v>
      </c>
      <c r="AC18" s="84">
        <v>11</v>
      </c>
      <c r="AD18" s="106"/>
      <c r="AE18" s="91"/>
      <c r="AF18" s="91"/>
      <c r="AG18" s="91"/>
      <c r="AH18" s="91"/>
    </row>
    <row r="19" spans="1:34" ht="15" customHeight="1">
      <c r="A19" s="300" t="s">
        <v>193</v>
      </c>
      <c r="B19" s="379"/>
      <c r="C19" s="236">
        <f t="shared" si="1"/>
        <v>20</v>
      </c>
      <c r="D19" s="241">
        <v>1</v>
      </c>
      <c r="E19" s="232">
        <v>4</v>
      </c>
      <c r="F19" s="232">
        <v>1</v>
      </c>
      <c r="G19" s="232">
        <v>1</v>
      </c>
      <c r="H19" s="232">
        <v>3</v>
      </c>
      <c r="I19" s="232" t="s">
        <v>440</v>
      </c>
      <c r="J19" s="232">
        <v>1</v>
      </c>
      <c r="K19" s="232" t="s">
        <v>440</v>
      </c>
      <c r="L19" s="232">
        <v>8</v>
      </c>
      <c r="M19" s="232" t="s">
        <v>440</v>
      </c>
      <c r="N19" s="232">
        <v>1</v>
      </c>
      <c r="O19" s="232" t="s">
        <v>440</v>
      </c>
      <c r="P19" s="232" t="s">
        <v>440</v>
      </c>
      <c r="Q19" s="232" t="s">
        <v>440</v>
      </c>
      <c r="R19" s="98"/>
      <c r="S19" s="263" t="s">
        <v>297</v>
      </c>
      <c r="T19" s="327"/>
      <c r="U19" s="419">
        <v>1114</v>
      </c>
      <c r="V19" s="323"/>
      <c r="W19" s="323">
        <v>452</v>
      </c>
      <c r="X19" s="323"/>
      <c r="Y19" s="53">
        <v>336</v>
      </c>
      <c r="Z19" s="53">
        <v>10092</v>
      </c>
      <c r="AA19" s="57">
        <v>154</v>
      </c>
      <c r="AB19" s="84">
        <v>2</v>
      </c>
      <c r="AC19" s="84">
        <v>25</v>
      </c>
      <c r="AD19" s="106"/>
      <c r="AE19" s="91"/>
      <c r="AF19" s="91"/>
      <c r="AG19" s="91"/>
      <c r="AH19" s="91"/>
    </row>
    <row r="20" spans="1:34" ht="15" customHeight="1">
      <c r="A20" s="376" t="s">
        <v>194</v>
      </c>
      <c r="B20" s="377"/>
      <c r="C20" s="236">
        <f t="shared" si="1"/>
        <v>5</v>
      </c>
      <c r="D20" s="232" t="s">
        <v>440</v>
      </c>
      <c r="E20" s="232" t="s">
        <v>440</v>
      </c>
      <c r="F20" s="232" t="s">
        <v>440</v>
      </c>
      <c r="G20" s="232">
        <v>1</v>
      </c>
      <c r="H20" s="232" t="s">
        <v>440</v>
      </c>
      <c r="I20" s="232" t="s">
        <v>440</v>
      </c>
      <c r="J20" s="232">
        <v>1</v>
      </c>
      <c r="K20" s="232" t="s">
        <v>440</v>
      </c>
      <c r="L20" s="232">
        <v>3</v>
      </c>
      <c r="M20" s="232" t="s">
        <v>440</v>
      </c>
      <c r="N20" s="232" t="s">
        <v>440</v>
      </c>
      <c r="O20" s="232" t="s">
        <v>440</v>
      </c>
      <c r="P20" s="232" t="s">
        <v>440</v>
      </c>
      <c r="Q20" s="232" t="s">
        <v>440</v>
      </c>
      <c r="R20" s="98"/>
      <c r="S20" s="263" t="s">
        <v>298</v>
      </c>
      <c r="T20" s="264"/>
      <c r="U20" s="419">
        <v>10020</v>
      </c>
      <c r="V20" s="323"/>
      <c r="W20" s="323">
        <v>3839</v>
      </c>
      <c r="X20" s="323"/>
      <c r="Y20" s="53">
        <v>3106</v>
      </c>
      <c r="Z20" s="53">
        <v>48542</v>
      </c>
      <c r="AA20" s="57">
        <v>3321</v>
      </c>
      <c r="AB20" s="84">
        <v>2</v>
      </c>
      <c r="AC20" s="84">
        <v>1</v>
      </c>
      <c r="AD20" s="106"/>
      <c r="AE20" s="91"/>
      <c r="AF20" s="91"/>
      <c r="AG20" s="91"/>
      <c r="AH20" s="91"/>
    </row>
    <row r="21" spans="1:34" ht="15" customHeight="1">
      <c r="A21" s="376" t="s">
        <v>195</v>
      </c>
      <c r="B21" s="377"/>
      <c r="C21" s="236">
        <f t="shared" si="1"/>
        <v>15</v>
      </c>
      <c r="D21" s="241">
        <v>1</v>
      </c>
      <c r="E21" s="232">
        <v>4</v>
      </c>
      <c r="F21" s="232">
        <v>1</v>
      </c>
      <c r="G21" s="232">
        <v>1</v>
      </c>
      <c r="H21" s="232">
        <v>1</v>
      </c>
      <c r="I21" s="232" t="s">
        <v>440</v>
      </c>
      <c r="J21" s="232">
        <v>1</v>
      </c>
      <c r="K21" s="232" t="s">
        <v>440</v>
      </c>
      <c r="L21" s="232">
        <v>6</v>
      </c>
      <c r="M21" s="232" t="s">
        <v>440</v>
      </c>
      <c r="N21" s="232" t="s">
        <v>440</v>
      </c>
      <c r="O21" s="232" t="s">
        <v>440</v>
      </c>
      <c r="P21" s="232" t="s">
        <v>440</v>
      </c>
      <c r="Q21" s="232" t="s">
        <v>440</v>
      </c>
      <c r="R21" s="98"/>
      <c r="S21" s="373" t="s">
        <v>299</v>
      </c>
      <c r="T21" s="431"/>
      <c r="U21" s="434">
        <v>5638</v>
      </c>
      <c r="V21" s="435"/>
      <c r="W21" s="435">
        <v>1664</v>
      </c>
      <c r="X21" s="435"/>
      <c r="Y21" s="108">
        <v>2292</v>
      </c>
      <c r="Z21" s="108">
        <v>11457</v>
      </c>
      <c r="AA21" s="61">
        <v>659</v>
      </c>
      <c r="AB21" s="108">
        <v>2</v>
      </c>
      <c r="AC21" s="108" t="s">
        <v>336</v>
      </c>
      <c r="AD21" s="106"/>
      <c r="AE21" s="91"/>
      <c r="AF21" s="91"/>
      <c r="AG21" s="91"/>
      <c r="AH21" s="91"/>
    </row>
    <row r="22" spans="1:32" ht="15" customHeight="1">
      <c r="A22" s="376" t="s">
        <v>196</v>
      </c>
      <c r="B22" s="377"/>
      <c r="C22" s="236">
        <f t="shared" si="1"/>
        <v>44</v>
      </c>
      <c r="D22" s="241">
        <v>3</v>
      </c>
      <c r="E22" s="232">
        <v>8</v>
      </c>
      <c r="F22" s="232">
        <v>1</v>
      </c>
      <c r="G22" s="232">
        <v>2</v>
      </c>
      <c r="H22" s="232" t="s">
        <v>440</v>
      </c>
      <c r="I22" s="232" t="s">
        <v>440</v>
      </c>
      <c r="J22" s="232">
        <v>3</v>
      </c>
      <c r="K22" s="232" t="s">
        <v>440</v>
      </c>
      <c r="L22" s="232">
        <v>26</v>
      </c>
      <c r="M22" s="232">
        <v>1</v>
      </c>
      <c r="N22" s="232" t="s">
        <v>440</v>
      </c>
      <c r="O22" s="232" t="s">
        <v>440</v>
      </c>
      <c r="P22" s="232" t="s">
        <v>440</v>
      </c>
      <c r="Q22" s="232" t="s">
        <v>440</v>
      </c>
      <c r="R22" s="98"/>
      <c r="S22" s="432" t="s">
        <v>337</v>
      </c>
      <c r="T22" s="432"/>
      <c r="U22" s="433"/>
      <c r="V22" s="433"/>
      <c r="W22" s="109"/>
      <c r="X22" s="91"/>
      <c r="Y22" s="109"/>
      <c r="Z22" s="91"/>
      <c r="AA22" s="109"/>
      <c r="AB22" s="41"/>
      <c r="AC22" s="41"/>
      <c r="AD22" s="91"/>
      <c r="AE22" s="91"/>
      <c r="AF22" s="91"/>
    </row>
    <row r="23" spans="1:33" ht="15" customHeight="1">
      <c r="A23" s="417" t="s">
        <v>197</v>
      </c>
      <c r="B23" s="418"/>
      <c r="C23" s="236">
        <f t="shared" si="1"/>
        <v>34</v>
      </c>
      <c r="D23" s="242">
        <v>3</v>
      </c>
      <c r="E23" s="234">
        <v>7</v>
      </c>
      <c r="F23" s="234">
        <v>2</v>
      </c>
      <c r="G23" s="234">
        <v>2</v>
      </c>
      <c r="H23" s="234">
        <v>1</v>
      </c>
      <c r="I23" s="234" t="s">
        <v>440</v>
      </c>
      <c r="J23" s="234">
        <v>2</v>
      </c>
      <c r="K23" s="234" t="s">
        <v>440</v>
      </c>
      <c r="L23" s="234">
        <v>16</v>
      </c>
      <c r="M23" s="234" t="s">
        <v>440</v>
      </c>
      <c r="N23" s="234" t="s">
        <v>440</v>
      </c>
      <c r="O23" s="234">
        <v>1</v>
      </c>
      <c r="P23" s="234" t="s">
        <v>440</v>
      </c>
      <c r="Q23" s="234" t="s">
        <v>440</v>
      </c>
      <c r="R23" s="98"/>
      <c r="S23" s="55"/>
      <c r="T23" s="55"/>
      <c r="U23" s="55"/>
      <c r="V23" s="55"/>
      <c r="W23" s="109"/>
      <c r="X23" s="91"/>
      <c r="Y23" s="109"/>
      <c r="Z23" s="91"/>
      <c r="AA23" s="109"/>
      <c r="AB23" s="41"/>
      <c r="AC23" s="41"/>
      <c r="AD23" s="91"/>
      <c r="AE23" s="91"/>
      <c r="AF23" s="91"/>
      <c r="AG23" s="91"/>
    </row>
    <row r="24" spans="1:34" ht="15" customHeight="1">
      <c r="A24" s="378" t="s">
        <v>338</v>
      </c>
      <c r="B24" s="378"/>
      <c r="C24" s="378"/>
      <c r="D24" s="378"/>
      <c r="E24" s="378"/>
      <c r="F24" s="378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3"/>
      <c r="R24" s="98"/>
      <c r="S24" s="55"/>
      <c r="T24" s="55"/>
      <c r="U24" s="55"/>
      <c r="V24" s="55"/>
      <c r="W24" s="109"/>
      <c r="X24" s="91"/>
      <c r="Y24" s="109"/>
      <c r="Z24" s="91"/>
      <c r="AA24" s="109"/>
      <c r="AB24" s="41"/>
      <c r="AC24" s="41"/>
      <c r="AD24" s="91"/>
      <c r="AE24" s="91"/>
      <c r="AF24" s="91"/>
      <c r="AG24" s="91"/>
      <c r="AH24" s="91"/>
    </row>
    <row r="25" spans="1:32" ht="15" customHeight="1">
      <c r="A25" s="142"/>
      <c r="B25" s="142"/>
      <c r="C25" s="142"/>
      <c r="D25" s="142"/>
      <c r="E25" s="142"/>
      <c r="F25" s="142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3"/>
      <c r="R25" s="98"/>
      <c r="S25" s="55"/>
      <c r="T25" s="55"/>
      <c r="U25" s="55"/>
      <c r="V25" s="55"/>
      <c r="W25" s="109"/>
      <c r="X25" s="91"/>
      <c r="Y25" s="109"/>
      <c r="Z25" s="91"/>
      <c r="AA25" s="109"/>
      <c r="AB25" s="41"/>
      <c r="AC25" s="41"/>
      <c r="AD25" s="91"/>
      <c r="AE25" s="91"/>
      <c r="AF25" s="91"/>
    </row>
    <row r="26" spans="1:32" ht="15" customHeight="1">
      <c r="A26" s="142"/>
      <c r="B26" s="142"/>
      <c r="C26" s="142"/>
      <c r="D26" s="142"/>
      <c r="E26" s="142"/>
      <c r="F26" s="142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3"/>
      <c r="R26" s="98"/>
      <c r="S26" s="55"/>
      <c r="T26" s="55"/>
      <c r="U26" s="55"/>
      <c r="V26" s="55"/>
      <c r="W26" s="109"/>
      <c r="X26" s="91"/>
      <c r="Y26" s="109"/>
      <c r="Z26" s="91"/>
      <c r="AA26" s="109"/>
      <c r="AB26" s="41"/>
      <c r="AC26" s="41"/>
      <c r="AD26" s="91"/>
      <c r="AE26" s="91"/>
      <c r="AF26" s="91"/>
    </row>
    <row r="27" spans="1:32" ht="15" customHeight="1">
      <c r="A27" s="142"/>
      <c r="B27" s="142"/>
      <c r="C27" s="142"/>
      <c r="D27" s="142"/>
      <c r="E27" s="142"/>
      <c r="F27" s="142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3"/>
      <c r="R27" s="45"/>
      <c r="S27" s="55"/>
      <c r="T27" s="55"/>
      <c r="U27" s="55"/>
      <c r="V27" s="55"/>
      <c r="W27" s="109"/>
      <c r="X27" s="91"/>
      <c r="Y27" s="109"/>
      <c r="Z27" s="91"/>
      <c r="AA27" s="109"/>
      <c r="AB27" s="41"/>
      <c r="AC27" s="41"/>
      <c r="AD27" s="91"/>
      <c r="AE27" s="91"/>
      <c r="AF27" s="91"/>
    </row>
    <row r="28" spans="1:32" ht="15" customHeight="1">
      <c r="A28" s="142"/>
      <c r="B28" s="142"/>
      <c r="C28" s="142"/>
      <c r="D28" s="142"/>
      <c r="E28" s="142"/>
      <c r="F28" s="142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3"/>
      <c r="R28" s="98"/>
      <c r="S28" s="55"/>
      <c r="T28" s="55"/>
      <c r="U28" s="55"/>
      <c r="V28" s="55"/>
      <c r="W28" s="109"/>
      <c r="X28" s="91"/>
      <c r="Y28" s="109"/>
      <c r="Z28" s="91"/>
      <c r="AA28" s="109"/>
      <c r="AB28" s="41"/>
      <c r="AC28" s="41"/>
      <c r="AD28" s="91"/>
      <c r="AE28" s="91"/>
      <c r="AF28" s="91"/>
    </row>
    <row r="29" spans="2:32" ht="15" customHeight="1">
      <c r="B29" s="91"/>
      <c r="C29" s="110"/>
      <c r="D29" s="110"/>
      <c r="E29" s="110"/>
      <c r="F29" s="110"/>
      <c r="G29" s="98"/>
      <c r="H29" s="110"/>
      <c r="I29" s="98"/>
      <c r="J29" s="110"/>
      <c r="K29" s="98"/>
      <c r="L29" s="110"/>
      <c r="M29" s="98"/>
      <c r="N29" s="98"/>
      <c r="O29" s="98"/>
      <c r="P29" s="98"/>
      <c r="Q29" s="98"/>
      <c r="R29" s="98"/>
      <c r="S29" s="55"/>
      <c r="T29" s="55"/>
      <c r="U29" s="55"/>
      <c r="V29" s="55"/>
      <c r="W29" s="109"/>
      <c r="X29" s="91"/>
      <c r="Y29" s="109"/>
      <c r="Z29" s="91"/>
      <c r="AA29" s="109"/>
      <c r="AB29" s="41"/>
      <c r="AC29" s="41"/>
      <c r="AD29" s="109"/>
      <c r="AE29" s="91"/>
      <c r="AF29" s="91"/>
    </row>
    <row r="30" spans="1:32" ht="15" customHeight="1">
      <c r="A30" s="260" t="s">
        <v>441</v>
      </c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98"/>
      <c r="S30" s="55"/>
      <c r="T30" s="55"/>
      <c r="U30" s="55"/>
      <c r="V30" s="55"/>
      <c r="W30" s="109"/>
      <c r="X30" s="91"/>
      <c r="Y30" s="109"/>
      <c r="Z30" s="91"/>
      <c r="AA30" s="109"/>
      <c r="AB30" s="41"/>
      <c r="AC30" s="41"/>
      <c r="AD30" s="27"/>
      <c r="AE30" s="27"/>
      <c r="AF30" s="27"/>
    </row>
    <row r="31" spans="1:32" ht="15" customHeight="1" thickBo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98"/>
      <c r="S31" s="55"/>
      <c r="T31" s="55"/>
      <c r="U31" s="55"/>
      <c r="V31" s="55"/>
      <c r="W31" s="109"/>
      <c r="X31" s="91"/>
      <c r="Y31" s="109"/>
      <c r="Z31" s="91"/>
      <c r="AA31" s="109"/>
      <c r="AB31" s="41"/>
      <c r="AC31" s="41"/>
      <c r="AD31" s="112"/>
      <c r="AE31" s="112"/>
      <c r="AF31" s="112"/>
    </row>
    <row r="32" spans="1:32" ht="15" customHeight="1">
      <c r="A32" s="371" t="s">
        <v>347</v>
      </c>
      <c r="B32" s="372"/>
      <c r="C32" s="372"/>
      <c r="D32" s="363" t="s">
        <v>70</v>
      </c>
      <c r="E32" s="363" t="s">
        <v>71</v>
      </c>
      <c r="F32" s="363" t="s">
        <v>72</v>
      </c>
      <c r="G32" s="341" t="s">
        <v>73</v>
      </c>
      <c r="H32" s="341" t="s">
        <v>74</v>
      </c>
      <c r="I32" s="339" t="s">
        <v>350</v>
      </c>
      <c r="J32" s="363" t="s">
        <v>75</v>
      </c>
      <c r="K32" s="363" t="s">
        <v>76</v>
      </c>
      <c r="L32" s="339" t="s">
        <v>351</v>
      </c>
      <c r="M32" s="374" t="s">
        <v>349</v>
      </c>
      <c r="N32" s="339" t="s">
        <v>352</v>
      </c>
      <c r="O32" s="363" t="s">
        <v>77</v>
      </c>
      <c r="P32" s="363" t="s">
        <v>78</v>
      </c>
      <c r="Q32" s="354" t="s">
        <v>348</v>
      </c>
      <c r="R32" s="116"/>
      <c r="S32" s="55"/>
      <c r="T32" s="55"/>
      <c r="U32" s="55"/>
      <c r="V32" s="55"/>
      <c r="W32" s="109"/>
      <c r="X32" s="91"/>
      <c r="Y32" s="109"/>
      <c r="Z32" s="91"/>
      <c r="AA32" s="109"/>
      <c r="AB32" s="41"/>
      <c r="AC32" s="41"/>
      <c r="AD32" s="45"/>
      <c r="AE32" s="45"/>
      <c r="AF32" s="98"/>
    </row>
    <row r="33" spans="1:30" ht="15" customHeight="1">
      <c r="A33" s="263"/>
      <c r="B33" s="263"/>
      <c r="C33" s="263"/>
      <c r="D33" s="364"/>
      <c r="E33" s="364"/>
      <c r="F33" s="364"/>
      <c r="G33" s="316"/>
      <c r="H33" s="316"/>
      <c r="I33" s="375"/>
      <c r="J33" s="364"/>
      <c r="K33" s="364"/>
      <c r="L33" s="375"/>
      <c r="M33" s="364"/>
      <c r="N33" s="375"/>
      <c r="O33" s="364"/>
      <c r="P33" s="364"/>
      <c r="Q33" s="355"/>
      <c r="R33" s="116"/>
      <c r="S33" s="55"/>
      <c r="T33" s="55"/>
      <c r="AC33" s="41"/>
      <c r="AD33" s="91"/>
    </row>
    <row r="34" spans="1:31" ht="15" customHeight="1">
      <c r="A34" s="373"/>
      <c r="B34" s="373"/>
      <c r="C34" s="373"/>
      <c r="D34" s="364"/>
      <c r="E34" s="364"/>
      <c r="F34" s="364"/>
      <c r="G34" s="316"/>
      <c r="H34" s="316"/>
      <c r="I34" s="375"/>
      <c r="J34" s="364"/>
      <c r="K34" s="364"/>
      <c r="L34" s="375"/>
      <c r="M34" s="364"/>
      <c r="N34" s="375"/>
      <c r="O34" s="364"/>
      <c r="P34" s="364"/>
      <c r="Q34" s="356"/>
      <c r="S34" s="110"/>
      <c r="T34" s="91"/>
      <c r="U34" s="91"/>
      <c r="V34" s="109"/>
      <c r="W34" s="91"/>
      <c r="X34" s="109"/>
      <c r="Y34" s="91"/>
      <c r="Z34" s="109"/>
      <c r="AA34" s="91"/>
      <c r="AB34" s="109"/>
      <c r="AC34" s="109"/>
      <c r="AD34" s="45"/>
      <c r="AE34" s="45"/>
    </row>
    <row r="35" spans="1:31" ht="15" customHeight="1">
      <c r="A35" s="412" t="s">
        <v>265</v>
      </c>
      <c r="B35" s="413"/>
      <c r="C35" s="414"/>
      <c r="D35" s="57">
        <v>11919</v>
      </c>
      <c r="E35" s="57">
        <v>1426</v>
      </c>
      <c r="F35" s="57">
        <v>18</v>
      </c>
      <c r="G35" s="57" t="s">
        <v>230</v>
      </c>
      <c r="H35" s="57">
        <v>9280</v>
      </c>
      <c r="I35" s="57">
        <v>34</v>
      </c>
      <c r="J35" s="57">
        <v>84</v>
      </c>
      <c r="K35" s="57">
        <v>1194</v>
      </c>
      <c r="L35" s="57">
        <v>501</v>
      </c>
      <c r="M35" s="57">
        <v>2</v>
      </c>
      <c r="N35" s="57">
        <v>389</v>
      </c>
      <c r="O35" s="57">
        <v>1448</v>
      </c>
      <c r="P35" s="57">
        <v>1956</v>
      </c>
      <c r="Q35" s="57">
        <v>1691</v>
      </c>
      <c r="R35" s="116"/>
      <c r="S35" s="260" t="s">
        <v>378</v>
      </c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19"/>
      <c r="AE35" s="19"/>
    </row>
    <row r="36" spans="1:31" ht="15" customHeight="1">
      <c r="A36" s="263" t="s">
        <v>234</v>
      </c>
      <c r="B36" s="415"/>
      <c r="C36" s="416"/>
      <c r="D36" s="57">
        <v>11993</v>
      </c>
      <c r="E36" s="57">
        <v>1429</v>
      </c>
      <c r="F36" s="57">
        <v>18</v>
      </c>
      <c r="G36" s="57" t="s">
        <v>230</v>
      </c>
      <c r="H36" s="57">
        <v>9118</v>
      </c>
      <c r="I36" s="57">
        <v>35</v>
      </c>
      <c r="J36" s="57">
        <v>88</v>
      </c>
      <c r="K36" s="57">
        <v>1169</v>
      </c>
      <c r="L36" s="57">
        <v>482</v>
      </c>
      <c r="M36" s="57">
        <v>2</v>
      </c>
      <c r="N36" s="57">
        <v>389</v>
      </c>
      <c r="O36" s="57">
        <v>1445</v>
      </c>
      <c r="P36" s="57">
        <v>1980</v>
      </c>
      <c r="Q36" s="57">
        <v>1731</v>
      </c>
      <c r="R36" s="116"/>
      <c r="S36" s="441" t="s">
        <v>379</v>
      </c>
      <c r="T36" s="442"/>
      <c r="U36" s="442"/>
      <c r="V36" s="442"/>
      <c r="W36" s="442"/>
      <c r="X36" s="442"/>
      <c r="Y36" s="442"/>
      <c r="Z36" s="442"/>
      <c r="AA36" s="442"/>
      <c r="AB36" s="442"/>
      <c r="AC36" s="442"/>
      <c r="AD36" s="19"/>
      <c r="AE36" s="19"/>
    </row>
    <row r="37" spans="1:31" ht="15" customHeight="1" thickBot="1">
      <c r="A37" s="415">
        <v>2</v>
      </c>
      <c r="B37" s="415"/>
      <c r="C37" s="416"/>
      <c r="D37" s="57">
        <v>11997</v>
      </c>
      <c r="E37" s="57">
        <v>1588</v>
      </c>
      <c r="F37" s="57">
        <v>18</v>
      </c>
      <c r="G37" s="57" t="s">
        <v>230</v>
      </c>
      <c r="H37" s="57">
        <v>8531</v>
      </c>
      <c r="I37" s="57">
        <v>32</v>
      </c>
      <c r="J37" s="57">
        <v>94</v>
      </c>
      <c r="K37" s="57">
        <v>1158</v>
      </c>
      <c r="L37" s="57">
        <v>471</v>
      </c>
      <c r="M37" s="57">
        <v>2</v>
      </c>
      <c r="N37" s="57">
        <v>374</v>
      </c>
      <c r="O37" s="57">
        <v>1445</v>
      </c>
      <c r="P37" s="57">
        <v>2001</v>
      </c>
      <c r="Q37" s="57">
        <v>1751</v>
      </c>
      <c r="R37" s="116"/>
      <c r="S37" s="113"/>
      <c r="T37" s="114"/>
      <c r="U37" s="113"/>
      <c r="V37" s="113"/>
      <c r="W37" s="113"/>
      <c r="X37" s="113"/>
      <c r="Y37" s="113"/>
      <c r="Z37" s="113"/>
      <c r="AA37" s="112"/>
      <c r="AB37" s="113"/>
      <c r="AC37" s="113"/>
      <c r="AD37" s="24"/>
      <c r="AE37" s="24"/>
    </row>
    <row r="38" spans="1:31" ht="15" customHeight="1">
      <c r="A38" s="415">
        <v>3</v>
      </c>
      <c r="B38" s="415"/>
      <c r="C38" s="416"/>
      <c r="D38" s="57">
        <v>11999</v>
      </c>
      <c r="E38" s="57">
        <v>1584</v>
      </c>
      <c r="F38" s="57">
        <v>18</v>
      </c>
      <c r="G38" s="57" t="s">
        <v>230</v>
      </c>
      <c r="H38" s="57">
        <v>9131</v>
      </c>
      <c r="I38" s="57">
        <v>31</v>
      </c>
      <c r="J38" s="57">
        <v>100</v>
      </c>
      <c r="K38" s="57">
        <v>1137</v>
      </c>
      <c r="L38" s="57">
        <v>463</v>
      </c>
      <c r="M38" s="57">
        <v>1</v>
      </c>
      <c r="N38" s="57">
        <v>364</v>
      </c>
      <c r="O38" s="57">
        <v>1437</v>
      </c>
      <c r="P38" s="57">
        <v>2007</v>
      </c>
      <c r="Q38" s="57">
        <v>1796</v>
      </c>
      <c r="R38" s="116"/>
      <c r="S38" s="321" t="s">
        <v>300</v>
      </c>
      <c r="T38" s="429" t="s">
        <v>255</v>
      </c>
      <c r="U38" s="430"/>
      <c r="V38" s="396" t="s">
        <v>207</v>
      </c>
      <c r="W38" s="395"/>
      <c r="X38" s="394" t="s">
        <v>208</v>
      </c>
      <c r="Y38" s="395"/>
      <c r="Z38" s="394" t="s">
        <v>209</v>
      </c>
      <c r="AA38" s="395"/>
      <c r="AB38" s="394" t="s">
        <v>203</v>
      </c>
      <c r="AC38" s="396"/>
      <c r="AD38" s="19"/>
      <c r="AE38" s="19"/>
    </row>
    <row r="39" spans="1:31" ht="15" customHeight="1">
      <c r="A39" s="410">
        <v>4</v>
      </c>
      <c r="B39" s="410"/>
      <c r="C39" s="411"/>
      <c r="D39" s="132">
        <v>12028</v>
      </c>
      <c r="E39" s="132">
        <v>1549</v>
      </c>
      <c r="F39" s="132">
        <v>17</v>
      </c>
      <c r="G39" s="132" t="s">
        <v>230</v>
      </c>
      <c r="H39" s="132">
        <v>9899</v>
      </c>
      <c r="I39" s="132">
        <v>26</v>
      </c>
      <c r="J39" s="132">
        <v>101</v>
      </c>
      <c r="K39" s="132">
        <v>1114</v>
      </c>
      <c r="L39" s="132">
        <v>456</v>
      </c>
      <c r="M39" s="132">
        <v>1</v>
      </c>
      <c r="N39" s="132">
        <v>357</v>
      </c>
      <c r="O39" s="132">
        <v>1420</v>
      </c>
      <c r="P39" s="132">
        <v>1995</v>
      </c>
      <c r="Q39" s="132">
        <v>1666</v>
      </c>
      <c r="R39" s="116"/>
      <c r="S39" s="322"/>
      <c r="T39" s="50" t="s">
        <v>79</v>
      </c>
      <c r="U39" s="50" t="s">
        <v>80</v>
      </c>
      <c r="V39" s="50" t="s">
        <v>79</v>
      </c>
      <c r="W39" s="50" t="s">
        <v>80</v>
      </c>
      <c r="X39" s="50" t="s">
        <v>79</v>
      </c>
      <c r="Y39" s="50" t="s">
        <v>80</v>
      </c>
      <c r="Z39" s="50" t="s">
        <v>79</v>
      </c>
      <c r="AA39" s="50" t="s">
        <v>80</v>
      </c>
      <c r="AB39" s="50" t="s">
        <v>79</v>
      </c>
      <c r="AC39" s="49" t="s">
        <v>80</v>
      </c>
      <c r="AD39" s="19"/>
      <c r="AE39" s="19"/>
    </row>
    <row r="40" spans="1:32" ht="15" customHeight="1">
      <c r="A40" s="55" t="s">
        <v>292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Q40" s="116"/>
      <c r="R40" s="116"/>
      <c r="S40" s="134" t="s">
        <v>265</v>
      </c>
      <c r="T40" s="104">
        <v>3239</v>
      </c>
      <c r="U40" s="104">
        <v>3572</v>
      </c>
      <c r="V40" s="117">
        <v>171.2</v>
      </c>
      <c r="W40" s="117">
        <v>158.1</v>
      </c>
      <c r="X40" s="117">
        <v>62</v>
      </c>
      <c r="Y40" s="117">
        <v>51.3</v>
      </c>
      <c r="Z40" s="117">
        <v>87.4</v>
      </c>
      <c r="AA40" s="117">
        <v>80.8</v>
      </c>
      <c r="AB40" s="117">
        <v>92.5</v>
      </c>
      <c r="AC40" s="117">
        <v>86.3</v>
      </c>
      <c r="AD40" s="24"/>
      <c r="AE40" s="24"/>
      <c r="AF40" s="24"/>
    </row>
    <row r="41" spans="1:32" ht="15" customHeight="1">
      <c r="A41" s="55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Q41" s="116"/>
      <c r="R41" s="116"/>
      <c r="S41" s="135"/>
      <c r="T41" s="104"/>
      <c r="U41" s="104"/>
      <c r="V41" s="117"/>
      <c r="W41" s="117"/>
      <c r="X41" s="117"/>
      <c r="Y41" s="117"/>
      <c r="Z41" s="117"/>
      <c r="AA41" s="117"/>
      <c r="AB41" s="117"/>
      <c r="AC41" s="117"/>
      <c r="AD41" s="24"/>
      <c r="AE41" s="24"/>
      <c r="AF41" s="24"/>
    </row>
    <row r="42" spans="1:32" ht="15" customHeight="1">
      <c r="A42" s="55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Q42" s="116"/>
      <c r="R42" s="116"/>
      <c r="S42" s="135" t="s">
        <v>234</v>
      </c>
      <c r="T42" s="104">
        <v>3050</v>
      </c>
      <c r="U42" s="104">
        <v>3397</v>
      </c>
      <c r="V42" s="117">
        <v>171.5</v>
      </c>
      <c r="W42" s="117">
        <v>158.3</v>
      </c>
      <c r="X42" s="117">
        <v>61.8</v>
      </c>
      <c r="Y42" s="117">
        <v>51.5</v>
      </c>
      <c r="Z42" s="117">
        <v>87.2</v>
      </c>
      <c r="AA42" s="117">
        <v>80.6</v>
      </c>
      <c r="AB42" s="117">
        <v>92.4</v>
      </c>
      <c r="AC42" s="117">
        <v>86.1</v>
      </c>
      <c r="AD42" s="24"/>
      <c r="AE42" s="24"/>
      <c r="AF42" s="24"/>
    </row>
    <row r="43" spans="1:32" ht="15" customHeight="1">
      <c r="A43" s="55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Q43" s="116"/>
      <c r="R43" s="116"/>
      <c r="S43" s="115"/>
      <c r="T43" s="104"/>
      <c r="U43" s="104"/>
      <c r="V43" s="117"/>
      <c r="W43" s="117"/>
      <c r="X43" s="117"/>
      <c r="Y43" s="117"/>
      <c r="Z43" s="117"/>
      <c r="AA43" s="117"/>
      <c r="AB43" s="117"/>
      <c r="AC43" s="117"/>
      <c r="AD43" s="24"/>
      <c r="AE43" s="24"/>
      <c r="AF43" s="24"/>
    </row>
    <row r="44" spans="1:32" ht="15" customHeight="1">
      <c r="A44" s="55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Q44" s="116"/>
      <c r="R44" s="116"/>
      <c r="S44" s="136">
        <v>2</v>
      </c>
      <c r="T44" s="104">
        <v>3007</v>
      </c>
      <c r="U44" s="104">
        <v>3398</v>
      </c>
      <c r="V44" s="117">
        <v>171.3</v>
      </c>
      <c r="W44" s="117">
        <v>158.4</v>
      </c>
      <c r="X44" s="117">
        <v>61.6</v>
      </c>
      <c r="Y44" s="117">
        <v>51.3</v>
      </c>
      <c r="Z44" s="117">
        <v>87.2</v>
      </c>
      <c r="AA44" s="117">
        <v>80.7</v>
      </c>
      <c r="AB44" s="117">
        <v>92.6</v>
      </c>
      <c r="AC44" s="117">
        <v>86.3</v>
      </c>
      <c r="AD44" s="24"/>
      <c r="AE44" s="24"/>
      <c r="AF44" s="24"/>
    </row>
    <row r="45" spans="1:32" ht="15" customHeight="1">
      <c r="A45" s="91"/>
      <c r="B45" s="91"/>
      <c r="C45" s="91"/>
      <c r="D45" s="91"/>
      <c r="E45" s="91"/>
      <c r="F45" s="91"/>
      <c r="G45" s="91"/>
      <c r="H45" s="91"/>
      <c r="Q45" s="116"/>
      <c r="R45" s="45"/>
      <c r="S45" s="136"/>
      <c r="T45" s="104"/>
      <c r="U45" s="104"/>
      <c r="V45" s="117"/>
      <c r="W45" s="117"/>
      <c r="X45" s="117"/>
      <c r="Y45" s="117"/>
      <c r="Z45" s="117"/>
      <c r="AA45" s="117"/>
      <c r="AB45" s="117"/>
      <c r="AC45" s="117"/>
      <c r="AD45" s="24"/>
      <c r="AE45" s="24"/>
      <c r="AF45" s="24"/>
    </row>
    <row r="46" spans="1:32" ht="15" customHeight="1">
      <c r="A46" s="260" t="s">
        <v>442</v>
      </c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116"/>
      <c r="S46" s="136">
        <v>3</v>
      </c>
      <c r="T46" s="104">
        <v>3046</v>
      </c>
      <c r="U46" s="104">
        <v>3214</v>
      </c>
      <c r="V46" s="117">
        <v>171.6</v>
      </c>
      <c r="W46" s="117">
        <v>158.5</v>
      </c>
      <c r="X46" s="117">
        <v>62.4</v>
      </c>
      <c r="Y46" s="117">
        <v>51.7</v>
      </c>
      <c r="Z46" s="117">
        <v>87.2</v>
      </c>
      <c r="AA46" s="117">
        <v>80.8</v>
      </c>
      <c r="AB46" s="117">
        <v>92.9</v>
      </c>
      <c r="AC46" s="117">
        <v>86.5</v>
      </c>
      <c r="AD46" s="19"/>
      <c r="AE46" s="19"/>
      <c r="AF46" s="19"/>
    </row>
    <row r="47" spans="2:29" ht="15" customHeight="1" thickBot="1"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Q47" s="116"/>
      <c r="R47" s="116"/>
      <c r="S47" s="136"/>
      <c r="T47" s="104"/>
      <c r="U47" s="104"/>
      <c r="V47" s="117"/>
      <c r="W47" s="117"/>
      <c r="X47" s="117"/>
      <c r="Y47" s="117"/>
      <c r="Z47" s="117"/>
      <c r="AA47" s="117"/>
      <c r="AB47" s="117"/>
      <c r="AC47" s="117"/>
    </row>
    <row r="48" spans="1:32" ht="15" customHeight="1">
      <c r="A48" s="360" t="s">
        <v>365</v>
      </c>
      <c r="B48" s="262" t="s">
        <v>5</v>
      </c>
      <c r="C48" s="357" t="s">
        <v>353</v>
      </c>
      <c r="D48" s="357" t="s">
        <v>354</v>
      </c>
      <c r="E48" s="357" t="s">
        <v>355</v>
      </c>
      <c r="F48" s="270" t="s">
        <v>81</v>
      </c>
      <c r="G48" s="357" t="s">
        <v>356</v>
      </c>
      <c r="H48" s="357" t="s">
        <v>357</v>
      </c>
      <c r="I48" s="357" t="s">
        <v>358</v>
      </c>
      <c r="J48" s="357" t="s">
        <v>359</v>
      </c>
      <c r="K48" s="357" t="s">
        <v>360</v>
      </c>
      <c r="L48" s="357" t="s">
        <v>361</v>
      </c>
      <c r="M48" s="357" t="s">
        <v>362</v>
      </c>
      <c r="N48" s="270" t="s">
        <v>339</v>
      </c>
      <c r="O48" s="357" t="s">
        <v>363</v>
      </c>
      <c r="P48" s="357" t="s">
        <v>364</v>
      </c>
      <c r="Q48" s="399" t="s">
        <v>82</v>
      </c>
      <c r="R48" s="116"/>
      <c r="S48" s="137">
        <v>4</v>
      </c>
      <c r="T48" s="138">
        <v>2907</v>
      </c>
      <c r="U48" s="138">
        <v>3491</v>
      </c>
      <c r="V48" s="139">
        <v>171.6</v>
      </c>
      <c r="W48" s="139">
        <v>158.7</v>
      </c>
      <c r="X48" s="139">
        <v>62.6</v>
      </c>
      <c r="Y48" s="139">
        <v>51.8</v>
      </c>
      <c r="Z48" s="139">
        <v>87.6</v>
      </c>
      <c r="AA48" s="139">
        <v>81.2</v>
      </c>
      <c r="AB48" s="139">
        <v>92.5</v>
      </c>
      <c r="AC48" s="139">
        <v>86.3</v>
      </c>
      <c r="AD48" s="118"/>
      <c r="AE48" s="118"/>
      <c r="AF48" s="118"/>
    </row>
    <row r="49" spans="1:32" ht="15" customHeight="1">
      <c r="A49" s="361"/>
      <c r="B49" s="254"/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400"/>
      <c r="R49" s="116"/>
      <c r="S49" s="110" t="s">
        <v>301</v>
      </c>
      <c r="T49" s="21"/>
      <c r="U49" s="24"/>
      <c r="V49" s="24"/>
      <c r="W49" s="24"/>
      <c r="X49" s="24"/>
      <c r="Y49" s="24"/>
      <c r="Z49" s="24"/>
      <c r="AA49" s="24"/>
      <c r="AB49" s="24"/>
      <c r="AC49" s="24"/>
      <c r="AD49" s="45"/>
      <c r="AE49" s="118"/>
      <c r="AF49" s="118"/>
    </row>
    <row r="50" spans="1:32" ht="15" customHeight="1">
      <c r="A50" s="362"/>
      <c r="B50" s="370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401"/>
      <c r="R50" s="97"/>
      <c r="S50" s="110"/>
      <c r="T50" s="21"/>
      <c r="U50" s="24"/>
      <c r="V50" s="24"/>
      <c r="W50" s="24"/>
      <c r="X50" s="24"/>
      <c r="Y50" s="24"/>
      <c r="Z50" s="24"/>
      <c r="AA50" s="24"/>
      <c r="AB50" s="24"/>
      <c r="AC50" s="24"/>
      <c r="AD50" s="45"/>
      <c r="AE50" s="118"/>
      <c r="AF50" s="118"/>
    </row>
    <row r="51" spans="1:32" ht="15" customHeight="1">
      <c r="A51" s="133" t="s">
        <v>265</v>
      </c>
      <c r="B51" s="232">
        <f>SUM(C51:Q51)</f>
        <v>37906</v>
      </c>
      <c r="C51" s="103">
        <v>14562</v>
      </c>
      <c r="D51" s="103">
        <v>2038</v>
      </c>
      <c r="E51" s="103">
        <v>1226</v>
      </c>
      <c r="F51" s="103">
        <v>144</v>
      </c>
      <c r="G51" s="103">
        <v>3660</v>
      </c>
      <c r="H51" s="103">
        <v>1852</v>
      </c>
      <c r="I51" s="103">
        <v>1584</v>
      </c>
      <c r="J51" s="103">
        <v>94</v>
      </c>
      <c r="K51" s="103">
        <v>93</v>
      </c>
      <c r="L51" s="103">
        <v>256</v>
      </c>
      <c r="M51" s="103">
        <v>289</v>
      </c>
      <c r="N51" s="103">
        <v>1502</v>
      </c>
      <c r="O51" s="103">
        <v>1305</v>
      </c>
      <c r="P51" s="103">
        <v>2670</v>
      </c>
      <c r="Q51" s="103">
        <v>6631</v>
      </c>
      <c r="R51" s="116"/>
      <c r="S51" s="110"/>
      <c r="T51" s="21"/>
      <c r="U51" s="24"/>
      <c r="V51" s="24"/>
      <c r="W51" s="24"/>
      <c r="X51" s="24"/>
      <c r="Y51" s="24"/>
      <c r="Z51" s="24"/>
      <c r="AA51" s="24"/>
      <c r="AB51" s="24"/>
      <c r="AC51" s="24"/>
      <c r="AD51" s="19"/>
      <c r="AE51" s="19"/>
      <c r="AF51" s="19"/>
    </row>
    <row r="52" spans="1:32" ht="15" customHeight="1">
      <c r="A52" s="107" t="s">
        <v>234</v>
      </c>
      <c r="B52" s="232">
        <f>SUM(C52:Q52)</f>
        <v>38060</v>
      </c>
      <c r="C52" s="57">
        <v>14583</v>
      </c>
      <c r="D52" s="57">
        <v>2090</v>
      </c>
      <c r="E52" s="57">
        <v>1227</v>
      </c>
      <c r="F52" s="57">
        <v>163</v>
      </c>
      <c r="G52" s="57">
        <v>3628</v>
      </c>
      <c r="H52" s="57">
        <v>1854</v>
      </c>
      <c r="I52" s="57">
        <v>1606</v>
      </c>
      <c r="J52" s="57">
        <v>95</v>
      </c>
      <c r="K52" s="57">
        <v>96</v>
      </c>
      <c r="L52" s="57">
        <v>249</v>
      </c>
      <c r="M52" s="57">
        <v>289</v>
      </c>
      <c r="N52" s="57">
        <v>1507</v>
      </c>
      <c r="O52" s="57">
        <v>1311</v>
      </c>
      <c r="P52" s="57">
        <v>2682</v>
      </c>
      <c r="Q52" s="57">
        <v>6680</v>
      </c>
      <c r="R52" s="122"/>
      <c r="S52" s="110"/>
      <c r="T52" s="21"/>
      <c r="U52" s="24"/>
      <c r="V52" s="24"/>
      <c r="W52" s="24"/>
      <c r="X52" s="24"/>
      <c r="Y52" s="24"/>
      <c r="Z52" s="24"/>
      <c r="AA52" s="24"/>
      <c r="AB52" s="24"/>
      <c r="AC52" s="24"/>
      <c r="AD52" s="19"/>
      <c r="AE52" s="19"/>
      <c r="AF52" s="19"/>
    </row>
    <row r="53" spans="1:32" ht="15" customHeight="1">
      <c r="A53" s="115">
        <v>2</v>
      </c>
      <c r="B53" s="232">
        <f>SUM(C53:Q53)</f>
        <v>38263</v>
      </c>
      <c r="C53" s="57">
        <v>14507</v>
      </c>
      <c r="D53" s="57">
        <v>2233</v>
      </c>
      <c r="E53" s="57">
        <v>1217</v>
      </c>
      <c r="F53" s="57">
        <v>165</v>
      </c>
      <c r="G53" s="57">
        <v>3622</v>
      </c>
      <c r="H53" s="57">
        <v>1814</v>
      </c>
      <c r="I53" s="57">
        <v>1592</v>
      </c>
      <c r="J53" s="57">
        <v>91</v>
      </c>
      <c r="K53" s="57">
        <v>97</v>
      </c>
      <c r="L53" s="57">
        <v>242</v>
      </c>
      <c r="M53" s="57">
        <v>289</v>
      </c>
      <c r="N53" s="57">
        <v>1564</v>
      </c>
      <c r="O53" s="57">
        <v>1377</v>
      </c>
      <c r="P53" s="57">
        <v>2697</v>
      </c>
      <c r="Q53" s="57">
        <v>6756</v>
      </c>
      <c r="R53" s="123"/>
      <c r="S53" s="110"/>
      <c r="T53" s="21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</row>
    <row r="54" spans="1:33" ht="15" customHeight="1">
      <c r="A54" s="40">
        <v>3</v>
      </c>
      <c r="B54" s="232">
        <f>SUM(C54:Q54)</f>
        <v>38274</v>
      </c>
      <c r="C54" s="57">
        <v>14406</v>
      </c>
      <c r="D54" s="57">
        <v>2262</v>
      </c>
      <c r="E54" s="57">
        <v>1232</v>
      </c>
      <c r="F54" s="57">
        <v>164</v>
      </c>
      <c r="G54" s="57">
        <v>3588</v>
      </c>
      <c r="H54" s="57">
        <v>1811</v>
      </c>
      <c r="I54" s="57">
        <v>1603</v>
      </c>
      <c r="J54" s="57">
        <v>92</v>
      </c>
      <c r="K54" s="57">
        <v>95</v>
      </c>
      <c r="L54" s="57">
        <v>228</v>
      </c>
      <c r="M54" s="57">
        <v>289</v>
      </c>
      <c r="N54" s="57">
        <v>1578</v>
      </c>
      <c r="O54" s="57">
        <v>1400</v>
      </c>
      <c r="P54" s="57">
        <v>2720</v>
      </c>
      <c r="Q54" s="57">
        <v>6806</v>
      </c>
      <c r="R54" s="123"/>
      <c r="S54" s="110"/>
      <c r="T54" s="21"/>
      <c r="U54" s="24"/>
      <c r="V54" s="24"/>
      <c r="W54" s="24"/>
      <c r="X54" s="24"/>
      <c r="Y54" s="24"/>
      <c r="Z54" s="24"/>
      <c r="AA54" s="24"/>
      <c r="AB54" s="24"/>
      <c r="AC54" s="24"/>
      <c r="AD54" s="45"/>
      <c r="AE54" s="19"/>
      <c r="AF54" s="19"/>
      <c r="AG54" s="19"/>
    </row>
    <row r="55" spans="1:35" ht="15" customHeight="1">
      <c r="A55" s="131">
        <v>4</v>
      </c>
      <c r="B55" s="132">
        <f>SUM(C55:Q55)</f>
        <v>38079</v>
      </c>
      <c r="C55" s="132">
        <v>14278</v>
      </c>
      <c r="D55" s="132">
        <v>2264</v>
      </c>
      <c r="E55" s="132">
        <v>1221</v>
      </c>
      <c r="F55" s="132">
        <v>153</v>
      </c>
      <c r="G55" s="132">
        <v>3605</v>
      </c>
      <c r="H55" s="132">
        <v>1772</v>
      </c>
      <c r="I55" s="132">
        <v>1589</v>
      </c>
      <c r="J55" s="132">
        <v>88</v>
      </c>
      <c r="K55" s="132">
        <v>90</v>
      </c>
      <c r="L55" s="132">
        <v>220</v>
      </c>
      <c r="M55" s="132">
        <v>273</v>
      </c>
      <c r="N55" s="132">
        <v>1574</v>
      </c>
      <c r="O55" s="132">
        <v>1405</v>
      </c>
      <c r="P55" s="132">
        <v>2722</v>
      </c>
      <c r="Q55" s="132">
        <v>6825</v>
      </c>
      <c r="R55" s="123"/>
      <c r="S55" s="110"/>
      <c r="T55" s="21"/>
      <c r="U55" s="24"/>
      <c r="V55" s="24"/>
      <c r="W55" s="24"/>
      <c r="X55" s="24"/>
      <c r="Y55" s="24"/>
      <c r="Z55" s="24"/>
      <c r="AA55" s="24"/>
      <c r="AB55" s="24"/>
      <c r="AC55" s="24"/>
      <c r="AD55" s="19"/>
      <c r="AE55" s="19"/>
      <c r="AF55" s="19"/>
      <c r="AG55" s="19"/>
      <c r="AI55" s="128"/>
    </row>
    <row r="56" spans="1:35" ht="15" customHeight="1">
      <c r="A56" s="55" t="s">
        <v>292</v>
      </c>
      <c r="B56" s="28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123"/>
      <c r="S56" s="110"/>
      <c r="T56" s="21"/>
      <c r="U56" s="24"/>
      <c r="V56" s="24"/>
      <c r="W56" s="24"/>
      <c r="X56" s="24"/>
      <c r="Y56" s="24"/>
      <c r="Z56" s="24"/>
      <c r="AA56" s="24"/>
      <c r="AB56" s="24"/>
      <c r="AC56" s="24"/>
      <c r="AD56" s="19"/>
      <c r="AE56" s="24"/>
      <c r="AF56" s="24"/>
      <c r="AG56" s="24"/>
      <c r="AI56" s="118"/>
    </row>
    <row r="57" spans="1:35" ht="15" customHeight="1">
      <c r="A57" s="55"/>
      <c r="B57" s="28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18"/>
      <c r="S57" s="110"/>
      <c r="T57" s="21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19"/>
      <c r="AF57" s="19"/>
      <c r="AG57" s="19"/>
      <c r="AI57" s="118"/>
    </row>
    <row r="58" spans="1:35" ht="15" customHeight="1">
      <c r="A58" s="55"/>
      <c r="B58" s="28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18"/>
      <c r="S58" s="110"/>
      <c r="T58" s="21"/>
      <c r="U58" s="24"/>
      <c r="V58" s="24"/>
      <c r="W58" s="24"/>
      <c r="X58" s="24"/>
      <c r="Y58" s="24"/>
      <c r="Z58" s="24"/>
      <c r="AA58" s="24"/>
      <c r="AB58" s="24"/>
      <c r="AC58" s="24"/>
      <c r="AD58" s="19"/>
      <c r="AE58" s="19"/>
      <c r="AF58" s="19"/>
      <c r="AG58" s="19"/>
      <c r="AI58" s="118"/>
    </row>
    <row r="59" spans="1:35" ht="15" customHeight="1">
      <c r="A59" s="55"/>
      <c r="B59" s="28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18"/>
      <c r="S59" s="110"/>
      <c r="T59" s="21"/>
      <c r="U59" s="24"/>
      <c r="V59" s="24"/>
      <c r="W59" s="24"/>
      <c r="X59" s="24"/>
      <c r="Y59" s="24"/>
      <c r="Z59" s="24"/>
      <c r="AA59" s="24"/>
      <c r="AB59" s="24"/>
      <c r="AC59" s="24"/>
      <c r="AD59" s="19"/>
      <c r="AE59" s="24"/>
      <c r="AF59" s="24"/>
      <c r="AG59" s="24"/>
      <c r="AI59" s="19"/>
    </row>
    <row r="60" spans="1:34" ht="15" customHeight="1">
      <c r="A60" s="55"/>
      <c r="B60" s="28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18"/>
      <c r="S60" s="58"/>
      <c r="T60" s="54"/>
      <c r="U60" s="19"/>
      <c r="V60" s="19"/>
      <c r="W60" s="19"/>
      <c r="X60" s="19"/>
      <c r="Y60" s="19"/>
      <c r="Z60" s="19"/>
      <c r="AA60" s="19"/>
      <c r="AB60" s="19"/>
      <c r="AC60" s="19"/>
      <c r="AE60" s="91"/>
      <c r="AF60" s="91"/>
      <c r="AG60" s="128"/>
      <c r="AH60" s="19"/>
    </row>
    <row r="61" spans="2:34" ht="15" customHeight="1">
      <c r="B61" s="116"/>
      <c r="C61" s="116"/>
      <c r="D61" s="116"/>
      <c r="E61" s="116"/>
      <c r="F61" s="116"/>
      <c r="G61" s="116"/>
      <c r="H61" s="116"/>
      <c r="R61" s="22"/>
      <c r="S61" s="443" t="s">
        <v>254</v>
      </c>
      <c r="T61" s="443"/>
      <c r="U61" s="443"/>
      <c r="V61" s="443"/>
      <c r="W61" s="443"/>
      <c r="X61" s="443"/>
      <c r="Y61" s="443"/>
      <c r="Z61" s="443"/>
      <c r="AA61" s="443"/>
      <c r="AB61" s="443"/>
      <c r="AC61" s="443"/>
      <c r="AG61" s="118"/>
      <c r="AH61" s="24"/>
    </row>
    <row r="62" spans="1:33" ht="15" customHeight="1" thickBot="1">
      <c r="A62" s="260" t="s">
        <v>293</v>
      </c>
      <c r="B62" s="260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45"/>
      <c r="S62" s="113"/>
      <c r="T62" s="114"/>
      <c r="U62" s="119"/>
      <c r="V62" s="119"/>
      <c r="W62" s="119"/>
      <c r="X62" s="119"/>
      <c r="Y62" s="119"/>
      <c r="Z62" s="119"/>
      <c r="AA62" s="119"/>
      <c r="AB62" s="119"/>
      <c r="AC62" s="119"/>
      <c r="AG62" s="118"/>
    </row>
    <row r="63" spans="1:33" ht="15" customHeight="1" thickBot="1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120"/>
      <c r="P63" s="121"/>
      <c r="Q63" s="120"/>
      <c r="R63" s="116"/>
      <c r="S63" s="402" t="s">
        <v>205</v>
      </c>
      <c r="T63" s="403"/>
      <c r="U63" s="446" t="s">
        <v>380</v>
      </c>
      <c r="V63" s="447"/>
      <c r="W63" s="448"/>
      <c r="X63" s="436" t="s">
        <v>302</v>
      </c>
      <c r="Y63" s="444"/>
      <c r="Z63" s="436" t="s">
        <v>303</v>
      </c>
      <c r="AA63" s="444"/>
      <c r="AB63" s="436" t="s">
        <v>210</v>
      </c>
      <c r="AC63" s="437"/>
      <c r="AG63" s="118"/>
    </row>
    <row r="64" spans="1:33" ht="18" customHeight="1">
      <c r="A64" s="307" t="s">
        <v>366</v>
      </c>
      <c r="B64" s="308"/>
      <c r="C64" s="342" t="s">
        <v>199</v>
      </c>
      <c r="D64" s="343"/>
      <c r="E64" s="343"/>
      <c r="F64" s="343"/>
      <c r="G64" s="343"/>
      <c r="H64" s="343"/>
      <c r="I64" s="343"/>
      <c r="J64" s="343"/>
      <c r="K64" s="343"/>
      <c r="L64" s="343"/>
      <c r="M64" s="343"/>
      <c r="N64" s="343"/>
      <c r="O64" s="343"/>
      <c r="P64" s="344"/>
      <c r="Q64" s="336" t="s">
        <v>374</v>
      </c>
      <c r="R64" s="116"/>
      <c r="S64" s="402"/>
      <c r="T64" s="403"/>
      <c r="U64" s="397" t="s">
        <v>79</v>
      </c>
      <c r="V64" s="369"/>
      <c r="W64" s="46" t="s">
        <v>80</v>
      </c>
      <c r="X64" s="46" t="s">
        <v>79</v>
      </c>
      <c r="Y64" s="46" t="s">
        <v>80</v>
      </c>
      <c r="Z64" s="46" t="s">
        <v>79</v>
      </c>
      <c r="AA64" s="46" t="s">
        <v>80</v>
      </c>
      <c r="AB64" s="46" t="s">
        <v>79</v>
      </c>
      <c r="AC64" s="45" t="s">
        <v>80</v>
      </c>
      <c r="AG64" s="19"/>
    </row>
    <row r="65" spans="1:33" ht="18" customHeight="1">
      <c r="A65" s="309"/>
      <c r="B65" s="308"/>
      <c r="C65" s="365" t="s">
        <v>83</v>
      </c>
      <c r="D65" s="366"/>
      <c r="E65" s="345" t="s">
        <v>84</v>
      </c>
      <c r="F65" s="351" t="s">
        <v>295</v>
      </c>
      <c r="G65" s="341" t="s">
        <v>198</v>
      </c>
      <c r="H65" s="339" t="s">
        <v>371</v>
      </c>
      <c r="I65" s="348" t="s">
        <v>372</v>
      </c>
      <c r="J65" s="341" t="s">
        <v>200</v>
      </c>
      <c r="K65" s="339" t="s">
        <v>370</v>
      </c>
      <c r="L65" s="339" t="s">
        <v>369</v>
      </c>
      <c r="M65" s="348" t="s">
        <v>373</v>
      </c>
      <c r="N65" s="341" t="s">
        <v>201</v>
      </c>
      <c r="O65" s="315" t="s">
        <v>340</v>
      </c>
      <c r="P65" s="317" t="s">
        <v>368</v>
      </c>
      <c r="Q65" s="337"/>
      <c r="R65" s="116"/>
      <c r="S65" s="404" t="s">
        <v>265</v>
      </c>
      <c r="T65" s="405"/>
      <c r="U65" s="398">
        <v>4162</v>
      </c>
      <c r="V65" s="398"/>
      <c r="W65" s="102">
        <v>2803</v>
      </c>
      <c r="X65" s="124">
        <v>1.3</v>
      </c>
      <c r="Y65" s="124">
        <v>0.2</v>
      </c>
      <c r="Z65" s="124">
        <v>2.3</v>
      </c>
      <c r="AA65" s="124">
        <v>7.7</v>
      </c>
      <c r="AB65" s="125">
        <v>0.06</v>
      </c>
      <c r="AC65" s="125">
        <v>0.08</v>
      </c>
      <c r="AG65" s="19"/>
    </row>
    <row r="66" spans="1:33" ht="18" customHeight="1">
      <c r="A66" s="309"/>
      <c r="B66" s="308"/>
      <c r="C66" s="367"/>
      <c r="D66" s="264"/>
      <c r="E66" s="346"/>
      <c r="F66" s="352"/>
      <c r="G66" s="340"/>
      <c r="H66" s="340"/>
      <c r="I66" s="349"/>
      <c r="J66" s="340"/>
      <c r="K66" s="340"/>
      <c r="L66" s="340"/>
      <c r="M66" s="349"/>
      <c r="N66" s="340"/>
      <c r="O66" s="316"/>
      <c r="P66" s="318"/>
      <c r="Q66" s="337"/>
      <c r="R66" s="116"/>
      <c r="S66" s="330"/>
      <c r="T66" s="445"/>
      <c r="U66" s="300"/>
      <c r="V66" s="300"/>
      <c r="W66" s="57"/>
      <c r="X66" s="126"/>
      <c r="Y66" s="126"/>
      <c r="Z66" s="126"/>
      <c r="AA66" s="126"/>
      <c r="AB66" s="127"/>
      <c r="AC66" s="127"/>
      <c r="AD66" s="128"/>
      <c r="AE66" s="128"/>
      <c r="AF66" s="128"/>
      <c r="AG66" s="24"/>
    </row>
    <row r="67" spans="1:32" ht="18" customHeight="1">
      <c r="A67" s="309"/>
      <c r="B67" s="308"/>
      <c r="C67" s="367"/>
      <c r="D67" s="264"/>
      <c r="E67" s="346"/>
      <c r="F67" s="352"/>
      <c r="G67" s="340"/>
      <c r="H67" s="340"/>
      <c r="I67" s="349"/>
      <c r="J67" s="340"/>
      <c r="K67" s="340"/>
      <c r="L67" s="340"/>
      <c r="M67" s="349"/>
      <c r="N67" s="340"/>
      <c r="O67" s="316"/>
      <c r="P67" s="318"/>
      <c r="Q67" s="337"/>
      <c r="R67" s="97"/>
      <c r="S67" s="309" t="s">
        <v>234</v>
      </c>
      <c r="T67" s="406"/>
      <c r="U67" s="323">
        <v>4170</v>
      </c>
      <c r="V67" s="323"/>
      <c r="W67" s="57">
        <v>2814</v>
      </c>
      <c r="X67" s="126">
        <v>1</v>
      </c>
      <c r="Y67" s="126">
        <v>0.2</v>
      </c>
      <c r="Z67" s="126">
        <v>1.5</v>
      </c>
      <c r="AA67" s="126">
        <v>9.8</v>
      </c>
      <c r="AB67" s="127">
        <v>0.07</v>
      </c>
      <c r="AC67" s="127">
        <v>0.09</v>
      </c>
      <c r="AD67" s="118"/>
      <c r="AE67" s="118"/>
      <c r="AF67" s="118"/>
    </row>
    <row r="68" spans="1:32" ht="18" customHeight="1">
      <c r="A68" s="310"/>
      <c r="B68" s="311"/>
      <c r="C68" s="368"/>
      <c r="D68" s="369"/>
      <c r="E68" s="347"/>
      <c r="F68" s="353"/>
      <c r="G68" s="340"/>
      <c r="H68" s="340"/>
      <c r="I68" s="350"/>
      <c r="J68" s="340"/>
      <c r="K68" s="340"/>
      <c r="L68" s="340"/>
      <c r="M68" s="350"/>
      <c r="N68" s="340"/>
      <c r="O68" s="316"/>
      <c r="P68" s="319"/>
      <c r="Q68" s="338"/>
      <c r="R68" s="116"/>
      <c r="S68" s="300"/>
      <c r="T68" s="380"/>
      <c r="U68" s="300"/>
      <c r="V68" s="300"/>
      <c r="W68" s="57"/>
      <c r="X68" s="126"/>
      <c r="Y68" s="126"/>
      <c r="Z68" s="126"/>
      <c r="AA68" s="126"/>
      <c r="AB68" s="127"/>
      <c r="AC68" s="127"/>
      <c r="AD68" s="118"/>
      <c r="AE68" s="118"/>
      <c r="AF68" s="118"/>
    </row>
    <row r="69" spans="1:32" ht="18" customHeight="1">
      <c r="A69" s="309" t="s">
        <v>265</v>
      </c>
      <c r="B69" s="312"/>
      <c r="C69" s="313">
        <v>10</v>
      </c>
      <c r="D69" s="314"/>
      <c r="E69" s="103" t="s">
        <v>230</v>
      </c>
      <c r="F69" s="57">
        <v>9</v>
      </c>
      <c r="G69" s="57" t="s">
        <v>230</v>
      </c>
      <c r="H69" s="57" t="s">
        <v>230</v>
      </c>
      <c r="I69" s="57">
        <v>1</v>
      </c>
      <c r="J69" s="57" t="s">
        <v>230</v>
      </c>
      <c r="K69" s="57" t="s">
        <v>230</v>
      </c>
      <c r="L69" s="57" t="s">
        <v>230</v>
      </c>
      <c r="M69" s="57" t="s">
        <v>230</v>
      </c>
      <c r="N69" s="57" t="s">
        <v>230</v>
      </c>
      <c r="O69" s="57" t="s">
        <v>230</v>
      </c>
      <c r="P69" s="103" t="s">
        <v>230</v>
      </c>
      <c r="Q69" s="103">
        <v>115</v>
      </c>
      <c r="R69" s="97"/>
      <c r="S69" s="303">
        <v>2</v>
      </c>
      <c r="T69" s="304"/>
      <c r="U69" s="323">
        <v>4215</v>
      </c>
      <c r="V69" s="323"/>
      <c r="W69" s="57">
        <v>2829</v>
      </c>
      <c r="X69" s="126">
        <v>1</v>
      </c>
      <c r="Y69" s="126">
        <v>0.2</v>
      </c>
      <c r="Z69" s="126">
        <v>1.5</v>
      </c>
      <c r="AA69" s="126">
        <v>8.3</v>
      </c>
      <c r="AB69" s="127" t="s">
        <v>341</v>
      </c>
      <c r="AC69" s="127">
        <v>0.04</v>
      </c>
      <c r="AD69" s="118"/>
      <c r="AE69" s="118"/>
      <c r="AF69" s="118"/>
    </row>
    <row r="70" spans="1:32" ht="18" customHeight="1">
      <c r="A70" s="309" t="s">
        <v>234</v>
      </c>
      <c r="B70" s="312"/>
      <c r="C70" s="299">
        <v>2</v>
      </c>
      <c r="D70" s="300"/>
      <c r="E70" s="57" t="s">
        <v>230</v>
      </c>
      <c r="F70" s="57">
        <v>2</v>
      </c>
      <c r="G70" s="57" t="s">
        <v>341</v>
      </c>
      <c r="H70" s="57" t="s">
        <v>341</v>
      </c>
      <c r="I70" s="57" t="s">
        <v>230</v>
      </c>
      <c r="J70" s="57" t="s">
        <v>230</v>
      </c>
      <c r="K70" s="57" t="s">
        <v>230</v>
      </c>
      <c r="L70" s="57" t="s">
        <v>230</v>
      </c>
      <c r="M70" s="57" t="s">
        <v>230</v>
      </c>
      <c r="N70" s="57" t="s">
        <v>230</v>
      </c>
      <c r="O70" s="57" t="s">
        <v>230</v>
      </c>
      <c r="P70" s="57" t="s">
        <v>230</v>
      </c>
      <c r="Q70" s="57">
        <v>773</v>
      </c>
      <c r="R70" s="116"/>
      <c r="S70" s="407"/>
      <c r="T70" s="408"/>
      <c r="U70" s="300"/>
      <c r="V70" s="300"/>
      <c r="W70" s="57"/>
      <c r="X70" s="126"/>
      <c r="Y70" s="126"/>
      <c r="Z70" s="126"/>
      <c r="AA70" s="126"/>
      <c r="AB70" s="127"/>
      <c r="AC70" s="127"/>
      <c r="AD70" s="19"/>
      <c r="AE70" s="19"/>
      <c r="AF70" s="19"/>
    </row>
    <row r="71" spans="1:32" ht="18" customHeight="1">
      <c r="A71" s="303">
        <v>2</v>
      </c>
      <c r="B71" s="304"/>
      <c r="C71" s="299">
        <v>5</v>
      </c>
      <c r="D71" s="300"/>
      <c r="E71" s="57" t="s">
        <v>230</v>
      </c>
      <c r="F71" s="57">
        <v>4</v>
      </c>
      <c r="G71" s="57" t="s">
        <v>341</v>
      </c>
      <c r="H71" s="57">
        <v>1</v>
      </c>
      <c r="I71" s="57" t="s">
        <v>230</v>
      </c>
      <c r="J71" s="57" t="s">
        <v>230</v>
      </c>
      <c r="K71" s="57" t="s">
        <v>230</v>
      </c>
      <c r="L71" s="57" t="s">
        <v>230</v>
      </c>
      <c r="M71" s="57" t="s">
        <v>230</v>
      </c>
      <c r="N71" s="57" t="s">
        <v>230</v>
      </c>
      <c r="O71" s="57" t="s">
        <v>230</v>
      </c>
      <c r="P71" s="57" t="s">
        <v>230</v>
      </c>
      <c r="Q71" s="57">
        <v>260</v>
      </c>
      <c r="R71" s="116"/>
      <c r="S71" s="303">
        <v>3</v>
      </c>
      <c r="T71" s="304"/>
      <c r="U71" s="323">
        <v>4138</v>
      </c>
      <c r="V71" s="323"/>
      <c r="W71" s="57">
        <v>2787</v>
      </c>
      <c r="X71" s="126">
        <v>1.7</v>
      </c>
      <c r="Y71" s="126">
        <v>0.1</v>
      </c>
      <c r="Z71" s="126">
        <v>1.4</v>
      </c>
      <c r="AA71" s="126">
        <v>10.1</v>
      </c>
      <c r="AB71" s="127" t="s">
        <v>341</v>
      </c>
      <c r="AC71" s="127">
        <v>0.07</v>
      </c>
      <c r="AD71" s="19"/>
      <c r="AE71" s="19"/>
      <c r="AF71" s="19"/>
    </row>
    <row r="72" spans="1:32" ht="18" customHeight="1">
      <c r="A72" s="303">
        <v>3</v>
      </c>
      <c r="B72" s="304"/>
      <c r="C72" s="299">
        <v>4</v>
      </c>
      <c r="D72" s="300"/>
      <c r="E72" s="57" t="s">
        <v>230</v>
      </c>
      <c r="F72" s="57">
        <v>3</v>
      </c>
      <c r="G72" s="57" t="s">
        <v>230</v>
      </c>
      <c r="H72" s="57">
        <v>1</v>
      </c>
      <c r="I72" s="57" t="s">
        <v>230</v>
      </c>
      <c r="J72" s="57" t="s">
        <v>230</v>
      </c>
      <c r="K72" s="57" t="s">
        <v>230</v>
      </c>
      <c r="L72" s="57" t="s">
        <v>230</v>
      </c>
      <c r="M72" s="57" t="s">
        <v>230</v>
      </c>
      <c r="N72" s="57" t="s">
        <v>230</v>
      </c>
      <c r="O72" s="57" t="s">
        <v>230</v>
      </c>
      <c r="P72" s="57" t="s">
        <v>230</v>
      </c>
      <c r="Q72" s="57">
        <v>478</v>
      </c>
      <c r="R72" s="116"/>
      <c r="S72" s="407"/>
      <c r="T72" s="408"/>
      <c r="U72" s="300"/>
      <c r="V72" s="300"/>
      <c r="W72" s="57"/>
      <c r="X72" s="126"/>
      <c r="Y72" s="126"/>
      <c r="Z72" s="126"/>
      <c r="AA72" s="126"/>
      <c r="AB72" s="127"/>
      <c r="AC72" s="127"/>
      <c r="AD72" s="24"/>
      <c r="AE72" s="24"/>
      <c r="AF72" s="24"/>
    </row>
    <row r="73" spans="1:32" ht="18" customHeight="1">
      <c r="A73" s="305">
        <v>4</v>
      </c>
      <c r="B73" s="306"/>
      <c r="C73" s="301">
        <f>SUM(E73:P73)</f>
        <v>3</v>
      </c>
      <c r="D73" s="302"/>
      <c r="E73" s="132" t="s">
        <v>367</v>
      </c>
      <c r="F73" s="132">
        <v>2</v>
      </c>
      <c r="G73" s="132" t="s">
        <v>230</v>
      </c>
      <c r="H73" s="132">
        <v>1</v>
      </c>
      <c r="I73" s="132" t="s">
        <v>230</v>
      </c>
      <c r="J73" s="132" t="s">
        <v>230</v>
      </c>
      <c r="K73" s="132" t="s">
        <v>230</v>
      </c>
      <c r="L73" s="132" t="s">
        <v>230</v>
      </c>
      <c r="M73" s="132" t="s">
        <v>230</v>
      </c>
      <c r="N73" s="132" t="s">
        <v>230</v>
      </c>
      <c r="O73" s="132" t="s">
        <v>230</v>
      </c>
      <c r="P73" s="132" t="s">
        <v>230</v>
      </c>
      <c r="Q73" s="132">
        <v>181</v>
      </c>
      <c r="R73" s="116"/>
      <c r="S73" s="305">
        <v>4</v>
      </c>
      <c r="T73" s="306"/>
      <c r="U73" s="440">
        <v>4218</v>
      </c>
      <c r="V73" s="440"/>
      <c r="W73" s="132">
        <v>2837</v>
      </c>
      <c r="X73" s="140">
        <v>1.3</v>
      </c>
      <c r="Y73" s="140">
        <v>0.2</v>
      </c>
      <c r="Z73" s="140">
        <v>1.1</v>
      </c>
      <c r="AA73" s="140">
        <v>12.3</v>
      </c>
      <c r="AB73" s="141" t="s">
        <v>230</v>
      </c>
      <c r="AC73" s="141" t="s">
        <v>230</v>
      </c>
      <c r="AD73" s="19"/>
      <c r="AE73" s="19"/>
      <c r="AF73" s="19"/>
    </row>
    <row r="74" spans="1:32" ht="15" customHeight="1">
      <c r="A74" s="55" t="s">
        <v>294</v>
      </c>
      <c r="B74" s="29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91"/>
      <c r="R74" s="116"/>
      <c r="S74" s="110" t="s">
        <v>301</v>
      </c>
      <c r="T74" s="21"/>
      <c r="U74" s="24"/>
      <c r="V74" s="24"/>
      <c r="W74" s="24"/>
      <c r="X74" s="24"/>
      <c r="Y74" s="24"/>
      <c r="Z74" s="24"/>
      <c r="AA74" s="24"/>
      <c r="AB74" s="24"/>
      <c r="AC74" s="24"/>
      <c r="AD74" s="19"/>
      <c r="AE74" s="19"/>
      <c r="AF74" s="19"/>
    </row>
    <row r="75" spans="1:32" ht="15" customHeight="1">
      <c r="A75" s="55" t="s">
        <v>183</v>
      </c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R75" s="116"/>
      <c r="S75" s="58"/>
      <c r="T75" s="54"/>
      <c r="U75" s="19"/>
      <c r="V75" s="19"/>
      <c r="W75" s="19"/>
      <c r="X75" s="19"/>
      <c r="Y75" s="19"/>
      <c r="Z75" s="19"/>
      <c r="AA75" s="19"/>
      <c r="AB75" s="19"/>
      <c r="AC75" s="19"/>
      <c r="AD75" s="24"/>
      <c r="AE75" s="24"/>
      <c r="AF75" s="24"/>
    </row>
    <row r="76" spans="2:32" ht="18.75" customHeight="1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116"/>
      <c r="M76" s="116"/>
      <c r="N76" s="116"/>
      <c r="O76" s="116"/>
      <c r="R76" s="116"/>
      <c r="S76" s="129"/>
      <c r="T76" s="54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</row>
    <row r="77" spans="2:32" ht="18.75" customHeight="1"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S77" s="129"/>
      <c r="T77" s="21"/>
      <c r="U77" s="24"/>
      <c r="V77" s="24"/>
      <c r="W77" s="24"/>
      <c r="X77" s="24"/>
      <c r="Y77" s="24"/>
      <c r="Z77" s="24"/>
      <c r="AA77" s="24"/>
      <c r="AB77" s="24"/>
      <c r="AC77" s="24"/>
      <c r="AD77" s="19"/>
      <c r="AE77" s="19"/>
      <c r="AF77" s="19"/>
    </row>
    <row r="78" spans="1:32" ht="18.75" customHeight="1">
      <c r="A78" s="116"/>
      <c r="T78" s="130"/>
      <c r="U78" s="130"/>
      <c r="AC78" s="91"/>
      <c r="AD78" s="24"/>
      <c r="AE78" s="24"/>
      <c r="AF78" s="24"/>
    </row>
    <row r="79" spans="30:32" ht="14.25">
      <c r="AD79" s="91"/>
      <c r="AE79" s="91"/>
      <c r="AF79" s="91"/>
    </row>
    <row r="81" spans="19:20" ht="14.25">
      <c r="S81" s="45"/>
      <c r="T81" s="45"/>
    </row>
    <row r="82" spans="19:20" ht="14.25">
      <c r="S82" s="122"/>
      <c r="T82" s="45"/>
    </row>
    <row r="83" spans="19:20" ht="14.25">
      <c r="S83" s="122"/>
      <c r="T83" s="45"/>
    </row>
    <row r="84" spans="19:29" ht="14.25">
      <c r="S84" s="122"/>
      <c r="T84" s="45"/>
      <c r="U84" s="116"/>
      <c r="V84" s="116"/>
      <c r="W84" s="128"/>
      <c r="X84" s="128"/>
      <c r="Y84" s="128"/>
      <c r="Z84" s="128"/>
      <c r="AA84" s="128"/>
      <c r="AB84" s="128"/>
      <c r="AC84" s="128"/>
    </row>
    <row r="85" spans="19:29" ht="14.25">
      <c r="S85" s="122"/>
      <c r="T85" s="109"/>
      <c r="U85" s="45"/>
      <c r="V85" s="112"/>
      <c r="W85" s="118"/>
      <c r="X85" s="118"/>
      <c r="Y85" s="118"/>
      <c r="Z85" s="118"/>
      <c r="AA85" s="118"/>
      <c r="AB85" s="118"/>
      <c r="AC85" s="118"/>
    </row>
    <row r="86" spans="19:29" ht="14.25">
      <c r="S86" s="18"/>
      <c r="T86" s="109"/>
      <c r="U86" s="112"/>
      <c r="V86" s="112"/>
      <c r="W86" s="118"/>
      <c r="X86" s="118"/>
      <c r="Y86" s="118"/>
      <c r="Z86" s="118"/>
      <c r="AA86" s="118"/>
      <c r="AB86" s="118"/>
      <c r="AC86" s="118"/>
    </row>
    <row r="87" spans="19:29" ht="14.25">
      <c r="S87" s="18"/>
      <c r="T87" s="109"/>
      <c r="U87" s="112"/>
      <c r="V87" s="112"/>
      <c r="W87" s="118"/>
      <c r="X87" s="118"/>
      <c r="Y87" s="118"/>
      <c r="Z87" s="118"/>
      <c r="AA87" s="118"/>
      <c r="AB87" s="118"/>
      <c r="AC87" s="118"/>
    </row>
    <row r="88" spans="19:29" ht="14.25">
      <c r="S88" s="18"/>
      <c r="T88" s="86"/>
      <c r="U88" s="58"/>
      <c r="V88" s="54"/>
      <c r="W88" s="19"/>
      <c r="X88" s="19"/>
      <c r="Y88" s="19"/>
      <c r="Z88" s="19"/>
      <c r="AA88" s="19"/>
      <c r="AB88" s="19"/>
      <c r="AC88" s="19"/>
    </row>
    <row r="89" spans="19:29" ht="14.25">
      <c r="S89" s="18"/>
      <c r="T89" s="109"/>
      <c r="U89" s="129"/>
      <c r="V89" s="54"/>
      <c r="W89" s="19"/>
      <c r="X89" s="19"/>
      <c r="Y89" s="19"/>
      <c r="Z89" s="19"/>
      <c r="AA89" s="19"/>
      <c r="AB89" s="19"/>
      <c r="AC89" s="19"/>
    </row>
    <row r="90" spans="19:29" ht="14.25">
      <c r="S90" s="22"/>
      <c r="T90" s="8"/>
      <c r="U90" s="129"/>
      <c r="V90" s="21"/>
      <c r="W90" s="24"/>
      <c r="X90" s="24"/>
      <c r="Y90" s="24"/>
      <c r="Z90" s="24"/>
      <c r="AA90" s="24"/>
      <c r="AB90" s="24"/>
      <c r="AC90" s="24"/>
    </row>
    <row r="91" spans="19:29" ht="14.25">
      <c r="S91" s="58"/>
      <c r="T91" s="54"/>
      <c r="U91" s="19"/>
      <c r="V91" s="19"/>
      <c r="W91" s="19"/>
      <c r="X91" s="19"/>
      <c r="Y91" s="19"/>
      <c r="Z91" s="19"/>
      <c r="AA91" s="19"/>
      <c r="AB91" s="19"/>
      <c r="AC91" s="19"/>
    </row>
    <row r="92" spans="19:29" ht="14.25">
      <c r="S92" s="129"/>
      <c r="T92" s="54"/>
      <c r="U92" s="19"/>
      <c r="V92" s="19"/>
      <c r="W92" s="19"/>
      <c r="X92" s="19"/>
      <c r="Y92" s="19"/>
      <c r="Z92" s="19"/>
      <c r="AA92" s="19"/>
      <c r="AB92" s="19"/>
      <c r="AC92" s="19"/>
    </row>
    <row r="93" spans="19:29" ht="14.25">
      <c r="S93" s="129"/>
      <c r="T93" s="21"/>
      <c r="U93" s="24"/>
      <c r="V93" s="24"/>
      <c r="W93" s="24"/>
      <c r="X93" s="24"/>
      <c r="Y93" s="24"/>
      <c r="Z93" s="24"/>
      <c r="AA93" s="24"/>
      <c r="AB93" s="24"/>
      <c r="AC93" s="24"/>
    </row>
    <row r="94" spans="19:29" ht="14.25">
      <c r="S94" s="58"/>
      <c r="T94" s="54"/>
      <c r="U94" s="19"/>
      <c r="V94" s="19"/>
      <c r="W94" s="19"/>
      <c r="X94" s="19"/>
      <c r="Y94" s="19"/>
      <c r="Z94" s="19"/>
      <c r="AA94" s="19"/>
      <c r="AB94" s="19"/>
      <c r="AC94" s="19"/>
    </row>
    <row r="95" spans="19:29" ht="14.25">
      <c r="S95" s="129"/>
      <c r="T95" s="54"/>
      <c r="U95" s="19"/>
      <c r="V95" s="19"/>
      <c r="W95" s="19"/>
      <c r="X95" s="19"/>
      <c r="Y95" s="19"/>
      <c r="Z95" s="19"/>
      <c r="AA95" s="19"/>
      <c r="AB95" s="19"/>
      <c r="AC95" s="19"/>
    </row>
    <row r="96" spans="19:29" ht="14.25">
      <c r="S96" s="129"/>
      <c r="T96" s="21"/>
      <c r="U96" s="24"/>
      <c r="V96" s="24"/>
      <c r="W96" s="24"/>
      <c r="X96" s="24"/>
      <c r="Y96" s="24"/>
      <c r="Z96" s="24"/>
      <c r="AA96" s="24"/>
      <c r="AB96" s="24"/>
      <c r="AC96" s="24"/>
    </row>
    <row r="97" spans="19:29" ht="14.25">
      <c r="S97" s="110"/>
      <c r="T97" s="109"/>
      <c r="U97" s="109"/>
      <c r="V97" s="91"/>
      <c r="W97" s="91"/>
      <c r="X97" s="91"/>
      <c r="Y97" s="91"/>
      <c r="Z97" s="91"/>
      <c r="AA97" s="91"/>
      <c r="AB97" s="91"/>
      <c r="AC97" s="91"/>
    </row>
  </sheetData>
  <sheetProtection/>
  <mergeCells count="191">
    <mergeCell ref="C70:D70"/>
    <mergeCell ref="U72:V72"/>
    <mergeCell ref="S66:T66"/>
    <mergeCell ref="U67:V67"/>
    <mergeCell ref="U6:V6"/>
    <mergeCell ref="U8:V8"/>
    <mergeCell ref="U7:V7"/>
    <mergeCell ref="U15:V15"/>
    <mergeCell ref="U63:W63"/>
    <mergeCell ref="U11:V11"/>
    <mergeCell ref="U12:V12"/>
    <mergeCell ref="U73:V73"/>
    <mergeCell ref="S35:AC35"/>
    <mergeCell ref="S36:AC36"/>
    <mergeCell ref="S61:AC61"/>
    <mergeCell ref="U66:V66"/>
    <mergeCell ref="U68:V68"/>
    <mergeCell ref="U70:V70"/>
    <mergeCell ref="X63:Y63"/>
    <mergeCell ref="Z63:AA63"/>
    <mergeCell ref="AB63:AC63"/>
    <mergeCell ref="W15:X15"/>
    <mergeCell ref="U16:V16"/>
    <mergeCell ref="W18:X18"/>
    <mergeCell ref="U4:X4"/>
    <mergeCell ref="W11:X11"/>
    <mergeCell ref="W12:X12"/>
    <mergeCell ref="U13:V13"/>
    <mergeCell ref="W13:X13"/>
    <mergeCell ref="U9:V9"/>
    <mergeCell ref="W17:X17"/>
    <mergeCell ref="W19:X19"/>
    <mergeCell ref="T38:U38"/>
    <mergeCell ref="S21:T21"/>
    <mergeCell ref="S22:V22"/>
    <mergeCell ref="U21:V21"/>
    <mergeCell ref="W21:X21"/>
    <mergeCell ref="W20:X20"/>
    <mergeCell ref="X38:Y38"/>
    <mergeCell ref="U19:V19"/>
    <mergeCell ref="U20:V20"/>
    <mergeCell ref="AC4:AC5"/>
    <mergeCell ref="AB4:AB5"/>
    <mergeCell ref="Y4:Y5"/>
    <mergeCell ref="Z4:Z5"/>
    <mergeCell ref="U10:V10"/>
    <mergeCell ref="AA4:AA5"/>
    <mergeCell ref="W9:X9"/>
    <mergeCell ref="W14:X14"/>
    <mergeCell ref="W16:X16"/>
    <mergeCell ref="U14:V14"/>
    <mergeCell ref="A39:C39"/>
    <mergeCell ref="A35:C35"/>
    <mergeCell ref="A36:C36"/>
    <mergeCell ref="A37:C37"/>
    <mergeCell ref="A38:C38"/>
    <mergeCell ref="U17:V17"/>
    <mergeCell ref="U18:V18"/>
    <mergeCell ref="A22:B22"/>
    <mergeCell ref="A23:B23"/>
    <mergeCell ref="S73:T73"/>
    <mergeCell ref="S63:T64"/>
    <mergeCell ref="S65:T65"/>
    <mergeCell ref="S67:T67"/>
    <mergeCell ref="S70:T70"/>
    <mergeCell ref="S72:T72"/>
    <mergeCell ref="S69:T69"/>
    <mergeCell ref="U65:V65"/>
    <mergeCell ref="U69:V69"/>
    <mergeCell ref="V38:W38"/>
    <mergeCell ref="A62:Q62"/>
    <mergeCell ref="M48:M50"/>
    <mergeCell ref="N48:N50"/>
    <mergeCell ref="P48:P50"/>
    <mergeCell ref="Q48:Q50"/>
    <mergeCell ref="O48:O50"/>
    <mergeCell ref="H48:H50"/>
    <mergeCell ref="F4:F6"/>
    <mergeCell ref="M4:M6"/>
    <mergeCell ref="A2:Q2"/>
    <mergeCell ref="S71:T71"/>
    <mergeCell ref="Z38:AA38"/>
    <mergeCell ref="AB38:AC38"/>
    <mergeCell ref="S38:S39"/>
    <mergeCell ref="S68:T68"/>
    <mergeCell ref="U71:V71"/>
    <mergeCell ref="U64:V64"/>
    <mergeCell ref="Q4:Q6"/>
    <mergeCell ref="N4:N6"/>
    <mergeCell ref="G4:G6"/>
    <mergeCell ref="H4:H6"/>
    <mergeCell ref="I4:I6"/>
    <mergeCell ref="J4:J6"/>
    <mergeCell ref="O4:O6"/>
    <mergeCell ref="P4:P6"/>
    <mergeCell ref="A9:B9"/>
    <mergeCell ref="L4:L6"/>
    <mergeCell ref="K4:K6"/>
    <mergeCell ref="A10:B10"/>
    <mergeCell ref="A7:B7"/>
    <mergeCell ref="A8:B8"/>
    <mergeCell ref="A4:B6"/>
    <mergeCell ref="C4:C6"/>
    <mergeCell ref="D4:D6"/>
    <mergeCell ref="E4:E6"/>
    <mergeCell ref="A24:F24"/>
    <mergeCell ref="A14:B14"/>
    <mergeCell ref="A15:B15"/>
    <mergeCell ref="A11:B11"/>
    <mergeCell ref="A13:B13"/>
    <mergeCell ref="A16:B16"/>
    <mergeCell ref="A17:B17"/>
    <mergeCell ref="A18:B18"/>
    <mergeCell ref="A19:B19"/>
    <mergeCell ref="A20:B20"/>
    <mergeCell ref="A21:B21"/>
    <mergeCell ref="L48:L50"/>
    <mergeCell ref="D48:D50"/>
    <mergeCell ref="N32:N34"/>
    <mergeCell ref="G32:G34"/>
    <mergeCell ref="H32:H34"/>
    <mergeCell ref="J32:J34"/>
    <mergeCell ref="I32:I34"/>
    <mergeCell ref="E48:E50"/>
    <mergeCell ref="I48:I50"/>
    <mergeCell ref="B48:B50"/>
    <mergeCell ref="C48:C50"/>
    <mergeCell ref="A32:C34"/>
    <mergeCell ref="M32:M34"/>
    <mergeCell ref="K32:K34"/>
    <mergeCell ref="L32:L34"/>
    <mergeCell ref="D32:D34"/>
    <mergeCell ref="E32:E34"/>
    <mergeCell ref="S19:T19"/>
    <mergeCell ref="S20:T20"/>
    <mergeCell ref="F32:F34"/>
    <mergeCell ref="C65:D68"/>
    <mergeCell ref="H65:H68"/>
    <mergeCell ref="G65:G68"/>
    <mergeCell ref="O32:O34"/>
    <mergeCell ref="P32:P34"/>
    <mergeCell ref="I65:I68"/>
    <mergeCell ref="J65:J68"/>
    <mergeCell ref="F65:F68"/>
    <mergeCell ref="A30:Q30"/>
    <mergeCell ref="Q32:Q34"/>
    <mergeCell ref="G48:G50"/>
    <mergeCell ref="J48:J50"/>
    <mergeCell ref="K48:K50"/>
    <mergeCell ref="A46:Q46"/>
    <mergeCell ref="K65:K68"/>
    <mergeCell ref="F48:F50"/>
    <mergeCell ref="A48:A50"/>
    <mergeCell ref="S17:T17"/>
    <mergeCell ref="S18:T18"/>
    <mergeCell ref="S6:T6"/>
    <mergeCell ref="Q64:Q68"/>
    <mergeCell ref="L65:L68"/>
    <mergeCell ref="N65:N68"/>
    <mergeCell ref="C64:P64"/>
    <mergeCell ref="E65:E68"/>
    <mergeCell ref="S16:T16"/>
    <mergeCell ref="M65:M68"/>
    <mergeCell ref="S13:T13"/>
    <mergeCell ref="S14:T14"/>
    <mergeCell ref="S10:T10"/>
    <mergeCell ref="S12:T12"/>
    <mergeCell ref="S15:T15"/>
    <mergeCell ref="S7:T7"/>
    <mergeCell ref="S8:T8"/>
    <mergeCell ref="S9:T9"/>
    <mergeCell ref="O65:O68"/>
    <mergeCell ref="P65:P68"/>
    <mergeCell ref="S2:AC2"/>
    <mergeCell ref="S4:T5"/>
    <mergeCell ref="W6:X6"/>
    <mergeCell ref="W7:X7"/>
    <mergeCell ref="W8:X8"/>
    <mergeCell ref="U5:V5"/>
    <mergeCell ref="W5:X5"/>
    <mergeCell ref="W10:X10"/>
    <mergeCell ref="C71:D71"/>
    <mergeCell ref="C72:D72"/>
    <mergeCell ref="C73:D73"/>
    <mergeCell ref="A72:B72"/>
    <mergeCell ref="A73:B73"/>
    <mergeCell ref="A64:B68"/>
    <mergeCell ref="A69:B69"/>
    <mergeCell ref="A70:B70"/>
    <mergeCell ref="A71:B71"/>
    <mergeCell ref="C69:D69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63" r:id="rId2"/>
  <colBreaks count="1" manualBreakCount="1">
    <brk id="2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1"/>
  <sheetViews>
    <sheetView zoomScalePageLayoutView="0" workbookViewId="0" topLeftCell="A1">
      <selection activeCell="A2" sqref="A2:Z2"/>
    </sheetView>
  </sheetViews>
  <sheetFormatPr defaultColWidth="10.59765625" defaultRowHeight="15"/>
  <cols>
    <col min="1" max="1" width="20.59765625" style="146" customWidth="1"/>
    <col min="2" max="3" width="7.5" style="146" customWidth="1"/>
    <col min="4" max="26" width="8" style="146" customWidth="1"/>
    <col min="27" max="16384" width="10.59765625" style="146" customWidth="1"/>
  </cols>
  <sheetData>
    <row r="1" spans="1:26" s="145" customFormat="1" ht="19.5" customHeight="1">
      <c r="A1" s="9" t="s">
        <v>273</v>
      </c>
      <c r="B1" s="9"/>
      <c r="C1" s="9"/>
      <c r="D1" s="143"/>
      <c r="E1" s="143"/>
      <c r="F1" s="10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3"/>
      <c r="Z1" s="25" t="s">
        <v>274</v>
      </c>
    </row>
    <row r="2" spans="1:26" ht="19.5" customHeight="1">
      <c r="A2" s="464" t="s">
        <v>413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</row>
    <row r="3" spans="1:26" ht="18" customHeight="1" thickBo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</row>
    <row r="4" spans="1:27" ht="18" customHeight="1">
      <c r="A4" s="479" t="s">
        <v>411</v>
      </c>
      <c r="B4" s="480"/>
      <c r="C4" s="481"/>
      <c r="D4" s="489" t="s">
        <v>256</v>
      </c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89" t="s">
        <v>257</v>
      </c>
      <c r="Q4" s="491"/>
      <c r="R4" s="491"/>
      <c r="S4" s="491"/>
      <c r="T4" s="491"/>
      <c r="U4" s="491"/>
      <c r="V4" s="491"/>
      <c r="W4" s="491"/>
      <c r="X4" s="491"/>
      <c r="Y4" s="491"/>
      <c r="Z4" s="491"/>
      <c r="AA4" s="122"/>
    </row>
    <row r="5" spans="1:28" ht="18" customHeight="1">
      <c r="A5" s="482"/>
      <c r="B5" s="482"/>
      <c r="C5" s="483"/>
      <c r="D5" s="492" t="s">
        <v>85</v>
      </c>
      <c r="E5" s="500"/>
      <c r="F5" s="477" t="s">
        <v>304</v>
      </c>
      <c r="G5" s="511"/>
      <c r="H5" s="511"/>
      <c r="I5" s="511"/>
      <c r="J5" s="511"/>
      <c r="K5" s="511"/>
      <c r="L5" s="511"/>
      <c r="M5" s="512"/>
      <c r="N5" s="509" t="s">
        <v>258</v>
      </c>
      <c r="O5" s="493"/>
      <c r="P5" s="492" t="s">
        <v>306</v>
      </c>
      <c r="Q5" s="503"/>
      <c r="R5" s="477" t="s">
        <v>381</v>
      </c>
      <c r="S5" s="496"/>
      <c r="T5" s="496"/>
      <c r="U5" s="496"/>
      <c r="V5" s="497"/>
      <c r="W5" s="492" t="s">
        <v>259</v>
      </c>
      <c r="X5" s="493"/>
      <c r="Y5" s="505" t="s">
        <v>260</v>
      </c>
      <c r="Z5" s="506"/>
      <c r="AA5" s="122"/>
      <c r="AB5" s="149"/>
    </row>
    <row r="6" spans="1:28" ht="18" customHeight="1">
      <c r="A6" s="482"/>
      <c r="B6" s="482"/>
      <c r="C6" s="483"/>
      <c r="D6" s="501"/>
      <c r="E6" s="502"/>
      <c r="F6" s="513"/>
      <c r="G6" s="514"/>
      <c r="H6" s="514"/>
      <c r="I6" s="514"/>
      <c r="J6" s="514"/>
      <c r="K6" s="514"/>
      <c r="L6" s="514"/>
      <c r="M6" s="515"/>
      <c r="N6" s="510"/>
      <c r="O6" s="495"/>
      <c r="P6" s="501"/>
      <c r="Q6" s="504"/>
      <c r="R6" s="401"/>
      <c r="S6" s="498"/>
      <c r="T6" s="498"/>
      <c r="U6" s="498"/>
      <c r="V6" s="499"/>
      <c r="W6" s="494"/>
      <c r="X6" s="495"/>
      <c r="Y6" s="390"/>
      <c r="Z6" s="400"/>
      <c r="AA6" s="149"/>
      <c r="AB6" s="149"/>
    </row>
    <row r="7" spans="1:28" ht="18" customHeight="1">
      <c r="A7" s="482"/>
      <c r="B7" s="482"/>
      <c r="C7" s="483"/>
      <c r="D7" s="501"/>
      <c r="E7" s="502"/>
      <c r="F7" s="477" t="s">
        <v>223</v>
      </c>
      <c r="G7" s="497"/>
      <c r="H7" s="477" t="s">
        <v>224</v>
      </c>
      <c r="I7" s="497"/>
      <c r="J7" s="477" t="s">
        <v>225</v>
      </c>
      <c r="K7" s="497"/>
      <c r="L7" s="477" t="s">
        <v>226</v>
      </c>
      <c r="M7" s="497"/>
      <c r="N7" s="510"/>
      <c r="O7" s="495"/>
      <c r="P7" s="501"/>
      <c r="Q7" s="504"/>
      <c r="R7" s="477" t="s">
        <v>86</v>
      </c>
      <c r="S7" s="507"/>
      <c r="T7" s="477" t="s">
        <v>261</v>
      </c>
      <c r="U7" s="507"/>
      <c r="V7" s="477" t="s">
        <v>263</v>
      </c>
      <c r="W7" s="494"/>
      <c r="X7" s="495"/>
      <c r="Y7" s="390"/>
      <c r="Z7" s="400"/>
      <c r="AA7" s="149"/>
      <c r="AB7" s="149"/>
    </row>
    <row r="8" spans="1:28" ht="18" customHeight="1">
      <c r="A8" s="484"/>
      <c r="B8" s="484"/>
      <c r="C8" s="485"/>
      <c r="D8" s="478" t="s">
        <v>262</v>
      </c>
      <c r="E8" s="370"/>
      <c r="F8" s="478"/>
      <c r="G8" s="370"/>
      <c r="H8" s="478"/>
      <c r="I8" s="370"/>
      <c r="J8" s="478"/>
      <c r="K8" s="370"/>
      <c r="L8" s="478"/>
      <c r="M8" s="370"/>
      <c r="N8" s="478" t="s">
        <v>305</v>
      </c>
      <c r="O8" s="370"/>
      <c r="P8" s="478" t="s">
        <v>87</v>
      </c>
      <c r="Q8" s="370"/>
      <c r="R8" s="478"/>
      <c r="S8" s="370"/>
      <c r="T8" s="478"/>
      <c r="U8" s="370"/>
      <c r="V8" s="478"/>
      <c r="W8" s="478" t="s">
        <v>87</v>
      </c>
      <c r="X8" s="370"/>
      <c r="Y8" s="478" t="s">
        <v>87</v>
      </c>
      <c r="Z8" s="508"/>
      <c r="AA8" s="149"/>
      <c r="AB8" s="149"/>
    </row>
    <row r="9" spans="1:28" ht="18" customHeight="1">
      <c r="A9" s="309" t="s">
        <v>271</v>
      </c>
      <c r="B9" s="309"/>
      <c r="C9" s="308"/>
      <c r="D9" s="519">
        <v>1152482</v>
      </c>
      <c r="E9" s="520"/>
      <c r="F9" s="474">
        <f>SUM(H9:M9)</f>
        <v>789412</v>
      </c>
      <c r="G9" s="474"/>
      <c r="H9" s="520">
        <v>314484</v>
      </c>
      <c r="I9" s="520"/>
      <c r="J9" s="520">
        <v>468574</v>
      </c>
      <c r="K9" s="520"/>
      <c r="L9" s="520">
        <v>6354</v>
      </c>
      <c r="M9" s="520"/>
      <c r="N9" s="520">
        <v>426</v>
      </c>
      <c r="O9" s="520"/>
      <c r="P9" s="520">
        <v>1157942</v>
      </c>
      <c r="Q9" s="520"/>
      <c r="R9" s="474">
        <f>SUM(T9:V9)</f>
        <v>326268</v>
      </c>
      <c r="S9" s="474"/>
      <c r="T9" s="520">
        <v>326268</v>
      </c>
      <c r="U9" s="520"/>
      <c r="V9" s="41">
        <v>0</v>
      </c>
      <c r="W9" s="520">
        <v>12715</v>
      </c>
      <c r="X9" s="520"/>
      <c r="Y9" s="520">
        <v>750331</v>
      </c>
      <c r="Z9" s="520"/>
      <c r="AA9" s="149"/>
      <c r="AB9" s="149"/>
    </row>
    <row r="10" spans="1:28" ht="18" customHeight="1">
      <c r="A10" s="309" t="s">
        <v>233</v>
      </c>
      <c r="B10" s="486"/>
      <c r="C10" s="487"/>
      <c r="D10" s="473">
        <v>1155424</v>
      </c>
      <c r="E10" s="474"/>
      <c r="F10" s="474">
        <f>SUM(H10:M10)</f>
        <v>787375</v>
      </c>
      <c r="G10" s="474"/>
      <c r="H10" s="474">
        <v>318422</v>
      </c>
      <c r="I10" s="474"/>
      <c r="J10" s="474">
        <v>462365</v>
      </c>
      <c r="K10" s="474"/>
      <c r="L10" s="474">
        <v>6588</v>
      </c>
      <c r="M10" s="474"/>
      <c r="N10" s="474">
        <v>335</v>
      </c>
      <c r="O10" s="474"/>
      <c r="P10" s="474">
        <v>1160254</v>
      </c>
      <c r="Q10" s="474"/>
      <c r="R10" s="474">
        <f>SUM(T10:V10)</f>
        <v>319473</v>
      </c>
      <c r="S10" s="474"/>
      <c r="T10" s="474">
        <v>319473</v>
      </c>
      <c r="U10" s="474"/>
      <c r="V10" s="41">
        <v>0</v>
      </c>
      <c r="W10" s="474">
        <v>12037</v>
      </c>
      <c r="X10" s="474"/>
      <c r="Y10" s="474">
        <v>772206</v>
      </c>
      <c r="Z10" s="474"/>
      <c r="AA10" s="149"/>
      <c r="AB10" s="149"/>
    </row>
    <row r="11" spans="1:26" ht="18" customHeight="1">
      <c r="A11" s="415">
        <v>2</v>
      </c>
      <c r="B11" s="415"/>
      <c r="C11" s="488"/>
      <c r="D11" s="473">
        <v>1161141</v>
      </c>
      <c r="E11" s="474"/>
      <c r="F11" s="474">
        <f>SUM(H11:M11)</f>
        <v>782836</v>
      </c>
      <c r="G11" s="474"/>
      <c r="H11" s="474">
        <v>318042</v>
      </c>
      <c r="I11" s="474"/>
      <c r="J11" s="474">
        <v>454500</v>
      </c>
      <c r="K11" s="474"/>
      <c r="L11" s="474">
        <v>10294</v>
      </c>
      <c r="M11" s="474"/>
      <c r="N11" s="474">
        <v>54</v>
      </c>
      <c r="O11" s="474"/>
      <c r="P11" s="474">
        <v>1162103</v>
      </c>
      <c r="Q11" s="474"/>
      <c r="R11" s="474">
        <f>SUM(T11:V11)</f>
        <v>315368</v>
      </c>
      <c r="S11" s="474"/>
      <c r="T11" s="474">
        <v>315368</v>
      </c>
      <c r="U11" s="474"/>
      <c r="V11" s="41">
        <v>0</v>
      </c>
      <c r="W11" s="474">
        <v>10286</v>
      </c>
      <c r="X11" s="474"/>
      <c r="Y11" s="474">
        <v>789248</v>
      </c>
      <c r="Z11" s="474"/>
    </row>
    <row r="12" spans="1:26" ht="18" customHeight="1">
      <c r="A12" s="415">
        <v>3</v>
      </c>
      <c r="B12" s="415"/>
      <c r="C12" s="488"/>
      <c r="D12" s="473">
        <v>1163044</v>
      </c>
      <c r="E12" s="474"/>
      <c r="F12" s="474">
        <f>SUM(H12:M12)</f>
        <v>705391</v>
      </c>
      <c r="G12" s="474"/>
      <c r="H12" s="474">
        <v>323194</v>
      </c>
      <c r="I12" s="474"/>
      <c r="J12" s="474">
        <v>372214</v>
      </c>
      <c r="K12" s="474"/>
      <c r="L12" s="474">
        <v>9983</v>
      </c>
      <c r="M12" s="474"/>
      <c r="N12" s="474">
        <v>30</v>
      </c>
      <c r="O12" s="474"/>
      <c r="P12" s="474">
        <v>1163841</v>
      </c>
      <c r="Q12" s="474"/>
      <c r="R12" s="474">
        <f>SUM(T12:V12)</f>
        <v>322418</v>
      </c>
      <c r="S12" s="474"/>
      <c r="T12" s="474">
        <v>322418</v>
      </c>
      <c r="U12" s="474"/>
      <c r="V12" s="41">
        <v>0</v>
      </c>
      <c r="W12" s="474">
        <v>8044</v>
      </c>
      <c r="X12" s="474"/>
      <c r="Y12" s="474">
        <v>824144</v>
      </c>
      <c r="Z12" s="474"/>
    </row>
    <row r="13" spans="1:26" s="180" customFormat="1" ht="18" customHeight="1">
      <c r="A13" s="517">
        <v>4</v>
      </c>
      <c r="B13" s="517"/>
      <c r="C13" s="518"/>
      <c r="D13" s="523">
        <f>SUM(D25,D38)</f>
        <v>1165867</v>
      </c>
      <c r="E13" s="523"/>
      <c r="F13" s="523">
        <f>SUM(F25,F38)</f>
        <v>652713</v>
      </c>
      <c r="G13" s="523"/>
      <c r="H13" s="523">
        <f>SUM(H25,H38)</f>
        <v>320076</v>
      </c>
      <c r="I13" s="523"/>
      <c r="J13" s="523">
        <f>SUM(J25,J38)</f>
        <v>318267</v>
      </c>
      <c r="K13" s="523"/>
      <c r="L13" s="523">
        <f aca="true" t="shared" si="0" ref="L13:T13">SUM(L25,L38)</f>
        <v>14370</v>
      </c>
      <c r="M13" s="523"/>
      <c r="N13" s="523">
        <f t="shared" si="0"/>
        <v>282</v>
      </c>
      <c r="O13" s="523"/>
      <c r="P13" s="523">
        <f t="shared" si="0"/>
        <v>1166529</v>
      </c>
      <c r="Q13" s="523"/>
      <c r="R13" s="523">
        <f t="shared" si="0"/>
        <v>317987</v>
      </c>
      <c r="S13" s="523"/>
      <c r="T13" s="523">
        <f t="shared" si="0"/>
        <v>317987</v>
      </c>
      <c r="U13" s="523"/>
      <c r="V13" s="245">
        <v>0</v>
      </c>
      <c r="W13" s="523">
        <f>SUM(W25,W38)</f>
        <v>5598</v>
      </c>
      <c r="X13" s="523"/>
      <c r="Y13" s="523">
        <f>SUM(Y25,Y38)</f>
        <v>856094</v>
      </c>
      <c r="Z13" s="523"/>
    </row>
    <row r="14" spans="1:26" ht="18" customHeight="1">
      <c r="A14" s="516"/>
      <c r="B14" s="516"/>
      <c r="C14" s="254"/>
      <c r="D14" s="524"/>
      <c r="E14" s="525"/>
      <c r="F14" s="525"/>
      <c r="G14" s="525"/>
      <c r="H14" s="525"/>
      <c r="I14" s="525"/>
      <c r="J14" s="525"/>
      <c r="K14" s="525"/>
      <c r="L14" s="525"/>
      <c r="M14" s="525"/>
      <c r="N14" s="549"/>
      <c r="O14" s="549"/>
      <c r="P14" s="525"/>
      <c r="Q14" s="525"/>
      <c r="R14" s="525"/>
      <c r="S14" s="525"/>
      <c r="T14" s="525"/>
      <c r="U14" s="525"/>
      <c r="V14" s="98"/>
      <c r="W14" s="549"/>
      <c r="X14" s="549"/>
      <c r="Y14" s="525"/>
      <c r="Z14" s="525"/>
    </row>
    <row r="15" spans="1:26" ht="18" customHeight="1">
      <c r="A15" s="475" t="s">
        <v>9</v>
      </c>
      <c r="B15" s="475"/>
      <c r="C15" s="476"/>
      <c r="D15" s="473">
        <v>432542</v>
      </c>
      <c r="E15" s="474"/>
      <c r="F15" s="474">
        <f>SUM(H15:M15)</f>
        <v>348001</v>
      </c>
      <c r="G15" s="474"/>
      <c r="H15" s="546">
        <v>138169</v>
      </c>
      <c r="I15" s="546"/>
      <c r="J15" s="474">
        <v>204380</v>
      </c>
      <c r="K15" s="474"/>
      <c r="L15" s="474">
        <v>5452</v>
      </c>
      <c r="M15" s="474"/>
      <c r="N15" s="474">
        <v>0</v>
      </c>
      <c r="O15" s="474"/>
      <c r="P15" s="474">
        <v>432542</v>
      </c>
      <c r="Q15" s="474"/>
      <c r="R15" s="474">
        <f>SUM(T15:V15)</f>
        <v>68537</v>
      </c>
      <c r="S15" s="474"/>
      <c r="T15" s="474">
        <v>68537</v>
      </c>
      <c r="U15" s="474"/>
      <c r="V15" s="41">
        <v>0</v>
      </c>
      <c r="W15" s="474">
        <v>0</v>
      </c>
      <c r="X15" s="474"/>
      <c r="Y15" s="550">
        <v>404168</v>
      </c>
      <c r="Z15" s="550"/>
    </row>
    <row r="16" spans="1:26" ht="18" customHeight="1">
      <c r="A16" s="475" t="s">
        <v>11</v>
      </c>
      <c r="B16" s="475"/>
      <c r="C16" s="476"/>
      <c r="D16" s="473">
        <v>107673</v>
      </c>
      <c r="E16" s="474"/>
      <c r="F16" s="474">
        <v>46888</v>
      </c>
      <c r="G16" s="474"/>
      <c r="H16" s="474">
        <v>24577</v>
      </c>
      <c r="I16" s="474"/>
      <c r="J16" s="474">
        <v>19615</v>
      </c>
      <c r="K16" s="474"/>
      <c r="L16" s="474">
        <v>2696</v>
      </c>
      <c r="M16" s="474"/>
      <c r="N16" s="474">
        <v>6</v>
      </c>
      <c r="O16" s="474"/>
      <c r="P16" s="548" t="s">
        <v>382</v>
      </c>
      <c r="Q16" s="474"/>
      <c r="R16" s="548" t="s">
        <v>383</v>
      </c>
      <c r="S16" s="548"/>
      <c r="T16" s="548" t="s">
        <v>383</v>
      </c>
      <c r="U16" s="474"/>
      <c r="V16" s="243">
        <v>0</v>
      </c>
      <c r="W16" s="547" t="s">
        <v>384</v>
      </c>
      <c r="X16" s="522"/>
      <c r="Y16" s="548" t="s">
        <v>385</v>
      </c>
      <c r="Z16" s="548"/>
    </row>
    <row r="17" spans="1:26" ht="18" customHeight="1">
      <c r="A17" s="475" t="s">
        <v>12</v>
      </c>
      <c r="B17" s="475"/>
      <c r="C17" s="476"/>
      <c r="D17" s="473">
        <v>30903</v>
      </c>
      <c r="E17" s="474"/>
      <c r="F17" s="474">
        <v>25555</v>
      </c>
      <c r="G17" s="474"/>
      <c r="H17" s="474">
        <v>11936</v>
      </c>
      <c r="I17" s="474"/>
      <c r="J17" s="474">
        <v>13440</v>
      </c>
      <c r="K17" s="474"/>
      <c r="L17" s="474">
        <v>179</v>
      </c>
      <c r="M17" s="474"/>
      <c r="N17" s="474">
        <v>0</v>
      </c>
      <c r="O17" s="474"/>
      <c r="P17" s="474">
        <v>30903</v>
      </c>
      <c r="Q17" s="474"/>
      <c r="R17" s="474">
        <f>SUM(T17:V17)</f>
        <v>13702</v>
      </c>
      <c r="S17" s="474"/>
      <c r="T17" s="474">
        <v>13702</v>
      </c>
      <c r="U17" s="474"/>
      <c r="V17" s="41">
        <v>0</v>
      </c>
      <c r="W17" s="474">
        <v>142</v>
      </c>
      <c r="X17" s="474"/>
      <c r="Y17" s="550">
        <v>14270</v>
      </c>
      <c r="Z17" s="550"/>
    </row>
    <row r="18" spans="1:26" ht="18" customHeight="1">
      <c r="A18" s="475" t="s">
        <v>13</v>
      </c>
      <c r="B18" s="475"/>
      <c r="C18" s="476"/>
      <c r="D18" s="473">
        <v>24095</v>
      </c>
      <c r="E18" s="474"/>
      <c r="F18" s="474">
        <v>18979</v>
      </c>
      <c r="G18" s="474"/>
      <c r="H18" s="474">
        <v>5977</v>
      </c>
      <c r="I18" s="474"/>
      <c r="J18" s="474">
        <v>13002</v>
      </c>
      <c r="K18" s="474"/>
      <c r="L18" s="474">
        <v>0</v>
      </c>
      <c r="M18" s="474"/>
      <c r="N18" s="474">
        <v>112</v>
      </c>
      <c r="O18" s="474"/>
      <c r="P18" s="548" t="s">
        <v>386</v>
      </c>
      <c r="Q18" s="474"/>
      <c r="R18" s="548" t="s">
        <v>387</v>
      </c>
      <c r="S18" s="474"/>
      <c r="T18" s="548" t="s">
        <v>387</v>
      </c>
      <c r="U18" s="474"/>
      <c r="V18" s="243">
        <v>0</v>
      </c>
      <c r="W18" s="547" t="s">
        <v>388</v>
      </c>
      <c r="X18" s="522"/>
      <c r="Y18" s="551" t="s">
        <v>385</v>
      </c>
      <c r="Z18" s="551"/>
    </row>
    <row r="19" spans="1:26" ht="18" customHeight="1">
      <c r="A19" s="475" t="s">
        <v>14</v>
      </c>
      <c r="B19" s="475"/>
      <c r="C19" s="476"/>
      <c r="D19" s="473">
        <v>69209</v>
      </c>
      <c r="E19" s="474"/>
      <c r="F19" s="474">
        <v>35775</v>
      </c>
      <c r="G19" s="474"/>
      <c r="H19" s="474">
        <v>22837</v>
      </c>
      <c r="I19" s="474"/>
      <c r="J19" s="474">
        <v>11310</v>
      </c>
      <c r="K19" s="474"/>
      <c r="L19" s="474">
        <v>1628</v>
      </c>
      <c r="M19" s="474"/>
      <c r="N19" s="474">
        <v>0</v>
      </c>
      <c r="O19" s="474"/>
      <c r="P19" s="548" t="s">
        <v>389</v>
      </c>
      <c r="Q19" s="474"/>
      <c r="R19" s="548" t="s">
        <v>390</v>
      </c>
      <c r="S19" s="474"/>
      <c r="T19" s="548" t="s">
        <v>390</v>
      </c>
      <c r="U19" s="474"/>
      <c r="V19" s="243">
        <v>0</v>
      </c>
      <c r="W19" s="547" t="s">
        <v>391</v>
      </c>
      <c r="X19" s="522"/>
      <c r="Y19" s="551" t="s">
        <v>385</v>
      </c>
      <c r="Z19" s="550"/>
    </row>
    <row r="20" spans="1:26" ht="18" customHeight="1">
      <c r="A20" s="475" t="s">
        <v>18</v>
      </c>
      <c r="B20" s="475"/>
      <c r="C20" s="476"/>
      <c r="D20" s="473">
        <v>11163</v>
      </c>
      <c r="E20" s="474"/>
      <c r="F20" s="474">
        <v>10091</v>
      </c>
      <c r="G20" s="474"/>
      <c r="H20" s="474">
        <v>5719</v>
      </c>
      <c r="I20" s="474"/>
      <c r="J20" s="474">
        <v>4222</v>
      </c>
      <c r="K20" s="474"/>
      <c r="L20" s="474">
        <v>150</v>
      </c>
      <c r="M20" s="474"/>
      <c r="N20" s="474">
        <v>134</v>
      </c>
      <c r="O20" s="474"/>
      <c r="P20" s="474">
        <v>11342</v>
      </c>
      <c r="Q20" s="474"/>
      <c r="R20" s="474">
        <f>SUM(T20:V20)</f>
        <v>4832</v>
      </c>
      <c r="S20" s="474"/>
      <c r="T20" s="474">
        <v>4832</v>
      </c>
      <c r="U20" s="474"/>
      <c r="V20" s="41">
        <v>0</v>
      </c>
      <c r="W20" s="474">
        <v>229</v>
      </c>
      <c r="X20" s="474"/>
      <c r="Y20" s="550">
        <v>6874</v>
      </c>
      <c r="Z20" s="550"/>
    </row>
    <row r="21" spans="1:26" ht="18" customHeight="1">
      <c r="A21" s="475" t="s">
        <v>40</v>
      </c>
      <c r="B21" s="475"/>
      <c r="C21" s="476"/>
      <c r="D21" s="473">
        <v>12083</v>
      </c>
      <c r="E21" s="474"/>
      <c r="F21" s="474">
        <v>3648</v>
      </c>
      <c r="G21" s="474"/>
      <c r="H21" s="474">
        <v>2484</v>
      </c>
      <c r="I21" s="474"/>
      <c r="J21" s="474">
        <v>1164</v>
      </c>
      <c r="K21" s="474"/>
      <c r="L21" s="474">
        <v>0</v>
      </c>
      <c r="M21" s="474"/>
      <c r="N21" s="474">
        <v>0</v>
      </c>
      <c r="O21" s="474"/>
      <c r="P21" s="474">
        <v>12083</v>
      </c>
      <c r="Q21" s="474"/>
      <c r="R21" s="474">
        <f>SUM(T21:V21)</f>
        <v>5054</v>
      </c>
      <c r="S21" s="474"/>
      <c r="T21" s="474">
        <v>5054</v>
      </c>
      <c r="U21" s="474"/>
      <c r="V21" s="41">
        <v>0</v>
      </c>
      <c r="W21" s="474">
        <v>0</v>
      </c>
      <c r="X21" s="474"/>
      <c r="Y21" s="474">
        <v>3611</v>
      </c>
      <c r="Z21" s="474"/>
    </row>
    <row r="22" spans="1:26" ht="18" customHeight="1">
      <c r="A22" s="475" t="s">
        <v>54</v>
      </c>
      <c r="B22" s="475"/>
      <c r="C22" s="476"/>
      <c r="D22" s="521" t="s">
        <v>392</v>
      </c>
      <c r="E22" s="522"/>
      <c r="F22" s="474">
        <v>4811</v>
      </c>
      <c r="G22" s="474"/>
      <c r="H22" s="547" t="s">
        <v>393</v>
      </c>
      <c r="I22" s="522"/>
      <c r="J22" s="474">
        <v>4811</v>
      </c>
      <c r="K22" s="474"/>
      <c r="L22" s="474">
        <v>0</v>
      </c>
      <c r="M22" s="474"/>
      <c r="N22" s="474">
        <v>0</v>
      </c>
      <c r="O22" s="474"/>
      <c r="P22" s="548" t="s">
        <v>385</v>
      </c>
      <c r="Q22" s="474"/>
      <c r="R22" s="548" t="s">
        <v>394</v>
      </c>
      <c r="S22" s="474"/>
      <c r="T22" s="548" t="s">
        <v>394</v>
      </c>
      <c r="U22" s="474"/>
      <c r="V22" s="243">
        <v>0</v>
      </c>
      <c r="W22" s="547" t="s">
        <v>395</v>
      </c>
      <c r="X22" s="522"/>
      <c r="Y22" s="548" t="s">
        <v>385</v>
      </c>
      <c r="Z22" s="548"/>
    </row>
    <row r="23" spans="1:26" ht="18" customHeight="1">
      <c r="A23" s="475" t="s">
        <v>55</v>
      </c>
      <c r="B23" s="475"/>
      <c r="C23" s="476"/>
      <c r="D23" s="521" t="s">
        <v>396</v>
      </c>
      <c r="E23" s="522"/>
      <c r="F23" s="474">
        <v>3470</v>
      </c>
      <c r="G23" s="474"/>
      <c r="H23" s="547" t="s">
        <v>397</v>
      </c>
      <c r="I23" s="522"/>
      <c r="J23" s="474">
        <v>3467</v>
      </c>
      <c r="K23" s="474"/>
      <c r="L23" s="474">
        <v>3</v>
      </c>
      <c r="M23" s="474"/>
      <c r="N23" s="474">
        <v>0</v>
      </c>
      <c r="O23" s="474"/>
      <c r="P23" s="548" t="s">
        <v>398</v>
      </c>
      <c r="Q23" s="474"/>
      <c r="R23" s="548" t="s">
        <v>399</v>
      </c>
      <c r="S23" s="474"/>
      <c r="T23" s="548" t="s">
        <v>399</v>
      </c>
      <c r="U23" s="474"/>
      <c r="V23" s="243">
        <v>0</v>
      </c>
      <c r="W23" s="547" t="s">
        <v>400</v>
      </c>
      <c r="X23" s="522"/>
      <c r="Y23" s="548" t="s">
        <v>385</v>
      </c>
      <c r="Z23" s="548"/>
    </row>
    <row r="24" spans="1:26" ht="18" customHeight="1">
      <c r="A24" s="475" t="s">
        <v>57</v>
      </c>
      <c r="B24" s="475"/>
      <c r="C24" s="476"/>
      <c r="D24" s="473">
        <v>9490</v>
      </c>
      <c r="E24" s="474"/>
      <c r="F24" s="474">
        <v>4119</v>
      </c>
      <c r="G24" s="474"/>
      <c r="H24" s="474">
        <v>2115</v>
      </c>
      <c r="I24" s="474"/>
      <c r="J24" s="474">
        <v>1989</v>
      </c>
      <c r="K24" s="474"/>
      <c r="L24" s="474">
        <v>15</v>
      </c>
      <c r="M24" s="474"/>
      <c r="N24" s="474">
        <v>0</v>
      </c>
      <c r="O24" s="474"/>
      <c r="P24" s="548" t="s">
        <v>401</v>
      </c>
      <c r="Q24" s="474"/>
      <c r="R24" s="548" t="s">
        <v>402</v>
      </c>
      <c r="S24" s="474"/>
      <c r="T24" s="548" t="s">
        <v>402</v>
      </c>
      <c r="U24" s="474"/>
      <c r="V24" s="243">
        <v>0</v>
      </c>
      <c r="W24" s="547" t="s">
        <v>403</v>
      </c>
      <c r="X24" s="522"/>
      <c r="Y24" s="548" t="s">
        <v>385</v>
      </c>
      <c r="Z24" s="548"/>
    </row>
    <row r="25" spans="1:26" ht="18" customHeight="1">
      <c r="A25" s="475" t="s">
        <v>88</v>
      </c>
      <c r="B25" s="475"/>
      <c r="C25" s="476"/>
      <c r="D25" s="474">
        <v>697158</v>
      </c>
      <c r="E25" s="474"/>
      <c r="F25" s="474">
        <v>501337</v>
      </c>
      <c r="G25" s="474"/>
      <c r="H25" s="474">
        <v>213814</v>
      </c>
      <c r="I25" s="474"/>
      <c r="J25" s="474">
        <v>277400</v>
      </c>
      <c r="K25" s="474"/>
      <c r="L25" s="474">
        <v>10123</v>
      </c>
      <c r="M25" s="474"/>
      <c r="N25" s="474">
        <v>252</v>
      </c>
      <c r="O25" s="474"/>
      <c r="P25" s="474">
        <v>486870</v>
      </c>
      <c r="Q25" s="474"/>
      <c r="R25" s="474">
        <f>SUM(T25:V25)</f>
        <v>92125</v>
      </c>
      <c r="S25" s="474"/>
      <c r="T25" s="474">
        <v>92125</v>
      </c>
      <c r="U25" s="474"/>
      <c r="V25" s="41">
        <v>0</v>
      </c>
      <c r="W25" s="548">
        <v>371</v>
      </c>
      <c r="X25" s="548"/>
      <c r="Y25" s="548">
        <v>428923</v>
      </c>
      <c r="Z25" s="548"/>
    </row>
    <row r="26" spans="1:26" ht="18" customHeight="1">
      <c r="A26" s="469"/>
      <c r="B26" s="469"/>
      <c r="C26" s="470"/>
      <c r="D26" s="524"/>
      <c r="E26" s="525"/>
      <c r="F26" s="525"/>
      <c r="G26" s="525"/>
      <c r="H26" s="525"/>
      <c r="I26" s="525"/>
      <c r="J26" s="525"/>
      <c r="K26" s="525"/>
      <c r="L26" s="525"/>
      <c r="M26" s="525"/>
      <c r="N26" s="549"/>
      <c r="O26" s="549"/>
      <c r="P26" s="525"/>
      <c r="Q26" s="525"/>
      <c r="R26" s="525"/>
      <c r="S26" s="525"/>
      <c r="T26" s="525"/>
      <c r="U26" s="525"/>
      <c r="V26" s="98"/>
      <c r="W26" s="549"/>
      <c r="X26" s="549"/>
      <c r="Y26" s="525"/>
      <c r="Z26" s="525"/>
    </row>
    <row r="27" spans="1:26" ht="18" customHeight="1">
      <c r="A27" s="469" t="s">
        <v>89</v>
      </c>
      <c r="B27" s="469"/>
      <c r="C27" s="470"/>
      <c r="D27" s="473" t="s">
        <v>404</v>
      </c>
      <c r="E27" s="474"/>
      <c r="F27" s="474" t="s">
        <v>404</v>
      </c>
      <c r="G27" s="474"/>
      <c r="H27" s="474" t="s">
        <v>404</v>
      </c>
      <c r="I27" s="474"/>
      <c r="J27" s="474" t="s">
        <v>404</v>
      </c>
      <c r="K27" s="474"/>
      <c r="L27" s="474" t="s">
        <v>404</v>
      </c>
      <c r="M27" s="474"/>
      <c r="N27" s="474" t="s">
        <v>404</v>
      </c>
      <c r="O27" s="474"/>
      <c r="P27" s="474">
        <v>176896</v>
      </c>
      <c r="Q27" s="474"/>
      <c r="R27" s="474">
        <f>SUM(T27:V27)</f>
        <v>60500</v>
      </c>
      <c r="S27" s="474"/>
      <c r="T27" s="474">
        <v>60500</v>
      </c>
      <c r="U27" s="474"/>
      <c r="V27" s="41">
        <v>0</v>
      </c>
      <c r="W27" s="474">
        <v>400</v>
      </c>
      <c r="X27" s="474"/>
      <c r="Y27" s="550">
        <v>110683</v>
      </c>
      <c r="Z27" s="550"/>
    </row>
    <row r="28" spans="1:26" ht="18" customHeight="1">
      <c r="A28" s="469" t="s">
        <v>90</v>
      </c>
      <c r="B28" s="469"/>
      <c r="C28" s="470"/>
      <c r="D28" s="473" t="s">
        <v>404</v>
      </c>
      <c r="E28" s="474"/>
      <c r="F28" s="474" t="s">
        <v>404</v>
      </c>
      <c r="G28" s="474"/>
      <c r="H28" s="474" t="s">
        <v>404</v>
      </c>
      <c r="I28" s="474"/>
      <c r="J28" s="474" t="s">
        <v>404</v>
      </c>
      <c r="K28" s="474"/>
      <c r="L28" s="474" t="s">
        <v>404</v>
      </c>
      <c r="M28" s="474"/>
      <c r="N28" s="474" t="s">
        <v>404</v>
      </c>
      <c r="O28" s="474"/>
      <c r="P28" s="474">
        <v>74471</v>
      </c>
      <c r="Q28" s="474"/>
      <c r="R28" s="474">
        <f>SUM(T28:V28)</f>
        <v>21982</v>
      </c>
      <c r="S28" s="474"/>
      <c r="T28" s="474">
        <v>21982</v>
      </c>
      <c r="U28" s="474"/>
      <c r="V28" s="41">
        <v>0</v>
      </c>
      <c r="W28" s="474">
        <v>0</v>
      </c>
      <c r="X28" s="474"/>
      <c r="Y28" s="550">
        <v>56431</v>
      </c>
      <c r="Z28" s="550"/>
    </row>
    <row r="29" spans="1:26" ht="18" customHeight="1">
      <c r="A29" s="469" t="s">
        <v>91</v>
      </c>
      <c r="B29" s="469"/>
      <c r="C29" s="470"/>
      <c r="D29" s="473">
        <v>45486</v>
      </c>
      <c r="E29" s="474"/>
      <c r="F29" s="474">
        <f>SUM(H29:M29)</f>
        <v>14561</v>
      </c>
      <c r="G29" s="474"/>
      <c r="H29" s="474">
        <v>7825</v>
      </c>
      <c r="I29" s="474"/>
      <c r="J29" s="474">
        <v>6667</v>
      </c>
      <c r="K29" s="474"/>
      <c r="L29" s="474">
        <v>69</v>
      </c>
      <c r="M29" s="474"/>
      <c r="N29" s="474">
        <v>0</v>
      </c>
      <c r="O29" s="474"/>
      <c r="P29" s="474" t="s">
        <v>145</v>
      </c>
      <c r="Q29" s="474"/>
      <c r="R29" s="474" t="s">
        <v>145</v>
      </c>
      <c r="S29" s="474"/>
      <c r="T29" s="474" t="s">
        <v>145</v>
      </c>
      <c r="U29" s="474"/>
      <c r="V29" s="41" t="s">
        <v>145</v>
      </c>
      <c r="W29" s="474" t="s">
        <v>145</v>
      </c>
      <c r="X29" s="474"/>
      <c r="Y29" s="474" t="s">
        <v>145</v>
      </c>
      <c r="Z29" s="474"/>
    </row>
    <row r="30" spans="1:26" ht="18" customHeight="1">
      <c r="A30" s="469" t="s">
        <v>92</v>
      </c>
      <c r="B30" s="469"/>
      <c r="C30" s="470"/>
      <c r="D30" s="473">
        <v>139460</v>
      </c>
      <c r="E30" s="474"/>
      <c r="F30" s="474">
        <f>SUM(H30:M30)</f>
        <v>52577</v>
      </c>
      <c r="G30" s="474"/>
      <c r="H30" s="474">
        <v>35490</v>
      </c>
      <c r="I30" s="474"/>
      <c r="J30" s="474">
        <v>16305</v>
      </c>
      <c r="K30" s="474"/>
      <c r="L30" s="474">
        <v>782</v>
      </c>
      <c r="M30" s="474"/>
      <c r="N30" s="474">
        <v>0</v>
      </c>
      <c r="O30" s="474"/>
      <c r="P30" s="474" t="s">
        <v>145</v>
      </c>
      <c r="Q30" s="474"/>
      <c r="R30" s="474" t="s">
        <v>145</v>
      </c>
      <c r="S30" s="474"/>
      <c r="T30" s="474" t="s">
        <v>145</v>
      </c>
      <c r="U30" s="474"/>
      <c r="V30" s="41" t="s">
        <v>145</v>
      </c>
      <c r="W30" s="474" t="s">
        <v>145</v>
      </c>
      <c r="X30" s="474"/>
      <c r="Y30" s="474" t="s">
        <v>145</v>
      </c>
      <c r="Z30" s="474"/>
    </row>
    <row r="31" spans="1:26" ht="18" customHeight="1">
      <c r="A31" s="469" t="s">
        <v>93</v>
      </c>
      <c r="B31" s="469"/>
      <c r="C31" s="470"/>
      <c r="D31" s="473" t="s">
        <v>145</v>
      </c>
      <c r="E31" s="474"/>
      <c r="F31" s="474" t="s">
        <v>404</v>
      </c>
      <c r="G31" s="474"/>
      <c r="H31" s="474" t="s">
        <v>145</v>
      </c>
      <c r="I31" s="474"/>
      <c r="J31" s="474" t="s">
        <v>145</v>
      </c>
      <c r="K31" s="474"/>
      <c r="L31" s="474" t="s">
        <v>145</v>
      </c>
      <c r="M31" s="474"/>
      <c r="N31" s="474" t="s">
        <v>145</v>
      </c>
      <c r="O31" s="474"/>
      <c r="P31" s="474">
        <v>110475</v>
      </c>
      <c r="Q31" s="474"/>
      <c r="R31" s="474">
        <f>SUM(T31:V31)</f>
        <v>32049</v>
      </c>
      <c r="S31" s="474"/>
      <c r="T31" s="474">
        <v>32049</v>
      </c>
      <c r="U31" s="474"/>
      <c r="V31" s="41">
        <v>0</v>
      </c>
      <c r="W31" s="474">
        <v>0</v>
      </c>
      <c r="X31" s="474"/>
      <c r="Y31" s="550">
        <v>91425</v>
      </c>
      <c r="Z31" s="550"/>
    </row>
    <row r="32" spans="1:26" ht="18" customHeight="1">
      <c r="A32" s="469" t="s">
        <v>94</v>
      </c>
      <c r="B32" s="469"/>
      <c r="C32" s="470"/>
      <c r="D32" s="473">
        <v>87632</v>
      </c>
      <c r="E32" s="474"/>
      <c r="F32" s="474">
        <f>SUM(H32:M32)</f>
        <v>26052</v>
      </c>
      <c r="G32" s="474"/>
      <c r="H32" s="474">
        <v>20080</v>
      </c>
      <c r="I32" s="474"/>
      <c r="J32" s="474">
        <v>5861</v>
      </c>
      <c r="K32" s="474"/>
      <c r="L32" s="474">
        <v>111</v>
      </c>
      <c r="M32" s="474"/>
      <c r="N32" s="474">
        <v>30</v>
      </c>
      <c r="O32" s="474"/>
      <c r="P32" s="474">
        <v>87779</v>
      </c>
      <c r="Q32" s="474"/>
      <c r="R32" s="474">
        <f>SUM(T32:V32)</f>
        <v>25391</v>
      </c>
      <c r="S32" s="474"/>
      <c r="T32" s="474">
        <v>25391</v>
      </c>
      <c r="U32" s="474"/>
      <c r="V32" s="41">
        <v>0</v>
      </c>
      <c r="W32" s="474">
        <v>0</v>
      </c>
      <c r="X32" s="474"/>
      <c r="Y32" s="550">
        <v>55396</v>
      </c>
      <c r="Z32" s="550"/>
    </row>
    <row r="33" spans="1:26" ht="18" customHeight="1">
      <c r="A33" s="469" t="s">
        <v>95</v>
      </c>
      <c r="B33" s="469"/>
      <c r="C33" s="470"/>
      <c r="D33" s="473">
        <v>62588</v>
      </c>
      <c r="E33" s="474"/>
      <c r="F33" s="474">
        <f>SUM(H33:M33)</f>
        <v>23672</v>
      </c>
      <c r="G33" s="474"/>
      <c r="H33" s="474">
        <v>14964</v>
      </c>
      <c r="I33" s="474"/>
      <c r="J33" s="474">
        <v>8708</v>
      </c>
      <c r="K33" s="474"/>
      <c r="L33" s="474">
        <v>0</v>
      </c>
      <c r="M33" s="474"/>
      <c r="N33" s="474">
        <v>0</v>
      </c>
      <c r="O33" s="474"/>
      <c r="P33" s="474">
        <v>62588</v>
      </c>
      <c r="Q33" s="474"/>
      <c r="R33" s="474">
        <f aca="true" t="shared" si="1" ref="R33:R38">SUM(T33:V33)</f>
        <v>21185</v>
      </c>
      <c r="S33" s="474"/>
      <c r="T33" s="474">
        <v>21185</v>
      </c>
      <c r="U33" s="474"/>
      <c r="V33" s="41">
        <v>0</v>
      </c>
      <c r="W33" s="474">
        <v>0</v>
      </c>
      <c r="X33" s="474"/>
      <c r="Y33" s="550">
        <v>26363</v>
      </c>
      <c r="Z33" s="550"/>
    </row>
    <row r="34" spans="1:26" ht="18" customHeight="1">
      <c r="A34" s="469" t="s">
        <v>96</v>
      </c>
      <c r="B34" s="469"/>
      <c r="C34" s="470"/>
      <c r="D34" s="473">
        <v>90149</v>
      </c>
      <c r="E34" s="474"/>
      <c r="F34" s="474">
        <f>SUM(H34:M34)</f>
        <v>23063</v>
      </c>
      <c r="G34" s="474"/>
      <c r="H34" s="474">
        <v>19139</v>
      </c>
      <c r="I34" s="474"/>
      <c r="J34" s="474">
        <v>1377</v>
      </c>
      <c r="K34" s="474"/>
      <c r="L34" s="474">
        <v>2547</v>
      </c>
      <c r="M34" s="474"/>
      <c r="N34" s="474">
        <v>0</v>
      </c>
      <c r="O34" s="474"/>
      <c r="P34" s="474">
        <v>90149</v>
      </c>
      <c r="Q34" s="474"/>
      <c r="R34" s="474">
        <f t="shared" si="1"/>
        <v>40862</v>
      </c>
      <c r="S34" s="474"/>
      <c r="T34" s="474">
        <v>40862</v>
      </c>
      <c r="U34" s="474"/>
      <c r="V34" s="41">
        <v>0</v>
      </c>
      <c r="W34" s="474">
        <v>0</v>
      </c>
      <c r="X34" s="474"/>
      <c r="Y34" s="550">
        <v>60429</v>
      </c>
      <c r="Z34" s="550"/>
    </row>
    <row r="35" spans="1:26" ht="18" customHeight="1">
      <c r="A35" s="469" t="s">
        <v>97</v>
      </c>
      <c r="B35" s="469"/>
      <c r="C35" s="470"/>
      <c r="D35" s="473">
        <v>23824</v>
      </c>
      <c r="E35" s="474"/>
      <c r="F35" s="474">
        <f>SUM(H35:M35)</f>
        <v>7564</v>
      </c>
      <c r="G35" s="474"/>
      <c r="H35" s="474">
        <v>4877</v>
      </c>
      <c r="I35" s="474"/>
      <c r="J35" s="548">
        <v>1949</v>
      </c>
      <c r="K35" s="474"/>
      <c r="L35" s="474">
        <v>738</v>
      </c>
      <c r="M35" s="474"/>
      <c r="N35" s="474">
        <v>0</v>
      </c>
      <c r="O35" s="474"/>
      <c r="P35" s="474">
        <v>23824</v>
      </c>
      <c r="Q35" s="474"/>
      <c r="R35" s="474">
        <f t="shared" si="1"/>
        <v>7509</v>
      </c>
      <c r="S35" s="474"/>
      <c r="T35" s="474">
        <v>7509</v>
      </c>
      <c r="U35" s="474"/>
      <c r="V35" s="41">
        <v>0</v>
      </c>
      <c r="W35" s="474">
        <v>2973</v>
      </c>
      <c r="X35" s="474"/>
      <c r="Y35" s="550">
        <v>6347</v>
      </c>
      <c r="Z35" s="550"/>
    </row>
    <row r="36" spans="1:26" ht="18" customHeight="1">
      <c r="A36" s="469" t="s">
        <v>272</v>
      </c>
      <c r="B36" s="469"/>
      <c r="C36" s="470"/>
      <c r="D36" s="473">
        <v>19570</v>
      </c>
      <c r="E36" s="474"/>
      <c r="F36" s="474">
        <f>SUM(H36:M36)</f>
        <v>3887</v>
      </c>
      <c r="G36" s="474"/>
      <c r="H36" s="474">
        <v>3887</v>
      </c>
      <c r="I36" s="474"/>
      <c r="J36" s="548" t="s">
        <v>405</v>
      </c>
      <c r="K36" s="474"/>
      <c r="L36" s="548" t="s">
        <v>406</v>
      </c>
      <c r="M36" s="474"/>
      <c r="N36" s="548" t="s">
        <v>407</v>
      </c>
      <c r="O36" s="474"/>
      <c r="P36" s="474">
        <v>19570</v>
      </c>
      <c r="Q36" s="474"/>
      <c r="R36" s="474">
        <f t="shared" si="1"/>
        <v>5408</v>
      </c>
      <c r="S36" s="474"/>
      <c r="T36" s="474">
        <v>5408</v>
      </c>
      <c r="U36" s="474"/>
      <c r="V36" s="41">
        <v>0</v>
      </c>
      <c r="W36" s="474">
        <v>1438</v>
      </c>
      <c r="X36" s="474"/>
      <c r="Y36" s="550">
        <v>7228</v>
      </c>
      <c r="Z36" s="550"/>
    </row>
    <row r="37" spans="1:26" ht="18" customHeight="1">
      <c r="A37" s="469" t="s">
        <v>408</v>
      </c>
      <c r="B37" s="469"/>
      <c r="C37" s="470"/>
      <c r="D37" s="473" t="s">
        <v>145</v>
      </c>
      <c r="E37" s="474"/>
      <c r="F37" s="474" t="s">
        <v>145</v>
      </c>
      <c r="G37" s="474"/>
      <c r="H37" s="474" t="s">
        <v>145</v>
      </c>
      <c r="I37" s="474"/>
      <c r="J37" s="474" t="s">
        <v>145</v>
      </c>
      <c r="K37" s="474"/>
      <c r="L37" s="474" t="s">
        <v>145</v>
      </c>
      <c r="M37" s="474"/>
      <c r="N37" s="474" t="s">
        <v>145</v>
      </c>
      <c r="O37" s="474"/>
      <c r="P37" s="474">
        <v>33907</v>
      </c>
      <c r="Q37" s="474"/>
      <c r="R37" s="474">
        <f t="shared" si="1"/>
        <v>10976</v>
      </c>
      <c r="S37" s="474"/>
      <c r="T37" s="474">
        <v>10976</v>
      </c>
      <c r="U37" s="474"/>
      <c r="V37" s="41">
        <v>0</v>
      </c>
      <c r="W37" s="474">
        <v>416</v>
      </c>
      <c r="X37" s="474"/>
      <c r="Y37" s="550">
        <v>12869</v>
      </c>
      <c r="Z37" s="550"/>
    </row>
    <row r="38" spans="1:26" ht="18" customHeight="1">
      <c r="A38" s="463" t="s">
        <v>88</v>
      </c>
      <c r="B38" s="463"/>
      <c r="C38" s="463"/>
      <c r="D38" s="545">
        <v>468709</v>
      </c>
      <c r="E38" s="528"/>
      <c r="F38" s="528">
        <f>SUM(H38:M38)</f>
        <v>151376</v>
      </c>
      <c r="G38" s="528"/>
      <c r="H38" s="528">
        <v>106262</v>
      </c>
      <c r="I38" s="528"/>
      <c r="J38" s="528">
        <v>40867</v>
      </c>
      <c r="K38" s="528"/>
      <c r="L38" s="528">
        <v>4247</v>
      </c>
      <c r="M38" s="528"/>
      <c r="N38" s="528">
        <v>30</v>
      </c>
      <c r="O38" s="528"/>
      <c r="P38" s="528">
        <v>679659</v>
      </c>
      <c r="Q38" s="528"/>
      <c r="R38" s="528">
        <f t="shared" si="1"/>
        <v>225862</v>
      </c>
      <c r="S38" s="528"/>
      <c r="T38" s="528">
        <v>225862</v>
      </c>
      <c r="U38" s="528"/>
      <c r="V38" s="244">
        <v>0</v>
      </c>
      <c r="W38" s="528">
        <v>5227</v>
      </c>
      <c r="X38" s="528"/>
      <c r="Y38" s="528">
        <v>427171</v>
      </c>
      <c r="Z38" s="528"/>
    </row>
    <row r="39" spans="1:26" ht="15" customHeight="1">
      <c r="A39" s="147" t="s">
        <v>307</v>
      </c>
      <c r="B39" s="110"/>
      <c r="C39" s="110"/>
      <c r="D39" s="45"/>
      <c r="E39" s="45"/>
      <c r="F39" s="45"/>
      <c r="G39" s="45"/>
      <c r="H39" s="45"/>
      <c r="I39" s="45"/>
      <c r="J39" s="152"/>
      <c r="K39" s="152"/>
      <c r="L39" s="152"/>
      <c r="M39" s="152"/>
      <c r="N39" s="152"/>
      <c r="O39" s="152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</row>
    <row r="40" spans="1:26" ht="15" customHeight="1">
      <c r="A40" s="147" t="s">
        <v>308</v>
      </c>
      <c r="B40" s="147"/>
      <c r="C40" s="147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3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</row>
    <row r="41" spans="2:26" ht="18" customHeight="1">
      <c r="B41" s="147"/>
      <c r="C41" s="147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</row>
    <row r="42" spans="1:26" ht="19.5" customHeight="1">
      <c r="A42" s="464" t="s">
        <v>412</v>
      </c>
      <c r="B42" s="464"/>
      <c r="C42" s="464"/>
      <c r="D42" s="464"/>
      <c r="E42" s="464"/>
      <c r="F42" s="464"/>
      <c r="G42" s="464"/>
      <c r="H42" s="464"/>
      <c r="I42" s="464"/>
      <c r="J42" s="464"/>
      <c r="K42" s="464"/>
      <c r="L42" s="464"/>
      <c r="M42" s="464"/>
      <c r="N42" s="464"/>
      <c r="O42" s="464"/>
      <c r="P42" s="464"/>
      <c r="Q42" s="464"/>
      <c r="R42" s="464"/>
      <c r="S42" s="464"/>
      <c r="T42" s="464"/>
      <c r="U42" s="464"/>
      <c r="V42" s="464"/>
      <c r="W42" s="464"/>
      <c r="X42" s="464"/>
      <c r="Y42" s="464"/>
      <c r="Z42" s="464"/>
    </row>
    <row r="43" spans="1:30" ht="18" customHeight="1" thickBot="1">
      <c r="A43" s="154"/>
      <c r="B43" s="154"/>
      <c r="C43" s="154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6"/>
      <c r="Y43" s="155"/>
      <c r="Z43" s="156"/>
      <c r="AA43" s="149"/>
      <c r="AB43" s="149"/>
      <c r="AC43" s="149"/>
      <c r="AD43" s="149"/>
    </row>
    <row r="44" spans="1:29" ht="18" customHeight="1">
      <c r="A44" s="527" t="s">
        <v>409</v>
      </c>
      <c r="B44" s="471" t="s">
        <v>98</v>
      </c>
      <c r="C44" s="455"/>
      <c r="D44" s="455"/>
      <c r="E44" s="455"/>
      <c r="F44" s="455"/>
      <c r="G44" s="456"/>
      <c r="H44" s="540" t="s">
        <v>211</v>
      </c>
      <c r="I44" s="541"/>
      <c r="J44" s="541"/>
      <c r="K44" s="541"/>
      <c r="L44" s="541"/>
      <c r="M44" s="541" t="s">
        <v>212</v>
      </c>
      <c r="N44" s="541"/>
      <c r="O44" s="541"/>
      <c r="P44" s="541"/>
      <c r="Q44" s="541"/>
      <c r="R44" s="541"/>
      <c r="S44" s="541" t="s">
        <v>410</v>
      </c>
      <c r="T44" s="541"/>
      <c r="U44" s="541"/>
      <c r="V44" s="541"/>
      <c r="W44" s="541"/>
      <c r="X44" s="543"/>
      <c r="Y44" s="526" t="s">
        <v>213</v>
      </c>
      <c r="Z44" s="465" t="s">
        <v>214</v>
      </c>
      <c r="AA44" s="150"/>
      <c r="AB44" s="149"/>
      <c r="AC44" s="149"/>
    </row>
    <row r="45" spans="1:27" ht="18" customHeight="1">
      <c r="A45" s="516"/>
      <c r="B45" s="472"/>
      <c r="C45" s="457"/>
      <c r="D45" s="457"/>
      <c r="E45" s="457"/>
      <c r="F45" s="457"/>
      <c r="G45" s="458"/>
      <c r="H45" s="542"/>
      <c r="I45" s="508"/>
      <c r="J45" s="508"/>
      <c r="K45" s="508"/>
      <c r="L45" s="508"/>
      <c r="M45" s="508"/>
      <c r="N45" s="508"/>
      <c r="O45" s="508"/>
      <c r="P45" s="508"/>
      <c r="Q45" s="508"/>
      <c r="R45" s="508"/>
      <c r="S45" s="508"/>
      <c r="T45" s="508"/>
      <c r="U45" s="508"/>
      <c r="V45" s="508"/>
      <c r="W45" s="508"/>
      <c r="X45" s="544"/>
      <c r="Y45" s="375"/>
      <c r="Z45" s="461"/>
      <c r="AA45" s="150"/>
    </row>
    <row r="46" spans="1:27" ht="18" customHeight="1">
      <c r="A46" s="254"/>
      <c r="B46" s="454" t="s">
        <v>99</v>
      </c>
      <c r="C46" s="454" t="s">
        <v>310</v>
      </c>
      <c r="D46" s="454" t="s">
        <v>100</v>
      </c>
      <c r="E46" s="454" t="s">
        <v>101</v>
      </c>
      <c r="F46" s="454" t="s">
        <v>102</v>
      </c>
      <c r="G46" s="454" t="s">
        <v>215</v>
      </c>
      <c r="H46" s="454" t="s">
        <v>99</v>
      </c>
      <c r="I46" s="454" t="s">
        <v>310</v>
      </c>
      <c r="J46" s="454" t="s">
        <v>101</v>
      </c>
      <c r="K46" s="454" t="s">
        <v>102</v>
      </c>
      <c r="L46" s="454" t="s">
        <v>215</v>
      </c>
      <c r="M46" s="449" t="s">
        <v>99</v>
      </c>
      <c r="N46" s="449" t="s">
        <v>310</v>
      </c>
      <c r="O46" s="449" t="s">
        <v>100</v>
      </c>
      <c r="P46" s="449" t="s">
        <v>101</v>
      </c>
      <c r="Q46" s="449" t="s">
        <v>102</v>
      </c>
      <c r="R46" s="449" t="s">
        <v>215</v>
      </c>
      <c r="S46" s="449" t="s">
        <v>99</v>
      </c>
      <c r="T46" s="449" t="s">
        <v>310</v>
      </c>
      <c r="U46" s="449" t="s">
        <v>100</v>
      </c>
      <c r="V46" s="449" t="s">
        <v>101</v>
      </c>
      <c r="W46" s="449" t="s">
        <v>102</v>
      </c>
      <c r="X46" s="449" t="s">
        <v>215</v>
      </c>
      <c r="Y46" s="449" t="s">
        <v>99</v>
      </c>
      <c r="Z46" s="452" t="s">
        <v>99</v>
      </c>
      <c r="AA46" s="148"/>
    </row>
    <row r="47" spans="1:27" ht="18" customHeight="1">
      <c r="A47" s="499"/>
      <c r="B47" s="358"/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450"/>
      <c r="N47" s="450"/>
      <c r="O47" s="450"/>
      <c r="P47" s="450"/>
      <c r="Q47" s="450"/>
      <c r="R47" s="450"/>
      <c r="S47" s="450"/>
      <c r="T47" s="450"/>
      <c r="U47" s="450"/>
      <c r="V47" s="450"/>
      <c r="W47" s="450"/>
      <c r="X47" s="450"/>
      <c r="Y47" s="450"/>
      <c r="Z47" s="453"/>
      <c r="AA47" s="150"/>
    </row>
    <row r="48" spans="1:27" ht="18" customHeight="1">
      <c r="A48" s="158" t="s">
        <v>265</v>
      </c>
      <c r="B48" s="159">
        <v>0.004</v>
      </c>
      <c r="C48" s="160">
        <v>0.005</v>
      </c>
      <c r="D48" s="160">
        <v>0.005</v>
      </c>
      <c r="E48" s="160">
        <v>0.005</v>
      </c>
      <c r="F48" s="160">
        <v>0.005</v>
      </c>
      <c r="G48" s="160">
        <v>0.005</v>
      </c>
      <c r="H48" s="160">
        <v>0.025</v>
      </c>
      <c r="I48" s="160">
        <v>0.024</v>
      </c>
      <c r="J48" s="160">
        <v>0.023</v>
      </c>
      <c r="K48" s="160">
        <v>0.03</v>
      </c>
      <c r="L48" s="160">
        <v>0.032</v>
      </c>
      <c r="M48" s="160">
        <v>0.009</v>
      </c>
      <c r="N48" s="160">
        <v>0.014</v>
      </c>
      <c r="O48" s="160">
        <v>0.011</v>
      </c>
      <c r="P48" s="160">
        <v>0.013</v>
      </c>
      <c r="Q48" s="160">
        <v>0.015</v>
      </c>
      <c r="R48" s="160">
        <v>0.017</v>
      </c>
      <c r="S48" s="160">
        <v>0.028</v>
      </c>
      <c r="T48" s="160">
        <v>0.029</v>
      </c>
      <c r="U48" s="160">
        <v>0.03</v>
      </c>
      <c r="V48" s="160">
        <v>0.031</v>
      </c>
      <c r="W48" s="160">
        <v>0.029</v>
      </c>
      <c r="X48" s="160">
        <v>0.031</v>
      </c>
      <c r="Y48" s="161">
        <v>0.4</v>
      </c>
      <c r="Z48" s="162">
        <v>2.03</v>
      </c>
      <c r="AA48" s="149"/>
    </row>
    <row r="49" spans="1:27" ht="18" customHeight="1">
      <c r="A49" s="45" t="s">
        <v>234</v>
      </c>
      <c r="B49" s="163">
        <v>0.004</v>
      </c>
      <c r="C49" s="164">
        <v>0.005</v>
      </c>
      <c r="D49" s="164">
        <v>0.004</v>
      </c>
      <c r="E49" s="164">
        <v>0.007</v>
      </c>
      <c r="F49" s="164">
        <v>0.006</v>
      </c>
      <c r="G49" s="164">
        <v>0.005</v>
      </c>
      <c r="H49" s="164">
        <v>0.023</v>
      </c>
      <c r="I49" s="164">
        <v>0.025</v>
      </c>
      <c r="J49" s="164">
        <v>0.026</v>
      </c>
      <c r="K49" s="164">
        <v>0.03</v>
      </c>
      <c r="L49" s="164">
        <v>0.034</v>
      </c>
      <c r="M49" s="164">
        <v>0.01</v>
      </c>
      <c r="N49" s="164">
        <v>0.015</v>
      </c>
      <c r="O49" s="164">
        <v>0.01</v>
      </c>
      <c r="P49" s="164">
        <v>0.014</v>
      </c>
      <c r="Q49" s="164">
        <v>0.016</v>
      </c>
      <c r="R49" s="164">
        <v>0.016</v>
      </c>
      <c r="S49" s="164">
        <v>0.032</v>
      </c>
      <c r="T49" s="164">
        <v>0.027</v>
      </c>
      <c r="U49" s="164">
        <v>0.028</v>
      </c>
      <c r="V49" s="164">
        <v>0.028</v>
      </c>
      <c r="W49" s="164">
        <v>0.023</v>
      </c>
      <c r="X49" s="164">
        <v>0.029</v>
      </c>
      <c r="Y49" s="165">
        <v>0.4</v>
      </c>
      <c r="Z49" s="166">
        <v>2.01</v>
      </c>
      <c r="AA49" s="149"/>
    </row>
    <row r="50" spans="1:27" ht="18" customHeight="1">
      <c r="A50" s="54">
        <v>2</v>
      </c>
      <c r="B50" s="163">
        <v>0.005</v>
      </c>
      <c r="C50" s="164">
        <v>0.006</v>
      </c>
      <c r="D50" s="164">
        <v>0.005</v>
      </c>
      <c r="E50" s="164">
        <v>0.005</v>
      </c>
      <c r="F50" s="164">
        <v>0.005</v>
      </c>
      <c r="G50" s="164">
        <v>0.006</v>
      </c>
      <c r="H50" s="164">
        <v>0.023</v>
      </c>
      <c r="I50" s="164">
        <v>0.025</v>
      </c>
      <c r="J50" s="164">
        <v>0.025</v>
      </c>
      <c r="K50" s="164">
        <v>0.028</v>
      </c>
      <c r="L50" s="164">
        <v>0.031</v>
      </c>
      <c r="M50" s="164">
        <v>0.01</v>
      </c>
      <c r="N50" s="164">
        <v>0.015</v>
      </c>
      <c r="O50" s="164">
        <v>0.01</v>
      </c>
      <c r="P50" s="164">
        <v>0.014</v>
      </c>
      <c r="Q50" s="164">
        <v>0.014</v>
      </c>
      <c r="R50" s="164">
        <v>0.017</v>
      </c>
      <c r="S50" s="164">
        <v>0.032</v>
      </c>
      <c r="T50" s="164">
        <v>0.028</v>
      </c>
      <c r="U50" s="164">
        <v>0.03</v>
      </c>
      <c r="V50" s="164">
        <v>0.033</v>
      </c>
      <c r="W50" s="164">
        <v>0.027</v>
      </c>
      <c r="X50" s="164">
        <v>0.03</v>
      </c>
      <c r="Y50" s="165">
        <v>0.4</v>
      </c>
      <c r="Z50" s="166">
        <v>2</v>
      </c>
      <c r="AA50" s="149"/>
    </row>
    <row r="51" spans="1:26" ht="18" customHeight="1">
      <c r="A51" s="54">
        <v>3</v>
      </c>
      <c r="B51" s="163">
        <v>0.005</v>
      </c>
      <c r="C51" s="164">
        <v>0.005</v>
      </c>
      <c r="D51" s="164">
        <v>0.004</v>
      </c>
      <c r="E51" s="164">
        <v>0.005</v>
      </c>
      <c r="F51" s="164">
        <v>0.006</v>
      </c>
      <c r="G51" s="164">
        <v>0.005</v>
      </c>
      <c r="H51" s="164">
        <v>0.023</v>
      </c>
      <c r="I51" s="164">
        <v>0.025</v>
      </c>
      <c r="J51" s="164">
        <v>0.03</v>
      </c>
      <c r="K51" s="164">
        <v>0.028</v>
      </c>
      <c r="L51" s="164">
        <v>0.028</v>
      </c>
      <c r="M51" s="164">
        <v>0.011</v>
      </c>
      <c r="N51" s="164">
        <v>0.015</v>
      </c>
      <c r="O51" s="164">
        <v>0.01</v>
      </c>
      <c r="P51" s="164">
        <v>0.015</v>
      </c>
      <c r="Q51" s="164">
        <v>0.015</v>
      </c>
      <c r="R51" s="164">
        <v>0.018</v>
      </c>
      <c r="S51" s="164">
        <v>0.032</v>
      </c>
      <c r="T51" s="164">
        <v>0.027</v>
      </c>
      <c r="U51" s="164">
        <v>0.027</v>
      </c>
      <c r="V51" s="164">
        <v>0.025</v>
      </c>
      <c r="W51" s="164">
        <v>0.023</v>
      </c>
      <c r="X51" s="164">
        <v>0.029</v>
      </c>
      <c r="Y51" s="165">
        <v>0.4</v>
      </c>
      <c r="Z51" s="166">
        <v>2.05</v>
      </c>
    </row>
    <row r="52" spans="1:26" s="180" customFormat="1" ht="18" customHeight="1">
      <c r="A52" s="181">
        <v>4</v>
      </c>
      <c r="B52" s="182">
        <v>0.005</v>
      </c>
      <c r="C52" s="183">
        <v>0.006</v>
      </c>
      <c r="D52" s="183">
        <v>0.005</v>
      </c>
      <c r="E52" s="183">
        <v>0.004</v>
      </c>
      <c r="F52" s="183">
        <v>0.005</v>
      </c>
      <c r="G52" s="183">
        <v>0.005</v>
      </c>
      <c r="H52" s="183">
        <v>0.022</v>
      </c>
      <c r="I52" s="183">
        <v>0.027</v>
      </c>
      <c r="J52" s="183">
        <v>0.027</v>
      </c>
      <c r="K52" s="183">
        <v>0.028</v>
      </c>
      <c r="L52" s="183">
        <v>0.027</v>
      </c>
      <c r="M52" s="183">
        <v>0.01</v>
      </c>
      <c r="N52" s="183">
        <v>0.015</v>
      </c>
      <c r="O52" s="183">
        <v>0.01</v>
      </c>
      <c r="P52" s="183">
        <v>0.015</v>
      </c>
      <c r="Q52" s="183">
        <v>0.015</v>
      </c>
      <c r="R52" s="183">
        <v>0.018</v>
      </c>
      <c r="S52" s="183">
        <v>0.039</v>
      </c>
      <c r="T52" s="183">
        <v>0.031</v>
      </c>
      <c r="U52" s="183">
        <v>0.035</v>
      </c>
      <c r="V52" s="183">
        <v>0.03</v>
      </c>
      <c r="W52" s="183">
        <v>0.031</v>
      </c>
      <c r="X52" s="183">
        <v>0.034</v>
      </c>
      <c r="Y52" s="184">
        <v>0.4</v>
      </c>
      <c r="Z52" s="185">
        <v>2.03</v>
      </c>
    </row>
    <row r="53" spans="1:26" ht="18" customHeight="1">
      <c r="A53" s="167" t="s">
        <v>229</v>
      </c>
      <c r="B53" s="11"/>
      <c r="C53" s="11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1"/>
      <c r="Q53" s="13"/>
      <c r="R53" s="14"/>
      <c r="S53" s="13"/>
      <c r="T53" s="14"/>
      <c r="U53" s="13"/>
      <c r="V53" s="14"/>
      <c r="W53" s="14"/>
      <c r="X53" s="15"/>
      <c r="Y53" s="15"/>
      <c r="Z53" s="13"/>
    </row>
    <row r="54" spans="1:26" ht="18" customHeight="1">
      <c r="A54" s="147" t="s">
        <v>309</v>
      </c>
      <c r="B54" s="147"/>
      <c r="C54" s="147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</row>
    <row r="55" spans="1:26" ht="18" customHeight="1">
      <c r="A55" s="147"/>
      <c r="B55" s="147"/>
      <c r="C55" s="147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</row>
    <row r="56" spans="1:26" ht="18" customHeight="1">
      <c r="A56" s="451" t="s">
        <v>311</v>
      </c>
      <c r="B56" s="451"/>
      <c r="C56" s="451"/>
      <c r="D56" s="451"/>
      <c r="E56" s="451"/>
      <c r="F56" s="451"/>
      <c r="G56" s="451"/>
      <c r="H56" s="451"/>
      <c r="I56" s="451"/>
      <c r="J56" s="451"/>
      <c r="K56" s="451"/>
      <c r="L56" s="451"/>
      <c r="M56" s="451"/>
      <c r="N56" s="451"/>
      <c r="O56" s="451"/>
      <c r="P56" s="451"/>
      <c r="Q56" s="451"/>
      <c r="R56" s="451"/>
      <c r="S56" s="451"/>
      <c r="T56" s="451"/>
      <c r="U56" s="451"/>
      <c r="V56" s="451"/>
      <c r="W56" s="451"/>
      <c r="X56" s="451"/>
      <c r="Y56" s="451"/>
      <c r="Z56" s="451"/>
    </row>
    <row r="57" spans="1:26" ht="15.75" customHeight="1" thickBot="1">
      <c r="A57" s="169"/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1"/>
      <c r="N57" s="171"/>
      <c r="O57" s="170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</row>
    <row r="58" spans="1:27" ht="18" customHeight="1">
      <c r="A58" s="455" t="s">
        <v>409</v>
      </c>
      <c r="B58" s="456"/>
      <c r="C58" s="529" t="s">
        <v>216</v>
      </c>
      <c r="D58" s="529"/>
      <c r="E58" s="529"/>
      <c r="F58" s="529"/>
      <c r="G58" s="459" t="s">
        <v>217</v>
      </c>
      <c r="H58" s="460"/>
      <c r="I58" s="460"/>
      <c r="J58" s="460"/>
      <c r="K58" s="459" t="s">
        <v>218</v>
      </c>
      <c r="L58" s="460"/>
      <c r="M58" s="460"/>
      <c r="N58" s="460"/>
      <c r="O58" s="466" t="s">
        <v>415</v>
      </c>
      <c r="P58" s="467"/>
      <c r="Q58" s="468" t="s">
        <v>219</v>
      </c>
      <c r="R58" s="468"/>
      <c r="S58" s="459" t="s">
        <v>220</v>
      </c>
      <c r="T58" s="460"/>
      <c r="U58" s="466" t="s">
        <v>416</v>
      </c>
      <c r="V58" s="467"/>
      <c r="W58" s="468" t="s">
        <v>221</v>
      </c>
      <c r="X58" s="468"/>
      <c r="Y58" s="468" t="s">
        <v>222</v>
      </c>
      <c r="Z58" s="459"/>
      <c r="AA58" s="152"/>
    </row>
    <row r="59" spans="1:31" ht="18" customHeight="1">
      <c r="A59" s="457"/>
      <c r="B59" s="458"/>
      <c r="C59" s="530" t="s">
        <v>227</v>
      </c>
      <c r="D59" s="462"/>
      <c r="E59" s="461" t="s">
        <v>228</v>
      </c>
      <c r="F59" s="462"/>
      <c r="G59" s="461" t="s">
        <v>414</v>
      </c>
      <c r="H59" s="462"/>
      <c r="I59" s="461" t="s">
        <v>228</v>
      </c>
      <c r="J59" s="462"/>
      <c r="K59" s="461" t="s">
        <v>414</v>
      </c>
      <c r="L59" s="462"/>
      <c r="M59" s="461" t="s">
        <v>228</v>
      </c>
      <c r="N59" s="462"/>
      <c r="O59" s="186" t="s">
        <v>414</v>
      </c>
      <c r="P59" s="111" t="s">
        <v>228</v>
      </c>
      <c r="Q59" s="186" t="s">
        <v>414</v>
      </c>
      <c r="R59" s="111" t="s">
        <v>228</v>
      </c>
      <c r="S59" s="186" t="s">
        <v>414</v>
      </c>
      <c r="T59" s="111" t="s">
        <v>228</v>
      </c>
      <c r="U59" s="186" t="s">
        <v>414</v>
      </c>
      <c r="V59" s="111" t="s">
        <v>228</v>
      </c>
      <c r="W59" s="186" t="s">
        <v>414</v>
      </c>
      <c r="X59" s="111" t="s">
        <v>228</v>
      </c>
      <c r="Y59" s="186" t="s">
        <v>414</v>
      </c>
      <c r="Z59" s="157" t="s">
        <v>228</v>
      </c>
      <c r="AA59" s="152"/>
      <c r="AB59" s="152"/>
      <c r="AC59" s="152"/>
      <c r="AD59" s="152"/>
      <c r="AE59" s="152"/>
    </row>
    <row r="60" spans="1:31" ht="18" customHeight="1">
      <c r="A60" s="402" t="s">
        <v>265</v>
      </c>
      <c r="B60" s="403"/>
      <c r="C60" s="536">
        <f>SUM(G60,K60,O60,Q60,S60,W60,Y60)</f>
        <v>693</v>
      </c>
      <c r="D60" s="536"/>
      <c r="E60" s="538">
        <f>100*C60/$C60</f>
        <v>100</v>
      </c>
      <c r="F60" s="538"/>
      <c r="G60" s="536">
        <v>49</v>
      </c>
      <c r="H60" s="536"/>
      <c r="I60" s="538">
        <f>100*G60/$C60</f>
        <v>7.070707070707071</v>
      </c>
      <c r="J60" s="538"/>
      <c r="K60" s="536">
        <v>87</v>
      </c>
      <c r="L60" s="536"/>
      <c r="M60" s="538">
        <v>12.5</v>
      </c>
      <c r="N60" s="538"/>
      <c r="O60" s="232" t="s">
        <v>230</v>
      </c>
      <c r="P60" s="228" t="s">
        <v>440</v>
      </c>
      <c r="Q60" s="232">
        <v>116</v>
      </c>
      <c r="R60" s="228">
        <f>100*Q60/$C60</f>
        <v>16.738816738816737</v>
      </c>
      <c r="S60" s="232">
        <v>16</v>
      </c>
      <c r="T60" s="228">
        <f>100*S60/$C60</f>
        <v>2.3088023088023086</v>
      </c>
      <c r="U60" s="232" t="s">
        <v>230</v>
      </c>
      <c r="V60" s="228" t="s">
        <v>440</v>
      </c>
      <c r="W60" s="232">
        <v>128</v>
      </c>
      <c r="X60" s="228">
        <f>100*W60/$C60</f>
        <v>18.47041847041847</v>
      </c>
      <c r="Y60" s="232">
        <v>297</v>
      </c>
      <c r="Z60" s="228">
        <f>100*Y60/$C60</f>
        <v>42.857142857142854</v>
      </c>
      <c r="AA60" s="151"/>
      <c r="AB60" s="151"/>
      <c r="AC60" s="20"/>
      <c r="AD60" s="31"/>
      <c r="AE60" s="20"/>
    </row>
    <row r="61" spans="1:31" ht="18" customHeight="1">
      <c r="A61" s="402" t="s">
        <v>234</v>
      </c>
      <c r="B61" s="531"/>
      <c r="C61" s="536">
        <f>SUM(G61,K61,O61,Q61,S61,W61,Y61)</f>
        <v>713</v>
      </c>
      <c r="D61" s="536"/>
      <c r="E61" s="538">
        <f>100*C61/$C61</f>
        <v>100</v>
      </c>
      <c r="F61" s="538"/>
      <c r="G61" s="536">
        <v>60</v>
      </c>
      <c r="H61" s="536"/>
      <c r="I61" s="538">
        <f>100*G61/$C61</f>
        <v>8.415147265077138</v>
      </c>
      <c r="J61" s="538"/>
      <c r="K61" s="536">
        <v>86</v>
      </c>
      <c r="L61" s="536"/>
      <c r="M61" s="538">
        <f>100*K61/$C61</f>
        <v>12.0617110799439</v>
      </c>
      <c r="N61" s="538"/>
      <c r="O61" s="232" t="s">
        <v>230</v>
      </c>
      <c r="P61" s="228" t="s">
        <v>440</v>
      </c>
      <c r="Q61" s="232">
        <v>120</v>
      </c>
      <c r="R61" s="228">
        <f aca="true" t="shared" si="2" ref="R61:T64">100*Q61/$C61</f>
        <v>16.830294530154276</v>
      </c>
      <c r="S61" s="232">
        <v>20</v>
      </c>
      <c r="T61" s="228">
        <f t="shared" si="2"/>
        <v>2.805049088359046</v>
      </c>
      <c r="U61" s="232" t="s">
        <v>230</v>
      </c>
      <c r="V61" s="228" t="s">
        <v>440</v>
      </c>
      <c r="W61" s="232">
        <v>106</v>
      </c>
      <c r="X61" s="228">
        <f>100*W61/$C61</f>
        <v>14.866760168302946</v>
      </c>
      <c r="Y61" s="232">
        <v>321</v>
      </c>
      <c r="Z61" s="228">
        <f>100*Y61/$C61</f>
        <v>45.02103786816269</v>
      </c>
      <c r="AA61" s="151"/>
      <c r="AB61" s="151"/>
      <c r="AC61" s="20"/>
      <c r="AD61" s="31"/>
      <c r="AE61" s="20"/>
    </row>
    <row r="62" spans="1:31" ht="18" customHeight="1">
      <c r="A62" s="532">
        <v>2</v>
      </c>
      <c r="B62" s="533"/>
      <c r="C62" s="536">
        <f>SUM(G62,K62,O62,Q62,S62,W62,Y62)</f>
        <v>666</v>
      </c>
      <c r="D62" s="536"/>
      <c r="E62" s="538">
        <f>100*C62/$C62</f>
        <v>100</v>
      </c>
      <c r="F62" s="538"/>
      <c r="G62" s="536">
        <v>41</v>
      </c>
      <c r="H62" s="536"/>
      <c r="I62" s="538">
        <f>100*G62/$C62</f>
        <v>6.156156156156156</v>
      </c>
      <c r="J62" s="538"/>
      <c r="K62" s="536">
        <v>77</v>
      </c>
      <c r="L62" s="536"/>
      <c r="M62" s="538">
        <f>100*K62/$C62</f>
        <v>11.561561561561561</v>
      </c>
      <c r="N62" s="538"/>
      <c r="O62" s="232" t="s">
        <v>230</v>
      </c>
      <c r="P62" s="228" t="s">
        <v>440</v>
      </c>
      <c r="Q62" s="232">
        <v>97</v>
      </c>
      <c r="R62" s="228">
        <f t="shared" si="2"/>
        <v>14.564564564564565</v>
      </c>
      <c r="S62" s="232">
        <v>17</v>
      </c>
      <c r="T62" s="228">
        <f t="shared" si="2"/>
        <v>2.5525525525525525</v>
      </c>
      <c r="U62" s="232" t="s">
        <v>230</v>
      </c>
      <c r="V62" s="228" t="s">
        <v>440</v>
      </c>
      <c r="W62" s="232">
        <v>102</v>
      </c>
      <c r="X62" s="228">
        <f>100*W62/$C62</f>
        <v>15.315315315315315</v>
      </c>
      <c r="Y62" s="232">
        <v>332</v>
      </c>
      <c r="Z62" s="228">
        <f>100*Y62/$C62</f>
        <v>49.849849849849846</v>
      </c>
      <c r="AA62" s="151"/>
      <c r="AB62" s="151"/>
      <c r="AC62" s="20"/>
      <c r="AD62" s="31"/>
      <c r="AE62" s="20"/>
    </row>
    <row r="63" spans="1:31" ht="18" customHeight="1">
      <c r="A63" s="532">
        <v>3</v>
      </c>
      <c r="B63" s="533"/>
      <c r="C63" s="536">
        <f>SUM(G63,K63,O63,Q63,S63,W63,Y63)</f>
        <v>727</v>
      </c>
      <c r="D63" s="536"/>
      <c r="E63" s="538">
        <f>100*C63/$C63</f>
        <v>100</v>
      </c>
      <c r="F63" s="538"/>
      <c r="G63" s="536">
        <v>47</v>
      </c>
      <c r="H63" s="536"/>
      <c r="I63" s="538">
        <f>100*G63/$C63</f>
        <v>6.464924346629986</v>
      </c>
      <c r="J63" s="538"/>
      <c r="K63" s="536">
        <v>97</v>
      </c>
      <c r="L63" s="536"/>
      <c r="M63" s="538">
        <f>100*K63/$C63</f>
        <v>13.342503438789546</v>
      </c>
      <c r="N63" s="538"/>
      <c r="O63" s="232" t="s">
        <v>440</v>
      </c>
      <c r="P63" s="228" t="s">
        <v>440</v>
      </c>
      <c r="Q63" s="232">
        <v>93</v>
      </c>
      <c r="R63" s="228">
        <f t="shared" si="2"/>
        <v>12.792297111416781</v>
      </c>
      <c r="S63" s="232">
        <v>14</v>
      </c>
      <c r="T63" s="228">
        <f t="shared" si="2"/>
        <v>1.9257221458046767</v>
      </c>
      <c r="U63" s="232" t="s">
        <v>230</v>
      </c>
      <c r="V63" s="228" t="s">
        <v>440</v>
      </c>
      <c r="W63" s="232">
        <v>107</v>
      </c>
      <c r="X63" s="228">
        <f>100*W63/$C63</f>
        <v>14.718019257221458</v>
      </c>
      <c r="Y63" s="232">
        <v>369</v>
      </c>
      <c r="Z63" s="228">
        <f>100*Y63/$C63</f>
        <v>50.75653370013755</v>
      </c>
      <c r="AA63" s="151"/>
      <c r="AB63" s="151"/>
      <c r="AC63" s="20"/>
      <c r="AD63" s="31"/>
      <c r="AE63" s="20"/>
    </row>
    <row r="64" spans="1:31" s="180" customFormat="1" ht="18" customHeight="1">
      <c r="A64" s="534">
        <v>4</v>
      </c>
      <c r="B64" s="535"/>
      <c r="C64" s="537">
        <f>SUM(G64,K64,O64,Q64,S64,W64,Y64)</f>
        <v>891</v>
      </c>
      <c r="D64" s="440"/>
      <c r="E64" s="539">
        <f>100*C64/$C64</f>
        <v>100</v>
      </c>
      <c r="F64" s="539"/>
      <c r="G64" s="440">
        <v>69</v>
      </c>
      <c r="H64" s="440"/>
      <c r="I64" s="539">
        <f>100*G64/$C64</f>
        <v>7.744107744107744</v>
      </c>
      <c r="J64" s="539"/>
      <c r="K64" s="440">
        <v>133</v>
      </c>
      <c r="L64" s="440"/>
      <c r="M64" s="539">
        <f>100*K64/$C64</f>
        <v>14.927048260381595</v>
      </c>
      <c r="N64" s="539"/>
      <c r="O64" s="132">
        <v>1</v>
      </c>
      <c r="P64" s="246">
        <v>0.1</v>
      </c>
      <c r="Q64" s="132">
        <v>90</v>
      </c>
      <c r="R64" s="246">
        <f t="shared" si="2"/>
        <v>10.1010101010101</v>
      </c>
      <c r="S64" s="132">
        <v>10</v>
      </c>
      <c r="T64" s="246">
        <f t="shared" si="2"/>
        <v>1.122334455667789</v>
      </c>
      <c r="U64" s="132" t="s">
        <v>230</v>
      </c>
      <c r="V64" s="246" t="s">
        <v>440</v>
      </c>
      <c r="W64" s="132">
        <v>109</v>
      </c>
      <c r="X64" s="246">
        <f>100*W64/$C64</f>
        <v>12.2334455667789</v>
      </c>
      <c r="Y64" s="132">
        <v>479</v>
      </c>
      <c r="Z64" s="246">
        <f>100*Y64/$C64</f>
        <v>53.759820426487096</v>
      </c>
      <c r="AA64" s="177"/>
      <c r="AB64" s="177"/>
      <c r="AC64" s="178"/>
      <c r="AD64" s="179"/>
      <c r="AE64" s="178"/>
    </row>
    <row r="65" spans="1:26" ht="15" customHeight="1">
      <c r="A65" s="147" t="s">
        <v>275</v>
      </c>
      <c r="B65" s="172"/>
      <c r="C65" s="172"/>
      <c r="D65" s="173"/>
      <c r="E65" s="173"/>
      <c r="F65" s="174"/>
      <c r="G65" s="168"/>
      <c r="H65" s="168"/>
      <c r="I65" s="168"/>
      <c r="J65" s="174"/>
      <c r="K65" s="168"/>
      <c r="L65" s="168"/>
      <c r="M65" s="168"/>
      <c r="N65" s="168"/>
      <c r="O65" s="174"/>
      <c r="P65" s="173"/>
      <c r="Q65" s="175"/>
      <c r="R65" s="173"/>
      <c r="S65" s="175"/>
      <c r="T65" s="152"/>
      <c r="U65" s="176"/>
      <c r="V65" s="152"/>
      <c r="W65" s="152"/>
      <c r="X65" s="152"/>
      <c r="Y65" s="152"/>
      <c r="Z65" s="147"/>
    </row>
    <row r="66" spans="2:26" ht="15" customHeight="1"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74"/>
      <c r="R66" s="168"/>
      <c r="S66" s="168"/>
      <c r="T66" s="147"/>
      <c r="U66" s="147"/>
      <c r="V66" s="147"/>
      <c r="W66" s="147"/>
      <c r="X66" s="147"/>
      <c r="Y66" s="147"/>
      <c r="Z66" s="147"/>
    </row>
    <row r="69" spans="13:17" ht="14.25">
      <c r="M69" s="149"/>
      <c r="N69" s="148"/>
      <c r="O69" s="148"/>
      <c r="P69" s="149"/>
      <c r="Q69" s="149"/>
    </row>
    <row r="70" spans="13:17" ht="14.25">
      <c r="M70" s="149"/>
      <c r="N70" s="149"/>
      <c r="O70" s="149"/>
      <c r="P70" s="149"/>
      <c r="Q70" s="149"/>
    </row>
    <row r="71" spans="13:17" ht="14.25">
      <c r="M71" s="149"/>
      <c r="N71" s="149"/>
      <c r="O71" s="149"/>
      <c r="P71" s="149"/>
      <c r="Q71" s="149"/>
    </row>
  </sheetData>
  <sheetProtection/>
  <mergeCells count="468">
    <mergeCell ref="Y18:Z18"/>
    <mergeCell ref="Y16:Z16"/>
    <mergeCell ref="Y10:Z10"/>
    <mergeCell ref="Y14:Z14"/>
    <mergeCell ref="Y17:Z17"/>
    <mergeCell ref="Y9:Z9"/>
    <mergeCell ref="Y15:Z15"/>
    <mergeCell ref="Y13:Z13"/>
    <mergeCell ref="Y12:Z12"/>
    <mergeCell ref="Y11:Z11"/>
    <mergeCell ref="Y23:Z23"/>
    <mergeCell ref="Y22:Z22"/>
    <mergeCell ref="Y25:Z25"/>
    <mergeCell ref="Y21:Z21"/>
    <mergeCell ref="Y20:Z20"/>
    <mergeCell ref="Y19:Z19"/>
    <mergeCell ref="Y27:Z27"/>
    <mergeCell ref="Y26:Z26"/>
    <mergeCell ref="Y24:Z24"/>
    <mergeCell ref="P25:Q25"/>
    <mergeCell ref="W25:X25"/>
    <mergeCell ref="W26:X26"/>
    <mergeCell ref="W27:X27"/>
    <mergeCell ref="T27:U27"/>
    <mergeCell ref="R26:S26"/>
    <mergeCell ref="R27:S27"/>
    <mergeCell ref="Y33:Z33"/>
    <mergeCell ref="Y32:Z32"/>
    <mergeCell ref="Y31:Z31"/>
    <mergeCell ref="Y30:Z30"/>
    <mergeCell ref="Y29:Z29"/>
    <mergeCell ref="Y28:Z28"/>
    <mergeCell ref="W38:X38"/>
    <mergeCell ref="Y38:Z38"/>
    <mergeCell ref="Y37:Z37"/>
    <mergeCell ref="Y36:Z36"/>
    <mergeCell ref="Y35:Z35"/>
    <mergeCell ref="Y34:Z34"/>
    <mergeCell ref="W32:X32"/>
    <mergeCell ref="W33:X33"/>
    <mergeCell ref="W34:X34"/>
    <mergeCell ref="W35:X35"/>
    <mergeCell ref="W36:X36"/>
    <mergeCell ref="W37:X37"/>
    <mergeCell ref="W23:X23"/>
    <mergeCell ref="W24:X24"/>
    <mergeCell ref="W28:X28"/>
    <mergeCell ref="W29:X29"/>
    <mergeCell ref="W30:X30"/>
    <mergeCell ref="W31:X31"/>
    <mergeCell ref="W17:X17"/>
    <mergeCell ref="W18:X18"/>
    <mergeCell ref="W19:X19"/>
    <mergeCell ref="W20:X20"/>
    <mergeCell ref="W21:X21"/>
    <mergeCell ref="W22:X22"/>
    <mergeCell ref="T37:U37"/>
    <mergeCell ref="T38:U38"/>
    <mergeCell ref="W9:X9"/>
    <mergeCell ref="W10:X10"/>
    <mergeCell ref="W11:X11"/>
    <mergeCell ref="W12:X12"/>
    <mergeCell ref="W13:X13"/>
    <mergeCell ref="W14:X14"/>
    <mergeCell ref="W15:X15"/>
    <mergeCell ref="W16:X16"/>
    <mergeCell ref="T31:U31"/>
    <mergeCell ref="T32:U32"/>
    <mergeCell ref="T33:U33"/>
    <mergeCell ref="T34:U34"/>
    <mergeCell ref="T35:U35"/>
    <mergeCell ref="T36:U36"/>
    <mergeCell ref="T28:U28"/>
    <mergeCell ref="T29:U29"/>
    <mergeCell ref="T30:U30"/>
    <mergeCell ref="R35:S35"/>
    <mergeCell ref="R28:S28"/>
    <mergeCell ref="R29:S29"/>
    <mergeCell ref="R30:S30"/>
    <mergeCell ref="R31:S31"/>
    <mergeCell ref="R32:S32"/>
    <mergeCell ref="R33:S33"/>
    <mergeCell ref="P32:Q32"/>
    <mergeCell ref="P33:Q33"/>
    <mergeCell ref="R34:S34"/>
    <mergeCell ref="P34:Q34"/>
    <mergeCell ref="P35:Q35"/>
    <mergeCell ref="P36:Q36"/>
    <mergeCell ref="R36:S36"/>
    <mergeCell ref="P26:Q26"/>
    <mergeCell ref="P27:Q27"/>
    <mergeCell ref="P28:Q28"/>
    <mergeCell ref="P29:Q29"/>
    <mergeCell ref="P30:Q30"/>
    <mergeCell ref="P31:Q31"/>
    <mergeCell ref="R25:S25"/>
    <mergeCell ref="P19:Q19"/>
    <mergeCell ref="P20:Q20"/>
    <mergeCell ref="P21:Q21"/>
    <mergeCell ref="P22:Q22"/>
    <mergeCell ref="P23:Q23"/>
    <mergeCell ref="P24:Q24"/>
    <mergeCell ref="T25:U25"/>
    <mergeCell ref="T26:U26"/>
    <mergeCell ref="R19:S19"/>
    <mergeCell ref="R20:S20"/>
    <mergeCell ref="R21:S21"/>
    <mergeCell ref="R22:S22"/>
    <mergeCell ref="R23:S23"/>
    <mergeCell ref="R24:S24"/>
    <mergeCell ref="T21:U21"/>
    <mergeCell ref="T22:U22"/>
    <mergeCell ref="T15:U15"/>
    <mergeCell ref="T16:U16"/>
    <mergeCell ref="T23:U23"/>
    <mergeCell ref="T24:U24"/>
    <mergeCell ref="T17:U17"/>
    <mergeCell ref="T18:U18"/>
    <mergeCell ref="T19:U19"/>
    <mergeCell ref="T20:U20"/>
    <mergeCell ref="R15:S15"/>
    <mergeCell ref="R16:S16"/>
    <mergeCell ref="R18:S18"/>
    <mergeCell ref="R17:S17"/>
    <mergeCell ref="T9:U9"/>
    <mergeCell ref="T10:U10"/>
    <mergeCell ref="T11:U11"/>
    <mergeCell ref="T12:U12"/>
    <mergeCell ref="T13:U13"/>
    <mergeCell ref="T14:U14"/>
    <mergeCell ref="P15:Q15"/>
    <mergeCell ref="P16:Q16"/>
    <mergeCell ref="P17:Q17"/>
    <mergeCell ref="P18:Q18"/>
    <mergeCell ref="R9:S9"/>
    <mergeCell ref="R10:S10"/>
    <mergeCell ref="R11:S11"/>
    <mergeCell ref="R12:S12"/>
    <mergeCell ref="R13:S13"/>
    <mergeCell ref="R14:S14"/>
    <mergeCell ref="P9:Q9"/>
    <mergeCell ref="P10:Q10"/>
    <mergeCell ref="P11:Q11"/>
    <mergeCell ref="P12:Q12"/>
    <mergeCell ref="P14:Q14"/>
    <mergeCell ref="P13:Q13"/>
    <mergeCell ref="N31:O31"/>
    <mergeCell ref="N32:O32"/>
    <mergeCell ref="N33:O33"/>
    <mergeCell ref="N34:O34"/>
    <mergeCell ref="N35:O35"/>
    <mergeCell ref="N36:O36"/>
    <mergeCell ref="N25:O25"/>
    <mergeCell ref="N26:O26"/>
    <mergeCell ref="N27:O27"/>
    <mergeCell ref="N28:O28"/>
    <mergeCell ref="N29:O29"/>
    <mergeCell ref="N30:O30"/>
    <mergeCell ref="N23:O23"/>
    <mergeCell ref="N24:O24"/>
    <mergeCell ref="N18:O18"/>
    <mergeCell ref="N19:O19"/>
    <mergeCell ref="N20:O20"/>
    <mergeCell ref="N21:O21"/>
    <mergeCell ref="N13:O13"/>
    <mergeCell ref="N14:O14"/>
    <mergeCell ref="N16:O16"/>
    <mergeCell ref="N17:O17"/>
    <mergeCell ref="N15:O15"/>
    <mergeCell ref="N22:O22"/>
    <mergeCell ref="L12:M12"/>
    <mergeCell ref="L11:M11"/>
    <mergeCell ref="L10:M10"/>
    <mergeCell ref="L9:M9"/>
    <mergeCell ref="N9:O9"/>
    <mergeCell ref="N10:O10"/>
    <mergeCell ref="N11:O11"/>
    <mergeCell ref="N12:O12"/>
    <mergeCell ref="L17:M17"/>
    <mergeCell ref="L16:M16"/>
    <mergeCell ref="L15:M15"/>
    <mergeCell ref="L14:M14"/>
    <mergeCell ref="L18:M18"/>
    <mergeCell ref="L13:M13"/>
    <mergeCell ref="L23:M23"/>
    <mergeCell ref="L22:M22"/>
    <mergeCell ref="L25:M25"/>
    <mergeCell ref="L21:M21"/>
    <mergeCell ref="L20:M20"/>
    <mergeCell ref="L19:M19"/>
    <mergeCell ref="L33:M33"/>
    <mergeCell ref="L32:M32"/>
    <mergeCell ref="L27:M27"/>
    <mergeCell ref="L26:M26"/>
    <mergeCell ref="L24:M24"/>
    <mergeCell ref="L31:M31"/>
    <mergeCell ref="L30:M30"/>
    <mergeCell ref="L29:M29"/>
    <mergeCell ref="L28:M28"/>
    <mergeCell ref="J34:K34"/>
    <mergeCell ref="J35:K35"/>
    <mergeCell ref="J36:K36"/>
    <mergeCell ref="J37:K37"/>
    <mergeCell ref="J38:K38"/>
    <mergeCell ref="L38:M38"/>
    <mergeCell ref="L37:M37"/>
    <mergeCell ref="L36:M36"/>
    <mergeCell ref="L35:M35"/>
    <mergeCell ref="L34:M34"/>
    <mergeCell ref="J28:K28"/>
    <mergeCell ref="J29:K29"/>
    <mergeCell ref="J30:K30"/>
    <mergeCell ref="J31:K31"/>
    <mergeCell ref="J32:K32"/>
    <mergeCell ref="J33:K33"/>
    <mergeCell ref="J25:K25"/>
    <mergeCell ref="J26:K26"/>
    <mergeCell ref="J27:K27"/>
    <mergeCell ref="J21:K21"/>
    <mergeCell ref="J22:K22"/>
    <mergeCell ref="J23:K23"/>
    <mergeCell ref="J24:K24"/>
    <mergeCell ref="J16:K16"/>
    <mergeCell ref="J15:K15"/>
    <mergeCell ref="J17:K17"/>
    <mergeCell ref="J18:K18"/>
    <mergeCell ref="J19:K19"/>
    <mergeCell ref="J20:K20"/>
    <mergeCell ref="J9:K9"/>
    <mergeCell ref="J10:K10"/>
    <mergeCell ref="J11:K11"/>
    <mergeCell ref="J12:K12"/>
    <mergeCell ref="J13:K13"/>
    <mergeCell ref="J14:K14"/>
    <mergeCell ref="H33:I33"/>
    <mergeCell ref="H34:I34"/>
    <mergeCell ref="H35:I35"/>
    <mergeCell ref="H36:I36"/>
    <mergeCell ref="H37:I37"/>
    <mergeCell ref="H38:I38"/>
    <mergeCell ref="H27:I27"/>
    <mergeCell ref="H28:I28"/>
    <mergeCell ref="H29:I29"/>
    <mergeCell ref="H30:I30"/>
    <mergeCell ref="H31:I31"/>
    <mergeCell ref="H32:I32"/>
    <mergeCell ref="H25:I25"/>
    <mergeCell ref="H26:I26"/>
    <mergeCell ref="H20:I20"/>
    <mergeCell ref="H21:I21"/>
    <mergeCell ref="H22:I22"/>
    <mergeCell ref="H23:I23"/>
    <mergeCell ref="H15:I15"/>
    <mergeCell ref="H17:I17"/>
    <mergeCell ref="H16:I16"/>
    <mergeCell ref="H18:I18"/>
    <mergeCell ref="H19:I19"/>
    <mergeCell ref="H24:I24"/>
    <mergeCell ref="H9:I9"/>
    <mergeCell ref="H10:I10"/>
    <mergeCell ref="H11:I11"/>
    <mergeCell ref="H13:I13"/>
    <mergeCell ref="H14:I14"/>
    <mergeCell ref="H12:I12"/>
    <mergeCell ref="F33:G33"/>
    <mergeCell ref="F34:G34"/>
    <mergeCell ref="F35:G35"/>
    <mergeCell ref="F36:G36"/>
    <mergeCell ref="F37:G37"/>
    <mergeCell ref="F38:G38"/>
    <mergeCell ref="F24:G24"/>
    <mergeCell ref="F28:G28"/>
    <mergeCell ref="F29:G29"/>
    <mergeCell ref="F30:G30"/>
    <mergeCell ref="F31:G31"/>
    <mergeCell ref="F32:G32"/>
    <mergeCell ref="F17:G17"/>
    <mergeCell ref="F18:G18"/>
    <mergeCell ref="F19:G19"/>
    <mergeCell ref="F20:G20"/>
    <mergeCell ref="F26:G26"/>
    <mergeCell ref="F27:G27"/>
    <mergeCell ref="F25:G25"/>
    <mergeCell ref="F21:G21"/>
    <mergeCell ref="F22:G22"/>
    <mergeCell ref="F23:G23"/>
    <mergeCell ref="D37:E37"/>
    <mergeCell ref="D38:E38"/>
    <mergeCell ref="F9:G9"/>
    <mergeCell ref="F10:G10"/>
    <mergeCell ref="F11:G11"/>
    <mergeCell ref="F12:G12"/>
    <mergeCell ref="F13:G13"/>
    <mergeCell ref="F15:G15"/>
    <mergeCell ref="F16:G16"/>
    <mergeCell ref="F14:G14"/>
    <mergeCell ref="O58:P58"/>
    <mergeCell ref="Q58:R58"/>
    <mergeCell ref="L46:L47"/>
    <mergeCell ref="P46:P47"/>
    <mergeCell ref="D32:E32"/>
    <mergeCell ref="D31:E31"/>
    <mergeCell ref="D33:E33"/>
    <mergeCell ref="D34:E34"/>
    <mergeCell ref="D35:E35"/>
    <mergeCell ref="D36:E36"/>
    <mergeCell ref="D12:E12"/>
    <mergeCell ref="D24:E24"/>
    <mergeCell ref="D25:E25"/>
    <mergeCell ref="D26:E26"/>
    <mergeCell ref="S58:T58"/>
    <mergeCell ref="H44:L45"/>
    <mergeCell ref="M44:R45"/>
    <mergeCell ref="S44:X45"/>
    <mergeCell ref="H46:H47"/>
    <mergeCell ref="I46:I47"/>
    <mergeCell ref="M62:N62"/>
    <mergeCell ref="M63:N63"/>
    <mergeCell ref="M64:N64"/>
    <mergeCell ref="M60:N60"/>
    <mergeCell ref="M61:N61"/>
    <mergeCell ref="K59:L59"/>
    <mergeCell ref="I64:J64"/>
    <mergeCell ref="K60:L60"/>
    <mergeCell ref="K61:L61"/>
    <mergeCell ref="K62:L62"/>
    <mergeCell ref="K63:L63"/>
    <mergeCell ref="K64:L64"/>
    <mergeCell ref="I60:J60"/>
    <mergeCell ref="I61:J61"/>
    <mergeCell ref="I62:J62"/>
    <mergeCell ref="I63:J63"/>
    <mergeCell ref="E63:F63"/>
    <mergeCell ref="E64:F64"/>
    <mergeCell ref="G60:H60"/>
    <mergeCell ref="G61:H61"/>
    <mergeCell ref="G62:H62"/>
    <mergeCell ref="G63:H63"/>
    <mergeCell ref="G64:H64"/>
    <mergeCell ref="E62:F62"/>
    <mergeCell ref="E60:F60"/>
    <mergeCell ref="E61:F61"/>
    <mergeCell ref="A60:B60"/>
    <mergeCell ref="A61:B61"/>
    <mergeCell ref="A63:B63"/>
    <mergeCell ref="A64:B64"/>
    <mergeCell ref="A62:B62"/>
    <mergeCell ref="C60:D60"/>
    <mergeCell ref="C61:D61"/>
    <mergeCell ref="C62:D62"/>
    <mergeCell ref="C63:D63"/>
    <mergeCell ref="C64:D64"/>
    <mergeCell ref="E59:F59"/>
    <mergeCell ref="G59:H59"/>
    <mergeCell ref="C58:F58"/>
    <mergeCell ref="G58:J58"/>
    <mergeCell ref="I59:J59"/>
    <mergeCell ref="C59:D59"/>
    <mergeCell ref="S46:S47"/>
    <mergeCell ref="Y44:Y45"/>
    <mergeCell ref="A44:A47"/>
    <mergeCell ref="N37:O37"/>
    <mergeCell ref="N38:O38"/>
    <mergeCell ref="R37:S37"/>
    <mergeCell ref="R38:S38"/>
    <mergeCell ref="P38:Q38"/>
    <mergeCell ref="P37:Q37"/>
    <mergeCell ref="E46:E47"/>
    <mergeCell ref="D22:E22"/>
    <mergeCell ref="D23:E23"/>
    <mergeCell ref="D18:E18"/>
    <mergeCell ref="D19:E19"/>
    <mergeCell ref="J7:K8"/>
    <mergeCell ref="L7:M8"/>
    <mergeCell ref="D8:E8"/>
    <mergeCell ref="D17:E17"/>
    <mergeCell ref="D13:E13"/>
    <mergeCell ref="D14:E14"/>
    <mergeCell ref="A16:C16"/>
    <mergeCell ref="A17:C17"/>
    <mergeCell ref="A18:C18"/>
    <mergeCell ref="A19:C19"/>
    <mergeCell ref="D20:E20"/>
    <mergeCell ref="D21:E21"/>
    <mergeCell ref="D16:E16"/>
    <mergeCell ref="N5:O7"/>
    <mergeCell ref="F5:M6"/>
    <mergeCell ref="A12:C12"/>
    <mergeCell ref="A14:C14"/>
    <mergeCell ref="A13:C13"/>
    <mergeCell ref="A15:C15"/>
    <mergeCell ref="D15:E15"/>
    <mergeCell ref="D9:E9"/>
    <mergeCell ref="D10:E10"/>
    <mergeCell ref="D11:E11"/>
    <mergeCell ref="N8:O8"/>
    <mergeCell ref="R5:V6"/>
    <mergeCell ref="D5:E7"/>
    <mergeCell ref="P5:Q7"/>
    <mergeCell ref="Y5:Z7"/>
    <mergeCell ref="R7:S8"/>
    <mergeCell ref="T7:U8"/>
    <mergeCell ref="Y8:Z8"/>
    <mergeCell ref="F7:G8"/>
    <mergeCell ref="H7:I8"/>
    <mergeCell ref="V7:V8"/>
    <mergeCell ref="P8:Q8"/>
    <mergeCell ref="A4:C8"/>
    <mergeCell ref="A9:C9"/>
    <mergeCell ref="A10:C10"/>
    <mergeCell ref="A11:C11"/>
    <mergeCell ref="D4:O4"/>
    <mergeCell ref="P4:Z4"/>
    <mergeCell ref="W5:X7"/>
    <mergeCell ref="W8:X8"/>
    <mergeCell ref="A22:C22"/>
    <mergeCell ref="A23:C23"/>
    <mergeCell ref="A24:C24"/>
    <mergeCell ref="A25:C25"/>
    <mergeCell ref="A20:C20"/>
    <mergeCell ref="A21:C21"/>
    <mergeCell ref="B44:G45"/>
    <mergeCell ref="D46:D47"/>
    <mergeCell ref="A27:C27"/>
    <mergeCell ref="A26:C26"/>
    <mergeCell ref="A28:C28"/>
    <mergeCell ref="A29:C29"/>
    <mergeCell ref="D27:E27"/>
    <mergeCell ref="D28:E28"/>
    <mergeCell ref="D29:E29"/>
    <mergeCell ref="D30:E30"/>
    <mergeCell ref="A35:C35"/>
    <mergeCell ref="A36:C36"/>
    <mergeCell ref="A37:C37"/>
    <mergeCell ref="A30:C30"/>
    <mergeCell ref="A31:C31"/>
    <mergeCell ref="A32:C32"/>
    <mergeCell ref="A33:C33"/>
    <mergeCell ref="A2:Z2"/>
    <mergeCell ref="U58:V58"/>
    <mergeCell ref="W58:X58"/>
    <mergeCell ref="Y58:Z58"/>
    <mergeCell ref="W46:W47"/>
    <mergeCell ref="R46:R47"/>
    <mergeCell ref="N46:N47"/>
    <mergeCell ref="O46:O47"/>
    <mergeCell ref="J46:J47"/>
    <mergeCell ref="A34:C34"/>
    <mergeCell ref="A58:B59"/>
    <mergeCell ref="K58:N58"/>
    <mergeCell ref="M59:N59"/>
    <mergeCell ref="A38:C38"/>
    <mergeCell ref="A42:Z42"/>
    <mergeCell ref="B46:B47"/>
    <mergeCell ref="Z44:Z45"/>
    <mergeCell ref="T46:T47"/>
    <mergeCell ref="U46:U47"/>
    <mergeCell ref="V46:V47"/>
    <mergeCell ref="Q46:Q47"/>
    <mergeCell ref="M46:M47"/>
    <mergeCell ref="A56:Z56"/>
    <mergeCell ref="Z46:Z47"/>
    <mergeCell ref="C46:C47"/>
    <mergeCell ref="F46:F47"/>
    <mergeCell ref="G46:G47"/>
    <mergeCell ref="K46:K47"/>
    <mergeCell ref="X46:X47"/>
    <mergeCell ref="Y46:Y4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1" width="15.09765625" style="62" customWidth="1"/>
    <col min="2" max="2" width="2.09765625" style="62" customWidth="1"/>
    <col min="3" max="3" width="6.59765625" style="62" customWidth="1"/>
    <col min="4" max="4" width="9.5" style="62" customWidth="1"/>
    <col min="5" max="5" width="8.19921875" style="62" customWidth="1"/>
    <col min="6" max="6" width="2.59765625" style="62" customWidth="1"/>
    <col min="7" max="8" width="7.09765625" style="62" customWidth="1"/>
    <col min="9" max="9" width="2.59765625" style="62" customWidth="1"/>
    <col min="10" max="10" width="7.09765625" style="62" customWidth="1"/>
    <col min="11" max="11" width="8.09765625" style="62" customWidth="1"/>
    <col min="12" max="12" width="2.59765625" style="62" customWidth="1"/>
    <col min="13" max="14" width="7.09765625" style="62" customWidth="1"/>
    <col min="15" max="15" width="2.59765625" style="62" customWidth="1"/>
    <col min="16" max="16" width="7.09765625" style="62" customWidth="1"/>
    <col min="17" max="17" width="8" style="62" customWidth="1"/>
    <col min="18" max="18" width="2.59765625" style="62" customWidth="1"/>
    <col min="19" max="20" width="7.09765625" style="62" customWidth="1"/>
    <col min="21" max="21" width="5.59765625" style="62" customWidth="1"/>
    <col min="22" max="22" width="7.09765625" style="62" customWidth="1"/>
    <col min="23" max="23" width="8" style="62" customWidth="1"/>
    <col min="24" max="24" width="2.59765625" style="62" customWidth="1"/>
    <col min="25" max="25" width="7.09765625" style="62" customWidth="1"/>
    <col min="26" max="26" width="7.09765625" style="71" customWidth="1"/>
    <col min="27" max="27" width="2.59765625" style="62" customWidth="1"/>
    <col min="28" max="28" width="7.09765625" style="62" customWidth="1"/>
    <col min="29" max="29" width="6.59765625" style="71" customWidth="1"/>
    <col min="30" max="30" width="2.59765625" style="62" customWidth="1"/>
    <col min="31" max="31" width="6.59765625" style="187" customWidth="1"/>
    <col min="32" max="32" width="6.19921875" style="62" customWidth="1"/>
    <col min="33" max="33" width="2.59765625" style="62" customWidth="1"/>
    <col min="34" max="34" width="3" style="62" customWidth="1"/>
    <col min="35" max="35" width="1.8984375" style="62" customWidth="1"/>
    <col min="36" max="36" width="2.59765625" style="62" customWidth="1"/>
    <col min="37" max="37" width="6.19921875" style="62" customWidth="1"/>
    <col min="38" max="38" width="2.59765625" style="62" customWidth="1"/>
    <col min="39" max="39" width="3" style="62" customWidth="1"/>
    <col min="40" max="40" width="1.4921875" style="62" customWidth="1"/>
    <col min="41" max="16384" width="10.59765625" style="62" customWidth="1"/>
  </cols>
  <sheetData>
    <row r="1" spans="1:40" ht="19.5" customHeight="1">
      <c r="A1" s="1" t="s">
        <v>276</v>
      </c>
      <c r="B1" s="16"/>
      <c r="AN1" s="2" t="s">
        <v>277</v>
      </c>
    </row>
    <row r="2" spans="1:40" ht="19.5" customHeight="1">
      <c r="A2" s="260" t="s">
        <v>436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</row>
    <row r="3" spans="1:39" ht="18" customHeight="1" thickBot="1">
      <c r="A3" s="70"/>
      <c r="B3" s="70"/>
      <c r="C3" s="99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8"/>
      <c r="AA3" s="97"/>
      <c r="AB3" s="97"/>
      <c r="AC3" s="98"/>
      <c r="AD3" s="97"/>
      <c r="AE3" s="55"/>
      <c r="AF3" s="97"/>
      <c r="AG3" s="97"/>
      <c r="AH3" s="97"/>
      <c r="AI3" s="97"/>
      <c r="AJ3" s="97"/>
      <c r="AK3" s="97"/>
      <c r="AL3" s="97"/>
      <c r="AM3" s="98" t="s">
        <v>232</v>
      </c>
    </row>
    <row r="4" spans="1:40" ht="19.5" customHeight="1">
      <c r="A4" s="574" t="s">
        <v>278</v>
      </c>
      <c r="B4" s="575"/>
      <c r="C4" s="572" t="s">
        <v>279</v>
      </c>
      <c r="D4" s="552" t="s">
        <v>103</v>
      </c>
      <c r="E4" s="554" t="s">
        <v>104</v>
      </c>
      <c r="F4" s="555"/>
      <c r="G4" s="555"/>
      <c r="H4" s="555"/>
      <c r="I4" s="555"/>
      <c r="J4" s="555"/>
      <c r="K4" s="399" t="s">
        <v>417</v>
      </c>
      <c r="L4" s="558"/>
      <c r="M4" s="558"/>
      <c r="N4" s="558"/>
      <c r="O4" s="558"/>
      <c r="P4" s="559"/>
      <c r="Q4" s="563" t="s">
        <v>438</v>
      </c>
      <c r="R4" s="564"/>
      <c r="S4" s="564"/>
      <c r="T4" s="564"/>
      <c r="U4" s="564"/>
      <c r="V4" s="565"/>
      <c r="W4" s="387" t="s">
        <v>437</v>
      </c>
      <c r="X4" s="578"/>
      <c r="Y4" s="578"/>
      <c r="Z4" s="578"/>
      <c r="AA4" s="578"/>
      <c r="AB4" s="579"/>
      <c r="AC4" s="583" t="s">
        <v>435</v>
      </c>
      <c r="AD4" s="558"/>
      <c r="AE4" s="558"/>
      <c r="AF4" s="558"/>
      <c r="AG4" s="558"/>
      <c r="AH4" s="558"/>
      <c r="AI4" s="558"/>
      <c r="AJ4" s="558"/>
      <c r="AK4" s="558"/>
      <c r="AL4" s="558"/>
      <c r="AM4" s="558"/>
      <c r="AN4" s="584"/>
    </row>
    <row r="5" spans="1:40" ht="19.5" customHeight="1">
      <c r="A5" s="574"/>
      <c r="B5" s="575"/>
      <c r="C5" s="572"/>
      <c r="D5" s="553"/>
      <c r="E5" s="556"/>
      <c r="F5" s="556"/>
      <c r="G5" s="556"/>
      <c r="H5" s="556"/>
      <c r="I5" s="556"/>
      <c r="J5" s="556"/>
      <c r="K5" s="560"/>
      <c r="L5" s="561"/>
      <c r="M5" s="561"/>
      <c r="N5" s="561"/>
      <c r="O5" s="561"/>
      <c r="P5" s="562"/>
      <c r="Q5" s="566"/>
      <c r="R5" s="567"/>
      <c r="S5" s="567"/>
      <c r="T5" s="567"/>
      <c r="U5" s="567"/>
      <c r="V5" s="568"/>
      <c r="W5" s="580"/>
      <c r="X5" s="581"/>
      <c r="Y5" s="581"/>
      <c r="Z5" s="581"/>
      <c r="AA5" s="581"/>
      <c r="AB5" s="582"/>
      <c r="AC5" s="560"/>
      <c r="AD5" s="561"/>
      <c r="AE5" s="561"/>
      <c r="AF5" s="561"/>
      <c r="AG5" s="561"/>
      <c r="AH5" s="561"/>
      <c r="AI5" s="561"/>
      <c r="AJ5" s="561"/>
      <c r="AK5" s="561"/>
      <c r="AL5" s="561"/>
      <c r="AM5" s="561"/>
      <c r="AN5" s="498"/>
    </row>
    <row r="6" spans="1:40" ht="19.5" customHeight="1">
      <c r="A6" s="576"/>
      <c r="B6" s="577"/>
      <c r="C6" s="573"/>
      <c r="D6" s="553"/>
      <c r="E6" s="557" t="s">
        <v>418</v>
      </c>
      <c r="F6" s="557"/>
      <c r="G6" s="557"/>
      <c r="H6" s="557" t="s">
        <v>105</v>
      </c>
      <c r="I6" s="557"/>
      <c r="J6" s="557"/>
      <c r="K6" s="257" t="s">
        <v>418</v>
      </c>
      <c r="L6" s="258"/>
      <c r="M6" s="259"/>
      <c r="N6" s="257" t="s">
        <v>105</v>
      </c>
      <c r="O6" s="258"/>
      <c r="P6" s="259"/>
      <c r="Q6" s="257" t="s">
        <v>418</v>
      </c>
      <c r="R6" s="258"/>
      <c r="S6" s="259"/>
      <c r="T6" s="257" t="s">
        <v>105</v>
      </c>
      <c r="U6" s="258"/>
      <c r="V6" s="259"/>
      <c r="W6" s="257" t="s">
        <v>418</v>
      </c>
      <c r="X6" s="258"/>
      <c r="Y6" s="259"/>
      <c r="Z6" s="257" t="s">
        <v>105</v>
      </c>
      <c r="AA6" s="258"/>
      <c r="AB6" s="259"/>
      <c r="AC6" s="257" t="s">
        <v>418</v>
      </c>
      <c r="AD6" s="258"/>
      <c r="AE6" s="259"/>
      <c r="AF6" s="257" t="s">
        <v>105</v>
      </c>
      <c r="AG6" s="258"/>
      <c r="AH6" s="258"/>
      <c r="AI6" s="258"/>
      <c r="AJ6" s="258"/>
      <c r="AK6" s="258"/>
      <c r="AL6" s="258"/>
      <c r="AM6" s="258"/>
      <c r="AN6" s="188"/>
    </row>
    <row r="7" spans="1:40" ht="15" customHeight="1">
      <c r="A7" s="189"/>
      <c r="B7" s="190"/>
      <c r="C7" s="55" t="s">
        <v>106</v>
      </c>
      <c r="D7" s="158">
        <v>4</v>
      </c>
      <c r="E7" s="191">
        <v>0</v>
      </c>
      <c r="F7" s="158" t="s">
        <v>107</v>
      </c>
      <c r="G7" s="192">
        <v>51</v>
      </c>
      <c r="H7" s="193">
        <v>7.2</v>
      </c>
      <c r="I7" s="194" t="s">
        <v>108</v>
      </c>
      <c r="J7" s="195">
        <v>8.4</v>
      </c>
      <c r="K7" s="191">
        <v>0</v>
      </c>
      <c r="L7" s="158" t="s">
        <v>107</v>
      </c>
      <c r="M7" s="192">
        <v>51</v>
      </c>
      <c r="N7" s="193">
        <v>8.2</v>
      </c>
      <c r="O7" s="194" t="s">
        <v>108</v>
      </c>
      <c r="P7" s="196">
        <v>13</v>
      </c>
      <c r="Q7" s="191">
        <v>1</v>
      </c>
      <c r="R7" s="158" t="s">
        <v>107</v>
      </c>
      <c r="S7" s="192">
        <v>51</v>
      </c>
      <c r="T7" s="98" t="s">
        <v>419</v>
      </c>
      <c r="U7" s="197" t="s">
        <v>108</v>
      </c>
      <c r="V7" s="195">
        <v>1.1</v>
      </c>
      <c r="W7" s="191">
        <v>3</v>
      </c>
      <c r="X7" s="158" t="s">
        <v>107</v>
      </c>
      <c r="Y7" s="192">
        <v>51</v>
      </c>
      <c r="Z7" s="98" t="s">
        <v>231</v>
      </c>
      <c r="AA7" s="197" t="s">
        <v>108</v>
      </c>
      <c r="AB7" s="196">
        <v>41</v>
      </c>
      <c r="AC7" s="191">
        <v>32</v>
      </c>
      <c r="AD7" s="158" t="s">
        <v>107</v>
      </c>
      <c r="AE7" s="192">
        <v>51</v>
      </c>
      <c r="AF7" s="194">
        <v>4.5</v>
      </c>
      <c r="AG7" s="198" t="s">
        <v>109</v>
      </c>
      <c r="AH7" s="199">
        <v>10</v>
      </c>
      <c r="AI7" s="34">
        <v>0</v>
      </c>
      <c r="AJ7" s="198" t="s">
        <v>108</v>
      </c>
      <c r="AK7" s="194">
        <v>4.9</v>
      </c>
      <c r="AL7" s="198" t="s">
        <v>109</v>
      </c>
      <c r="AM7" s="199">
        <v>10</v>
      </c>
      <c r="AN7" s="39">
        <v>3</v>
      </c>
    </row>
    <row r="8" spans="1:40" ht="15" customHeight="1">
      <c r="A8" s="189"/>
      <c r="B8" s="190"/>
      <c r="C8" s="55" t="s">
        <v>110</v>
      </c>
      <c r="D8" s="45">
        <v>23</v>
      </c>
      <c r="E8" s="110">
        <v>18</v>
      </c>
      <c r="F8" s="45" t="s">
        <v>107</v>
      </c>
      <c r="G8" s="55">
        <v>366</v>
      </c>
      <c r="H8" s="117">
        <v>6.5</v>
      </c>
      <c r="I8" s="117" t="s">
        <v>108</v>
      </c>
      <c r="J8" s="200">
        <v>9.9</v>
      </c>
      <c r="K8" s="110">
        <v>7</v>
      </c>
      <c r="L8" s="45" t="s">
        <v>107</v>
      </c>
      <c r="M8" s="55">
        <v>366</v>
      </c>
      <c r="N8" s="117">
        <v>5.2</v>
      </c>
      <c r="O8" s="117" t="s">
        <v>108</v>
      </c>
      <c r="P8" s="201">
        <v>16</v>
      </c>
      <c r="Q8" s="110">
        <v>38</v>
      </c>
      <c r="R8" s="45" t="s">
        <v>107</v>
      </c>
      <c r="S8" s="55">
        <v>366</v>
      </c>
      <c r="T8" s="98" t="s">
        <v>419</v>
      </c>
      <c r="U8" s="118" t="s">
        <v>108</v>
      </c>
      <c r="V8" s="202">
        <v>7.7</v>
      </c>
      <c r="W8" s="110">
        <v>17</v>
      </c>
      <c r="X8" s="45" t="s">
        <v>107</v>
      </c>
      <c r="Y8" s="55">
        <v>366</v>
      </c>
      <c r="Z8" s="98" t="s">
        <v>420</v>
      </c>
      <c r="AA8" s="118" t="s">
        <v>108</v>
      </c>
      <c r="AB8" s="201">
        <v>180</v>
      </c>
      <c r="AC8" s="98">
        <v>261</v>
      </c>
      <c r="AD8" s="45" t="s">
        <v>107</v>
      </c>
      <c r="AE8" s="55">
        <v>366</v>
      </c>
      <c r="AF8" s="117">
        <v>4</v>
      </c>
      <c r="AG8" s="110" t="s">
        <v>109</v>
      </c>
      <c r="AH8" s="203">
        <v>10</v>
      </c>
      <c r="AI8" s="35">
        <v>0</v>
      </c>
      <c r="AJ8" s="110" t="s">
        <v>108</v>
      </c>
      <c r="AK8" s="117">
        <v>5.4</v>
      </c>
      <c r="AL8" s="110" t="s">
        <v>109</v>
      </c>
      <c r="AM8" s="203">
        <v>10</v>
      </c>
      <c r="AN8" s="36">
        <v>6</v>
      </c>
    </row>
    <row r="9" spans="1:40" ht="15" customHeight="1">
      <c r="A9" s="571" t="s">
        <v>111</v>
      </c>
      <c r="B9" s="190"/>
      <c r="C9" s="55" t="s">
        <v>112</v>
      </c>
      <c r="D9" s="45">
        <v>19</v>
      </c>
      <c r="E9" s="110">
        <v>26</v>
      </c>
      <c r="F9" s="45" t="s">
        <v>107</v>
      </c>
      <c r="G9" s="55">
        <v>361</v>
      </c>
      <c r="H9" s="117">
        <v>6.6</v>
      </c>
      <c r="I9" s="117" t="s">
        <v>108</v>
      </c>
      <c r="J9" s="200">
        <v>10.2</v>
      </c>
      <c r="K9" s="110">
        <v>18</v>
      </c>
      <c r="L9" s="45" t="s">
        <v>107</v>
      </c>
      <c r="M9" s="55">
        <v>361</v>
      </c>
      <c r="N9" s="126" t="s">
        <v>419</v>
      </c>
      <c r="O9" s="117" t="s">
        <v>108</v>
      </c>
      <c r="P9" s="201">
        <v>15</v>
      </c>
      <c r="Q9" s="110">
        <v>120</v>
      </c>
      <c r="R9" s="45" t="s">
        <v>107</v>
      </c>
      <c r="S9" s="55">
        <v>361</v>
      </c>
      <c r="T9" s="98" t="s">
        <v>419</v>
      </c>
      <c r="U9" s="118" t="s">
        <v>108</v>
      </c>
      <c r="V9" s="205">
        <v>13</v>
      </c>
      <c r="W9" s="110">
        <v>32</v>
      </c>
      <c r="X9" s="45" t="s">
        <v>107</v>
      </c>
      <c r="Y9" s="55">
        <v>361</v>
      </c>
      <c r="Z9" s="98" t="s">
        <v>231</v>
      </c>
      <c r="AA9" s="118" t="s">
        <v>108</v>
      </c>
      <c r="AB9" s="201">
        <v>170</v>
      </c>
      <c r="AC9" s="98">
        <v>217</v>
      </c>
      <c r="AD9" s="45" t="s">
        <v>107</v>
      </c>
      <c r="AE9" s="55">
        <v>361</v>
      </c>
      <c r="AF9" s="117">
        <v>4.9</v>
      </c>
      <c r="AG9" s="110" t="s">
        <v>109</v>
      </c>
      <c r="AH9" s="203">
        <v>10</v>
      </c>
      <c r="AI9" s="35">
        <v>1</v>
      </c>
      <c r="AJ9" s="110" t="s">
        <v>108</v>
      </c>
      <c r="AK9" s="117">
        <v>9.2</v>
      </c>
      <c r="AL9" s="110" t="s">
        <v>109</v>
      </c>
      <c r="AM9" s="203">
        <v>10</v>
      </c>
      <c r="AN9" s="36">
        <v>6</v>
      </c>
    </row>
    <row r="10" spans="1:40" ht="15" customHeight="1">
      <c r="A10" s="571"/>
      <c r="B10" s="190"/>
      <c r="C10" s="55" t="s">
        <v>113</v>
      </c>
      <c r="D10" s="45">
        <v>5</v>
      </c>
      <c r="E10" s="110">
        <v>23</v>
      </c>
      <c r="F10" s="45" t="s">
        <v>107</v>
      </c>
      <c r="G10" s="55">
        <v>169</v>
      </c>
      <c r="H10" s="117">
        <v>6.8</v>
      </c>
      <c r="I10" s="117" t="s">
        <v>108</v>
      </c>
      <c r="J10" s="200">
        <v>9.7</v>
      </c>
      <c r="K10" s="110">
        <v>27</v>
      </c>
      <c r="L10" s="45" t="s">
        <v>107</v>
      </c>
      <c r="M10" s="55">
        <v>169</v>
      </c>
      <c r="N10" s="126" t="s">
        <v>421</v>
      </c>
      <c r="O10" s="117" t="s">
        <v>108</v>
      </c>
      <c r="P10" s="201">
        <v>19</v>
      </c>
      <c r="Q10" s="110">
        <v>61</v>
      </c>
      <c r="R10" s="45" t="s">
        <v>107</v>
      </c>
      <c r="S10" s="55">
        <v>169</v>
      </c>
      <c r="T10" s="117">
        <v>0.8</v>
      </c>
      <c r="U10" s="118" t="s">
        <v>108</v>
      </c>
      <c r="V10" s="205">
        <v>47</v>
      </c>
      <c r="W10" s="98">
        <v>1</v>
      </c>
      <c r="X10" s="45" t="s">
        <v>107</v>
      </c>
      <c r="Y10" s="55">
        <v>169</v>
      </c>
      <c r="Z10" s="98" t="s">
        <v>420</v>
      </c>
      <c r="AA10" s="118" t="s">
        <v>108</v>
      </c>
      <c r="AB10" s="201">
        <v>110</v>
      </c>
      <c r="AC10" s="98" t="s">
        <v>422</v>
      </c>
      <c r="AD10" s="45" t="s">
        <v>107</v>
      </c>
      <c r="AE10" s="55">
        <v>169</v>
      </c>
      <c r="AF10" s="117">
        <v>2.2</v>
      </c>
      <c r="AG10" s="110" t="s">
        <v>109</v>
      </c>
      <c r="AH10" s="203">
        <v>10</v>
      </c>
      <c r="AI10" s="35">
        <v>2</v>
      </c>
      <c r="AJ10" s="110" t="s">
        <v>108</v>
      </c>
      <c r="AK10" s="117">
        <v>1.6</v>
      </c>
      <c r="AL10" s="110" t="s">
        <v>109</v>
      </c>
      <c r="AM10" s="203">
        <v>10</v>
      </c>
      <c r="AN10" s="36">
        <v>9</v>
      </c>
    </row>
    <row r="11" spans="1:40" ht="15" customHeight="1">
      <c r="A11" s="204"/>
      <c r="B11" s="190"/>
      <c r="C11" s="55" t="s">
        <v>114</v>
      </c>
      <c r="D11" s="45">
        <v>1</v>
      </c>
      <c r="E11" s="98">
        <v>0</v>
      </c>
      <c r="F11" s="45" t="s">
        <v>107</v>
      </c>
      <c r="G11" s="55">
        <v>24</v>
      </c>
      <c r="H11" s="126">
        <v>7.1</v>
      </c>
      <c r="I11" s="117" t="s">
        <v>108</v>
      </c>
      <c r="J11" s="200">
        <v>8.3</v>
      </c>
      <c r="K11" s="98">
        <v>0</v>
      </c>
      <c r="L11" s="45" t="s">
        <v>107</v>
      </c>
      <c r="M11" s="55">
        <v>24</v>
      </c>
      <c r="N11" s="126">
        <v>5.6</v>
      </c>
      <c r="O11" s="117" t="s">
        <v>108</v>
      </c>
      <c r="P11" s="201">
        <v>12</v>
      </c>
      <c r="Q11" s="98">
        <v>0</v>
      </c>
      <c r="R11" s="45" t="s">
        <v>107</v>
      </c>
      <c r="S11" s="55">
        <v>24</v>
      </c>
      <c r="T11" s="126">
        <v>1.6</v>
      </c>
      <c r="U11" s="118" t="s">
        <v>108</v>
      </c>
      <c r="V11" s="200">
        <v>7.9</v>
      </c>
      <c r="W11" s="98">
        <v>0</v>
      </c>
      <c r="X11" s="45" t="s">
        <v>107</v>
      </c>
      <c r="Y11" s="55">
        <v>24</v>
      </c>
      <c r="Z11" s="206">
        <v>3</v>
      </c>
      <c r="AA11" s="118" t="s">
        <v>108</v>
      </c>
      <c r="AB11" s="201">
        <v>17</v>
      </c>
      <c r="AC11" s="98" t="s">
        <v>422</v>
      </c>
      <c r="AD11" s="45" t="s">
        <v>107</v>
      </c>
      <c r="AE11" s="55">
        <v>24</v>
      </c>
      <c r="AF11" s="126">
        <v>4.9</v>
      </c>
      <c r="AG11" s="110" t="s">
        <v>109</v>
      </c>
      <c r="AH11" s="203">
        <v>10</v>
      </c>
      <c r="AI11" s="35">
        <v>2</v>
      </c>
      <c r="AJ11" s="110" t="s">
        <v>108</v>
      </c>
      <c r="AK11" s="126">
        <v>7.9</v>
      </c>
      <c r="AL11" s="110" t="s">
        <v>109</v>
      </c>
      <c r="AM11" s="203">
        <v>10</v>
      </c>
      <c r="AN11" s="36">
        <v>4</v>
      </c>
    </row>
    <row r="12" spans="1:40" ht="15" customHeight="1">
      <c r="A12" s="204"/>
      <c r="B12" s="190"/>
      <c r="C12" s="55" t="s">
        <v>115</v>
      </c>
      <c r="D12" s="45">
        <v>1</v>
      </c>
      <c r="E12" s="98">
        <v>3</v>
      </c>
      <c r="F12" s="45" t="s">
        <v>107</v>
      </c>
      <c r="G12" s="55">
        <v>24</v>
      </c>
      <c r="H12" s="126">
        <v>7.2</v>
      </c>
      <c r="I12" s="117" t="s">
        <v>108</v>
      </c>
      <c r="J12" s="200">
        <v>8.9</v>
      </c>
      <c r="K12" s="98">
        <v>0</v>
      </c>
      <c r="L12" s="45" t="s">
        <v>107</v>
      </c>
      <c r="M12" s="55">
        <v>24</v>
      </c>
      <c r="N12" s="98">
        <v>7.4</v>
      </c>
      <c r="O12" s="117" t="s">
        <v>108</v>
      </c>
      <c r="P12" s="201">
        <v>12</v>
      </c>
      <c r="Q12" s="98">
        <v>0</v>
      </c>
      <c r="R12" s="45" t="s">
        <v>107</v>
      </c>
      <c r="S12" s="55">
        <v>24</v>
      </c>
      <c r="T12" s="98">
        <v>2.3</v>
      </c>
      <c r="U12" s="118" t="s">
        <v>108</v>
      </c>
      <c r="V12" s="200">
        <v>7.3</v>
      </c>
      <c r="W12" s="98" t="s">
        <v>422</v>
      </c>
      <c r="X12" s="45" t="s">
        <v>107</v>
      </c>
      <c r="Y12" s="55">
        <v>24</v>
      </c>
      <c r="Z12" s="98">
        <v>5</v>
      </c>
      <c r="AA12" s="118" t="s">
        <v>108</v>
      </c>
      <c r="AB12" s="201">
        <v>30</v>
      </c>
      <c r="AC12" s="98" t="s">
        <v>422</v>
      </c>
      <c r="AD12" s="45" t="s">
        <v>107</v>
      </c>
      <c r="AE12" s="55">
        <v>24</v>
      </c>
      <c r="AF12" s="98">
        <v>7.8</v>
      </c>
      <c r="AG12" s="110" t="s">
        <v>109</v>
      </c>
      <c r="AH12" s="203">
        <v>10</v>
      </c>
      <c r="AI12" s="35">
        <v>1</v>
      </c>
      <c r="AJ12" s="110" t="s">
        <v>108</v>
      </c>
      <c r="AK12" s="126">
        <v>1.3</v>
      </c>
      <c r="AL12" s="110" t="s">
        <v>109</v>
      </c>
      <c r="AM12" s="203">
        <v>10</v>
      </c>
      <c r="AN12" s="36">
        <v>5</v>
      </c>
    </row>
    <row r="13" spans="1:40" ht="15" customHeight="1">
      <c r="A13" s="204"/>
      <c r="B13" s="190"/>
      <c r="C13" s="55" t="s">
        <v>106</v>
      </c>
      <c r="D13" s="45">
        <v>1</v>
      </c>
      <c r="E13" s="98">
        <v>0</v>
      </c>
      <c r="F13" s="45" t="s">
        <v>107</v>
      </c>
      <c r="G13" s="55">
        <v>24</v>
      </c>
      <c r="H13" s="117">
        <v>7.2</v>
      </c>
      <c r="I13" s="117" t="s">
        <v>108</v>
      </c>
      <c r="J13" s="200">
        <v>7.6</v>
      </c>
      <c r="K13" s="98">
        <v>0</v>
      </c>
      <c r="L13" s="45" t="s">
        <v>107</v>
      </c>
      <c r="M13" s="55">
        <v>24</v>
      </c>
      <c r="N13" s="117">
        <v>8.7</v>
      </c>
      <c r="O13" s="110" t="s">
        <v>108</v>
      </c>
      <c r="P13" s="55">
        <v>13</v>
      </c>
      <c r="Q13" s="98">
        <v>1</v>
      </c>
      <c r="R13" s="45" t="s">
        <v>107</v>
      </c>
      <c r="S13" s="55">
        <v>24</v>
      </c>
      <c r="T13" s="98" t="s">
        <v>419</v>
      </c>
      <c r="U13" s="45" t="s">
        <v>108</v>
      </c>
      <c r="V13" s="207">
        <v>1.1</v>
      </c>
      <c r="W13" s="98">
        <v>2</v>
      </c>
      <c r="X13" s="45" t="s">
        <v>107</v>
      </c>
      <c r="Y13" s="55">
        <v>24</v>
      </c>
      <c r="Z13" s="98" t="s">
        <v>420</v>
      </c>
      <c r="AA13" s="110" t="s">
        <v>108</v>
      </c>
      <c r="AB13" s="55">
        <v>35</v>
      </c>
      <c r="AC13" s="98">
        <v>18</v>
      </c>
      <c r="AD13" s="45" t="s">
        <v>107</v>
      </c>
      <c r="AE13" s="55">
        <v>24</v>
      </c>
      <c r="AF13" s="117">
        <v>2.3</v>
      </c>
      <c r="AG13" s="110" t="s">
        <v>109</v>
      </c>
      <c r="AH13" s="203">
        <v>10</v>
      </c>
      <c r="AI13" s="35">
        <v>1</v>
      </c>
      <c r="AJ13" s="110" t="s">
        <v>108</v>
      </c>
      <c r="AK13" s="117">
        <v>4.9</v>
      </c>
      <c r="AL13" s="110" t="s">
        <v>109</v>
      </c>
      <c r="AM13" s="203">
        <v>10</v>
      </c>
      <c r="AN13" s="36">
        <v>3</v>
      </c>
    </row>
    <row r="14" spans="1:40" ht="15" customHeight="1">
      <c r="A14" s="571" t="s">
        <v>116</v>
      </c>
      <c r="B14" s="190"/>
      <c r="C14" s="55" t="s">
        <v>110</v>
      </c>
      <c r="D14" s="45">
        <v>1</v>
      </c>
      <c r="E14" s="98">
        <v>0</v>
      </c>
      <c r="F14" s="45" t="s">
        <v>107</v>
      </c>
      <c r="G14" s="55">
        <v>24</v>
      </c>
      <c r="H14" s="117">
        <v>6.8</v>
      </c>
      <c r="I14" s="117" t="s">
        <v>108</v>
      </c>
      <c r="J14" s="200">
        <v>7.5</v>
      </c>
      <c r="K14" s="98">
        <v>0</v>
      </c>
      <c r="L14" s="45" t="s">
        <v>107</v>
      </c>
      <c r="M14" s="55">
        <v>24</v>
      </c>
      <c r="N14" s="117">
        <v>7.9</v>
      </c>
      <c r="O14" s="110" t="s">
        <v>108</v>
      </c>
      <c r="P14" s="55">
        <v>12</v>
      </c>
      <c r="Q14" s="110">
        <v>5</v>
      </c>
      <c r="R14" s="45" t="s">
        <v>107</v>
      </c>
      <c r="S14" s="55">
        <v>24</v>
      </c>
      <c r="T14" s="98">
        <v>0.7</v>
      </c>
      <c r="U14" s="45" t="s">
        <v>108</v>
      </c>
      <c r="V14" s="207">
        <v>6.4</v>
      </c>
      <c r="W14" s="98">
        <v>0</v>
      </c>
      <c r="X14" s="45" t="s">
        <v>107</v>
      </c>
      <c r="Y14" s="55">
        <v>24</v>
      </c>
      <c r="Z14" s="98">
        <v>1</v>
      </c>
      <c r="AA14" s="110" t="s">
        <v>108</v>
      </c>
      <c r="AB14" s="55">
        <v>11</v>
      </c>
      <c r="AC14" s="98">
        <v>24</v>
      </c>
      <c r="AD14" s="45" t="s">
        <v>107</v>
      </c>
      <c r="AE14" s="55">
        <v>24</v>
      </c>
      <c r="AF14" s="117">
        <v>2.3</v>
      </c>
      <c r="AG14" s="110" t="s">
        <v>109</v>
      </c>
      <c r="AH14" s="203">
        <v>10</v>
      </c>
      <c r="AI14" s="35">
        <v>3</v>
      </c>
      <c r="AJ14" s="110" t="s">
        <v>108</v>
      </c>
      <c r="AK14" s="117">
        <v>7.9</v>
      </c>
      <c r="AL14" s="110" t="s">
        <v>109</v>
      </c>
      <c r="AM14" s="203">
        <v>10</v>
      </c>
      <c r="AN14" s="36">
        <v>4</v>
      </c>
    </row>
    <row r="15" spans="1:40" ht="15" customHeight="1">
      <c r="A15" s="571"/>
      <c r="B15" s="190"/>
      <c r="C15" s="55" t="s">
        <v>112</v>
      </c>
      <c r="D15" s="45">
        <v>2</v>
      </c>
      <c r="E15" s="98">
        <v>1</v>
      </c>
      <c r="F15" s="45" t="s">
        <v>107</v>
      </c>
      <c r="G15" s="55">
        <v>61</v>
      </c>
      <c r="H15" s="117">
        <v>6.8</v>
      </c>
      <c r="I15" s="117" t="s">
        <v>108</v>
      </c>
      <c r="J15" s="200">
        <v>8.7</v>
      </c>
      <c r="K15" s="98">
        <v>14</v>
      </c>
      <c r="L15" s="45" t="s">
        <v>107</v>
      </c>
      <c r="M15" s="55">
        <v>61</v>
      </c>
      <c r="N15" s="117">
        <v>0.7</v>
      </c>
      <c r="O15" s="110" t="s">
        <v>108</v>
      </c>
      <c r="P15" s="55">
        <v>13</v>
      </c>
      <c r="Q15" s="110">
        <v>29</v>
      </c>
      <c r="R15" s="45" t="s">
        <v>107</v>
      </c>
      <c r="S15" s="55">
        <v>61</v>
      </c>
      <c r="T15" s="126">
        <v>0.8</v>
      </c>
      <c r="U15" s="45" t="s">
        <v>108</v>
      </c>
      <c r="V15" s="208">
        <v>9.7</v>
      </c>
      <c r="W15" s="98">
        <v>0</v>
      </c>
      <c r="X15" s="45" t="s">
        <v>107</v>
      </c>
      <c r="Y15" s="55">
        <v>61</v>
      </c>
      <c r="Z15" s="98">
        <v>2</v>
      </c>
      <c r="AA15" s="110" t="s">
        <v>108</v>
      </c>
      <c r="AB15" s="55">
        <v>18</v>
      </c>
      <c r="AC15" s="98">
        <v>42</v>
      </c>
      <c r="AD15" s="45" t="s">
        <v>423</v>
      </c>
      <c r="AE15" s="55">
        <v>61</v>
      </c>
      <c r="AF15" s="117">
        <v>1.1</v>
      </c>
      <c r="AG15" s="110" t="s">
        <v>109</v>
      </c>
      <c r="AH15" s="203">
        <v>10</v>
      </c>
      <c r="AI15" s="35">
        <v>3</v>
      </c>
      <c r="AJ15" s="110" t="s">
        <v>108</v>
      </c>
      <c r="AK15" s="117">
        <v>4.9</v>
      </c>
      <c r="AL15" s="110" t="s">
        <v>109</v>
      </c>
      <c r="AM15" s="203">
        <v>10</v>
      </c>
      <c r="AN15" s="36">
        <v>5</v>
      </c>
    </row>
    <row r="16" spans="1:40" ht="15" customHeight="1">
      <c r="A16" s="204"/>
      <c r="B16" s="190"/>
      <c r="C16" s="55" t="s">
        <v>113</v>
      </c>
      <c r="D16" s="45">
        <v>1</v>
      </c>
      <c r="E16" s="98">
        <v>0</v>
      </c>
      <c r="F16" s="45" t="s">
        <v>107</v>
      </c>
      <c r="G16" s="55">
        <v>24</v>
      </c>
      <c r="H16" s="117">
        <v>6.8</v>
      </c>
      <c r="I16" s="117" t="s">
        <v>108</v>
      </c>
      <c r="J16" s="200">
        <v>7.1</v>
      </c>
      <c r="K16" s="110">
        <v>6</v>
      </c>
      <c r="L16" s="45" t="s">
        <v>107</v>
      </c>
      <c r="M16" s="55">
        <v>24</v>
      </c>
      <c r="N16" s="117">
        <v>1.8</v>
      </c>
      <c r="O16" s="110" t="s">
        <v>108</v>
      </c>
      <c r="P16" s="55">
        <v>11</v>
      </c>
      <c r="Q16" s="110">
        <v>15</v>
      </c>
      <c r="R16" s="45" t="s">
        <v>107</v>
      </c>
      <c r="S16" s="55">
        <v>24</v>
      </c>
      <c r="T16" s="126">
        <v>1.7</v>
      </c>
      <c r="U16" s="45" t="s">
        <v>108</v>
      </c>
      <c r="V16" s="209">
        <v>11</v>
      </c>
      <c r="W16" s="98">
        <v>0</v>
      </c>
      <c r="X16" s="45" t="s">
        <v>107</v>
      </c>
      <c r="Y16" s="55">
        <v>24</v>
      </c>
      <c r="Z16" s="98">
        <v>4</v>
      </c>
      <c r="AA16" s="110" t="s">
        <v>108</v>
      </c>
      <c r="AB16" s="55">
        <v>48</v>
      </c>
      <c r="AC16" s="98" t="s">
        <v>422</v>
      </c>
      <c r="AD16" s="45" t="s">
        <v>107</v>
      </c>
      <c r="AE16" s="55">
        <v>24</v>
      </c>
      <c r="AF16" s="117">
        <v>2.3</v>
      </c>
      <c r="AG16" s="110" t="s">
        <v>109</v>
      </c>
      <c r="AH16" s="203">
        <v>10</v>
      </c>
      <c r="AI16" s="35">
        <v>3</v>
      </c>
      <c r="AJ16" s="110" t="s">
        <v>108</v>
      </c>
      <c r="AK16" s="117">
        <v>2.3</v>
      </c>
      <c r="AL16" s="110" t="s">
        <v>109</v>
      </c>
      <c r="AM16" s="203">
        <v>10</v>
      </c>
      <c r="AN16" s="36">
        <v>5</v>
      </c>
    </row>
    <row r="17" spans="1:40" ht="15" customHeight="1">
      <c r="A17" s="571" t="s">
        <v>117</v>
      </c>
      <c r="B17" s="190"/>
      <c r="C17" s="55" t="s">
        <v>110</v>
      </c>
      <c r="D17" s="45">
        <v>1</v>
      </c>
      <c r="E17" s="98">
        <v>0</v>
      </c>
      <c r="F17" s="45" t="s">
        <v>107</v>
      </c>
      <c r="G17" s="55">
        <v>24</v>
      </c>
      <c r="H17" s="117">
        <v>6.7</v>
      </c>
      <c r="I17" s="117" t="s">
        <v>108</v>
      </c>
      <c r="J17" s="200">
        <v>7.4</v>
      </c>
      <c r="K17" s="110">
        <v>1</v>
      </c>
      <c r="L17" s="45" t="s">
        <v>107</v>
      </c>
      <c r="M17" s="55">
        <v>24</v>
      </c>
      <c r="N17" s="117">
        <v>6.7</v>
      </c>
      <c r="O17" s="110" t="s">
        <v>108</v>
      </c>
      <c r="P17" s="55">
        <v>12</v>
      </c>
      <c r="Q17" s="98">
        <v>3</v>
      </c>
      <c r="R17" s="45" t="s">
        <v>107</v>
      </c>
      <c r="S17" s="55">
        <v>24</v>
      </c>
      <c r="T17" s="98" t="s">
        <v>419</v>
      </c>
      <c r="U17" s="45" t="s">
        <v>108</v>
      </c>
      <c r="V17" s="55">
        <v>2.7</v>
      </c>
      <c r="W17" s="98">
        <v>1</v>
      </c>
      <c r="X17" s="45" t="s">
        <v>107</v>
      </c>
      <c r="Y17" s="55">
        <v>24</v>
      </c>
      <c r="Z17" s="98">
        <v>1</v>
      </c>
      <c r="AA17" s="110" t="s">
        <v>108</v>
      </c>
      <c r="AB17" s="55">
        <v>38</v>
      </c>
      <c r="AC17" s="98">
        <v>19</v>
      </c>
      <c r="AD17" s="45" t="s">
        <v>107</v>
      </c>
      <c r="AE17" s="55">
        <v>24</v>
      </c>
      <c r="AF17" s="117">
        <v>2.3</v>
      </c>
      <c r="AG17" s="110" t="s">
        <v>109</v>
      </c>
      <c r="AH17" s="203">
        <v>10</v>
      </c>
      <c r="AI17" s="35">
        <v>2</v>
      </c>
      <c r="AJ17" s="110" t="s">
        <v>108</v>
      </c>
      <c r="AK17" s="117">
        <v>4.9</v>
      </c>
      <c r="AL17" s="110" t="s">
        <v>109</v>
      </c>
      <c r="AM17" s="203">
        <v>10</v>
      </c>
      <c r="AN17" s="36">
        <v>4</v>
      </c>
    </row>
    <row r="18" spans="1:40" ht="15" customHeight="1">
      <c r="A18" s="571"/>
      <c r="B18" s="190"/>
      <c r="C18" s="55" t="s">
        <v>112</v>
      </c>
      <c r="D18" s="45">
        <v>1</v>
      </c>
      <c r="E18" s="110">
        <v>2</v>
      </c>
      <c r="F18" s="45" t="s">
        <v>107</v>
      </c>
      <c r="G18" s="55">
        <v>24</v>
      </c>
      <c r="H18" s="117">
        <v>6.9</v>
      </c>
      <c r="I18" s="117" t="s">
        <v>108</v>
      </c>
      <c r="J18" s="200">
        <v>9.1</v>
      </c>
      <c r="K18" s="98">
        <v>0</v>
      </c>
      <c r="L18" s="45" t="s">
        <v>107</v>
      </c>
      <c r="M18" s="55">
        <v>24</v>
      </c>
      <c r="N18" s="117">
        <v>8</v>
      </c>
      <c r="O18" s="110" t="s">
        <v>108</v>
      </c>
      <c r="P18" s="55">
        <v>12</v>
      </c>
      <c r="Q18" s="98">
        <v>4</v>
      </c>
      <c r="R18" s="45" t="s">
        <v>107</v>
      </c>
      <c r="S18" s="55">
        <v>24</v>
      </c>
      <c r="T18" s="98" t="s">
        <v>419</v>
      </c>
      <c r="U18" s="45" t="s">
        <v>108</v>
      </c>
      <c r="V18" s="55">
        <v>7.2</v>
      </c>
      <c r="W18" s="98">
        <v>0</v>
      </c>
      <c r="X18" s="45" t="s">
        <v>107</v>
      </c>
      <c r="Y18" s="55">
        <v>24</v>
      </c>
      <c r="Z18" s="98">
        <v>1</v>
      </c>
      <c r="AA18" s="110" t="s">
        <v>108</v>
      </c>
      <c r="AB18" s="55">
        <v>22</v>
      </c>
      <c r="AC18" s="98">
        <v>11</v>
      </c>
      <c r="AD18" s="45" t="s">
        <v>107</v>
      </c>
      <c r="AE18" s="55">
        <v>24</v>
      </c>
      <c r="AF18" s="117">
        <v>2.3</v>
      </c>
      <c r="AG18" s="110" t="s">
        <v>109</v>
      </c>
      <c r="AH18" s="203">
        <v>10</v>
      </c>
      <c r="AI18" s="35">
        <v>2</v>
      </c>
      <c r="AJ18" s="110" t="s">
        <v>108</v>
      </c>
      <c r="AK18" s="117">
        <v>7.9</v>
      </c>
      <c r="AL18" s="110" t="s">
        <v>109</v>
      </c>
      <c r="AM18" s="203">
        <v>10</v>
      </c>
      <c r="AN18" s="36">
        <v>4</v>
      </c>
    </row>
    <row r="19" spans="1:40" ht="15" customHeight="1">
      <c r="A19" s="204" t="s">
        <v>118</v>
      </c>
      <c r="B19" s="190"/>
      <c r="C19" s="55" t="s">
        <v>112</v>
      </c>
      <c r="D19" s="45">
        <v>1</v>
      </c>
      <c r="E19" s="98">
        <v>0</v>
      </c>
      <c r="F19" s="45" t="s">
        <v>107</v>
      </c>
      <c r="G19" s="55">
        <v>24</v>
      </c>
      <c r="H19" s="117">
        <v>6.6</v>
      </c>
      <c r="I19" s="117" t="s">
        <v>108</v>
      </c>
      <c r="J19" s="200">
        <v>7.3</v>
      </c>
      <c r="K19" s="98">
        <v>0</v>
      </c>
      <c r="L19" s="45" t="s">
        <v>107</v>
      </c>
      <c r="M19" s="55">
        <v>24</v>
      </c>
      <c r="N19" s="117">
        <v>6.3</v>
      </c>
      <c r="O19" s="110" t="s">
        <v>108</v>
      </c>
      <c r="P19" s="55">
        <v>11</v>
      </c>
      <c r="Q19" s="110">
        <v>14</v>
      </c>
      <c r="R19" s="45" t="s">
        <v>107</v>
      </c>
      <c r="S19" s="55">
        <v>24</v>
      </c>
      <c r="T19" s="98">
        <v>1.3</v>
      </c>
      <c r="U19" s="45" t="s">
        <v>108</v>
      </c>
      <c r="V19" s="55">
        <v>8.7</v>
      </c>
      <c r="W19" s="98">
        <v>4</v>
      </c>
      <c r="X19" s="45" t="s">
        <v>107</v>
      </c>
      <c r="Y19" s="55">
        <v>24</v>
      </c>
      <c r="Z19" s="98">
        <v>4</v>
      </c>
      <c r="AA19" s="110" t="s">
        <v>108</v>
      </c>
      <c r="AB19" s="55">
        <v>100</v>
      </c>
      <c r="AC19" s="98">
        <v>21</v>
      </c>
      <c r="AD19" s="45" t="s">
        <v>107</v>
      </c>
      <c r="AE19" s="55">
        <v>24</v>
      </c>
      <c r="AF19" s="117">
        <v>2.3</v>
      </c>
      <c r="AG19" s="110" t="s">
        <v>109</v>
      </c>
      <c r="AH19" s="203">
        <v>10</v>
      </c>
      <c r="AI19" s="35">
        <v>3</v>
      </c>
      <c r="AJ19" s="110" t="s">
        <v>108</v>
      </c>
      <c r="AK19" s="117">
        <v>2.3</v>
      </c>
      <c r="AL19" s="110" t="s">
        <v>109</v>
      </c>
      <c r="AM19" s="203">
        <v>10</v>
      </c>
      <c r="AN19" s="36">
        <v>5</v>
      </c>
    </row>
    <row r="20" spans="1:40" ht="15" customHeight="1">
      <c r="A20" s="571" t="s">
        <v>424</v>
      </c>
      <c r="B20" s="190"/>
      <c r="C20" s="55" t="s">
        <v>110</v>
      </c>
      <c r="D20" s="45">
        <v>1</v>
      </c>
      <c r="E20" s="98">
        <v>0</v>
      </c>
      <c r="F20" s="45" t="s">
        <v>107</v>
      </c>
      <c r="G20" s="55">
        <v>12</v>
      </c>
      <c r="H20" s="117">
        <v>6.5</v>
      </c>
      <c r="I20" s="117" t="s">
        <v>108</v>
      </c>
      <c r="J20" s="200">
        <v>7.4</v>
      </c>
      <c r="K20" s="98">
        <v>0</v>
      </c>
      <c r="L20" s="45" t="s">
        <v>107</v>
      </c>
      <c r="M20" s="55">
        <v>12</v>
      </c>
      <c r="N20" s="117">
        <v>8.7</v>
      </c>
      <c r="O20" s="110" t="s">
        <v>108</v>
      </c>
      <c r="P20" s="55">
        <v>15</v>
      </c>
      <c r="Q20" s="98">
        <v>0</v>
      </c>
      <c r="R20" s="45" t="s">
        <v>107</v>
      </c>
      <c r="S20" s="55">
        <v>12</v>
      </c>
      <c r="T20" s="98" t="s">
        <v>419</v>
      </c>
      <c r="U20" s="45" t="s">
        <v>108</v>
      </c>
      <c r="V20" s="55">
        <v>1.6</v>
      </c>
      <c r="W20" s="98">
        <v>1</v>
      </c>
      <c r="X20" s="45" t="s">
        <v>107</v>
      </c>
      <c r="Y20" s="55">
        <v>12</v>
      </c>
      <c r="Z20" s="98">
        <v>2</v>
      </c>
      <c r="AA20" s="110" t="s">
        <v>108</v>
      </c>
      <c r="AB20" s="55">
        <v>26</v>
      </c>
      <c r="AC20" s="98">
        <v>7</v>
      </c>
      <c r="AD20" s="45" t="s">
        <v>107</v>
      </c>
      <c r="AE20" s="55">
        <v>12</v>
      </c>
      <c r="AF20" s="117">
        <v>3.3</v>
      </c>
      <c r="AG20" s="110" t="s">
        <v>109</v>
      </c>
      <c r="AH20" s="203">
        <v>10</v>
      </c>
      <c r="AI20" s="35">
        <v>2</v>
      </c>
      <c r="AJ20" s="110" t="s">
        <v>108</v>
      </c>
      <c r="AK20" s="117">
        <v>1.7</v>
      </c>
      <c r="AL20" s="110" t="s">
        <v>109</v>
      </c>
      <c r="AM20" s="203">
        <v>10</v>
      </c>
      <c r="AN20" s="36">
        <v>4</v>
      </c>
    </row>
    <row r="21" spans="1:40" ht="15" customHeight="1">
      <c r="A21" s="571"/>
      <c r="B21" s="190"/>
      <c r="C21" s="55" t="s">
        <v>112</v>
      </c>
      <c r="D21" s="45">
        <v>1</v>
      </c>
      <c r="E21" s="98">
        <v>0</v>
      </c>
      <c r="F21" s="45" t="s">
        <v>107</v>
      </c>
      <c r="G21" s="55">
        <v>12</v>
      </c>
      <c r="H21" s="117">
        <v>6.6</v>
      </c>
      <c r="I21" s="117" t="s">
        <v>108</v>
      </c>
      <c r="J21" s="200">
        <v>7.3</v>
      </c>
      <c r="K21" s="98">
        <v>0</v>
      </c>
      <c r="L21" s="45" t="s">
        <v>107</v>
      </c>
      <c r="M21" s="55">
        <v>12</v>
      </c>
      <c r="N21" s="117">
        <v>7</v>
      </c>
      <c r="O21" s="110" t="s">
        <v>108</v>
      </c>
      <c r="P21" s="55">
        <v>13</v>
      </c>
      <c r="Q21" s="98">
        <v>0</v>
      </c>
      <c r="R21" s="45" t="s">
        <v>107</v>
      </c>
      <c r="S21" s="55">
        <v>12</v>
      </c>
      <c r="T21" s="98">
        <v>0.6</v>
      </c>
      <c r="U21" s="45" t="s">
        <v>108</v>
      </c>
      <c r="V21" s="55">
        <v>2.8</v>
      </c>
      <c r="W21" s="98">
        <v>1</v>
      </c>
      <c r="X21" s="45" t="s">
        <v>107</v>
      </c>
      <c r="Y21" s="55">
        <v>12</v>
      </c>
      <c r="Z21" s="98">
        <v>3</v>
      </c>
      <c r="AA21" s="110" t="s">
        <v>108</v>
      </c>
      <c r="AB21" s="55">
        <v>34</v>
      </c>
      <c r="AC21" s="98">
        <v>5</v>
      </c>
      <c r="AD21" s="45" t="s">
        <v>107</v>
      </c>
      <c r="AE21" s="55">
        <v>12</v>
      </c>
      <c r="AF21" s="117">
        <v>6.3</v>
      </c>
      <c r="AG21" s="110" t="s">
        <v>109</v>
      </c>
      <c r="AH21" s="203">
        <v>10</v>
      </c>
      <c r="AI21" s="35">
        <v>2</v>
      </c>
      <c r="AJ21" s="110" t="s">
        <v>108</v>
      </c>
      <c r="AK21" s="117">
        <v>1.7</v>
      </c>
      <c r="AL21" s="110" t="s">
        <v>109</v>
      </c>
      <c r="AM21" s="203">
        <v>10</v>
      </c>
      <c r="AN21" s="36">
        <v>4</v>
      </c>
    </row>
    <row r="22" spans="1:40" ht="15" customHeight="1">
      <c r="A22" s="204"/>
      <c r="B22" s="190"/>
      <c r="C22" s="55" t="s">
        <v>106</v>
      </c>
      <c r="D22" s="45">
        <v>1</v>
      </c>
      <c r="E22" s="98">
        <v>0</v>
      </c>
      <c r="F22" s="45" t="s">
        <v>107</v>
      </c>
      <c r="G22" s="55">
        <v>9</v>
      </c>
      <c r="H22" s="117">
        <v>7.5</v>
      </c>
      <c r="I22" s="117" t="s">
        <v>108</v>
      </c>
      <c r="J22" s="200">
        <v>8</v>
      </c>
      <c r="K22" s="98">
        <v>0</v>
      </c>
      <c r="L22" s="45" t="s">
        <v>107</v>
      </c>
      <c r="M22" s="55">
        <v>9</v>
      </c>
      <c r="N22" s="117">
        <v>8.2</v>
      </c>
      <c r="O22" s="110" t="s">
        <v>108</v>
      </c>
      <c r="P22" s="55">
        <v>12</v>
      </c>
      <c r="Q22" s="98">
        <v>0</v>
      </c>
      <c r="R22" s="45" t="s">
        <v>107</v>
      </c>
      <c r="S22" s="55">
        <v>9</v>
      </c>
      <c r="T22" s="98" t="s">
        <v>419</v>
      </c>
      <c r="U22" s="45" t="s">
        <v>108</v>
      </c>
      <c r="V22" s="55">
        <v>0.5</v>
      </c>
      <c r="W22" s="98">
        <v>0</v>
      </c>
      <c r="X22" s="45" t="s">
        <v>107</v>
      </c>
      <c r="Y22" s="55">
        <v>9</v>
      </c>
      <c r="Z22" s="98">
        <v>1</v>
      </c>
      <c r="AA22" s="110" t="s">
        <v>108</v>
      </c>
      <c r="AB22" s="55">
        <v>26</v>
      </c>
      <c r="AC22" s="98">
        <v>2</v>
      </c>
      <c r="AD22" s="45" t="s">
        <v>107</v>
      </c>
      <c r="AE22" s="55">
        <v>9</v>
      </c>
      <c r="AF22" s="117">
        <v>1.3</v>
      </c>
      <c r="AG22" s="110" t="s">
        <v>109</v>
      </c>
      <c r="AH22" s="203">
        <v>10</v>
      </c>
      <c r="AI22" s="35">
        <v>1</v>
      </c>
      <c r="AJ22" s="110" t="s">
        <v>108</v>
      </c>
      <c r="AK22" s="117">
        <v>2.3</v>
      </c>
      <c r="AL22" s="110" t="s">
        <v>109</v>
      </c>
      <c r="AM22" s="203">
        <v>10</v>
      </c>
      <c r="AN22" s="36">
        <v>2</v>
      </c>
    </row>
    <row r="23" spans="1:40" ht="15" customHeight="1">
      <c r="A23" s="204" t="s">
        <v>119</v>
      </c>
      <c r="B23" s="190"/>
      <c r="C23" s="55" t="s">
        <v>110</v>
      </c>
      <c r="D23" s="45">
        <v>2</v>
      </c>
      <c r="E23" s="98">
        <v>0</v>
      </c>
      <c r="F23" s="45" t="s">
        <v>107</v>
      </c>
      <c r="G23" s="55">
        <v>24</v>
      </c>
      <c r="H23" s="117">
        <v>7.1</v>
      </c>
      <c r="I23" s="117" t="s">
        <v>108</v>
      </c>
      <c r="J23" s="200">
        <v>8.5</v>
      </c>
      <c r="K23" s="98">
        <v>0</v>
      </c>
      <c r="L23" s="45" t="s">
        <v>107</v>
      </c>
      <c r="M23" s="55">
        <v>24</v>
      </c>
      <c r="N23" s="117">
        <v>9.3</v>
      </c>
      <c r="O23" s="110" t="s">
        <v>108</v>
      </c>
      <c r="P23" s="55">
        <v>16</v>
      </c>
      <c r="Q23" s="98">
        <v>0</v>
      </c>
      <c r="R23" s="45" t="s">
        <v>107</v>
      </c>
      <c r="S23" s="55">
        <v>24</v>
      </c>
      <c r="T23" s="98" t="s">
        <v>419</v>
      </c>
      <c r="U23" s="45" t="s">
        <v>108</v>
      </c>
      <c r="V23" s="200">
        <v>1.2</v>
      </c>
      <c r="W23" s="110">
        <v>2</v>
      </c>
      <c r="X23" s="45" t="s">
        <v>107</v>
      </c>
      <c r="Y23" s="55">
        <v>24</v>
      </c>
      <c r="Z23" s="98">
        <v>3</v>
      </c>
      <c r="AA23" s="110" t="s">
        <v>108</v>
      </c>
      <c r="AB23" s="55">
        <v>43</v>
      </c>
      <c r="AC23" s="98">
        <v>5</v>
      </c>
      <c r="AD23" s="45" t="s">
        <v>107</v>
      </c>
      <c r="AE23" s="55">
        <v>24</v>
      </c>
      <c r="AF23" s="117">
        <v>7</v>
      </c>
      <c r="AG23" s="110" t="s">
        <v>109</v>
      </c>
      <c r="AH23" s="203">
        <v>10</v>
      </c>
      <c r="AI23" s="35">
        <v>1</v>
      </c>
      <c r="AJ23" s="110" t="s">
        <v>108</v>
      </c>
      <c r="AK23" s="117">
        <v>2.3</v>
      </c>
      <c r="AL23" s="110" t="s">
        <v>109</v>
      </c>
      <c r="AM23" s="203">
        <v>10</v>
      </c>
      <c r="AN23" s="36">
        <v>3</v>
      </c>
    </row>
    <row r="24" spans="1:40" ht="15" customHeight="1">
      <c r="A24" s="204"/>
      <c r="B24" s="190"/>
      <c r="C24" s="55" t="s">
        <v>112</v>
      </c>
      <c r="D24" s="45">
        <v>1</v>
      </c>
      <c r="E24" s="98">
        <v>0</v>
      </c>
      <c r="F24" s="45" t="s">
        <v>107</v>
      </c>
      <c r="G24" s="55">
        <v>12</v>
      </c>
      <c r="H24" s="117">
        <v>7.2</v>
      </c>
      <c r="I24" s="117" t="s">
        <v>108</v>
      </c>
      <c r="J24" s="200">
        <v>8.5</v>
      </c>
      <c r="K24" s="98">
        <v>0</v>
      </c>
      <c r="L24" s="45" t="s">
        <v>107</v>
      </c>
      <c r="M24" s="55">
        <v>12</v>
      </c>
      <c r="N24" s="117">
        <v>9</v>
      </c>
      <c r="O24" s="110" t="s">
        <v>108</v>
      </c>
      <c r="P24" s="55">
        <v>13</v>
      </c>
      <c r="Q24" s="98">
        <v>0</v>
      </c>
      <c r="R24" s="45" t="s">
        <v>107</v>
      </c>
      <c r="S24" s="55">
        <v>12</v>
      </c>
      <c r="T24" s="98" t="s">
        <v>419</v>
      </c>
      <c r="U24" s="45" t="s">
        <v>108</v>
      </c>
      <c r="V24" s="200">
        <v>1.3</v>
      </c>
      <c r="W24" s="110">
        <v>1</v>
      </c>
      <c r="X24" s="45" t="s">
        <v>423</v>
      </c>
      <c r="Y24" s="55">
        <v>12</v>
      </c>
      <c r="Z24" s="98" t="s">
        <v>420</v>
      </c>
      <c r="AA24" s="110" t="s">
        <v>108</v>
      </c>
      <c r="AB24" s="55">
        <v>25</v>
      </c>
      <c r="AC24" s="98">
        <v>0</v>
      </c>
      <c r="AD24" s="45" t="s">
        <v>107</v>
      </c>
      <c r="AE24" s="55">
        <v>12</v>
      </c>
      <c r="AF24" s="117">
        <v>4.9</v>
      </c>
      <c r="AG24" s="110" t="s">
        <v>109</v>
      </c>
      <c r="AH24" s="203">
        <v>10</v>
      </c>
      <c r="AI24" s="35">
        <v>1</v>
      </c>
      <c r="AJ24" s="110" t="s">
        <v>108</v>
      </c>
      <c r="AK24" s="117">
        <v>2.8</v>
      </c>
      <c r="AL24" s="110" t="s">
        <v>109</v>
      </c>
      <c r="AM24" s="203">
        <v>10</v>
      </c>
      <c r="AN24" s="36">
        <v>3</v>
      </c>
    </row>
    <row r="25" spans="1:40" ht="15" customHeight="1">
      <c r="A25" s="571" t="s">
        <v>120</v>
      </c>
      <c r="B25" s="190"/>
      <c r="C25" s="55" t="s">
        <v>106</v>
      </c>
      <c r="D25" s="45">
        <v>1</v>
      </c>
      <c r="E25" s="98">
        <v>0</v>
      </c>
      <c r="F25" s="45" t="s">
        <v>107</v>
      </c>
      <c r="G25" s="55">
        <v>9</v>
      </c>
      <c r="H25" s="117">
        <v>7.7</v>
      </c>
      <c r="I25" s="117" t="s">
        <v>108</v>
      </c>
      <c r="J25" s="200">
        <v>8.1</v>
      </c>
      <c r="K25" s="98">
        <v>0</v>
      </c>
      <c r="L25" s="45" t="s">
        <v>107</v>
      </c>
      <c r="M25" s="55">
        <v>9</v>
      </c>
      <c r="N25" s="117">
        <v>8.3</v>
      </c>
      <c r="O25" s="110" t="s">
        <v>108</v>
      </c>
      <c r="P25" s="55">
        <v>11</v>
      </c>
      <c r="Q25" s="98">
        <v>0</v>
      </c>
      <c r="R25" s="45" t="s">
        <v>107</v>
      </c>
      <c r="S25" s="55">
        <v>9</v>
      </c>
      <c r="T25" s="98" t="s">
        <v>419</v>
      </c>
      <c r="U25" s="45" t="s">
        <v>108</v>
      </c>
      <c r="V25" s="55">
        <v>0.7</v>
      </c>
      <c r="W25" s="98">
        <v>1</v>
      </c>
      <c r="X25" s="45" t="s">
        <v>107</v>
      </c>
      <c r="Y25" s="55">
        <v>9</v>
      </c>
      <c r="Z25" s="98" t="s">
        <v>420</v>
      </c>
      <c r="AA25" s="110" t="s">
        <v>108</v>
      </c>
      <c r="AB25" s="55">
        <v>41</v>
      </c>
      <c r="AC25" s="98">
        <v>6</v>
      </c>
      <c r="AD25" s="45" t="s">
        <v>107</v>
      </c>
      <c r="AE25" s="55">
        <v>9</v>
      </c>
      <c r="AF25" s="117">
        <v>4.5</v>
      </c>
      <c r="AG25" s="110" t="s">
        <v>109</v>
      </c>
      <c r="AH25" s="203">
        <v>10</v>
      </c>
      <c r="AI25" s="35">
        <v>0</v>
      </c>
      <c r="AJ25" s="110" t="s">
        <v>108</v>
      </c>
      <c r="AK25" s="117">
        <v>7.9</v>
      </c>
      <c r="AL25" s="110" t="s">
        <v>109</v>
      </c>
      <c r="AM25" s="203">
        <v>10</v>
      </c>
      <c r="AN25" s="36">
        <v>2</v>
      </c>
    </row>
    <row r="26" spans="1:40" ht="15" customHeight="1">
      <c r="A26" s="571"/>
      <c r="B26" s="190"/>
      <c r="C26" s="55" t="s">
        <v>110</v>
      </c>
      <c r="D26" s="45">
        <v>1</v>
      </c>
      <c r="E26" s="98">
        <v>0</v>
      </c>
      <c r="F26" s="45" t="s">
        <v>107</v>
      </c>
      <c r="G26" s="55">
        <v>9</v>
      </c>
      <c r="H26" s="117">
        <v>7.6</v>
      </c>
      <c r="I26" s="117" t="s">
        <v>108</v>
      </c>
      <c r="J26" s="200">
        <v>8.4</v>
      </c>
      <c r="K26" s="98">
        <v>0</v>
      </c>
      <c r="L26" s="45" t="s">
        <v>423</v>
      </c>
      <c r="M26" s="55">
        <v>9</v>
      </c>
      <c r="N26" s="117">
        <v>8.4</v>
      </c>
      <c r="O26" s="110" t="s">
        <v>108</v>
      </c>
      <c r="P26" s="55">
        <v>11</v>
      </c>
      <c r="Q26" s="98">
        <v>0</v>
      </c>
      <c r="R26" s="45" t="s">
        <v>107</v>
      </c>
      <c r="S26" s="55">
        <v>9</v>
      </c>
      <c r="T26" s="98" t="s">
        <v>419</v>
      </c>
      <c r="U26" s="45" t="s">
        <v>108</v>
      </c>
      <c r="V26" s="200">
        <v>1.1</v>
      </c>
      <c r="W26" s="98">
        <v>0</v>
      </c>
      <c r="X26" s="45" t="s">
        <v>107</v>
      </c>
      <c r="Y26" s="55">
        <v>9</v>
      </c>
      <c r="Z26" s="98">
        <v>1</v>
      </c>
      <c r="AA26" s="110" t="s">
        <v>108</v>
      </c>
      <c r="AB26" s="55">
        <v>16</v>
      </c>
      <c r="AC26" s="98">
        <v>6</v>
      </c>
      <c r="AD26" s="45" t="s">
        <v>107</v>
      </c>
      <c r="AE26" s="55">
        <v>9</v>
      </c>
      <c r="AF26" s="117">
        <v>4.9</v>
      </c>
      <c r="AG26" s="110" t="s">
        <v>109</v>
      </c>
      <c r="AH26" s="203">
        <v>10</v>
      </c>
      <c r="AI26" s="35">
        <v>1</v>
      </c>
      <c r="AJ26" s="110" t="s">
        <v>108</v>
      </c>
      <c r="AK26" s="117">
        <v>7.9</v>
      </c>
      <c r="AL26" s="110" t="s">
        <v>109</v>
      </c>
      <c r="AM26" s="203">
        <v>10</v>
      </c>
      <c r="AN26" s="36">
        <v>3</v>
      </c>
    </row>
    <row r="27" spans="1:40" ht="15" customHeight="1">
      <c r="A27" s="571" t="s">
        <v>121</v>
      </c>
      <c r="B27" s="190"/>
      <c r="C27" s="55" t="s">
        <v>106</v>
      </c>
      <c r="D27" s="45">
        <v>1</v>
      </c>
      <c r="E27" s="98">
        <v>0</v>
      </c>
      <c r="F27" s="45" t="s">
        <v>107</v>
      </c>
      <c r="G27" s="55">
        <v>9</v>
      </c>
      <c r="H27" s="117">
        <v>7.3</v>
      </c>
      <c r="I27" s="117" t="s">
        <v>108</v>
      </c>
      <c r="J27" s="200">
        <v>8.4</v>
      </c>
      <c r="K27" s="98">
        <v>0</v>
      </c>
      <c r="L27" s="45" t="s">
        <v>107</v>
      </c>
      <c r="M27" s="55">
        <v>9</v>
      </c>
      <c r="N27" s="117">
        <v>8.3</v>
      </c>
      <c r="O27" s="110" t="s">
        <v>108</v>
      </c>
      <c r="P27" s="55">
        <v>12</v>
      </c>
      <c r="Q27" s="98">
        <v>0</v>
      </c>
      <c r="R27" s="45" t="s">
        <v>107</v>
      </c>
      <c r="S27" s="55">
        <v>9</v>
      </c>
      <c r="T27" s="98" t="s">
        <v>419</v>
      </c>
      <c r="U27" s="45" t="s">
        <v>108</v>
      </c>
      <c r="V27" s="55">
        <v>0.6</v>
      </c>
      <c r="W27" s="98">
        <v>0</v>
      </c>
      <c r="X27" s="45" t="s">
        <v>107</v>
      </c>
      <c r="Y27" s="55">
        <v>9</v>
      </c>
      <c r="Z27" s="98" t="s">
        <v>420</v>
      </c>
      <c r="AA27" s="110" t="s">
        <v>108</v>
      </c>
      <c r="AB27" s="55">
        <v>2</v>
      </c>
      <c r="AC27" s="98">
        <v>6</v>
      </c>
      <c r="AD27" s="45" t="s">
        <v>107</v>
      </c>
      <c r="AE27" s="55">
        <v>9</v>
      </c>
      <c r="AF27" s="117">
        <v>1.3</v>
      </c>
      <c r="AG27" s="110" t="s">
        <v>109</v>
      </c>
      <c r="AH27" s="203">
        <v>10</v>
      </c>
      <c r="AI27" s="35">
        <v>1</v>
      </c>
      <c r="AJ27" s="110" t="s">
        <v>108</v>
      </c>
      <c r="AK27" s="117">
        <v>2.2</v>
      </c>
      <c r="AL27" s="110" t="s">
        <v>109</v>
      </c>
      <c r="AM27" s="203">
        <v>10</v>
      </c>
      <c r="AN27" s="36">
        <v>3</v>
      </c>
    </row>
    <row r="28" spans="1:40" ht="15" customHeight="1">
      <c r="A28" s="571"/>
      <c r="B28" s="190"/>
      <c r="C28" s="55" t="s">
        <v>110</v>
      </c>
      <c r="D28" s="45">
        <v>1</v>
      </c>
      <c r="E28" s="98">
        <v>0</v>
      </c>
      <c r="F28" s="45" t="s">
        <v>107</v>
      </c>
      <c r="G28" s="55">
        <v>9</v>
      </c>
      <c r="H28" s="117">
        <v>7.4</v>
      </c>
      <c r="I28" s="117" t="s">
        <v>108</v>
      </c>
      <c r="J28" s="200">
        <v>7.7</v>
      </c>
      <c r="K28" s="98">
        <v>0</v>
      </c>
      <c r="L28" s="45" t="s">
        <v>107</v>
      </c>
      <c r="M28" s="55">
        <v>9</v>
      </c>
      <c r="N28" s="117">
        <v>8.3</v>
      </c>
      <c r="O28" s="110" t="s">
        <v>108</v>
      </c>
      <c r="P28" s="55">
        <v>11</v>
      </c>
      <c r="Q28" s="98">
        <v>0</v>
      </c>
      <c r="R28" s="45" t="s">
        <v>107</v>
      </c>
      <c r="S28" s="55">
        <v>9</v>
      </c>
      <c r="T28" s="98" t="s">
        <v>419</v>
      </c>
      <c r="U28" s="45" t="s">
        <v>108</v>
      </c>
      <c r="V28" s="200">
        <v>2</v>
      </c>
      <c r="W28" s="98">
        <v>0</v>
      </c>
      <c r="X28" s="45" t="s">
        <v>107</v>
      </c>
      <c r="Y28" s="55">
        <v>9</v>
      </c>
      <c r="Z28" s="98">
        <v>1</v>
      </c>
      <c r="AA28" s="110" t="s">
        <v>108</v>
      </c>
      <c r="AB28" s="55">
        <v>12</v>
      </c>
      <c r="AC28" s="98">
        <v>7</v>
      </c>
      <c r="AD28" s="45" t="s">
        <v>107</v>
      </c>
      <c r="AE28" s="55">
        <v>9</v>
      </c>
      <c r="AF28" s="117">
        <v>3.3</v>
      </c>
      <c r="AG28" s="110" t="s">
        <v>109</v>
      </c>
      <c r="AH28" s="203">
        <v>10</v>
      </c>
      <c r="AI28" s="35">
        <v>2</v>
      </c>
      <c r="AJ28" s="110" t="s">
        <v>108</v>
      </c>
      <c r="AK28" s="117">
        <v>1.3</v>
      </c>
      <c r="AL28" s="110" t="s">
        <v>109</v>
      </c>
      <c r="AM28" s="203">
        <v>10</v>
      </c>
      <c r="AN28" s="36">
        <v>4</v>
      </c>
    </row>
    <row r="29" spans="1:40" ht="15" customHeight="1">
      <c r="A29" s="204"/>
      <c r="B29" s="190"/>
      <c r="C29" s="55" t="s">
        <v>110</v>
      </c>
      <c r="D29" s="45">
        <v>1</v>
      </c>
      <c r="E29" s="98">
        <v>0</v>
      </c>
      <c r="F29" s="45" t="s">
        <v>107</v>
      </c>
      <c r="G29" s="55">
        <v>12</v>
      </c>
      <c r="H29" s="117">
        <v>7.1</v>
      </c>
      <c r="I29" s="117" t="s">
        <v>108</v>
      </c>
      <c r="J29" s="200">
        <v>8.5</v>
      </c>
      <c r="K29" s="98">
        <v>0</v>
      </c>
      <c r="L29" s="45" t="s">
        <v>107</v>
      </c>
      <c r="M29" s="55">
        <v>12</v>
      </c>
      <c r="N29" s="117">
        <v>8.4</v>
      </c>
      <c r="O29" s="110" t="s">
        <v>108</v>
      </c>
      <c r="P29" s="55">
        <v>12</v>
      </c>
      <c r="Q29" s="98">
        <v>0</v>
      </c>
      <c r="R29" s="45" t="s">
        <v>107</v>
      </c>
      <c r="S29" s="55">
        <v>12</v>
      </c>
      <c r="T29" s="98" t="s">
        <v>419</v>
      </c>
      <c r="U29" s="45" t="s">
        <v>108</v>
      </c>
      <c r="V29" s="55">
        <v>1.6</v>
      </c>
      <c r="W29" s="98">
        <v>0</v>
      </c>
      <c r="X29" s="45" t="s">
        <v>107</v>
      </c>
      <c r="Y29" s="55">
        <v>12</v>
      </c>
      <c r="Z29" s="98">
        <v>1</v>
      </c>
      <c r="AA29" s="110" t="s">
        <v>108</v>
      </c>
      <c r="AB29" s="55">
        <v>8</v>
      </c>
      <c r="AC29" s="98">
        <v>12</v>
      </c>
      <c r="AD29" s="45" t="s">
        <v>107</v>
      </c>
      <c r="AE29" s="55">
        <v>12</v>
      </c>
      <c r="AF29" s="117">
        <v>2.2</v>
      </c>
      <c r="AG29" s="110" t="s">
        <v>109</v>
      </c>
      <c r="AH29" s="203">
        <v>10</v>
      </c>
      <c r="AI29" s="35">
        <v>2</v>
      </c>
      <c r="AJ29" s="110" t="s">
        <v>108</v>
      </c>
      <c r="AK29" s="117">
        <v>1.3</v>
      </c>
      <c r="AL29" s="110" t="s">
        <v>109</v>
      </c>
      <c r="AM29" s="203">
        <v>10</v>
      </c>
      <c r="AN29" s="36">
        <v>4</v>
      </c>
    </row>
    <row r="30" spans="1:40" ht="15" customHeight="1">
      <c r="A30" s="204" t="s">
        <v>425</v>
      </c>
      <c r="B30" s="190"/>
      <c r="C30" s="55" t="s">
        <v>112</v>
      </c>
      <c r="D30" s="45">
        <v>1</v>
      </c>
      <c r="E30" s="110">
        <v>11</v>
      </c>
      <c r="F30" s="45" t="s">
        <v>107</v>
      </c>
      <c r="G30" s="55">
        <v>24</v>
      </c>
      <c r="H30" s="117">
        <v>7.4</v>
      </c>
      <c r="I30" s="117" t="s">
        <v>108</v>
      </c>
      <c r="J30" s="200">
        <v>10.2</v>
      </c>
      <c r="K30" s="98">
        <v>0</v>
      </c>
      <c r="L30" s="45" t="s">
        <v>107</v>
      </c>
      <c r="M30" s="55">
        <v>24</v>
      </c>
      <c r="N30" s="117">
        <v>8.6</v>
      </c>
      <c r="O30" s="110" t="s">
        <v>108</v>
      </c>
      <c r="P30" s="55">
        <v>13</v>
      </c>
      <c r="Q30" s="98">
        <v>0</v>
      </c>
      <c r="R30" s="45" t="s">
        <v>107</v>
      </c>
      <c r="S30" s="55">
        <v>24</v>
      </c>
      <c r="T30" s="98">
        <v>0.6</v>
      </c>
      <c r="U30" s="45" t="s">
        <v>108</v>
      </c>
      <c r="V30" s="200">
        <v>2.1</v>
      </c>
      <c r="W30" s="98">
        <v>0</v>
      </c>
      <c r="X30" s="45" t="s">
        <v>107</v>
      </c>
      <c r="Y30" s="55">
        <v>24</v>
      </c>
      <c r="Z30" s="98" t="s">
        <v>420</v>
      </c>
      <c r="AA30" s="110" t="s">
        <v>108</v>
      </c>
      <c r="AB30" s="55">
        <v>15</v>
      </c>
      <c r="AC30" s="98">
        <v>3</v>
      </c>
      <c r="AD30" s="45" t="s">
        <v>107</v>
      </c>
      <c r="AE30" s="55">
        <v>24</v>
      </c>
      <c r="AF30" s="117">
        <v>1.3</v>
      </c>
      <c r="AG30" s="110" t="s">
        <v>109</v>
      </c>
      <c r="AH30" s="203">
        <v>10</v>
      </c>
      <c r="AI30" s="35">
        <v>2</v>
      </c>
      <c r="AJ30" s="110" t="s">
        <v>108</v>
      </c>
      <c r="AK30" s="117">
        <v>4.9</v>
      </c>
      <c r="AL30" s="110" t="s">
        <v>109</v>
      </c>
      <c r="AM30" s="203">
        <v>10</v>
      </c>
      <c r="AN30" s="36">
        <v>4</v>
      </c>
    </row>
    <row r="31" spans="1:40" ht="15" customHeight="1">
      <c r="A31" s="204"/>
      <c r="B31" s="190"/>
      <c r="C31" s="55" t="s">
        <v>114</v>
      </c>
      <c r="D31" s="45">
        <v>1</v>
      </c>
      <c r="E31" s="98">
        <v>0</v>
      </c>
      <c r="F31" s="45" t="s">
        <v>107</v>
      </c>
      <c r="G31" s="55">
        <v>24</v>
      </c>
      <c r="H31" s="117">
        <v>7.1</v>
      </c>
      <c r="I31" s="117" t="s">
        <v>108</v>
      </c>
      <c r="J31" s="200">
        <v>8.3</v>
      </c>
      <c r="K31" s="98">
        <v>0</v>
      </c>
      <c r="L31" s="45" t="s">
        <v>107</v>
      </c>
      <c r="M31" s="55">
        <v>24</v>
      </c>
      <c r="N31" s="117">
        <v>5.6</v>
      </c>
      <c r="O31" s="110" t="s">
        <v>108</v>
      </c>
      <c r="P31" s="55">
        <v>12</v>
      </c>
      <c r="Q31" s="98">
        <v>0</v>
      </c>
      <c r="R31" s="45" t="s">
        <v>107</v>
      </c>
      <c r="S31" s="55">
        <v>24</v>
      </c>
      <c r="T31" s="126">
        <v>1.6</v>
      </c>
      <c r="U31" s="45" t="s">
        <v>108</v>
      </c>
      <c r="V31" s="55">
        <v>7.9</v>
      </c>
      <c r="W31" s="98">
        <v>0</v>
      </c>
      <c r="X31" s="45" t="s">
        <v>107</v>
      </c>
      <c r="Y31" s="55">
        <v>24</v>
      </c>
      <c r="Z31" s="98">
        <v>3</v>
      </c>
      <c r="AA31" s="110" t="s">
        <v>108</v>
      </c>
      <c r="AB31" s="55">
        <v>17</v>
      </c>
      <c r="AC31" s="98" t="s">
        <v>422</v>
      </c>
      <c r="AD31" s="45" t="s">
        <v>107</v>
      </c>
      <c r="AE31" s="55">
        <v>24</v>
      </c>
      <c r="AF31" s="117">
        <v>4.9</v>
      </c>
      <c r="AG31" s="110" t="s">
        <v>109</v>
      </c>
      <c r="AH31" s="203">
        <v>10</v>
      </c>
      <c r="AI31" s="35">
        <v>2</v>
      </c>
      <c r="AJ31" s="110" t="s">
        <v>108</v>
      </c>
      <c r="AK31" s="117">
        <v>7.9</v>
      </c>
      <c r="AL31" s="110" t="s">
        <v>109</v>
      </c>
      <c r="AM31" s="203">
        <v>10</v>
      </c>
      <c r="AN31" s="36">
        <v>4</v>
      </c>
    </row>
    <row r="32" spans="1:40" ht="15" customHeight="1">
      <c r="A32" s="204" t="s">
        <v>122</v>
      </c>
      <c r="B32" s="190"/>
      <c r="C32" s="55" t="s">
        <v>115</v>
      </c>
      <c r="D32" s="45">
        <v>1</v>
      </c>
      <c r="E32" s="98">
        <v>3</v>
      </c>
      <c r="F32" s="45" t="s">
        <v>107</v>
      </c>
      <c r="G32" s="55">
        <v>24</v>
      </c>
      <c r="H32" s="117">
        <v>7.2</v>
      </c>
      <c r="I32" s="117" t="s">
        <v>108</v>
      </c>
      <c r="J32" s="200">
        <v>8.9</v>
      </c>
      <c r="K32" s="98">
        <v>0</v>
      </c>
      <c r="L32" s="45" t="s">
        <v>107</v>
      </c>
      <c r="M32" s="55">
        <v>24</v>
      </c>
      <c r="N32" s="117">
        <v>7.4</v>
      </c>
      <c r="O32" s="110" t="s">
        <v>108</v>
      </c>
      <c r="P32" s="55">
        <v>12</v>
      </c>
      <c r="Q32" s="98">
        <v>0</v>
      </c>
      <c r="R32" s="45" t="s">
        <v>107</v>
      </c>
      <c r="S32" s="55">
        <v>24</v>
      </c>
      <c r="T32" s="126">
        <v>2.3</v>
      </c>
      <c r="U32" s="45" t="s">
        <v>108</v>
      </c>
      <c r="V32" s="55">
        <v>7.3</v>
      </c>
      <c r="W32" s="98" t="s">
        <v>422</v>
      </c>
      <c r="X32" s="45" t="s">
        <v>107</v>
      </c>
      <c r="Y32" s="55">
        <v>24</v>
      </c>
      <c r="Z32" s="98">
        <v>5</v>
      </c>
      <c r="AA32" s="110" t="s">
        <v>108</v>
      </c>
      <c r="AB32" s="55">
        <v>30</v>
      </c>
      <c r="AC32" s="98" t="s">
        <v>422</v>
      </c>
      <c r="AD32" s="45" t="s">
        <v>107</v>
      </c>
      <c r="AE32" s="55">
        <v>24</v>
      </c>
      <c r="AF32" s="117">
        <v>7.8</v>
      </c>
      <c r="AG32" s="110" t="s">
        <v>109</v>
      </c>
      <c r="AH32" s="203">
        <v>10</v>
      </c>
      <c r="AI32" s="35">
        <v>1</v>
      </c>
      <c r="AJ32" s="110" t="s">
        <v>108</v>
      </c>
      <c r="AK32" s="117">
        <v>1.3</v>
      </c>
      <c r="AL32" s="110" t="s">
        <v>109</v>
      </c>
      <c r="AM32" s="203">
        <v>10</v>
      </c>
      <c r="AN32" s="36">
        <v>5</v>
      </c>
    </row>
    <row r="33" spans="1:40" ht="15" customHeight="1">
      <c r="A33" s="571" t="s">
        <v>123</v>
      </c>
      <c r="B33" s="190"/>
      <c r="C33" s="55" t="s">
        <v>110</v>
      </c>
      <c r="D33" s="45">
        <v>2</v>
      </c>
      <c r="E33" s="110">
        <v>14</v>
      </c>
      <c r="F33" s="45" t="s">
        <v>107</v>
      </c>
      <c r="G33" s="55">
        <v>48</v>
      </c>
      <c r="H33" s="117">
        <v>7.3</v>
      </c>
      <c r="I33" s="117" t="s">
        <v>108</v>
      </c>
      <c r="J33" s="200">
        <v>9.9</v>
      </c>
      <c r="K33" s="98">
        <v>0</v>
      </c>
      <c r="L33" s="45" t="s">
        <v>107</v>
      </c>
      <c r="M33" s="55">
        <v>48</v>
      </c>
      <c r="N33" s="117">
        <v>7.8</v>
      </c>
      <c r="O33" s="110" t="s">
        <v>108</v>
      </c>
      <c r="P33" s="55">
        <v>14</v>
      </c>
      <c r="Q33" s="98">
        <v>3</v>
      </c>
      <c r="R33" s="45" t="s">
        <v>107</v>
      </c>
      <c r="S33" s="55">
        <v>48</v>
      </c>
      <c r="T33" s="98">
        <v>0.7</v>
      </c>
      <c r="U33" s="45" t="s">
        <v>108</v>
      </c>
      <c r="V33" s="55">
        <v>2.9</v>
      </c>
      <c r="W33" s="98">
        <v>0</v>
      </c>
      <c r="X33" s="45" t="s">
        <v>107</v>
      </c>
      <c r="Y33" s="55">
        <v>48</v>
      </c>
      <c r="Z33" s="98" t="s">
        <v>420</v>
      </c>
      <c r="AA33" s="110" t="s">
        <v>108</v>
      </c>
      <c r="AB33" s="55">
        <v>25</v>
      </c>
      <c r="AC33" s="98">
        <v>44</v>
      </c>
      <c r="AD33" s="45" t="s">
        <v>107</v>
      </c>
      <c r="AE33" s="55">
        <v>48</v>
      </c>
      <c r="AF33" s="117">
        <v>2.3</v>
      </c>
      <c r="AG33" s="110" t="s">
        <v>109</v>
      </c>
      <c r="AH33" s="203">
        <v>10</v>
      </c>
      <c r="AI33" s="35">
        <v>2</v>
      </c>
      <c r="AJ33" s="110" t="s">
        <v>108</v>
      </c>
      <c r="AK33" s="117">
        <v>5.4</v>
      </c>
      <c r="AL33" s="110" t="s">
        <v>109</v>
      </c>
      <c r="AM33" s="203">
        <v>10</v>
      </c>
      <c r="AN33" s="36">
        <v>5</v>
      </c>
    </row>
    <row r="34" spans="1:40" ht="15" customHeight="1">
      <c r="A34" s="571"/>
      <c r="B34" s="190"/>
      <c r="C34" s="55" t="s">
        <v>112</v>
      </c>
      <c r="D34" s="45">
        <v>1</v>
      </c>
      <c r="E34" s="98">
        <v>0</v>
      </c>
      <c r="F34" s="45" t="s">
        <v>107</v>
      </c>
      <c r="G34" s="55">
        <v>24</v>
      </c>
      <c r="H34" s="117">
        <v>7</v>
      </c>
      <c r="I34" s="117" t="s">
        <v>108</v>
      </c>
      <c r="J34" s="200">
        <v>7.5</v>
      </c>
      <c r="K34" s="98">
        <v>0</v>
      </c>
      <c r="L34" s="45" t="s">
        <v>107</v>
      </c>
      <c r="M34" s="55">
        <v>24</v>
      </c>
      <c r="N34" s="117">
        <v>5.1</v>
      </c>
      <c r="O34" s="110" t="s">
        <v>108</v>
      </c>
      <c r="P34" s="55">
        <v>12</v>
      </c>
      <c r="Q34" s="110">
        <v>11</v>
      </c>
      <c r="R34" s="45" t="s">
        <v>107</v>
      </c>
      <c r="S34" s="55">
        <v>24</v>
      </c>
      <c r="T34" s="126">
        <v>1</v>
      </c>
      <c r="U34" s="45" t="s">
        <v>108</v>
      </c>
      <c r="V34" s="55">
        <v>4.7</v>
      </c>
      <c r="W34" s="98">
        <v>0</v>
      </c>
      <c r="X34" s="45" t="s">
        <v>107</v>
      </c>
      <c r="Y34" s="55">
        <v>24</v>
      </c>
      <c r="Z34" s="98">
        <v>2</v>
      </c>
      <c r="AA34" s="110" t="s">
        <v>108</v>
      </c>
      <c r="AB34" s="55">
        <v>24</v>
      </c>
      <c r="AC34" s="98">
        <v>9</v>
      </c>
      <c r="AD34" s="45" t="s">
        <v>107</v>
      </c>
      <c r="AE34" s="55">
        <v>24</v>
      </c>
      <c r="AF34" s="117">
        <v>2.3</v>
      </c>
      <c r="AG34" s="110" t="s">
        <v>109</v>
      </c>
      <c r="AH34" s="203">
        <v>10</v>
      </c>
      <c r="AI34" s="35">
        <v>2</v>
      </c>
      <c r="AJ34" s="110" t="s">
        <v>108</v>
      </c>
      <c r="AK34" s="117">
        <v>9.2</v>
      </c>
      <c r="AL34" s="110" t="s">
        <v>109</v>
      </c>
      <c r="AM34" s="203">
        <v>10</v>
      </c>
      <c r="AN34" s="36">
        <v>4</v>
      </c>
    </row>
    <row r="35" spans="1:40" ht="15" customHeight="1">
      <c r="A35" s="204" t="s">
        <v>124</v>
      </c>
      <c r="B35" s="190"/>
      <c r="C35" s="55" t="s">
        <v>113</v>
      </c>
      <c r="D35" s="45">
        <v>1</v>
      </c>
      <c r="E35" s="98">
        <v>2</v>
      </c>
      <c r="F35" s="45" t="s">
        <v>107</v>
      </c>
      <c r="G35" s="55">
        <v>24</v>
      </c>
      <c r="H35" s="117">
        <v>7.2</v>
      </c>
      <c r="I35" s="117" t="s">
        <v>108</v>
      </c>
      <c r="J35" s="200">
        <v>9.1</v>
      </c>
      <c r="K35" s="98">
        <v>0</v>
      </c>
      <c r="L35" s="45" t="s">
        <v>107</v>
      </c>
      <c r="M35" s="55">
        <v>24</v>
      </c>
      <c r="N35" s="117">
        <v>5.3</v>
      </c>
      <c r="O35" s="110" t="s">
        <v>108</v>
      </c>
      <c r="P35" s="55">
        <v>12</v>
      </c>
      <c r="Q35" s="98">
        <v>1</v>
      </c>
      <c r="R35" s="45" t="s">
        <v>107</v>
      </c>
      <c r="S35" s="55">
        <v>24</v>
      </c>
      <c r="T35" s="126">
        <v>1.5</v>
      </c>
      <c r="U35" s="45" t="s">
        <v>108</v>
      </c>
      <c r="V35" s="208">
        <v>5.8</v>
      </c>
      <c r="W35" s="98">
        <v>0</v>
      </c>
      <c r="X35" s="45" t="s">
        <v>107</v>
      </c>
      <c r="Y35" s="55">
        <v>24</v>
      </c>
      <c r="Z35" s="98">
        <v>4</v>
      </c>
      <c r="AA35" s="110" t="s">
        <v>108</v>
      </c>
      <c r="AB35" s="55">
        <v>35</v>
      </c>
      <c r="AC35" s="98" t="s">
        <v>422</v>
      </c>
      <c r="AD35" s="45" t="s">
        <v>107</v>
      </c>
      <c r="AE35" s="55">
        <v>24</v>
      </c>
      <c r="AF35" s="117">
        <v>2.2</v>
      </c>
      <c r="AG35" s="110" t="s">
        <v>109</v>
      </c>
      <c r="AH35" s="203">
        <v>10</v>
      </c>
      <c r="AI35" s="35">
        <v>2</v>
      </c>
      <c r="AJ35" s="110" t="s">
        <v>108</v>
      </c>
      <c r="AK35" s="117">
        <v>9.2</v>
      </c>
      <c r="AL35" s="110" t="s">
        <v>109</v>
      </c>
      <c r="AM35" s="203">
        <v>10</v>
      </c>
      <c r="AN35" s="36">
        <v>5</v>
      </c>
    </row>
    <row r="36" spans="1:40" ht="15" customHeight="1">
      <c r="A36" s="571" t="s">
        <v>125</v>
      </c>
      <c r="B36" s="190"/>
      <c r="C36" s="55" t="s">
        <v>110</v>
      </c>
      <c r="D36" s="45">
        <v>1</v>
      </c>
      <c r="E36" s="98">
        <v>0</v>
      </c>
      <c r="F36" s="45" t="s">
        <v>107</v>
      </c>
      <c r="G36" s="55">
        <v>12</v>
      </c>
      <c r="H36" s="117">
        <v>7.1</v>
      </c>
      <c r="I36" s="117" t="s">
        <v>108</v>
      </c>
      <c r="J36" s="200">
        <v>7.6</v>
      </c>
      <c r="K36" s="98">
        <v>0</v>
      </c>
      <c r="L36" s="45" t="s">
        <v>107</v>
      </c>
      <c r="M36" s="55">
        <v>12</v>
      </c>
      <c r="N36" s="117">
        <v>7.9</v>
      </c>
      <c r="O36" s="110" t="s">
        <v>108</v>
      </c>
      <c r="P36" s="55">
        <v>12</v>
      </c>
      <c r="Q36" s="98">
        <v>1</v>
      </c>
      <c r="R36" s="45" t="s">
        <v>107</v>
      </c>
      <c r="S36" s="55">
        <v>12</v>
      </c>
      <c r="T36" s="98" t="s">
        <v>419</v>
      </c>
      <c r="U36" s="45" t="s">
        <v>108</v>
      </c>
      <c r="V36" s="55">
        <v>2.6</v>
      </c>
      <c r="W36" s="98">
        <v>0</v>
      </c>
      <c r="X36" s="45" t="s">
        <v>107</v>
      </c>
      <c r="Y36" s="55">
        <v>12</v>
      </c>
      <c r="Z36" s="98">
        <v>1</v>
      </c>
      <c r="AA36" s="110" t="s">
        <v>108</v>
      </c>
      <c r="AB36" s="55">
        <v>22</v>
      </c>
      <c r="AC36" s="98">
        <v>12</v>
      </c>
      <c r="AD36" s="45" t="s">
        <v>107</v>
      </c>
      <c r="AE36" s="55">
        <v>12</v>
      </c>
      <c r="AF36" s="117">
        <v>2.8</v>
      </c>
      <c r="AG36" s="110" t="s">
        <v>109</v>
      </c>
      <c r="AH36" s="203">
        <v>10</v>
      </c>
      <c r="AI36" s="35">
        <v>3</v>
      </c>
      <c r="AJ36" s="110" t="s">
        <v>108</v>
      </c>
      <c r="AK36" s="117">
        <v>4.9</v>
      </c>
      <c r="AL36" s="110" t="s">
        <v>109</v>
      </c>
      <c r="AM36" s="203">
        <v>10</v>
      </c>
      <c r="AN36" s="36">
        <v>4</v>
      </c>
    </row>
    <row r="37" spans="1:40" ht="15" customHeight="1">
      <c r="A37" s="571"/>
      <c r="B37" s="190"/>
      <c r="C37" s="55" t="s">
        <v>112</v>
      </c>
      <c r="D37" s="45">
        <v>1</v>
      </c>
      <c r="E37" s="98">
        <v>0</v>
      </c>
      <c r="F37" s="45" t="s">
        <v>107</v>
      </c>
      <c r="G37" s="55">
        <v>12</v>
      </c>
      <c r="H37" s="117">
        <v>6.9</v>
      </c>
      <c r="I37" s="117" t="s">
        <v>108</v>
      </c>
      <c r="J37" s="200">
        <v>7.4</v>
      </c>
      <c r="K37" s="98">
        <v>1</v>
      </c>
      <c r="L37" s="45" t="s">
        <v>107</v>
      </c>
      <c r="M37" s="55">
        <v>12</v>
      </c>
      <c r="N37" s="117">
        <v>4.8</v>
      </c>
      <c r="O37" s="110" t="s">
        <v>108</v>
      </c>
      <c r="P37" s="55">
        <v>11</v>
      </c>
      <c r="Q37" s="110">
        <v>9</v>
      </c>
      <c r="R37" s="45" t="s">
        <v>107</v>
      </c>
      <c r="S37" s="55">
        <v>12</v>
      </c>
      <c r="T37" s="126">
        <v>1.5</v>
      </c>
      <c r="U37" s="45" t="s">
        <v>108</v>
      </c>
      <c r="V37" s="55">
        <v>13</v>
      </c>
      <c r="W37" s="98">
        <v>4</v>
      </c>
      <c r="X37" s="45" t="s">
        <v>107</v>
      </c>
      <c r="Y37" s="55">
        <v>12</v>
      </c>
      <c r="Z37" s="98">
        <v>5</v>
      </c>
      <c r="AA37" s="110" t="s">
        <v>108</v>
      </c>
      <c r="AB37" s="55">
        <v>45</v>
      </c>
      <c r="AC37" s="98">
        <v>11</v>
      </c>
      <c r="AD37" s="45" t="s">
        <v>107</v>
      </c>
      <c r="AE37" s="55">
        <v>12</v>
      </c>
      <c r="AF37" s="117">
        <v>3.3</v>
      </c>
      <c r="AG37" s="110" t="s">
        <v>109</v>
      </c>
      <c r="AH37" s="203">
        <v>10</v>
      </c>
      <c r="AI37" s="35">
        <v>3</v>
      </c>
      <c r="AJ37" s="110" t="s">
        <v>108</v>
      </c>
      <c r="AK37" s="117">
        <v>1.3</v>
      </c>
      <c r="AL37" s="110" t="s">
        <v>109</v>
      </c>
      <c r="AM37" s="203">
        <v>10</v>
      </c>
      <c r="AN37" s="36">
        <v>5</v>
      </c>
    </row>
    <row r="38" spans="1:40" ht="15" customHeight="1">
      <c r="A38" s="204" t="s">
        <v>126</v>
      </c>
      <c r="B38" s="190"/>
      <c r="C38" s="55" t="s">
        <v>110</v>
      </c>
      <c r="D38" s="45">
        <v>1</v>
      </c>
      <c r="E38" s="110">
        <v>4</v>
      </c>
      <c r="F38" s="45" t="s">
        <v>107</v>
      </c>
      <c r="G38" s="55">
        <v>12</v>
      </c>
      <c r="H38" s="117">
        <v>7</v>
      </c>
      <c r="I38" s="117" t="s">
        <v>108</v>
      </c>
      <c r="J38" s="200">
        <v>9.1</v>
      </c>
      <c r="K38" s="98">
        <v>0</v>
      </c>
      <c r="L38" s="45" t="s">
        <v>107</v>
      </c>
      <c r="M38" s="55">
        <v>12</v>
      </c>
      <c r="N38" s="117">
        <v>8.2</v>
      </c>
      <c r="O38" s="110" t="s">
        <v>108</v>
      </c>
      <c r="P38" s="55">
        <v>12</v>
      </c>
      <c r="Q38" s="110">
        <v>4</v>
      </c>
      <c r="R38" s="45" t="s">
        <v>107</v>
      </c>
      <c r="S38" s="55">
        <v>12</v>
      </c>
      <c r="T38" s="98" t="s">
        <v>419</v>
      </c>
      <c r="U38" s="45" t="s">
        <v>108</v>
      </c>
      <c r="V38" s="207">
        <v>7</v>
      </c>
      <c r="W38" s="110">
        <v>2</v>
      </c>
      <c r="X38" s="45" t="s">
        <v>107</v>
      </c>
      <c r="Y38" s="55">
        <v>12</v>
      </c>
      <c r="Z38" s="98">
        <v>3</v>
      </c>
      <c r="AA38" s="110" t="s">
        <v>108</v>
      </c>
      <c r="AB38" s="55">
        <v>41</v>
      </c>
      <c r="AC38" s="98">
        <v>11</v>
      </c>
      <c r="AD38" s="45" t="s">
        <v>107</v>
      </c>
      <c r="AE38" s="55">
        <v>12</v>
      </c>
      <c r="AF38" s="117">
        <v>2.2</v>
      </c>
      <c r="AG38" s="110" t="s">
        <v>109</v>
      </c>
      <c r="AH38" s="203">
        <v>10</v>
      </c>
      <c r="AI38" s="35">
        <v>2</v>
      </c>
      <c r="AJ38" s="110" t="s">
        <v>108</v>
      </c>
      <c r="AK38" s="117">
        <v>4.9</v>
      </c>
      <c r="AL38" s="110" t="s">
        <v>109</v>
      </c>
      <c r="AM38" s="203">
        <v>10</v>
      </c>
      <c r="AN38" s="36">
        <v>4</v>
      </c>
    </row>
    <row r="39" spans="1:40" ht="15" customHeight="1">
      <c r="A39" s="571" t="s">
        <v>127</v>
      </c>
      <c r="B39" s="190"/>
      <c r="C39" s="55" t="s">
        <v>110</v>
      </c>
      <c r="D39" s="45">
        <v>1</v>
      </c>
      <c r="E39" s="98">
        <v>0</v>
      </c>
      <c r="F39" s="45" t="s">
        <v>107</v>
      </c>
      <c r="G39" s="55">
        <v>12</v>
      </c>
      <c r="H39" s="117">
        <v>7</v>
      </c>
      <c r="I39" s="117" t="s">
        <v>108</v>
      </c>
      <c r="J39" s="200">
        <v>7.4</v>
      </c>
      <c r="K39" s="98">
        <v>3</v>
      </c>
      <c r="L39" s="45" t="s">
        <v>107</v>
      </c>
      <c r="M39" s="55">
        <v>12</v>
      </c>
      <c r="N39" s="117">
        <v>6.2</v>
      </c>
      <c r="O39" s="110" t="s">
        <v>108</v>
      </c>
      <c r="P39" s="55">
        <v>12</v>
      </c>
      <c r="Q39" s="98">
        <v>1</v>
      </c>
      <c r="R39" s="45" t="s">
        <v>107</v>
      </c>
      <c r="S39" s="55">
        <v>12</v>
      </c>
      <c r="T39" s="98" t="s">
        <v>419</v>
      </c>
      <c r="U39" s="45" t="s">
        <v>108</v>
      </c>
      <c r="V39" s="200">
        <v>2.1</v>
      </c>
      <c r="W39" s="110">
        <v>3</v>
      </c>
      <c r="X39" s="45" t="s">
        <v>107</v>
      </c>
      <c r="Y39" s="55">
        <v>12</v>
      </c>
      <c r="Z39" s="98">
        <v>3</v>
      </c>
      <c r="AA39" s="110" t="s">
        <v>108</v>
      </c>
      <c r="AB39" s="55">
        <v>44</v>
      </c>
      <c r="AC39" s="98">
        <v>9</v>
      </c>
      <c r="AD39" s="45" t="s">
        <v>107</v>
      </c>
      <c r="AE39" s="55">
        <v>12</v>
      </c>
      <c r="AF39" s="117">
        <v>7</v>
      </c>
      <c r="AG39" s="110" t="s">
        <v>109</v>
      </c>
      <c r="AH39" s="203">
        <v>10</v>
      </c>
      <c r="AI39" s="35">
        <v>2</v>
      </c>
      <c r="AJ39" s="110" t="s">
        <v>108</v>
      </c>
      <c r="AK39" s="117">
        <v>1.7</v>
      </c>
      <c r="AL39" s="110" t="s">
        <v>109</v>
      </c>
      <c r="AM39" s="203">
        <v>10</v>
      </c>
      <c r="AN39" s="36">
        <v>5</v>
      </c>
    </row>
    <row r="40" spans="1:40" ht="15" customHeight="1">
      <c r="A40" s="571"/>
      <c r="B40" s="190"/>
      <c r="C40" s="55" t="s">
        <v>112</v>
      </c>
      <c r="D40" s="45">
        <v>1</v>
      </c>
      <c r="E40" s="110">
        <v>1</v>
      </c>
      <c r="F40" s="45" t="s">
        <v>107</v>
      </c>
      <c r="G40" s="55">
        <v>12</v>
      </c>
      <c r="H40" s="117">
        <v>7</v>
      </c>
      <c r="I40" s="117" t="s">
        <v>108</v>
      </c>
      <c r="J40" s="200">
        <v>8.8</v>
      </c>
      <c r="K40" s="98">
        <v>0</v>
      </c>
      <c r="L40" s="45" t="s">
        <v>107</v>
      </c>
      <c r="M40" s="55">
        <v>12</v>
      </c>
      <c r="N40" s="117">
        <v>8.1</v>
      </c>
      <c r="O40" s="110" t="s">
        <v>108</v>
      </c>
      <c r="P40" s="55">
        <v>12</v>
      </c>
      <c r="Q40" s="110">
        <v>3</v>
      </c>
      <c r="R40" s="45" t="s">
        <v>107</v>
      </c>
      <c r="S40" s="55">
        <v>12</v>
      </c>
      <c r="T40" s="98">
        <v>0.6</v>
      </c>
      <c r="U40" s="45" t="s">
        <v>108</v>
      </c>
      <c r="V40" s="55">
        <v>7.1</v>
      </c>
      <c r="W40" s="110">
        <v>1</v>
      </c>
      <c r="X40" s="45" t="s">
        <v>107</v>
      </c>
      <c r="Y40" s="55">
        <v>12</v>
      </c>
      <c r="Z40" s="98">
        <v>4</v>
      </c>
      <c r="AA40" s="110" t="s">
        <v>108</v>
      </c>
      <c r="AB40" s="55">
        <v>55</v>
      </c>
      <c r="AC40" s="98">
        <v>7</v>
      </c>
      <c r="AD40" s="45" t="s">
        <v>107</v>
      </c>
      <c r="AE40" s="55">
        <v>12</v>
      </c>
      <c r="AF40" s="117">
        <v>2.3</v>
      </c>
      <c r="AG40" s="110" t="s">
        <v>109</v>
      </c>
      <c r="AH40" s="203">
        <v>10</v>
      </c>
      <c r="AI40" s="35">
        <v>3</v>
      </c>
      <c r="AJ40" s="110" t="s">
        <v>108</v>
      </c>
      <c r="AK40" s="117">
        <v>1.3</v>
      </c>
      <c r="AL40" s="110" t="s">
        <v>109</v>
      </c>
      <c r="AM40" s="203">
        <v>10</v>
      </c>
      <c r="AN40" s="36">
        <v>5</v>
      </c>
    </row>
    <row r="41" spans="1:40" ht="15" customHeight="1">
      <c r="A41" s="571" t="s">
        <v>128</v>
      </c>
      <c r="B41" s="190"/>
      <c r="C41" s="55" t="s">
        <v>110</v>
      </c>
      <c r="D41" s="45">
        <v>1</v>
      </c>
      <c r="E41" s="98">
        <v>0</v>
      </c>
      <c r="F41" s="45" t="s">
        <v>107</v>
      </c>
      <c r="G41" s="55">
        <v>24</v>
      </c>
      <c r="H41" s="117">
        <v>7</v>
      </c>
      <c r="I41" s="117" t="s">
        <v>108</v>
      </c>
      <c r="J41" s="200">
        <v>8.4</v>
      </c>
      <c r="K41" s="98">
        <v>0</v>
      </c>
      <c r="L41" s="45" t="s">
        <v>107</v>
      </c>
      <c r="M41" s="55">
        <v>24</v>
      </c>
      <c r="N41" s="117">
        <v>9</v>
      </c>
      <c r="O41" s="110" t="s">
        <v>108</v>
      </c>
      <c r="P41" s="55">
        <v>12</v>
      </c>
      <c r="Q41" s="98">
        <v>2</v>
      </c>
      <c r="R41" s="45" t="s">
        <v>107</v>
      </c>
      <c r="S41" s="55">
        <v>24</v>
      </c>
      <c r="T41" s="126">
        <v>0.6</v>
      </c>
      <c r="U41" s="45" t="s">
        <v>108</v>
      </c>
      <c r="V41" s="55">
        <v>2.2</v>
      </c>
      <c r="W41" s="110">
        <v>0</v>
      </c>
      <c r="X41" s="45" t="s">
        <v>107</v>
      </c>
      <c r="Y41" s="55">
        <v>24</v>
      </c>
      <c r="Z41" s="98">
        <v>2</v>
      </c>
      <c r="AA41" s="110" t="s">
        <v>108</v>
      </c>
      <c r="AB41" s="55">
        <v>23</v>
      </c>
      <c r="AC41" s="98">
        <v>18</v>
      </c>
      <c r="AD41" s="45" t="s">
        <v>107</v>
      </c>
      <c r="AE41" s="55">
        <v>24</v>
      </c>
      <c r="AF41" s="117">
        <v>2.2</v>
      </c>
      <c r="AG41" s="110" t="s">
        <v>109</v>
      </c>
      <c r="AH41" s="203">
        <v>10</v>
      </c>
      <c r="AI41" s="35">
        <v>2</v>
      </c>
      <c r="AJ41" s="110" t="s">
        <v>108</v>
      </c>
      <c r="AK41" s="117">
        <v>7.9</v>
      </c>
      <c r="AL41" s="110" t="s">
        <v>109</v>
      </c>
      <c r="AM41" s="203">
        <v>10</v>
      </c>
      <c r="AN41" s="36">
        <v>4</v>
      </c>
    </row>
    <row r="42" spans="1:40" ht="15" customHeight="1">
      <c r="A42" s="571"/>
      <c r="B42" s="190"/>
      <c r="C42" s="55" t="s">
        <v>112</v>
      </c>
      <c r="D42" s="45">
        <v>1</v>
      </c>
      <c r="E42" s="98">
        <v>0</v>
      </c>
      <c r="F42" s="45" t="s">
        <v>107</v>
      </c>
      <c r="G42" s="55">
        <v>24</v>
      </c>
      <c r="H42" s="117">
        <v>7</v>
      </c>
      <c r="I42" s="117" t="s">
        <v>108</v>
      </c>
      <c r="J42" s="200">
        <v>8.1</v>
      </c>
      <c r="K42" s="98">
        <v>0</v>
      </c>
      <c r="L42" s="45" t="s">
        <v>107</v>
      </c>
      <c r="M42" s="55">
        <v>24</v>
      </c>
      <c r="N42" s="117">
        <v>8</v>
      </c>
      <c r="O42" s="110" t="s">
        <v>108</v>
      </c>
      <c r="P42" s="55">
        <v>13</v>
      </c>
      <c r="Q42" s="98">
        <v>0</v>
      </c>
      <c r="R42" s="45" t="s">
        <v>107</v>
      </c>
      <c r="S42" s="55">
        <v>24</v>
      </c>
      <c r="T42" s="98">
        <v>0.7</v>
      </c>
      <c r="U42" s="45" t="s">
        <v>108</v>
      </c>
      <c r="V42" s="208">
        <v>3</v>
      </c>
      <c r="W42" s="110">
        <v>0</v>
      </c>
      <c r="X42" s="45" t="s">
        <v>107</v>
      </c>
      <c r="Y42" s="55">
        <v>24</v>
      </c>
      <c r="Z42" s="98">
        <v>2</v>
      </c>
      <c r="AA42" s="110" t="s">
        <v>108</v>
      </c>
      <c r="AB42" s="55">
        <v>22</v>
      </c>
      <c r="AC42" s="98">
        <v>12</v>
      </c>
      <c r="AD42" s="45" t="s">
        <v>107</v>
      </c>
      <c r="AE42" s="55">
        <v>24</v>
      </c>
      <c r="AF42" s="117">
        <v>7</v>
      </c>
      <c r="AG42" s="110" t="s">
        <v>109</v>
      </c>
      <c r="AH42" s="203">
        <v>10</v>
      </c>
      <c r="AI42" s="35">
        <v>2</v>
      </c>
      <c r="AJ42" s="110" t="s">
        <v>108</v>
      </c>
      <c r="AK42" s="117">
        <v>1.4</v>
      </c>
      <c r="AL42" s="110" t="s">
        <v>109</v>
      </c>
      <c r="AM42" s="203">
        <v>10</v>
      </c>
      <c r="AN42" s="36">
        <v>5</v>
      </c>
    </row>
    <row r="43" spans="1:40" ht="15" customHeight="1">
      <c r="A43" s="204" t="s">
        <v>129</v>
      </c>
      <c r="B43" s="190"/>
      <c r="C43" s="55" t="s">
        <v>113</v>
      </c>
      <c r="D43" s="45">
        <v>2</v>
      </c>
      <c r="E43" s="110">
        <v>8</v>
      </c>
      <c r="F43" s="45" t="s">
        <v>107</v>
      </c>
      <c r="G43" s="55">
        <v>36</v>
      </c>
      <c r="H43" s="117">
        <v>7.1</v>
      </c>
      <c r="I43" s="117" t="s">
        <v>108</v>
      </c>
      <c r="J43" s="200">
        <v>9.5</v>
      </c>
      <c r="K43" s="98">
        <v>8</v>
      </c>
      <c r="L43" s="45" t="s">
        <v>107</v>
      </c>
      <c r="M43" s="55">
        <v>36</v>
      </c>
      <c r="N43" s="117">
        <v>6.7</v>
      </c>
      <c r="O43" s="110" t="s">
        <v>108</v>
      </c>
      <c r="P43" s="55">
        <v>15</v>
      </c>
      <c r="Q43" s="98">
        <v>9</v>
      </c>
      <c r="R43" s="45" t="s">
        <v>107</v>
      </c>
      <c r="S43" s="55">
        <v>36</v>
      </c>
      <c r="T43" s="98">
        <v>0.8</v>
      </c>
      <c r="U43" s="45" t="s">
        <v>108</v>
      </c>
      <c r="V43" s="200">
        <v>8.1</v>
      </c>
      <c r="W43" s="98">
        <v>0</v>
      </c>
      <c r="X43" s="45" t="s">
        <v>107</v>
      </c>
      <c r="Y43" s="55">
        <v>36</v>
      </c>
      <c r="Z43" s="98">
        <v>8</v>
      </c>
      <c r="AA43" s="110" t="s">
        <v>108</v>
      </c>
      <c r="AB43" s="55">
        <v>35</v>
      </c>
      <c r="AC43" s="98" t="s">
        <v>422</v>
      </c>
      <c r="AD43" s="45" t="s">
        <v>107</v>
      </c>
      <c r="AE43" s="55">
        <v>36</v>
      </c>
      <c r="AF43" s="117">
        <v>2.2</v>
      </c>
      <c r="AG43" s="110" t="s">
        <v>109</v>
      </c>
      <c r="AH43" s="203">
        <v>10</v>
      </c>
      <c r="AI43" s="35">
        <v>2</v>
      </c>
      <c r="AJ43" s="110" t="s">
        <v>108</v>
      </c>
      <c r="AK43" s="117">
        <v>5.4</v>
      </c>
      <c r="AL43" s="110" t="s">
        <v>109</v>
      </c>
      <c r="AM43" s="203">
        <v>10</v>
      </c>
      <c r="AN43" s="36">
        <v>5</v>
      </c>
    </row>
    <row r="44" spans="1:40" ht="15" customHeight="1">
      <c r="A44" s="204" t="s">
        <v>130</v>
      </c>
      <c r="B44" s="190"/>
      <c r="C44" s="55" t="s">
        <v>112</v>
      </c>
      <c r="D44" s="45">
        <v>1</v>
      </c>
      <c r="E44" s="98">
        <v>0</v>
      </c>
      <c r="F44" s="45" t="s">
        <v>107</v>
      </c>
      <c r="G44" s="55">
        <v>12</v>
      </c>
      <c r="H44" s="117">
        <v>7.1</v>
      </c>
      <c r="I44" s="117" t="s">
        <v>108</v>
      </c>
      <c r="J44" s="200">
        <v>8.5</v>
      </c>
      <c r="K44" s="98">
        <v>0</v>
      </c>
      <c r="L44" s="45" t="s">
        <v>107</v>
      </c>
      <c r="M44" s="55">
        <v>12</v>
      </c>
      <c r="N44" s="117">
        <v>6.3</v>
      </c>
      <c r="O44" s="110" t="s">
        <v>108</v>
      </c>
      <c r="P44" s="55">
        <v>12</v>
      </c>
      <c r="Q44" s="110">
        <v>5</v>
      </c>
      <c r="R44" s="45" t="s">
        <v>107</v>
      </c>
      <c r="S44" s="55">
        <v>12</v>
      </c>
      <c r="T44" s="126">
        <v>1.8</v>
      </c>
      <c r="U44" s="45" t="s">
        <v>108</v>
      </c>
      <c r="V44" s="55">
        <v>4.8</v>
      </c>
      <c r="W44" s="110">
        <v>3</v>
      </c>
      <c r="X44" s="45" t="s">
        <v>107</v>
      </c>
      <c r="Y44" s="55">
        <v>12</v>
      </c>
      <c r="Z44" s="98">
        <v>5</v>
      </c>
      <c r="AA44" s="110" t="s">
        <v>108</v>
      </c>
      <c r="AB44" s="55">
        <v>62</v>
      </c>
      <c r="AC44" s="98">
        <v>10</v>
      </c>
      <c r="AD44" s="45" t="s">
        <v>107</v>
      </c>
      <c r="AE44" s="55">
        <v>12</v>
      </c>
      <c r="AF44" s="117">
        <v>3.3</v>
      </c>
      <c r="AG44" s="110" t="s">
        <v>109</v>
      </c>
      <c r="AH44" s="203">
        <v>10</v>
      </c>
      <c r="AI44" s="35">
        <v>3</v>
      </c>
      <c r="AJ44" s="110" t="s">
        <v>108</v>
      </c>
      <c r="AK44" s="117">
        <v>7.9</v>
      </c>
      <c r="AL44" s="110" t="s">
        <v>109</v>
      </c>
      <c r="AM44" s="203">
        <v>10</v>
      </c>
      <c r="AN44" s="36">
        <v>4</v>
      </c>
    </row>
    <row r="45" spans="1:40" ht="15" customHeight="1">
      <c r="A45" s="204" t="s">
        <v>131</v>
      </c>
      <c r="B45" s="190"/>
      <c r="C45" s="55" t="s">
        <v>112</v>
      </c>
      <c r="D45" s="45">
        <v>1</v>
      </c>
      <c r="E45" s="98">
        <v>1</v>
      </c>
      <c r="F45" s="45" t="s">
        <v>107</v>
      </c>
      <c r="G45" s="55">
        <v>12</v>
      </c>
      <c r="H45" s="117">
        <v>7</v>
      </c>
      <c r="I45" s="117" t="s">
        <v>108</v>
      </c>
      <c r="J45" s="200">
        <v>8.8</v>
      </c>
      <c r="K45" s="98">
        <v>0</v>
      </c>
      <c r="L45" s="45" t="s">
        <v>107</v>
      </c>
      <c r="M45" s="55">
        <v>12</v>
      </c>
      <c r="N45" s="117">
        <v>6.8</v>
      </c>
      <c r="O45" s="110" t="s">
        <v>108</v>
      </c>
      <c r="P45" s="55">
        <v>12</v>
      </c>
      <c r="Q45" s="110">
        <v>5</v>
      </c>
      <c r="R45" s="45" t="s">
        <v>107</v>
      </c>
      <c r="S45" s="55">
        <v>12</v>
      </c>
      <c r="T45" s="98" t="s">
        <v>419</v>
      </c>
      <c r="U45" s="45" t="s">
        <v>108</v>
      </c>
      <c r="V45" s="55">
        <v>12</v>
      </c>
      <c r="W45" s="98">
        <v>0</v>
      </c>
      <c r="X45" s="45" t="s">
        <v>107</v>
      </c>
      <c r="Y45" s="55">
        <v>12</v>
      </c>
      <c r="Z45" s="98">
        <v>2</v>
      </c>
      <c r="AA45" s="110" t="s">
        <v>108</v>
      </c>
      <c r="AB45" s="55">
        <v>16</v>
      </c>
      <c r="AC45" s="98">
        <v>10</v>
      </c>
      <c r="AD45" s="45" t="s">
        <v>107</v>
      </c>
      <c r="AE45" s="55">
        <v>12</v>
      </c>
      <c r="AF45" s="117">
        <v>1.7</v>
      </c>
      <c r="AG45" s="110" t="s">
        <v>109</v>
      </c>
      <c r="AH45" s="203">
        <v>10</v>
      </c>
      <c r="AI45" s="35">
        <v>3</v>
      </c>
      <c r="AJ45" s="110" t="s">
        <v>108</v>
      </c>
      <c r="AK45" s="117">
        <v>9.2</v>
      </c>
      <c r="AL45" s="110" t="s">
        <v>109</v>
      </c>
      <c r="AM45" s="203">
        <v>10</v>
      </c>
      <c r="AN45" s="36">
        <v>6</v>
      </c>
    </row>
    <row r="46" spans="1:40" ht="15" customHeight="1">
      <c r="A46" s="571" t="s">
        <v>132</v>
      </c>
      <c r="B46" s="190"/>
      <c r="C46" s="55" t="s">
        <v>110</v>
      </c>
      <c r="D46" s="45">
        <v>1</v>
      </c>
      <c r="E46" s="98">
        <v>0</v>
      </c>
      <c r="F46" s="45" t="s">
        <v>107</v>
      </c>
      <c r="G46" s="55">
        <v>12</v>
      </c>
      <c r="H46" s="117">
        <v>7.2</v>
      </c>
      <c r="I46" s="117" t="s">
        <v>108</v>
      </c>
      <c r="J46" s="200">
        <v>7.9</v>
      </c>
      <c r="K46" s="98">
        <v>0</v>
      </c>
      <c r="L46" s="45" t="s">
        <v>107</v>
      </c>
      <c r="M46" s="55">
        <v>12</v>
      </c>
      <c r="N46" s="117">
        <v>8</v>
      </c>
      <c r="O46" s="110" t="s">
        <v>108</v>
      </c>
      <c r="P46" s="55">
        <v>12</v>
      </c>
      <c r="Q46" s="98">
        <v>3</v>
      </c>
      <c r="R46" s="45" t="s">
        <v>107</v>
      </c>
      <c r="S46" s="55">
        <v>12</v>
      </c>
      <c r="T46" s="98" t="s">
        <v>419</v>
      </c>
      <c r="U46" s="45" t="s">
        <v>108</v>
      </c>
      <c r="V46" s="210">
        <v>2.9</v>
      </c>
      <c r="W46" s="98">
        <v>2</v>
      </c>
      <c r="X46" s="45" t="s">
        <v>107</v>
      </c>
      <c r="Y46" s="55">
        <v>12</v>
      </c>
      <c r="Z46" s="98">
        <v>1</v>
      </c>
      <c r="AA46" s="110" t="s">
        <v>108</v>
      </c>
      <c r="AB46" s="55">
        <v>180</v>
      </c>
      <c r="AC46" s="98">
        <v>12</v>
      </c>
      <c r="AD46" s="45" t="s">
        <v>107</v>
      </c>
      <c r="AE46" s="55">
        <v>12</v>
      </c>
      <c r="AF46" s="117">
        <v>3.3</v>
      </c>
      <c r="AG46" s="110" t="s">
        <v>109</v>
      </c>
      <c r="AH46" s="203">
        <v>10</v>
      </c>
      <c r="AI46" s="35">
        <v>3</v>
      </c>
      <c r="AJ46" s="110" t="s">
        <v>108</v>
      </c>
      <c r="AK46" s="117">
        <v>5.4</v>
      </c>
      <c r="AL46" s="110" t="s">
        <v>109</v>
      </c>
      <c r="AM46" s="203">
        <v>10</v>
      </c>
      <c r="AN46" s="36">
        <v>5</v>
      </c>
    </row>
    <row r="47" spans="1:40" ht="15" customHeight="1">
      <c r="A47" s="571"/>
      <c r="B47" s="190"/>
      <c r="C47" s="55" t="s">
        <v>112</v>
      </c>
      <c r="D47" s="45">
        <v>2</v>
      </c>
      <c r="E47" s="98">
        <v>2</v>
      </c>
      <c r="F47" s="45" t="s">
        <v>107</v>
      </c>
      <c r="G47" s="55">
        <v>36</v>
      </c>
      <c r="H47" s="117">
        <v>7.1</v>
      </c>
      <c r="I47" s="117" t="s">
        <v>108</v>
      </c>
      <c r="J47" s="200">
        <v>8.8</v>
      </c>
      <c r="K47" s="98">
        <v>0</v>
      </c>
      <c r="L47" s="45" t="s">
        <v>107</v>
      </c>
      <c r="M47" s="55">
        <v>36</v>
      </c>
      <c r="N47" s="117">
        <v>5.2</v>
      </c>
      <c r="O47" s="110" t="s">
        <v>108</v>
      </c>
      <c r="P47" s="55">
        <v>12</v>
      </c>
      <c r="Q47" s="98">
        <v>3</v>
      </c>
      <c r="R47" s="45" t="s">
        <v>107</v>
      </c>
      <c r="S47" s="55">
        <v>36</v>
      </c>
      <c r="T47" s="98" t="s">
        <v>419</v>
      </c>
      <c r="U47" s="45" t="s">
        <v>108</v>
      </c>
      <c r="V47" s="55">
        <v>6.9</v>
      </c>
      <c r="W47" s="98">
        <v>9</v>
      </c>
      <c r="X47" s="45" t="s">
        <v>107</v>
      </c>
      <c r="Y47" s="55">
        <v>36</v>
      </c>
      <c r="Z47" s="98">
        <v>1</v>
      </c>
      <c r="AA47" s="110" t="s">
        <v>108</v>
      </c>
      <c r="AB47" s="55">
        <v>170</v>
      </c>
      <c r="AC47" s="98">
        <v>30</v>
      </c>
      <c r="AD47" s="45" t="s">
        <v>107</v>
      </c>
      <c r="AE47" s="55">
        <v>36</v>
      </c>
      <c r="AF47" s="117">
        <v>2.3</v>
      </c>
      <c r="AG47" s="110" t="s">
        <v>109</v>
      </c>
      <c r="AH47" s="203">
        <v>10</v>
      </c>
      <c r="AI47" s="35">
        <v>3</v>
      </c>
      <c r="AJ47" s="110" t="s">
        <v>108</v>
      </c>
      <c r="AK47" s="117">
        <v>3.5</v>
      </c>
      <c r="AL47" s="110" t="s">
        <v>109</v>
      </c>
      <c r="AM47" s="203">
        <v>10</v>
      </c>
      <c r="AN47" s="36">
        <v>5</v>
      </c>
    </row>
    <row r="48" spans="1:40" ht="15" customHeight="1">
      <c r="A48" s="571" t="s">
        <v>133</v>
      </c>
      <c r="B48" s="190"/>
      <c r="C48" s="55" t="s">
        <v>110</v>
      </c>
      <c r="D48" s="45">
        <v>1</v>
      </c>
      <c r="E48" s="98">
        <v>0</v>
      </c>
      <c r="F48" s="45" t="s">
        <v>107</v>
      </c>
      <c r="G48" s="55">
        <v>12</v>
      </c>
      <c r="H48" s="117">
        <v>7.1</v>
      </c>
      <c r="I48" s="117" t="s">
        <v>108</v>
      </c>
      <c r="J48" s="200">
        <v>7.9</v>
      </c>
      <c r="K48" s="98">
        <v>0</v>
      </c>
      <c r="L48" s="45" t="s">
        <v>107</v>
      </c>
      <c r="M48" s="55">
        <v>12</v>
      </c>
      <c r="N48" s="117">
        <v>9.1</v>
      </c>
      <c r="O48" s="110" t="s">
        <v>108</v>
      </c>
      <c r="P48" s="55">
        <v>13</v>
      </c>
      <c r="Q48" s="98">
        <v>0</v>
      </c>
      <c r="R48" s="45" t="s">
        <v>107</v>
      </c>
      <c r="S48" s="55">
        <v>12</v>
      </c>
      <c r="T48" s="98" t="s">
        <v>421</v>
      </c>
      <c r="U48" s="45" t="s">
        <v>108</v>
      </c>
      <c r="V48" s="208">
        <v>0.9</v>
      </c>
      <c r="W48" s="98">
        <v>0</v>
      </c>
      <c r="X48" s="45" t="s">
        <v>107</v>
      </c>
      <c r="Y48" s="55">
        <v>12</v>
      </c>
      <c r="Z48" s="98" t="s">
        <v>420</v>
      </c>
      <c r="AA48" s="110" t="s">
        <v>108</v>
      </c>
      <c r="AB48" s="55">
        <v>7</v>
      </c>
      <c r="AC48" s="98">
        <v>10</v>
      </c>
      <c r="AD48" s="45" t="s">
        <v>107</v>
      </c>
      <c r="AE48" s="55">
        <v>12</v>
      </c>
      <c r="AF48" s="117">
        <v>4.9</v>
      </c>
      <c r="AG48" s="110" t="s">
        <v>109</v>
      </c>
      <c r="AH48" s="203">
        <v>10</v>
      </c>
      <c r="AI48" s="35">
        <v>2</v>
      </c>
      <c r="AJ48" s="110" t="s">
        <v>108</v>
      </c>
      <c r="AK48" s="117">
        <v>7.9</v>
      </c>
      <c r="AL48" s="110" t="s">
        <v>109</v>
      </c>
      <c r="AM48" s="203">
        <v>10</v>
      </c>
      <c r="AN48" s="36">
        <v>4</v>
      </c>
    </row>
    <row r="49" spans="1:40" ht="15" customHeight="1">
      <c r="A49" s="571"/>
      <c r="B49" s="190"/>
      <c r="C49" s="55" t="s">
        <v>112</v>
      </c>
      <c r="D49" s="45">
        <v>1</v>
      </c>
      <c r="E49" s="98">
        <v>0</v>
      </c>
      <c r="F49" s="45" t="s">
        <v>107</v>
      </c>
      <c r="G49" s="55">
        <v>12</v>
      </c>
      <c r="H49" s="117">
        <v>6.9</v>
      </c>
      <c r="I49" s="117" t="s">
        <v>108</v>
      </c>
      <c r="J49" s="200">
        <v>7.4</v>
      </c>
      <c r="K49" s="98">
        <v>1</v>
      </c>
      <c r="L49" s="45" t="s">
        <v>107</v>
      </c>
      <c r="M49" s="55">
        <v>12</v>
      </c>
      <c r="N49" s="117">
        <v>3.8</v>
      </c>
      <c r="O49" s="110" t="s">
        <v>108</v>
      </c>
      <c r="P49" s="55">
        <v>12</v>
      </c>
      <c r="Q49" s="98">
        <v>2</v>
      </c>
      <c r="R49" s="45" t="s">
        <v>107</v>
      </c>
      <c r="S49" s="55">
        <v>12</v>
      </c>
      <c r="T49" s="98">
        <v>0.6</v>
      </c>
      <c r="U49" s="45" t="s">
        <v>108</v>
      </c>
      <c r="V49" s="200">
        <v>3.8</v>
      </c>
      <c r="W49" s="98">
        <v>0</v>
      </c>
      <c r="X49" s="45" t="s">
        <v>107</v>
      </c>
      <c r="Y49" s="55">
        <v>12</v>
      </c>
      <c r="Z49" s="98">
        <v>2</v>
      </c>
      <c r="AA49" s="110" t="s">
        <v>108</v>
      </c>
      <c r="AB49" s="55">
        <v>25</v>
      </c>
      <c r="AC49" s="98">
        <v>11</v>
      </c>
      <c r="AD49" s="45" t="s">
        <v>107</v>
      </c>
      <c r="AE49" s="55">
        <v>12</v>
      </c>
      <c r="AF49" s="117">
        <v>3.1</v>
      </c>
      <c r="AG49" s="110" t="s">
        <v>109</v>
      </c>
      <c r="AH49" s="203">
        <v>10</v>
      </c>
      <c r="AI49" s="35">
        <v>3</v>
      </c>
      <c r="AJ49" s="110" t="s">
        <v>108</v>
      </c>
      <c r="AK49" s="117">
        <v>2.4</v>
      </c>
      <c r="AL49" s="110" t="s">
        <v>109</v>
      </c>
      <c r="AM49" s="203">
        <v>10</v>
      </c>
      <c r="AN49" s="36">
        <v>5</v>
      </c>
    </row>
    <row r="50" spans="1:40" ht="15" customHeight="1">
      <c r="A50" s="571" t="s">
        <v>134</v>
      </c>
      <c r="B50" s="190"/>
      <c r="C50" s="55" t="s">
        <v>112</v>
      </c>
      <c r="D50" s="45">
        <v>1</v>
      </c>
      <c r="E50" s="98">
        <v>1</v>
      </c>
      <c r="F50" s="45" t="s">
        <v>107</v>
      </c>
      <c r="G50" s="55">
        <v>24</v>
      </c>
      <c r="H50" s="117">
        <v>7.1</v>
      </c>
      <c r="I50" s="117" t="s">
        <v>108</v>
      </c>
      <c r="J50" s="200">
        <v>8.7</v>
      </c>
      <c r="K50" s="98">
        <v>0</v>
      </c>
      <c r="L50" s="45" t="s">
        <v>107</v>
      </c>
      <c r="M50" s="55">
        <v>24</v>
      </c>
      <c r="N50" s="117">
        <v>6.9</v>
      </c>
      <c r="O50" s="110" t="s">
        <v>108</v>
      </c>
      <c r="P50" s="55">
        <v>13</v>
      </c>
      <c r="Q50" s="110">
        <v>16</v>
      </c>
      <c r="R50" s="45" t="s">
        <v>107</v>
      </c>
      <c r="S50" s="55">
        <v>24</v>
      </c>
      <c r="T50" s="98">
        <v>1.3</v>
      </c>
      <c r="U50" s="45" t="s">
        <v>108</v>
      </c>
      <c r="V50" s="55">
        <v>7.1</v>
      </c>
      <c r="W50" s="98">
        <v>2</v>
      </c>
      <c r="X50" s="45" t="s">
        <v>107</v>
      </c>
      <c r="Y50" s="55">
        <v>24</v>
      </c>
      <c r="Z50" s="98">
        <v>3</v>
      </c>
      <c r="AA50" s="110" t="s">
        <v>108</v>
      </c>
      <c r="AB50" s="55">
        <v>91</v>
      </c>
      <c r="AC50" s="98">
        <v>19</v>
      </c>
      <c r="AD50" s="45" t="s">
        <v>107</v>
      </c>
      <c r="AE50" s="55">
        <v>24</v>
      </c>
      <c r="AF50" s="117">
        <v>1.3</v>
      </c>
      <c r="AG50" s="110" t="s">
        <v>109</v>
      </c>
      <c r="AH50" s="203">
        <v>10</v>
      </c>
      <c r="AI50" s="35">
        <v>3</v>
      </c>
      <c r="AJ50" s="110" t="s">
        <v>108</v>
      </c>
      <c r="AK50" s="117">
        <v>1.6</v>
      </c>
      <c r="AL50" s="110" t="s">
        <v>109</v>
      </c>
      <c r="AM50" s="203">
        <v>10</v>
      </c>
      <c r="AN50" s="36">
        <v>6</v>
      </c>
    </row>
    <row r="51" spans="1:40" ht="15" customHeight="1">
      <c r="A51" s="571"/>
      <c r="B51" s="190"/>
      <c r="C51" s="55" t="s">
        <v>113</v>
      </c>
      <c r="D51" s="45">
        <v>1</v>
      </c>
      <c r="E51" s="98">
        <v>0</v>
      </c>
      <c r="F51" s="45" t="s">
        <v>107</v>
      </c>
      <c r="G51" s="55">
        <v>37</v>
      </c>
      <c r="H51" s="117">
        <v>7</v>
      </c>
      <c r="I51" s="117" t="s">
        <v>108</v>
      </c>
      <c r="J51" s="200">
        <v>7.5</v>
      </c>
      <c r="K51" s="110">
        <v>21</v>
      </c>
      <c r="L51" s="45" t="s">
        <v>107</v>
      </c>
      <c r="M51" s="55">
        <v>37</v>
      </c>
      <c r="N51" s="126" t="s">
        <v>419</v>
      </c>
      <c r="O51" s="110" t="s">
        <v>108</v>
      </c>
      <c r="P51" s="55">
        <v>11</v>
      </c>
      <c r="Q51" s="110">
        <v>36</v>
      </c>
      <c r="R51" s="45" t="s">
        <v>107</v>
      </c>
      <c r="S51" s="55">
        <v>37</v>
      </c>
      <c r="T51" s="126">
        <v>5</v>
      </c>
      <c r="U51" s="45" t="s">
        <v>108</v>
      </c>
      <c r="V51" s="211">
        <v>47</v>
      </c>
      <c r="W51" s="98">
        <v>1</v>
      </c>
      <c r="X51" s="45" t="s">
        <v>107</v>
      </c>
      <c r="Y51" s="55">
        <v>37</v>
      </c>
      <c r="Z51" s="98">
        <v>5</v>
      </c>
      <c r="AA51" s="110" t="s">
        <v>108</v>
      </c>
      <c r="AB51" s="55">
        <v>110</v>
      </c>
      <c r="AC51" s="98" t="s">
        <v>422</v>
      </c>
      <c r="AD51" s="45" t="s">
        <v>107</v>
      </c>
      <c r="AE51" s="55">
        <v>37</v>
      </c>
      <c r="AF51" s="117">
        <v>6.8</v>
      </c>
      <c r="AG51" s="110" t="s">
        <v>109</v>
      </c>
      <c r="AH51" s="203">
        <v>10</v>
      </c>
      <c r="AI51" s="35">
        <v>3</v>
      </c>
      <c r="AJ51" s="110" t="s">
        <v>108</v>
      </c>
      <c r="AK51" s="117">
        <v>1.6</v>
      </c>
      <c r="AL51" s="110" t="s">
        <v>109</v>
      </c>
      <c r="AM51" s="203">
        <v>10</v>
      </c>
      <c r="AN51" s="36">
        <v>9</v>
      </c>
    </row>
    <row r="52" spans="1:40" ht="15" customHeight="1">
      <c r="A52" s="204" t="s">
        <v>135</v>
      </c>
      <c r="B52" s="190"/>
      <c r="C52" s="55" t="s">
        <v>110</v>
      </c>
      <c r="D52" s="45">
        <v>2</v>
      </c>
      <c r="E52" s="98">
        <v>0</v>
      </c>
      <c r="F52" s="45" t="s">
        <v>107</v>
      </c>
      <c r="G52" s="55">
        <v>36</v>
      </c>
      <c r="H52" s="117">
        <v>7.2</v>
      </c>
      <c r="I52" s="117" t="s">
        <v>108</v>
      </c>
      <c r="J52" s="200">
        <v>7.8</v>
      </c>
      <c r="K52" s="110">
        <v>3</v>
      </c>
      <c r="L52" s="45" t="s">
        <v>107</v>
      </c>
      <c r="M52" s="55">
        <v>36</v>
      </c>
      <c r="N52" s="126">
        <v>5.2</v>
      </c>
      <c r="O52" s="110" t="s">
        <v>108</v>
      </c>
      <c r="P52" s="55">
        <v>14</v>
      </c>
      <c r="Q52" s="98">
        <v>7</v>
      </c>
      <c r="R52" s="45" t="s">
        <v>107</v>
      </c>
      <c r="S52" s="55">
        <v>36</v>
      </c>
      <c r="T52" s="98" t="s">
        <v>419</v>
      </c>
      <c r="U52" s="45" t="s">
        <v>108</v>
      </c>
      <c r="V52" s="207">
        <v>7.7</v>
      </c>
      <c r="W52" s="98">
        <v>5</v>
      </c>
      <c r="X52" s="45" t="s">
        <v>107</v>
      </c>
      <c r="Y52" s="55">
        <v>36</v>
      </c>
      <c r="Z52" s="98" t="s">
        <v>420</v>
      </c>
      <c r="AA52" s="110" t="s">
        <v>108</v>
      </c>
      <c r="AB52" s="55">
        <v>77</v>
      </c>
      <c r="AC52" s="98">
        <v>31</v>
      </c>
      <c r="AD52" s="45" t="s">
        <v>107</v>
      </c>
      <c r="AE52" s="55">
        <v>36</v>
      </c>
      <c r="AF52" s="117">
        <v>2</v>
      </c>
      <c r="AG52" s="110" t="s">
        <v>109</v>
      </c>
      <c r="AH52" s="203">
        <v>10</v>
      </c>
      <c r="AI52" s="35">
        <v>2</v>
      </c>
      <c r="AJ52" s="110" t="s">
        <v>108</v>
      </c>
      <c r="AK52" s="117">
        <v>5.4</v>
      </c>
      <c r="AL52" s="110" t="s">
        <v>109</v>
      </c>
      <c r="AM52" s="203">
        <v>10</v>
      </c>
      <c r="AN52" s="36">
        <v>6</v>
      </c>
    </row>
    <row r="53" spans="1:40" ht="15" customHeight="1">
      <c r="A53" s="204" t="s">
        <v>136</v>
      </c>
      <c r="B53" s="190"/>
      <c r="C53" s="55" t="s">
        <v>110</v>
      </c>
      <c r="D53" s="45">
        <v>1</v>
      </c>
      <c r="E53" s="98">
        <v>0</v>
      </c>
      <c r="F53" s="45" t="s">
        <v>107</v>
      </c>
      <c r="G53" s="55">
        <v>12</v>
      </c>
      <c r="H53" s="117">
        <v>7.2</v>
      </c>
      <c r="I53" s="117" t="s">
        <v>108</v>
      </c>
      <c r="J53" s="200">
        <v>7.6</v>
      </c>
      <c r="K53" s="98">
        <v>0</v>
      </c>
      <c r="L53" s="45" t="s">
        <v>107</v>
      </c>
      <c r="M53" s="55">
        <v>12</v>
      </c>
      <c r="N53" s="117">
        <v>8.6</v>
      </c>
      <c r="O53" s="110" t="s">
        <v>108</v>
      </c>
      <c r="P53" s="55">
        <v>13</v>
      </c>
      <c r="Q53" s="110">
        <v>5</v>
      </c>
      <c r="R53" s="45" t="s">
        <v>107</v>
      </c>
      <c r="S53" s="55">
        <v>12</v>
      </c>
      <c r="T53" s="98">
        <v>0.6</v>
      </c>
      <c r="U53" s="45" t="s">
        <v>108</v>
      </c>
      <c r="V53" s="208">
        <v>5.8</v>
      </c>
      <c r="W53" s="98">
        <v>0</v>
      </c>
      <c r="X53" s="45" t="s">
        <v>107</v>
      </c>
      <c r="Y53" s="55">
        <v>12</v>
      </c>
      <c r="Z53" s="98" t="s">
        <v>420</v>
      </c>
      <c r="AA53" s="110" t="s">
        <v>108</v>
      </c>
      <c r="AB53" s="55">
        <v>24</v>
      </c>
      <c r="AC53" s="98">
        <v>10</v>
      </c>
      <c r="AD53" s="45" t="s">
        <v>107</v>
      </c>
      <c r="AE53" s="55">
        <v>12</v>
      </c>
      <c r="AF53" s="117">
        <v>4.9</v>
      </c>
      <c r="AG53" s="110" t="s">
        <v>109</v>
      </c>
      <c r="AH53" s="203">
        <v>10</v>
      </c>
      <c r="AI53" s="35">
        <v>2</v>
      </c>
      <c r="AJ53" s="110" t="s">
        <v>108</v>
      </c>
      <c r="AK53" s="117">
        <v>9.2</v>
      </c>
      <c r="AL53" s="110" t="s">
        <v>109</v>
      </c>
      <c r="AM53" s="203">
        <v>10</v>
      </c>
      <c r="AN53" s="36">
        <v>5</v>
      </c>
    </row>
    <row r="54" spans="1:40" ht="15" customHeight="1">
      <c r="A54" s="204" t="s">
        <v>137</v>
      </c>
      <c r="B54" s="190"/>
      <c r="C54" s="55" t="s">
        <v>110</v>
      </c>
      <c r="D54" s="45">
        <v>2</v>
      </c>
      <c r="E54" s="98">
        <v>0</v>
      </c>
      <c r="F54" s="45" t="s">
        <v>107</v>
      </c>
      <c r="G54" s="55">
        <v>24</v>
      </c>
      <c r="H54" s="117">
        <v>7.1</v>
      </c>
      <c r="I54" s="117" t="s">
        <v>108</v>
      </c>
      <c r="J54" s="200">
        <v>8.3</v>
      </c>
      <c r="K54" s="98">
        <v>0</v>
      </c>
      <c r="L54" s="45" t="s">
        <v>107</v>
      </c>
      <c r="M54" s="55">
        <v>24</v>
      </c>
      <c r="N54" s="117">
        <v>8.5</v>
      </c>
      <c r="O54" s="110" t="s">
        <v>108</v>
      </c>
      <c r="P54" s="55">
        <v>14</v>
      </c>
      <c r="Q54" s="98">
        <v>4</v>
      </c>
      <c r="R54" s="45" t="s">
        <v>107</v>
      </c>
      <c r="S54" s="55">
        <v>24</v>
      </c>
      <c r="T54" s="98" t="s">
        <v>419</v>
      </c>
      <c r="U54" s="45" t="s">
        <v>108</v>
      </c>
      <c r="V54" s="207">
        <v>2.4</v>
      </c>
      <c r="W54" s="98">
        <v>0</v>
      </c>
      <c r="X54" s="45" t="s">
        <v>107</v>
      </c>
      <c r="Y54" s="55">
        <v>24</v>
      </c>
      <c r="Z54" s="98" t="s">
        <v>420</v>
      </c>
      <c r="AA54" s="110" t="s">
        <v>108</v>
      </c>
      <c r="AB54" s="55">
        <v>21</v>
      </c>
      <c r="AC54" s="98">
        <v>16</v>
      </c>
      <c r="AD54" s="45" t="s">
        <v>107</v>
      </c>
      <c r="AE54" s="55">
        <v>24</v>
      </c>
      <c r="AF54" s="117">
        <v>1.7</v>
      </c>
      <c r="AG54" s="110" t="s">
        <v>109</v>
      </c>
      <c r="AH54" s="203">
        <v>10</v>
      </c>
      <c r="AI54" s="35">
        <v>2</v>
      </c>
      <c r="AJ54" s="110" t="s">
        <v>108</v>
      </c>
      <c r="AK54" s="117">
        <v>5.4</v>
      </c>
      <c r="AL54" s="110" t="s">
        <v>109</v>
      </c>
      <c r="AM54" s="203">
        <v>10</v>
      </c>
      <c r="AN54" s="36">
        <v>4</v>
      </c>
    </row>
    <row r="55" spans="1:40" ht="15" customHeight="1">
      <c r="A55" s="571" t="s">
        <v>138</v>
      </c>
      <c r="B55" s="190"/>
      <c r="C55" s="55" t="s">
        <v>110</v>
      </c>
      <c r="D55" s="45">
        <v>1</v>
      </c>
      <c r="E55" s="98">
        <v>0</v>
      </c>
      <c r="F55" s="45" t="s">
        <v>107</v>
      </c>
      <c r="G55" s="55">
        <v>12</v>
      </c>
      <c r="H55" s="117">
        <v>6.9</v>
      </c>
      <c r="I55" s="117" t="s">
        <v>108</v>
      </c>
      <c r="J55" s="200">
        <v>7.6</v>
      </c>
      <c r="K55" s="98">
        <v>0</v>
      </c>
      <c r="L55" s="45" t="s">
        <v>107</v>
      </c>
      <c r="M55" s="55">
        <v>12</v>
      </c>
      <c r="N55" s="117">
        <v>8.7</v>
      </c>
      <c r="O55" s="110" t="s">
        <v>108</v>
      </c>
      <c r="P55" s="55">
        <v>13</v>
      </c>
      <c r="Q55" s="98">
        <v>0</v>
      </c>
      <c r="R55" s="45" t="s">
        <v>107</v>
      </c>
      <c r="S55" s="55">
        <v>12</v>
      </c>
      <c r="T55" s="98" t="s">
        <v>419</v>
      </c>
      <c r="U55" s="45" t="s">
        <v>108</v>
      </c>
      <c r="V55" s="55">
        <v>1.7</v>
      </c>
      <c r="W55" s="98">
        <v>1</v>
      </c>
      <c r="X55" s="45" t="s">
        <v>107</v>
      </c>
      <c r="Y55" s="55">
        <v>12</v>
      </c>
      <c r="Z55" s="98">
        <v>3</v>
      </c>
      <c r="AA55" s="110" t="s">
        <v>108</v>
      </c>
      <c r="AB55" s="55">
        <v>180</v>
      </c>
      <c r="AC55" s="98">
        <v>7</v>
      </c>
      <c r="AD55" s="45" t="s">
        <v>107</v>
      </c>
      <c r="AE55" s="55">
        <v>12</v>
      </c>
      <c r="AF55" s="117">
        <v>1.4</v>
      </c>
      <c r="AG55" s="110" t="s">
        <v>109</v>
      </c>
      <c r="AH55" s="203">
        <v>10</v>
      </c>
      <c r="AI55" s="35">
        <v>2</v>
      </c>
      <c r="AJ55" s="110" t="s">
        <v>108</v>
      </c>
      <c r="AK55" s="117">
        <v>1.3</v>
      </c>
      <c r="AL55" s="110" t="s">
        <v>109</v>
      </c>
      <c r="AM55" s="203">
        <v>10</v>
      </c>
      <c r="AN55" s="36">
        <v>4</v>
      </c>
    </row>
    <row r="56" spans="1:40" ht="15" customHeight="1">
      <c r="A56" s="571"/>
      <c r="B56" s="190"/>
      <c r="C56" s="55" t="s">
        <v>112</v>
      </c>
      <c r="D56" s="45">
        <v>1</v>
      </c>
      <c r="E56" s="98">
        <v>0</v>
      </c>
      <c r="F56" s="45" t="s">
        <v>107</v>
      </c>
      <c r="G56" s="55">
        <v>12</v>
      </c>
      <c r="H56" s="117">
        <v>6.9</v>
      </c>
      <c r="I56" s="117" t="s">
        <v>108</v>
      </c>
      <c r="J56" s="200">
        <v>7.4</v>
      </c>
      <c r="K56" s="98">
        <v>1</v>
      </c>
      <c r="L56" s="45" t="s">
        <v>107</v>
      </c>
      <c r="M56" s="55">
        <v>12</v>
      </c>
      <c r="N56" s="117">
        <v>3.9</v>
      </c>
      <c r="O56" s="110" t="s">
        <v>108</v>
      </c>
      <c r="P56" s="55">
        <v>12</v>
      </c>
      <c r="Q56" s="98">
        <v>2</v>
      </c>
      <c r="R56" s="45" t="s">
        <v>107</v>
      </c>
      <c r="S56" s="55">
        <v>12</v>
      </c>
      <c r="T56" s="98" t="s">
        <v>419</v>
      </c>
      <c r="U56" s="45" t="s">
        <v>108</v>
      </c>
      <c r="V56" s="55">
        <v>4.7</v>
      </c>
      <c r="W56" s="98">
        <v>1</v>
      </c>
      <c r="X56" s="45" t="s">
        <v>107</v>
      </c>
      <c r="Y56" s="55">
        <v>12</v>
      </c>
      <c r="Z56" s="98">
        <v>2</v>
      </c>
      <c r="AA56" s="110" t="s">
        <v>108</v>
      </c>
      <c r="AB56" s="55">
        <v>170</v>
      </c>
      <c r="AC56" s="98">
        <v>5</v>
      </c>
      <c r="AD56" s="45" t="s">
        <v>107</v>
      </c>
      <c r="AE56" s="55">
        <v>12</v>
      </c>
      <c r="AF56" s="117">
        <v>3.3</v>
      </c>
      <c r="AG56" s="110" t="s">
        <v>109</v>
      </c>
      <c r="AH56" s="203">
        <v>10</v>
      </c>
      <c r="AI56" s="35">
        <v>2</v>
      </c>
      <c r="AJ56" s="110" t="s">
        <v>108</v>
      </c>
      <c r="AK56" s="117">
        <v>1.6</v>
      </c>
      <c r="AL56" s="110" t="s">
        <v>109</v>
      </c>
      <c r="AM56" s="203">
        <v>10</v>
      </c>
      <c r="AN56" s="36">
        <v>5</v>
      </c>
    </row>
    <row r="57" spans="1:40" ht="15" customHeight="1">
      <c r="A57" s="58" t="s">
        <v>139</v>
      </c>
      <c r="B57" s="190"/>
      <c r="C57" s="55" t="s">
        <v>426</v>
      </c>
      <c r="D57" s="45">
        <v>1</v>
      </c>
      <c r="E57" s="110">
        <v>6</v>
      </c>
      <c r="F57" s="45" t="s">
        <v>107</v>
      </c>
      <c r="G57" s="55">
        <v>24</v>
      </c>
      <c r="H57" s="117">
        <v>6.8</v>
      </c>
      <c r="I57" s="117" t="s">
        <v>108</v>
      </c>
      <c r="J57" s="200">
        <v>9.5</v>
      </c>
      <c r="K57" s="110">
        <v>1</v>
      </c>
      <c r="L57" s="45" t="s">
        <v>107</v>
      </c>
      <c r="M57" s="55">
        <v>24</v>
      </c>
      <c r="N57" s="117">
        <v>7.3</v>
      </c>
      <c r="O57" s="110" t="s">
        <v>108</v>
      </c>
      <c r="P57" s="201">
        <v>12</v>
      </c>
      <c r="Q57" s="110">
        <v>13</v>
      </c>
      <c r="R57" s="45" t="s">
        <v>107</v>
      </c>
      <c r="S57" s="55">
        <v>24</v>
      </c>
      <c r="T57" s="126">
        <v>1.9</v>
      </c>
      <c r="U57" s="45" t="s">
        <v>108</v>
      </c>
      <c r="V57" s="211">
        <v>10</v>
      </c>
      <c r="W57" s="110">
        <v>16</v>
      </c>
      <c r="X57" s="45" t="s">
        <v>107</v>
      </c>
      <c r="Y57" s="55">
        <v>24</v>
      </c>
      <c r="Z57" s="98">
        <v>2</v>
      </c>
      <c r="AA57" s="110" t="s">
        <v>108</v>
      </c>
      <c r="AB57" s="55">
        <v>77</v>
      </c>
      <c r="AC57" s="98">
        <v>20</v>
      </c>
      <c r="AD57" s="45" t="s">
        <v>107</v>
      </c>
      <c r="AE57" s="55">
        <v>24</v>
      </c>
      <c r="AF57" s="117">
        <v>4.6</v>
      </c>
      <c r="AG57" s="110" t="s">
        <v>109</v>
      </c>
      <c r="AH57" s="203">
        <v>10</v>
      </c>
      <c r="AI57" s="35">
        <v>2</v>
      </c>
      <c r="AJ57" s="110" t="s">
        <v>108</v>
      </c>
      <c r="AK57" s="117">
        <v>4.9</v>
      </c>
      <c r="AL57" s="110" t="s">
        <v>109</v>
      </c>
      <c r="AM57" s="203">
        <v>10</v>
      </c>
      <c r="AN57" s="36">
        <v>4</v>
      </c>
    </row>
    <row r="58" spans="1:40" ht="15" customHeight="1">
      <c r="A58" s="58" t="s">
        <v>140</v>
      </c>
      <c r="B58" s="190"/>
      <c r="C58" s="55" t="s">
        <v>426</v>
      </c>
      <c r="D58" s="45">
        <v>1</v>
      </c>
      <c r="E58" s="110">
        <v>9</v>
      </c>
      <c r="F58" s="45" t="s">
        <v>107</v>
      </c>
      <c r="G58" s="55">
        <v>24</v>
      </c>
      <c r="H58" s="117">
        <v>6.9</v>
      </c>
      <c r="I58" s="117" t="s">
        <v>108</v>
      </c>
      <c r="J58" s="200">
        <v>9.3</v>
      </c>
      <c r="K58" s="98">
        <v>0</v>
      </c>
      <c r="L58" s="45" t="s">
        <v>107</v>
      </c>
      <c r="M58" s="55">
        <v>24</v>
      </c>
      <c r="N58" s="117">
        <v>8.6</v>
      </c>
      <c r="O58" s="110" t="s">
        <v>108</v>
      </c>
      <c r="P58" s="55">
        <v>13</v>
      </c>
      <c r="Q58" s="110">
        <v>24</v>
      </c>
      <c r="R58" s="45" t="s">
        <v>107</v>
      </c>
      <c r="S58" s="55">
        <v>24</v>
      </c>
      <c r="T58" s="126">
        <v>3.4</v>
      </c>
      <c r="U58" s="45" t="s">
        <v>108</v>
      </c>
      <c r="V58" s="211">
        <v>13</v>
      </c>
      <c r="W58" s="110">
        <v>24</v>
      </c>
      <c r="X58" s="45" t="s">
        <v>423</v>
      </c>
      <c r="Y58" s="55">
        <v>24</v>
      </c>
      <c r="Z58" s="98">
        <v>13</v>
      </c>
      <c r="AA58" s="110" t="s">
        <v>108</v>
      </c>
      <c r="AB58" s="55">
        <v>24</v>
      </c>
      <c r="AC58" s="98">
        <v>19</v>
      </c>
      <c r="AD58" s="45" t="s">
        <v>107</v>
      </c>
      <c r="AE58" s="55">
        <v>24</v>
      </c>
      <c r="AF58" s="117">
        <v>2</v>
      </c>
      <c r="AG58" s="110" t="s">
        <v>109</v>
      </c>
      <c r="AH58" s="203">
        <v>10</v>
      </c>
      <c r="AI58" s="36">
        <v>2</v>
      </c>
      <c r="AJ58" s="110" t="s">
        <v>108</v>
      </c>
      <c r="AK58" s="117">
        <v>1.3</v>
      </c>
      <c r="AL58" s="110" t="s">
        <v>109</v>
      </c>
      <c r="AM58" s="203">
        <v>10</v>
      </c>
      <c r="AN58" s="36">
        <v>4</v>
      </c>
    </row>
    <row r="59" spans="1:40" ht="15" customHeight="1">
      <c r="A59" s="569" t="s">
        <v>142</v>
      </c>
      <c r="B59" s="190"/>
      <c r="C59" s="55" t="s">
        <v>427</v>
      </c>
      <c r="D59" s="45">
        <v>2</v>
      </c>
      <c r="E59" s="110">
        <v>0</v>
      </c>
      <c r="F59" s="45" t="s">
        <v>107</v>
      </c>
      <c r="G59" s="55">
        <v>14</v>
      </c>
      <c r="H59" s="117">
        <v>7.8</v>
      </c>
      <c r="I59" s="117" t="s">
        <v>108</v>
      </c>
      <c r="J59" s="200">
        <v>8.3</v>
      </c>
      <c r="K59" s="98">
        <v>0</v>
      </c>
      <c r="L59" s="45" t="s">
        <v>107</v>
      </c>
      <c r="M59" s="55">
        <v>14</v>
      </c>
      <c r="N59" s="117">
        <v>6.9</v>
      </c>
      <c r="O59" s="110" t="s">
        <v>108</v>
      </c>
      <c r="P59" s="55">
        <v>9.1</v>
      </c>
      <c r="Q59" s="110">
        <v>3</v>
      </c>
      <c r="R59" s="45" t="s">
        <v>107</v>
      </c>
      <c r="S59" s="55">
        <v>14</v>
      </c>
      <c r="T59" s="126">
        <v>0.9</v>
      </c>
      <c r="U59" s="45" t="s">
        <v>108</v>
      </c>
      <c r="V59" s="208">
        <v>5.1</v>
      </c>
      <c r="W59" s="110">
        <v>0</v>
      </c>
      <c r="X59" s="45" t="s">
        <v>107</v>
      </c>
      <c r="Y59" s="55">
        <v>14</v>
      </c>
      <c r="Z59" s="263" t="s">
        <v>428</v>
      </c>
      <c r="AA59" s="263"/>
      <c r="AB59" s="263"/>
      <c r="AC59" s="98" t="s">
        <v>422</v>
      </c>
      <c r="AD59" s="45" t="s">
        <v>107</v>
      </c>
      <c r="AE59" s="55" t="s">
        <v>422</v>
      </c>
      <c r="AF59" s="117"/>
      <c r="AG59" s="110"/>
      <c r="AH59" s="203"/>
      <c r="AI59" s="35"/>
      <c r="AJ59" s="45" t="s">
        <v>429</v>
      </c>
      <c r="AK59" s="117"/>
      <c r="AL59" s="110"/>
      <c r="AM59" s="203"/>
      <c r="AN59" s="36"/>
    </row>
    <row r="60" spans="1:40" ht="15" customHeight="1">
      <c r="A60" s="570"/>
      <c r="B60" s="190"/>
      <c r="C60" s="55" t="s">
        <v>430</v>
      </c>
      <c r="D60" s="45">
        <v>1</v>
      </c>
      <c r="E60" s="110">
        <v>2</v>
      </c>
      <c r="F60" s="45" t="s">
        <v>107</v>
      </c>
      <c r="G60" s="55">
        <v>12</v>
      </c>
      <c r="H60" s="117">
        <v>7.5</v>
      </c>
      <c r="I60" s="117" t="s">
        <v>108</v>
      </c>
      <c r="J60" s="200">
        <v>8.5</v>
      </c>
      <c r="K60" s="98">
        <v>0</v>
      </c>
      <c r="L60" s="45" t="s">
        <v>107</v>
      </c>
      <c r="M60" s="55">
        <v>12</v>
      </c>
      <c r="N60" s="117">
        <v>7.2</v>
      </c>
      <c r="O60" s="110" t="s">
        <v>108</v>
      </c>
      <c r="P60" s="55">
        <v>9.8</v>
      </c>
      <c r="Q60" s="98">
        <v>0</v>
      </c>
      <c r="R60" s="45" t="s">
        <v>107</v>
      </c>
      <c r="S60" s="55">
        <v>12</v>
      </c>
      <c r="T60" s="126">
        <v>2.5</v>
      </c>
      <c r="U60" s="45" t="s">
        <v>108</v>
      </c>
      <c r="V60" s="200">
        <v>6.5</v>
      </c>
      <c r="W60" s="98" t="s">
        <v>422</v>
      </c>
      <c r="X60" s="45" t="s">
        <v>107</v>
      </c>
      <c r="Y60" s="55">
        <v>12</v>
      </c>
      <c r="Z60" s="263" t="s">
        <v>428</v>
      </c>
      <c r="AA60" s="263"/>
      <c r="AB60" s="263"/>
      <c r="AC60" s="98" t="s">
        <v>422</v>
      </c>
      <c r="AD60" s="45" t="s">
        <v>107</v>
      </c>
      <c r="AE60" s="55" t="s">
        <v>422</v>
      </c>
      <c r="AF60" s="110"/>
      <c r="AG60" s="110"/>
      <c r="AH60" s="203"/>
      <c r="AI60" s="37"/>
      <c r="AJ60" s="45" t="s">
        <v>429</v>
      </c>
      <c r="AK60" s="117"/>
      <c r="AL60" s="110"/>
      <c r="AM60" s="110"/>
      <c r="AN60" s="212"/>
    </row>
    <row r="61" spans="1:40" ht="15" customHeight="1">
      <c r="A61" s="213" t="s">
        <v>141</v>
      </c>
      <c r="B61" s="214"/>
      <c r="C61" s="215" t="s">
        <v>431</v>
      </c>
      <c r="D61" s="101">
        <v>1</v>
      </c>
      <c r="E61" s="216">
        <v>7</v>
      </c>
      <c r="F61" s="49" t="s">
        <v>107</v>
      </c>
      <c r="G61" s="217">
        <v>12</v>
      </c>
      <c r="H61" s="218">
        <v>7.2</v>
      </c>
      <c r="I61" s="218" t="s">
        <v>108</v>
      </c>
      <c r="J61" s="219">
        <v>8.5</v>
      </c>
      <c r="K61" s="220">
        <v>0</v>
      </c>
      <c r="L61" s="49" t="s">
        <v>107</v>
      </c>
      <c r="M61" s="217">
        <v>12</v>
      </c>
      <c r="N61" s="218">
        <v>8.9</v>
      </c>
      <c r="O61" s="216" t="s">
        <v>108</v>
      </c>
      <c r="P61" s="217">
        <v>13</v>
      </c>
      <c r="Q61" s="220">
        <v>9</v>
      </c>
      <c r="R61" s="49" t="s">
        <v>107</v>
      </c>
      <c r="S61" s="217">
        <v>12</v>
      </c>
      <c r="T61" s="221">
        <v>3.6</v>
      </c>
      <c r="U61" s="49" t="s">
        <v>108</v>
      </c>
      <c r="V61" s="217">
        <v>10</v>
      </c>
      <c r="W61" s="220">
        <v>8</v>
      </c>
      <c r="X61" s="49" t="s">
        <v>107</v>
      </c>
      <c r="Y61" s="217">
        <v>12</v>
      </c>
      <c r="Z61" s="220">
        <v>12</v>
      </c>
      <c r="AA61" s="216" t="s">
        <v>108</v>
      </c>
      <c r="AB61" s="217">
        <v>32</v>
      </c>
      <c r="AC61" s="220" t="s">
        <v>422</v>
      </c>
      <c r="AD61" s="101" t="s">
        <v>107</v>
      </c>
      <c r="AE61" s="217">
        <v>12</v>
      </c>
      <c r="AF61" s="222">
        <v>2.3</v>
      </c>
      <c r="AG61" s="222" t="s">
        <v>109</v>
      </c>
      <c r="AH61" s="223">
        <v>10</v>
      </c>
      <c r="AI61" s="38">
        <v>2</v>
      </c>
      <c r="AJ61" s="101" t="s">
        <v>429</v>
      </c>
      <c r="AK61" s="222">
        <v>4.9</v>
      </c>
      <c r="AL61" s="222" t="s">
        <v>109</v>
      </c>
      <c r="AM61" s="223">
        <v>10</v>
      </c>
      <c r="AN61" s="38">
        <v>3</v>
      </c>
    </row>
    <row r="62" spans="1:19" ht="15" customHeight="1">
      <c r="A62" s="225" t="s">
        <v>433</v>
      </c>
      <c r="B62" s="91"/>
      <c r="C62" s="91"/>
      <c r="D62" s="91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</row>
    <row r="63" spans="1:19" ht="15" customHeight="1">
      <c r="A63" s="225" t="s">
        <v>432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</row>
    <row r="64" spans="1:19" ht="15" customHeight="1">
      <c r="A64" s="225" t="s">
        <v>434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</row>
    <row r="65" spans="1:19" ht="15" customHeight="1">
      <c r="A65" s="91" t="s">
        <v>280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</row>
    <row r="66" spans="2:19" ht="15" customHeight="1"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</row>
  </sheetData>
  <sheetProtection/>
  <mergeCells count="36">
    <mergeCell ref="C4:C6"/>
    <mergeCell ref="A4:B6"/>
    <mergeCell ref="A2:AN2"/>
    <mergeCell ref="A55:A56"/>
    <mergeCell ref="A27:A28"/>
    <mergeCell ref="A33:A34"/>
    <mergeCell ref="A36:A37"/>
    <mergeCell ref="A39:A40"/>
    <mergeCell ref="W4:AB5"/>
    <mergeCell ref="AC4:AN5"/>
    <mergeCell ref="A59:A60"/>
    <mergeCell ref="A9:A10"/>
    <mergeCell ref="A14:A15"/>
    <mergeCell ref="A17:A18"/>
    <mergeCell ref="A20:A21"/>
    <mergeCell ref="A25:A26"/>
    <mergeCell ref="A41:A42"/>
    <mergeCell ref="A46:A47"/>
    <mergeCell ref="A48:A49"/>
    <mergeCell ref="A50:A51"/>
    <mergeCell ref="AC6:AE6"/>
    <mergeCell ref="AF6:AM6"/>
    <mergeCell ref="K6:M6"/>
    <mergeCell ref="N6:P6"/>
    <mergeCell ref="Q6:S6"/>
    <mergeCell ref="T6:V6"/>
    <mergeCell ref="Z59:AB59"/>
    <mergeCell ref="Z60:AB60"/>
    <mergeCell ref="D4:D6"/>
    <mergeCell ref="E4:J5"/>
    <mergeCell ref="E6:G6"/>
    <mergeCell ref="H6:J6"/>
    <mergeCell ref="K4:P5"/>
    <mergeCell ref="Q4:V5"/>
    <mergeCell ref="W6:Y6"/>
    <mergeCell ref="Z6:AB6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2013-06-13T00:04:50Z</cp:lastPrinted>
  <dcterms:created xsi:type="dcterms:W3CDTF">1998-03-25T08:31:26Z</dcterms:created>
  <dcterms:modified xsi:type="dcterms:W3CDTF">2013-06-13T00:04:53Z</dcterms:modified>
  <cp:category/>
  <cp:version/>
  <cp:contentType/>
  <cp:contentStatus/>
</cp:coreProperties>
</file>