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585" windowWidth="13485" windowHeight="7545" tabRatio="714" activeTab="0"/>
  </bookViews>
  <sheets>
    <sheet name="１４４" sheetId="1" r:id="rId1"/>
    <sheet name="１４６" sheetId="2" r:id="rId2"/>
    <sheet name="１４８" sheetId="3" r:id="rId3"/>
    <sheet name="１５０" sheetId="4" r:id="rId4"/>
    <sheet name="１５２" sheetId="5" r:id="rId5"/>
    <sheet name="１５４" sheetId="6" r:id="rId6"/>
    <sheet name="１５６" sheetId="7" r:id="rId7"/>
  </sheets>
  <definedNames>
    <definedName name="_xlnm.Print_Area" localSheetId="0">'１４４'!$A$1:$P$56</definedName>
    <definedName name="_xlnm.Print_Area" localSheetId="1">'１４６'!$A$1:$X$55</definedName>
  </definedNames>
  <calcPr fullCalcOnLoad="1"/>
</workbook>
</file>

<file path=xl/sharedStrings.xml><?xml version="1.0" encoding="utf-8"?>
<sst xmlns="http://schemas.openxmlformats.org/spreadsheetml/2006/main" count="973" uniqueCount="446">
  <si>
    <t>年次及び月次</t>
  </si>
  <si>
    <t>（単位：千円）</t>
  </si>
  <si>
    <t>対前年度増減率</t>
  </si>
  <si>
    <t>県税</t>
  </si>
  <si>
    <t>中央病院事業</t>
  </si>
  <si>
    <t>高松病院事業</t>
  </si>
  <si>
    <t>地方譲与税</t>
  </si>
  <si>
    <t>港湾土地造成事業</t>
  </si>
  <si>
    <t>電気事業</t>
  </si>
  <si>
    <t>地方交付税</t>
  </si>
  <si>
    <t>水道用水供給事業</t>
  </si>
  <si>
    <t>交通安全対策特別交付金</t>
  </si>
  <si>
    <t>注　収益的収支と資本的収支の合計である。</t>
  </si>
  <si>
    <t>資料　石川県財政課「財政のあらまし」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</si>
  <si>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</si>
  <si>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</si>
  <si>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</si>
  <si>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</si>
  <si>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</si>
  <si>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</si>
  <si>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</si>
  <si>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対前年度増減率(%)</t>
  </si>
  <si>
    <t>議会費</t>
  </si>
  <si>
    <t>土地</t>
  </si>
  <si>
    <t>㎡</t>
  </si>
  <si>
    <t>総務費</t>
  </si>
  <si>
    <t>建物</t>
  </si>
  <si>
    <t>立木</t>
  </si>
  <si>
    <t>船舶</t>
  </si>
  <si>
    <t>隻</t>
  </si>
  <si>
    <t>物権</t>
  </si>
  <si>
    <t>農林水産業費</t>
  </si>
  <si>
    <t>件</t>
  </si>
  <si>
    <t>土木費</t>
  </si>
  <si>
    <t>無体財産権</t>
  </si>
  <si>
    <t>警察費</t>
  </si>
  <si>
    <t>有価証券</t>
  </si>
  <si>
    <t>千円</t>
  </si>
  <si>
    <t>教育費</t>
  </si>
  <si>
    <t>出資による権利</t>
  </si>
  <si>
    <t>災害復旧費</t>
  </si>
  <si>
    <t>物品</t>
  </si>
  <si>
    <t>公債費</t>
  </si>
  <si>
    <t>債権</t>
  </si>
  <si>
    <t>基金</t>
  </si>
  <si>
    <t xml:space="preserve">歳 入 歳 出 差 引 額 </t>
  </si>
  <si>
    <t>―</t>
  </si>
  <si>
    <t>翌年度へ繰り越すべき財源</t>
  </si>
  <si>
    <t>普通債</t>
  </si>
  <si>
    <t>土木</t>
  </si>
  <si>
    <t>農林水産</t>
  </si>
  <si>
    <t>教育</t>
  </si>
  <si>
    <t>公営住宅</t>
  </si>
  <si>
    <t>その他</t>
  </si>
  <si>
    <t>災害復旧債</t>
  </si>
  <si>
    <t>その他債</t>
  </si>
  <si>
    <t>計</t>
  </si>
  <si>
    <t>土地取得</t>
  </si>
  <si>
    <t>証紙</t>
  </si>
  <si>
    <t>母子寡婦福祉資金</t>
  </si>
  <si>
    <t>中小企業近代化資金</t>
  </si>
  <si>
    <t>農業改良資金</t>
  </si>
  <si>
    <t>金沢西部地区土地区画整理</t>
  </si>
  <si>
    <t>林業改善資金</t>
  </si>
  <si>
    <t>流域下水道</t>
  </si>
  <si>
    <t>沿岸漁業改善資金</t>
  </si>
  <si>
    <t>公営競馬</t>
  </si>
  <si>
    <t>中小企業近代化資金貸付金</t>
  </si>
  <si>
    <t>水道用水供給事業</t>
  </si>
  <si>
    <t>育英資金</t>
  </si>
  <si>
    <t>収入歩合</t>
  </si>
  <si>
    <t>個人</t>
  </si>
  <si>
    <t>県民税</t>
  </si>
  <si>
    <t>法人</t>
  </si>
  <si>
    <t>利子割</t>
  </si>
  <si>
    <t>事業税</t>
  </si>
  <si>
    <t>娯楽施設利用税</t>
  </si>
  <si>
    <t>資料　石川県税務課「税務統計書」</t>
  </si>
  <si>
    <t>総額</t>
  </si>
  <si>
    <t>調定額</t>
  </si>
  <si>
    <t>所得税</t>
  </si>
  <si>
    <t>収入額</t>
  </si>
  <si>
    <t>法人税</t>
  </si>
  <si>
    <t xml:space="preserve">滞納処分停止額 </t>
  </si>
  <si>
    <t>相続税</t>
  </si>
  <si>
    <t>不納欠損額</t>
  </si>
  <si>
    <t>有価証券取引税</t>
  </si>
  <si>
    <t>収入未済額</t>
  </si>
  <si>
    <t>消費税</t>
  </si>
  <si>
    <t>酒税</t>
  </si>
  <si>
    <t>たばこ税</t>
  </si>
  <si>
    <t>収入歩合</t>
  </si>
  <si>
    <t>石油ガス税</t>
  </si>
  <si>
    <t>航空機燃料税</t>
  </si>
  <si>
    <t>１人当たり県税負担額（円）</t>
  </si>
  <si>
    <t>印紙収入</t>
  </si>
  <si>
    <t>旧税</t>
  </si>
  <si>
    <t>財政力指数</t>
  </si>
  <si>
    <t>利子割交付金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</si>
  <si>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</si>
  <si>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</si>
  <si>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</si>
  <si>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</si>
  <si>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</si>
  <si>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</si>
  <si>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</si>
  <si>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</si>
  <si>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市　計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</si>
  <si>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</si>
  <si>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</si>
  <si>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</si>
  <si>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</si>
  <si>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</si>
  <si>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</si>
  <si>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</si>
  <si>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</si>
  <si>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</si>
  <si>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</si>
  <si>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</si>
  <si>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</si>
  <si>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</si>
  <si>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</si>
  <si>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</si>
  <si>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</si>
  <si>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</si>
  <si>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</si>
  <si>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</si>
  <si>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</si>
  <si>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</si>
  <si>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</si>
  <si>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</si>
  <si>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</si>
  <si>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</si>
  <si>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</si>
  <si>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</si>
  <si>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</si>
  <si>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</si>
  <si>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</si>
  <si>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</si>
  <si>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</si>
  <si>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</si>
  <si>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町 村 計</t>
  </si>
  <si>
    <t>資料　石川県地方課「地方財政状況調査」</t>
  </si>
  <si>
    <t>地方交付税</t>
  </si>
  <si>
    <t>国庫支出金</t>
  </si>
  <si>
    <t>財産収入</t>
  </si>
  <si>
    <t>市  計</t>
  </si>
  <si>
    <t>諸支出金</t>
  </si>
  <si>
    <t>地方債現在高</t>
  </si>
  <si>
    <t>平成３年</t>
  </si>
  <si>
    <t>…</t>
  </si>
  <si>
    <t>資料　北陸財務局調</t>
  </si>
  <si>
    <t>資料　北陸郵政局調</t>
  </si>
  <si>
    <t>口座数</t>
  </si>
  <si>
    <t>貯金証書数</t>
  </si>
  <si>
    <t>（２）　郵　便　貯　金　預　入、　払　戻　状　況</t>
  </si>
  <si>
    <t>…</t>
  </si>
  <si>
    <t>年次及び月次</t>
  </si>
  <si>
    <t>会員数</t>
  </si>
  <si>
    <t>取 引 高</t>
  </si>
  <si>
    <t>資料　日本証券業協会北陸地区協会調</t>
  </si>
  <si>
    <t>資料　日本銀行金沢支店調</t>
  </si>
  <si>
    <t>平成７年１月</t>
  </si>
  <si>
    <t>労働費</t>
  </si>
  <si>
    <t>衛生費</t>
  </si>
  <si>
    <t>民生費</t>
  </si>
  <si>
    <t>商工費</t>
  </si>
  <si>
    <t>（単位：千円、％）</t>
  </si>
  <si>
    <t>県たばこ消費税</t>
  </si>
  <si>
    <t>料理飲食消費税</t>
  </si>
  <si>
    <t>砂糖消費税</t>
  </si>
  <si>
    <t>石油税</t>
  </si>
  <si>
    <t>物品税</t>
  </si>
  <si>
    <t>取引所税</t>
  </si>
  <si>
    <t>通行税</t>
  </si>
  <si>
    <t>入場税</t>
  </si>
  <si>
    <t>日本銀行券発行税</t>
  </si>
  <si>
    <t>電源開発促進税</t>
  </si>
  <si>
    <t>揮発油税及び地方道路税</t>
  </si>
  <si>
    <t>自動車重量税</t>
  </si>
  <si>
    <t>法人臨時特別説</t>
  </si>
  <si>
    <t>法人特別税</t>
  </si>
  <si>
    <t>地価税</t>
  </si>
  <si>
    <t>資料　金沢国税局「国税徴収表」</t>
  </si>
  <si>
    <t>４</t>
  </si>
  <si>
    <t>５</t>
  </si>
  <si>
    <t>６</t>
  </si>
  <si>
    <t>７</t>
  </si>
  <si>
    <t>６年度</t>
  </si>
  <si>
    <t>７年度</t>
  </si>
  <si>
    <t>４年度</t>
  </si>
  <si>
    <t>５年度</t>
  </si>
  <si>
    <t>―</t>
  </si>
  <si>
    <t>㎥</t>
  </si>
  <si>
    <t>144　金融及び財政</t>
  </si>
  <si>
    <t>金融及び財政　145</t>
  </si>
  <si>
    <t>12　　　金　　　融　　　及　　　び　　　財　　　政</t>
  </si>
  <si>
    <t>年度及び月次</t>
  </si>
  <si>
    <t>合計</t>
  </si>
  <si>
    <t>銀行</t>
  </si>
  <si>
    <t>信託銀行</t>
  </si>
  <si>
    <t>第 二 地 銀 
（相互銀行）</t>
  </si>
  <si>
    <t>信用金庫</t>
  </si>
  <si>
    <t>信用組合</t>
  </si>
  <si>
    <t>労働金庫</t>
  </si>
  <si>
    <t>農協</t>
  </si>
  <si>
    <t>漁協</t>
  </si>
  <si>
    <t>農林中金</t>
  </si>
  <si>
    <t>郵便局</t>
  </si>
  <si>
    <t>（単位　百万円）</t>
  </si>
  <si>
    <t>商工中金</t>
  </si>
  <si>
    <t>平成３年度</t>
  </si>
  <si>
    <t>平成７年４月末</t>
  </si>
  <si>
    <r>
      <t xml:space="preserve">     </t>
    </r>
    <r>
      <rPr>
        <sz val="12"/>
        <rFont val="ＭＳ 明朝"/>
        <family val="1"/>
      </rPr>
      <t>５</t>
    </r>
  </si>
  <si>
    <r>
      <t xml:space="preserve">     </t>
    </r>
    <r>
      <rPr>
        <sz val="12"/>
        <rFont val="ＭＳ 明朝"/>
        <family val="1"/>
      </rPr>
      <t>６</t>
    </r>
  </si>
  <si>
    <r>
      <t xml:space="preserve">     </t>
    </r>
    <r>
      <rPr>
        <sz val="12"/>
        <rFont val="ＭＳ 明朝"/>
        <family val="1"/>
      </rPr>
      <t>７</t>
    </r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</si>
  <si>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</si>
  <si>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</si>
  <si>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</si>
  <si>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</si>
  <si>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</si>
  <si>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>　　８年１月末</t>
  </si>
  <si>
    <t xml:space="preserve">     ２</t>
  </si>
  <si>
    <t xml:space="preserve">     ３</t>
  </si>
  <si>
    <t>合計</t>
  </si>
  <si>
    <t>銀行</t>
  </si>
  <si>
    <t>信託</t>
  </si>
  <si>
    <t>第 二 地 銀
（相互銀行）</t>
  </si>
  <si>
    <t>中小企業
公　　庫</t>
  </si>
  <si>
    <t>国民金融
公　　庫</t>
  </si>
  <si>
    <t>日本開発
銀　　行</t>
  </si>
  <si>
    <t>住宅金融
公　　庫</t>
  </si>
  <si>
    <t>146　金融及び財政</t>
  </si>
  <si>
    <t>金融及び財政　147</t>
  </si>
  <si>
    <t>年度及び月次</t>
  </si>
  <si>
    <t>交換高</t>
  </si>
  <si>
    <t>不渡手形</t>
  </si>
  <si>
    <t>枚　数（千枚）</t>
  </si>
  <si>
    <t>金　額（百万円）</t>
  </si>
  <si>
    <t>枚　数（枚）</t>
  </si>
  <si>
    <t>金　額（千円）　</t>
  </si>
  <si>
    <t>人（人員）</t>
  </si>
  <si>
    <t>金　額（千円）</t>
  </si>
  <si>
    <t>（うち） 取引停止処分</t>
  </si>
  <si>
    <t>平成３年度</t>
  </si>
  <si>
    <t>平成７年４月</t>
  </si>
  <si>
    <t xml:space="preserve">   　 　　 ５</t>
  </si>
  <si>
    <t xml:space="preserve">   　 　　 ６</t>
  </si>
  <si>
    <t xml:space="preserve">   　 　　 ７</t>
  </si>
  <si>
    <t xml:space="preserve">   　 　　 ８</t>
  </si>
  <si>
    <t xml:space="preserve">   　 　　 ９</t>
  </si>
  <si>
    <t xml:space="preserve">   　 　　 10</t>
  </si>
  <si>
    <t xml:space="preserve">   　 　　 11</t>
  </si>
  <si>
    <t xml:space="preserve">   　 　　 12</t>
  </si>
  <si>
    <t>　　８年１月</t>
  </si>
  <si>
    <t xml:space="preserve">   　 　　 ２</t>
  </si>
  <si>
    <t xml:space="preserve">   　 　　 ３</t>
  </si>
  <si>
    <t>（１）　郵　便　為　替　振　出、　払　渡　状　況</t>
  </si>
  <si>
    <t>（単位　口数千口　金額百万円）</t>
  </si>
  <si>
    <t>年度別</t>
  </si>
  <si>
    <t>振出</t>
  </si>
  <si>
    <t>払渡</t>
  </si>
  <si>
    <t>口座数</t>
  </si>
  <si>
    <t>金額</t>
  </si>
  <si>
    <t>口数</t>
  </si>
  <si>
    <t>注　本表は郵便局計数である。</t>
  </si>
  <si>
    <t>（件数千件　口座数千口座　貯金証書数千枚　金額百万円）</t>
  </si>
  <si>
    <t>預入</t>
  </si>
  <si>
    <t>件数</t>
  </si>
  <si>
    <t>払戻</t>
  </si>
  <si>
    <t>　（年　度）　　　末　現　在　高　　</t>
  </si>
  <si>
    <t>注　本表は、貯金事務センター計数である。</t>
  </si>
  <si>
    <t>株数</t>
  </si>
  <si>
    <r>
      <t>うち</t>
    </r>
    <r>
      <rPr>
        <sz val="12"/>
        <rFont val="ＭＳ 明朝"/>
        <family val="1"/>
      </rPr>
      <t>地</t>
    </r>
    <r>
      <rPr>
        <sz val="12"/>
        <rFont val="ＭＳ 明朝"/>
        <family val="1"/>
      </rPr>
      <t>方</t>
    </r>
    <r>
      <rPr>
        <sz val="12"/>
        <rFont val="ＭＳ 明朝"/>
        <family val="1"/>
      </rPr>
      <t>株</t>
    </r>
  </si>
  <si>
    <t>（単位　株数千株、金額　取引高は百万円、地方株は千円）</t>
  </si>
  <si>
    <t>76　　株　式　取　引　状　況</t>
  </si>
  <si>
    <t>　　　　４</t>
  </si>
  <si>
    <t>　　　　５</t>
  </si>
  <si>
    <t>　　　　６</t>
  </si>
  <si>
    <t>　　　 　 ２</t>
  </si>
  <si>
    <t>　　　 　 ３</t>
  </si>
  <si>
    <t>　　　 　 ４</t>
  </si>
  <si>
    <t>　　　 　 ５</t>
  </si>
  <si>
    <t>　　　 　 ６</t>
  </si>
  <si>
    <t>　　　 　 ７</t>
  </si>
  <si>
    <t>　　　 　 ８</t>
  </si>
  <si>
    <t>　　　 　 ９</t>
  </si>
  <si>
    <t>　　　 　 10</t>
  </si>
  <si>
    <t>　　　 　 11</t>
  </si>
  <si>
    <t>　　　 　 12</t>
  </si>
  <si>
    <t>石川県</t>
  </si>
  <si>
    <t>受入</t>
  </si>
  <si>
    <t>支払</t>
  </si>
  <si>
    <t>北陸三県</t>
  </si>
  <si>
    <t>（単位　百万円）</t>
  </si>
  <si>
    <t>x</t>
  </si>
  <si>
    <t>金融及び財政　149</t>
  </si>
  <si>
    <r>
      <t>78　石 川 県 歳 入 歳 出 決 算</t>
    </r>
    <r>
      <rPr>
        <b/>
        <sz val="12"/>
        <rFont val="ＭＳ ゴシック"/>
        <family val="3"/>
      </rPr>
      <t>（各年度３月３１日現在）</t>
    </r>
  </si>
  <si>
    <t>（単位　千円、％）</t>
  </si>
  <si>
    <t>項目</t>
  </si>
  <si>
    <t>平成５年度</t>
  </si>
  <si>
    <t>平成６年度</t>
  </si>
  <si>
    <t>平成７年度</t>
  </si>
  <si>
    <r>
      <t>構成</t>
    </r>
    <r>
      <rPr>
        <sz val="12"/>
        <rFont val="ＭＳ 明朝"/>
        <family val="1"/>
      </rPr>
      <t>比</t>
    </r>
  </si>
  <si>
    <t>歳入総額</t>
  </si>
  <si>
    <t>歳出総額</t>
  </si>
  <si>
    <t>分担金および負担金</t>
  </si>
  <si>
    <t>使用料および手数料</t>
  </si>
  <si>
    <t>実質収支額</t>
  </si>
  <si>
    <t>歳入</t>
  </si>
  <si>
    <t>歳出</t>
  </si>
  <si>
    <t>６年度</t>
  </si>
  <si>
    <t>合計</t>
  </si>
  <si>
    <t>（３）　　　　事　　業　　会　　計</t>
  </si>
  <si>
    <t>会計名</t>
  </si>
  <si>
    <t>歳入</t>
  </si>
  <si>
    <t>歳出</t>
  </si>
  <si>
    <t>（単位　千円）</t>
  </si>
  <si>
    <r>
      <t>79　　県　有　財　産　現　在　高</t>
    </r>
    <r>
      <rPr>
        <b/>
        <sz val="12"/>
        <rFont val="ＭＳ ゴシック"/>
        <family val="3"/>
      </rPr>
      <t>（各年度３月31日現在）</t>
    </r>
  </si>
  <si>
    <t>財産</t>
  </si>
  <si>
    <r>
      <t>単</t>
    </r>
    <r>
      <rPr>
        <sz val="12"/>
        <rFont val="ＭＳ 明朝"/>
        <family val="1"/>
      </rPr>
      <t>位</t>
    </r>
  </si>
  <si>
    <t>台個</t>
  </si>
  <si>
    <r>
      <t>80　　県　債　目　的　別　現　在　高</t>
    </r>
    <r>
      <rPr>
        <b/>
        <sz val="12"/>
        <rFont val="ＭＳ ゴシック"/>
        <family val="3"/>
      </rPr>
      <t>（各年度３月31日現在）</t>
    </r>
  </si>
  <si>
    <t>会計区分</t>
  </si>
  <si>
    <t>一般会計</t>
  </si>
  <si>
    <t>特別会計</t>
  </si>
  <si>
    <t>事業会計</t>
  </si>
  <si>
    <t>病院事業</t>
  </si>
  <si>
    <t>電気事業</t>
  </si>
  <si>
    <t>合計</t>
  </si>
  <si>
    <t>―</t>
  </si>
  <si>
    <t>150　金融及び財政</t>
  </si>
  <si>
    <t>金融及び財政　151</t>
  </si>
  <si>
    <t>税目別</t>
  </si>
  <si>
    <t>３年度</t>
  </si>
  <si>
    <t>４年度</t>
  </si>
  <si>
    <t>５年度</t>
  </si>
  <si>
    <t>７年度</t>
  </si>
  <si>
    <t>予算額</t>
  </si>
  <si>
    <t>調定額</t>
  </si>
  <si>
    <t>収入額</t>
  </si>
  <si>
    <t>収入
歩合</t>
  </si>
  <si>
    <t>予算額</t>
  </si>
  <si>
    <t>調定額</t>
  </si>
  <si>
    <t>収入額</t>
  </si>
  <si>
    <t>収入
歩合</t>
  </si>
  <si>
    <r>
      <t>82　　　県　税　徴　収　状　況　</t>
    </r>
    <r>
      <rPr>
        <b/>
        <sz val="12"/>
        <rFont val="ＭＳ ゴシック"/>
        <family val="3"/>
      </rPr>
      <t>（各年度３月31日現在）</t>
    </r>
  </si>
  <si>
    <r>
      <t>81　　　　県　税　税　目　別　決　算　額　　</t>
    </r>
    <r>
      <rPr>
        <b/>
        <sz val="12"/>
        <rFont val="ＭＳ ゴシック"/>
        <family val="3"/>
      </rPr>
      <t>（各年度３月31日現在）</t>
    </r>
  </si>
  <si>
    <t>区分</t>
  </si>
  <si>
    <t>（円）</t>
  </si>
  <si>
    <t>源泉分</t>
  </si>
  <si>
    <t>申告分</t>
  </si>
  <si>
    <t>トランプ類税</t>
  </si>
  <si>
    <t>総額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</si>
  <si>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</si>
  <si>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</si>
  <si>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</si>
  <si>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</si>
  <si>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</si>
  <si>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</si>
  <si>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 xml:space="preserve">狩猟者登録税 </t>
  </si>
  <si>
    <t xml:space="preserve">自動車取得税 </t>
  </si>
  <si>
    <t>軽油引取税</t>
  </si>
  <si>
    <t>入猟税</t>
  </si>
  <si>
    <t>核燃料税</t>
  </si>
  <si>
    <t>旧
法
に
よ
る
税</t>
  </si>
  <si>
    <t>152　金融及び財政</t>
  </si>
  <si>
    <t>84　　市　　　　町　　　　村　　　　財　　　　政（各年度３月31日現在）</t>
  </si>
  <si>
    <t>金融及び財政　153</t>
  </si>
  <si>
    <t>年度及び
市町村別</t>
  </si>
  <si>
    <r>
      <t>歳入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額</t>
    </r>
  </si>
  <si>
    <t>歳出総額</t>
  </si>
  <si>
    <r>
      <t>歳入歳出
差 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</si>
  <si>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翌年度に繰り
越すべき財源</t>
  </si>
  <si>
    <t>実質収支</t>
  </si>
  <si>
    <t>実質収支
比　　率</t>
  </si>
  <si>
    <t>経常収支
比　　率</t>
  </si>
  <si>
    <t>地方税</t>
  </si>
  <si>
    <t>ゴルフ場利用税
交　　付　　金</t>
  </si>
  <si>
    <t>特別地方消費税
交　　付　　金</t>
  </si>
  <si>
    <r>
      <t>自動車取得税
交　 付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</si>
  <si>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　　　 ４</t>
  </si>
  <si>
    <t>　　　 ５</t>
  </si>
  <si>
    <t>　　　 ６</t>
  </si>
  <si>
    <t>町村計</t>
  </si>
  <si>
    <t>154　金融及び財政</t>
  </si>
  <si>
    <t>金融及び財政　155</t>
  </si>
  <si>
    <t>市　　　　町　　　　村　　　　財　　　　政（つづき）</t>
  </si>
  <si>
    <t>交通安全対策
特別交付金</t>
  </si>
  <si>
    <t>分担金及び
負　担　金</t>
  </si>
  <si>
    <t>使用料</t>
  </si>
  <si>
    <t>手数料</t>
  </si>
  <si>
    <t>国有提供施設等所
在市町村交付金</t>
  </si>
  <si>
    <r>
      <t>県</t>
    </r>
    <r>
      <rPr>
        <sz val="12"/>
        <rFont val="ＭＳ 明朝"/>
        <family val="1"/>
      </rPr>
      <t>支出</t>
    </r>
    <r>
      <rPr>
        <sz val="12"/>
        <rFont val="ＭＳ 明朝"/>
        <family val="1"/>
      </rPr>
      <t>金</t>
    </r>
  </si>
  <si>
    <r>
      <t>寄附</t>
    </r>
    <r>
      <rPr>
        <sz val="12"/>
        <rFont val="ＭＳ 明朝"/>
        <family val="1"/>
      </rPr>
      <t>金</t>
    </r>
  </si>
  <si>
    <r>
      <t>繰入</t>
    </r>
    <r>
      <rPr>
        <sz val="12"/>
        <rFont val="ＭＳ 明朝"/>
        <family val="1"/>
      </rPr>
      <t>金</t>
    </r>
  </si>
  <si>
    <r>
      <t>繰越</t>
    </r>
    <r>
      <rPr>
        <sz val="12"/>
        <rFont val="ＭＳ 明朝"/>
        <family val="1"/>
      </rPr>
      <t>金</t>
    </r>
  </si>
  <si>
    <r>
      <t>諸収</t>
    </r>
    <r>
      <rPr>
        <sz val="12"/>
        <rFont val="ＭＳ 明朝"/>
        <family val="1"/>
      </rPr>
      <t>入</t>
    </r>
  </si>
  <si>
    <r>
      <t>地方</t>
    </r>
    <r>
      <rPr>
        <sz val="12"/>
        <rFont val="ＭＳ 明朝"/>
        <family val="1"/>
      </rPr>
      <t>債</t>
    </r>
  </si>
  <si>
    <t>議会費</t>
  </si>
  <si>
    <t>156　金融及び財政</t>
  </si>
  <si>
    <t>金融及び財政　157</t>
  </si>
  <si>
    <t>総務費</t>
  </si>
  <si>
    <t>民生費</t>
  </si>
  <si>
    <t>衛生費</t>
  </si>
  <si>
    <t>労働費</t>
  </si>
  <si>
    <r>
      <t>農</t>
    </r>
    <r>
      <rPr>
        <sz val="12"/>
        <rFont val="ＭＳ 明朝"/>
        <family val="1"/>
      </rPr>
      <t>林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費</t>
    </r>
  </si>
  <si>
    <t>商工費</t>
  </si>
  <si>
    <t>土木費</t>
  </si>
  <si>
    <t>消防費</t>
  </si>
  <si>
    <t>教育費</t>
  </si>
  <si>
    <r>
      <t>災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>復</t>
    </r>
    <r>
      <rPr>
        <sz val="12"/>
        <rFont val="ＭＳ 明朝"/>
        <family val="1"/>
      </rPr>
      <t>旧</t>
    </r>
    <r>
      <rPr>
        <sz val="12"/>
        <rFont val="ＭＳ 明朝"/>
        <family val="1"/>
      </rPr>
      <t>費</t>
    </r>
  </si>
  <si>
    <t>公債費</t>
  </si>
  <si>
    <t>前年度繰上
充　用　金</t>
  </si>
  <si>
    <r>
      <t>積立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>現</t>
    </r>
    <r>
      <rPr>
        <sz val="12"/>
        <rFont val="ＭＳ 明朝"/>
        <family val="1"/>
      </rPr>
      <t>在</t>
    </r>
    <r>
      <rPr>
        <sz val="12"/>
        <rFont val="ＭＳ 明朝"/>
        <family val="1"/>
      </rPr>
      <t>高</t>
    </r>
  </si>
  <si>
    <t>148　金融及び財政</t>
  </si>
  <si>
    <t>　　　 ７</t>
  </si>
  <si>
    <t>△23.4</t>
  </si>
  <si>
    <t>―</t>
  </si>
  <si>
    <t>（１）　　一　　般　　会　　計</t>
  </si>
  <si>
    <t>（２）　　特　　別　　会　　計</t>
  </si>
  <si>
    <t>―</t>
  </si>
  <si>
    <t>―</t>
  </si>
  <si>
    <r>
      <t>83　　国税税目別徴収決定済額</t>
    </r>
    <r>
      <rPr>
        <b/>
        <sz val="12"/>
        <rFont val="ＭＳ ゴシック"/>
        <family val="3"/>
      </rPr>
      <t>（各年度３月31日現在）</t>
    </r>
  </si>
  <si>
    <t>―</t>
  </si>
  <si>
    <t>―</t>
  </si>
  <si>
    <t>-</t>
  </si>
  <si>
    <t>―</t>
  </si>
  <si>
    <t>―</t>
  </si>
  <si>
    <t>―</t>
  </si>
  <si>
    <t>―</t>
  </si>
  <si>
    <t>―</t>
  </si>
  <si>
    <t>―</t>
  </si>
  <si>
    <t>―</t>
  </si>
  <si>
    <t>　　　７</t>
  </si>
  <si>
    <t>―</t>
  </si>
  <si>
    <t>―</t>
  </si>
  <si>
    <t>―</t>
  </si>
  <si>
    <t>―</t>
  </si>
  <si>
    <t>―</t>
  </si>
  <si>
    <t>―</t>
  </si>
  <si>
    <r>
      <t>72　　金　融　機　関　別　預　金　残　高</t>
    </r>
    <r>
      <rPr>
        <b/>
        <sz val="12"/>
        <rFont val="ＭＳ ゴシック"/>
        <family val="3"/>
      </rPr>
      <t>（各年度３月31日現在）</t>
    </r>
  </si>
  <si>
    <r>
      <t>73　　金　融　機　関　別　貸　出　残　高</t>
    </r>
    <r>
      <rPr>
        <b/>
        <sz val="12"/>
        <rFont val="ＭＳ ゴシック"/>
        <family val="3"/>
      </rPr>
      <t>（各年度３月31日現在）</t>
    </r>
  </si>
  <si>
    <r>
      <t>74　　手　形　交　換　状　況</t>
    </r>
    <r>
      <rPr>
        <b/>
        <sz val="12"/>
        <rFont val="ＭＳ ゴシック"/>
        <family val="3"/>
      </rPr>
      <t>（各年度３月31日現在</t>
    </r>
    <r>
      <rPr>
        <b/>
        <sz val="14"/>
        <rFont val="ＭＳ ゴシック"/>
        <family val="3"/>
      </rPr>
      <t>）</t>
    </r>
  </si>
  <si>
    <r>
      <t>75　　郵　政　関　係　状　況</t>
    </r>
    <r>
      <rPr>
        <b/>
        <sz val="12"/>
        <rFont val="ＭＳ ゴシック"/>
        <family val="3"/>
      </rPr>
      <t>（各年度３月31日現在）</t>
    </r>
  </si>
  <si>
    <t>77　　日 銀 券 受 入 支 払 状 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</si>
</sst>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#,##0.0;&quot;△ &quot;#,##0.0"/>
    <numFmt numFmtId="189" formatCode="0;&quot;△ &quot;0"/>
    <numFmt numFmtId="190" formatCode="#,##0.0;[Red]#,##0.0"/>
    <numFmt numFmtId="191" formatCode="0.000"/>
    <numFmt numFmtId="192" formatCode="0.000_);[Red]\(0.000\)"/>
    <numFmt numFmtId="193" formatCode="#,##0_);\(#,##0\)"/>
    <numFmt numFmtId="194" formatCode="#,##0;&quot;△ &quot;#,##0"/>
    <numFmt numFmtId="195" formatCode="#,##0;&quot;▲ &quot;#,##0"/>
    <numFmt numFmtId="196" formatCode="#,##0.000;&quot;△ &quot;#,##0.000"/>
    <numFmt numFmtId="197" formatCode="0.000;&quot;△ &quot;0.000"/>
    <numFmt numFmtId="198" formatCode="0.0;&quot;△ &quot;0.0"/>
  </numFmts>
  <fonts count="5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37" fontId="13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0" fontId="14" fillId="0" borderId="11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14" fillId="0" borderId="11" xfId="0" applyFont="1" applyFill="1" applyBorder="1" applyAlignment="1" applyProtection="1" quotePrefix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7" fillId="0" borderId="10" xfId="0" applyNumberFormat="1" applyFont="1" applyFill="1" applyBorder="1" applyAlignment="1" applyProtection="1">
      <alignment vertical="center"/>
      <protection/>
    </xf>
    <xf numFmtId="38" fontId="17" fillId="0" borderId="0" xfId="0" applyNumberFormat="1" applyFont="1" applyFill="1" applyBorder="1" applyAlignment="1" applyProtection="1">
      <alignment vertical="center"/>
      <protection/>
    </xf>
    <xf numFmtId="38" fontId="18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180" fontId="14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38" fontId="0" fillId="0" borderId="26" xfId="0" applyNumberFormat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>
      <alignment horizontal="right"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92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distributed" vertical="center"/>
      <protection/>
    </xf>
    <xf numFmtId="38" fontId="14" fillId="0" borderId="0" xfId="49" applyFont="1" applyFill="1" applyBorder="1" applyAlignment="1">
      <alignment horizontal="right" vertical="center"/>
    </xf>
    <xf numFmtId="0" fontId="0" fillId="0" borderId="13" xfId="0" applyFill="1" applyBorder="1" applyAlignment="1" applyProtection="1" quotePrefix="1">
      <alignment horizontal="left" vertical="center"/>
      <protection/>
    </xf>
    <xf numFmtId="55" fontId="0" fillId="0" borderId="13" xfId="0" applyNumberFormat="1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4" fillId="0" borderId="16" xfId="0" applyFont="1" applyFill="1" applyBorder="1" applyAlignment="1">
      <alignment vertical="center"/>
    </xf>
    <xf numFmtId="37" fontId="14" fillId="0" borderId="20" xfId="0" applyNumberFormat="1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>
      <alignment vertical="center"/>
    </xf>
    <xf numFmtId="38" fontId="14" fillId="0" borderId="20" xfId="49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38" fontId="16" fillId="0" borderId="27" xfId="0" applyNumberFormat="1" applyFont="1" applyFill="1" applyBorder="1" applyAlignment="1" applyProtection="1">
      <alignment vertical="center"/>
      <protection/>
    </xf>
    <xf numFmtId="38" fontId="14" fillId="0" borderId="27" xfId="49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27" xfId="0" applyNumberForma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14" fillId="0" borderId="17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37" fontId="14" fillId="0" borderId="10" xfId="0" applyNumberFormat="1" applyFont="1" applyFill="1" applyBorder="1" applyAlignment="1" applyProtection="1">
      <alignment horizontal="right" vertical="center"/>
      <protection/>
    </xf>
    <xf numFmtId="38" fontId="14" fillId="0" borderId="27" xfId="49" applyFont="1" applyFill="1" applyBorder="1" applyAlignment="1">
      <alignment vertical="center"/>
    </xf>
    <xf numFmtId="37" fontId="14" fillId="0" borderId="10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17" fillId="0" borderId="22" xfId="0" applyNumberFormat="1" applyFont="1" applyFill="1" applyBorder="1" applyAlignment="1" applyProtection="1">
      <alignment horizontal="right" vertical="center"/>
      <protection/>
    </xf>
    <xf numFmtId="176" fontId="17" fillId="0" borderId="22" xfId="0" applyNumberFormat="1" applyFont="1" applyFill="1" applyBorder="1" applyAlignment="1" applyProtection="1">
      <alignment vertical="center"/>
      <protection/>
    </xf>
    <xf numFmtId="176" fontId="15" fillId="0" borderId="22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8" fontId="14" fillId="0" borderId="0" xfId="0" applyNumberFormat="1" applyFont="1" applyFill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 quotePrefix="1">
      <alignment horizontal="left" vertical="center"/>
      <protection/>
    </xf>
    <xf numFmtId="194" fontId="0" fillId="0" borderId="1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 vertical="center"/>
    </xf>
    <xf numFmtId="196" fontId="0" fillId="0" borderId="10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Border="1" applyAlignment="1" applyProtection="1">
      <alignment vertical="center"/>
      <protection/>
    </xf>
    <xf numFmtId="197" fontId="0" fillId="0" borderId="0" xfId="0" applyNumberFormat="1" applyFont="1" applyFill="1" applyBorder="1" applyAlignment="1" applyProtection="1">
      <alignment vertical="center"/>
      <protection/>
    </xf>
    <xf numFmtId="197" fontId="14" fillId="0" borderId="0" xfId="0" applyNumberFormat="1" applyFont="1" applyFill="1" applyBorder="1" applyAlignment="1" applyProtection="1">
      <alignment vertical="center"/>
      <protection/>
    </xf>
    <xf numFmtId="197" fontId="0" fillId="0" borderId="0" xfId="0" applyNumberFormat="1" applyFont="1" applyFill="1" applyBorder="1" applyAlignment="1" applyProtection="1">
      <alignment horizontal="center" vertical="center"/>
      <protection/>
    </xf>
    <xf numFmtId="197" fontId="14" fillId="0" borderId="2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98" fontId="0" fillId="0" borderId="10" xfId="0" applyNumberFormat="1" applyFont="1" applyFill="1" applyBorder="1" applyAlignment="1" applyProtection="1">
      <alignment vertical="center"/>
      <protection/>
    </xf>
    <xf numFmtId="198" fontId="0" fillId="0" borderId="0" xfId="0" applyNumberFormat="1" applyFont="1" applyFill="1" applyBorder="1" applyAlignment="1" applyProtection="1">
      <alignment vertical="center"/>
      <protection/>
    </xf>
    <xf numFmtId="37" fontId="14" fillId="0" borderId="20" xfId="0" applyNumberFormat="1" applyFont="1" applyFill="1" applyBorder="1" applyAlignment="1" applyProtection="1">
      <alignment horizontal="right" vertical="center"/>
      <protection/>
    </xf>
    <xf numFmtId="37" fontId="14" fillId="0" borderId="2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7" fontId="14" fillId="0" borderId="33" xfId="0" applyNumberFormat="1" applyFont="1" applyFill="1" applyBorder="1" applyAlignment="1" applyProtection="1">
      <alignment vertical="center"/>
      <protection/>
    </xf>
    <xf numFmtId="195" fontId="14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7" fontId="14" fillId="0" borderId="2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horizontal="left"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88" fontId="0" fillId="0" borderId="20" xfId="0" applyNumberFormat="1" applyFont="1" applyFill="1" applyBorder="1" applyAlignment="1" applyProtection="1">
      <alignment horizontal="right" vertical="center"/>
      <protection/>
    </xf>
    <xf numFmtId="188" fontId="14" fillId="0" borderId="0" xfId="0" applyNumberFormat="1" applyFont="1" applyFill="1" applyBorder="1" applyAlignment="1" applyProtection="1">
      <alignment vertical="center"/>
      <protection/>
    </xf>
    <xf numFmtId="176" fontId="14" fillId="0" borderId="33" xfId="0" applyNumberFormat="1" applyFont="1" applyFill="1" applyBorder="1" applyAlignment="1" applyProtection="1">
      <alignment vertical="center"/>
      <protection/>
    </xf>
    <xf numFmtId="188" fontId="14" fillId="0" borderId="3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 vertical="center"/>
    </xf>
    <xf numFmtId="198" fontId="14" fillId="0" borderId="0" xfId="0" applyNumberFormat="1" applyFont="1" applyFill="1" applyBorder="1" applyAlignment="1" applyProtection="1">
      <alignment vertical="center"/>
      <protection/>
    </xf>
    <xf numFmtId="196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9" fillId="0" borderId="22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0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distributed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14" fillId="0" borderId="33" xfId="0" applyFont="1" applyFill="1" applyBorder="1" applyAlignment="1" applyProtection="1">
      <alignment horizontal="distributed" vertical="center"/>
      <protection/>
    </xf>
    <xf numFmtId="0" fontId="14" fillId="0" borderId="4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14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2" xfId="0" applyBorder="1" applyAlignment="1">
      <alignment horizontal="distributed" vertical="distributed"/>
    </xf>
    <xf numFmtId="0" fontId="0" fillId="0" borderId="32" xfId="0" applyFont="1" applyFill="1" applyBorder="1" applyAlignment="1">
      <alignment horizontal="distributed" vertical="distributed"/>
    </xf>
    <xf numFmtId="0" fontId="0" fillId="0" borderId="27" xfId="0" applyFont="1" applyFill="1" applyBorder="1" applyAlignment="1">
      <alignment horizontal="distributed" vertical="distributed"/>
    </xf>
    <xf numFmtId="0" fontId="0" fillId="0" borderId="52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0" fillId="0" borderId="13" xfId="0" applyBorder="1" applyAlignment="1">
      <alignment vertical="distributed"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37" fontId="22" fillId="0" borderId="0" xfId="0" applyNumberFormat="1" applyFont="1" applyFill="1" applyBorder="1" applyAlignment="1" applyProtection="1">
      <alignment horizontal="center" vertical="center" wrapText="1"/>
      <protection/>
    </xf>
    <xf numFmtId="37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>
      <alignment horizontal="center" vertical="center"/>
    </xf>
    <xf numFmtId="37" fontId="14" fillId="0" borderId="10" xfId="0" applyNumberFormat="1" applyFont="1" applyFill="1" applyBorder="1" applyAlignment="1" applyProtection="1">
      <alignment horizontal="distributed" vertical="center"/>
      <protection/>
    </xf>
    <xf numFmtId="0" fontId="14" fillId="0" borderId="21" xfId="0" applyFont="1" applyFill="1" applyBorder="1" applyAlignment="1">
      <alignment horizontal="distributed" vertical="center"/>
    </xf>
    <xf numFmtId="37" fontId="0" fillId="0" borderId="51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34" xfId="0" applyNumberFormat="1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Fill="1" applyBorder="1" applyAlignment="1" applyProtection="1">
      <alignment horizontal="distributed" vertical="center"/>
      <protection/>
    </xf>
    <xf numFmtId="37" fontId="14" fillId="0" borderId="34" xfId="0" applyNumberFormat="1" applyFont="1" applyFill="1" applyBorder="1" applyAlignment="1" applyProtection="1">
      <alignment horizontal="distributed" vertical="center"/>
      <protection/>
    </xf>
    <xf numFmtId="37" fontId="14" fillId="0" borderId="51" xfId="0" applyNumberFormat="1" applyFont="1" applyFill="1" applyBorder="1" applyAlignment="1" applyProtection="1">
      <alignment horizontal="distributed" vertical="center"/>
      <protection/>
    </xf>
    <xf numFmtId="37" fontId="14" fillId="0" borderId="15" xfId="0" applyNumberFormat="1" applyFont="1" applyFill="1" applyBorder="1" applyAlignment="1" applyProtection="1">
      <alignment horizontal="distributed" vertical="center"/>
      <protection/>
    </xf>
    <xf numFmtId="37" fontId="0" fillId="0" borderId="53" xfId="0" applyNumberFormat="1" applyFont="1" applyFill="1" applyBorder="1" applyAlignment="1" applyProtection="1">
      <alignment horizontal="distributed" vertical="center"/>
      <protection/>
    </xf>
    <xf numFmtId="37" fontId="14" fillId="0" borderId="53" xfId="0" applyNumberFormat="1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distributed" vertical="center" wrapText="1"/>
      <protection/>
    </xf>
    <xf numFmtId="0" fontId="9" fillId="0" borderId="36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9" fillId="0" borderId="34" xfId="0" applyFont="1" applyFill="1" applyBorder="1" applyAlignment="1" applyProtection="1">
      <alignment horizontal="distributed" vertical="center" wrapText="1"/>
      <protection/>
    </xf>
    <xf numFmtId="0" fontId="9" fillId="0" borderId="1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161925</xdr:rowOff>
    </xdr:from>
    <xdr:to>
      <xdr:col>1</xdr:col>
      <xdr:colOff>104775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28675" y="1990725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161925</xdr:rowOff>
    </xdr:from>
    <xdr:to>
      <xdr:col>1</xdr:col>
      <xdr:colOff>95250</xdr:colOff>
      <xdr:row>11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19150" y="28194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85725</xdr:rowOff>
    </xdr:from>
    <xdr:to>
      <xdr:col>1</xdr:col>
      <xdr:colOff>95250</xdr:colOff>
      <xdr:row>25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828675" y="6334125"/>
          <a:ext cx="857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342900</xdr:colOff>
      <xdr:row>32</xdr:row>
      <xdr:rowOff>0</xdr:rowOff>
    </xdr:from>
    <xdr:ext cx="114300" cy="238125"/>
    <xdr:sp fLocksText="0">
      <xdr:nvSpPr>
        <xdr:cNvPr id="4" name="Text Box 87"/>
        <xdr:cNvSpPr txBox="1">
          <a:spLocks noChangeArrowheads="1"/>
        </xdr:cNvSpPr>
      </xdr:nvSpPr>
      <xdr:spPr>
        <a:xfrm>
          <a:off x="11258550" y="8467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714375</xdr:colOff>
      <xdr:row>33</xdr:row>
      <xdr:rowOff>19050</xdr:rowOff>
    </xdr:from>
    <xdr:ext cx="104775" cy="238125"/>
    <xdr:sp fLocksText="0">
      <xdr:nvSpPr>
        <xdr:cNvPr id="5" name="Text Box 89"/>
        <xdr:cNvSpPr txBox="1">
          <a:spLocks noChangeArrowheads="1"/>
        </xdr:cNvSpPr>
      </xdr:nvSpPr>
      <xdr:spPr>
        <a:xfrm>
          <a:off x="11630025" y="8677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857250</xdr:colOff>
      <xdr:row>32</xdr:row>
      <xdr:rowOff>19050</xdr:rowOff>
    </xdr:from>
    <xdr:ext cx="104775" cy="238125"/>
    <xdr:sp fLocksText="0">
      <xdr:nvSpPr>
        <xdr:cNvPr id="6" name="Text Box 90"/>
        <xdr:cNvSpPr txBox="1">
          <a:spLocks noChangeArrowheads="1"/>
        </xdr:cNvSpPr>
      </xdr:nvSpPr>
      <xdr:spPr>
        <a:xfrm>
          <a:off x="11772900" y="8486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304800</xdr:colOff>
      <xdr:row>23</xdr:row>
      <xdr:rowOff>38100</xdr:rowOff>
    </xdr:from>
    <xdr:to>
      <xdr:col>0</xdr:col>
      <xdr:colOff>523875</xdr:colOff>
      <xdr:row>25</xdr:row>
      <xdr:rowOff>314325</xdr:rowOff>
    </xdr:to>
    <xdr:sp>
      <xdr:nvSpPr>
        <xdr:cNvPr id="7" name="AutoShape 95"/>
        <xdr:cNvSpPr>
          <a:spLocks/>
        </xdr:cNvSpPr>
      </xdr:nvSpPr>
      <xdr:spPr>
        <a:xfrm rot="5400000">
          <a:off x="304800" y="6286500"/>
          <a:ext cx="209550" cy="838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defaultGridColor="0" colorId="27" workbookViewId="0" topLeftCell="A1">
      <selection activeCell="A2" sqref="A2:O2"/>
    </sheetView>
  </sheetViews>
  <sheetFormatPr defaultColWidth="8.796875" defaultRowHeight="15"/>
  <cols>
    <col min="1" max="1" width="17.3984375" style="6" customWidth="1"/>
    <col min="2" max="15" width="12.59765625" style="6" customWidth="1"/>
    <col min="16" max="17" width="10.59765625" style="6" customWidth="1"/>
    <col min="18" max="16384" width="9" style="6" customWidth="1"/>
  </cols>
  <sheetData>
    <row r="1" spans="1:16" s="9" customFormat="1" ht="19.5" customHeight="1">
      <c r="A1" s="8" t="s">
        <v>194</v>
      </c>
      <c r="P1" s="10" t="s">
        <v>195</v>
      </c>
    </row>
    <row r="2" spans="1:15" s="2" customFormat="1" ht="24.75" customHeight="1">
      <c r="A2" s="279" t="s">
        <v>196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s="3" customFormat="1" ht="19.5" customHeight="1">
      <c r="A3" s="280" t="s">
        <v>441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2:15" s="3" customFormat="1" ht="12" customHeight="1" thickBot="1">
      <c r="B4" s="4"/>
      <c r="C4" s="4"/>
      <c r="D4" s="4"/>
      <c r="E4" s="4"/>
      <c r="F4" s="125"/>
      <c r="G4" s="4"/>
      <c r="H4" s="4"/>
      <c r="I4" s="4"/>
      <c r="J4" s="4"/>
      <c r="K4" s="4"/>
      <c r="L4" s="4"/>
      <c r="M4" s="4"/>
      <c r="N4" s="5"/>
      <c r="O4" s="5" t="s">
        <v>209</v>
      </c>
    </row>
    <row r="5" spans="1:15" s="3" customFormat="1" ht="15" customHeight="1">
      <c r="A5" s="291" t="s">
        <v>197</v>
      </c>
      <c r="B5" s="281" t="s">
        <v>198</v>
      </c>
      <c r="C5" s="287"/>
      <c r="D5" s="281" t="s">
        <v>199</v>
      </c>
      <c r="E5" s="299"/>
      <c r="F5" s="297" t="s">
        <v>200</v>
      </c>
      <c r="G5" s="285" t="s">
        <v>201</v>
      </c>
      <c r="H5" s="289" t="s">
        <v>202</v>
      </c>
      <c r="I5" s="287" t="s">
        <v>203</v>
      </c>
      <c r="J5" s="289" t="s">
        <v>204</v>
      </c>
      <c r="K5" s="289" t="s">
        <v>205</v>
      </c>
      <c r="L5" s="289" t="s">
        <v>206</v>
      </c>
      <c r="M5" s="289" t="s">
        <v>207</v>
      </c>
      <c r="N5" s="289" t="s">
        <v>208</v>
      </c>
      <c r="O5" s="281" t="s">
        <v>210</v>
      </c>
    </row>
    <row r="6" spans="1:15" s="3" customFormat="1" ht="21" customHeight="1">
      <c r="A6" s="292"/>
      <c r="B6" s="282"/>
      <c r="C6" s="301"/>
      <c r="D6" s="296"/>
      <c r="E6" s="288"/>
      <c r="F6" s="298"/>
      <c r="G6" s="286"/>
      <c r="H6" s="290"/>
      <c r="I6" s="288"/>
      <c r="J6" s="290"/>
      <c r="K6" s="290"/>
      <c r="L6" s="290"/>
      <c r="M6" s="290"/>
      <c r="N6" s="290"/>
      <c r="O6" s="282"/>
    </row>
    <row r="7" spans="1:15" s="3" customFormat="1" ht="15" customHeight="1">
      <c r="A7" s="185" t="s">
        <v>211</v>
      </c>
      <c r="B7" s="19"/>
      <c r="C7" s="144">
        <f>SUM(E7:O7)</f>
        <v>7292898</v>
      </c>
      <c r="D7" s="148"/>
      <c r="E7" s="141">
        <v>2868996</v>
      </c>
      <c r="F7" s="141">
        <v>369832</v>
      </c>
      <c r="G7" s="141">
        <v>361448</v>
      </c>
      <c r="H7" s="141">
        <v>955618</v>
      </c>
      <c r="I7" s="141">
        <v>95624</v>
      </c>
      <c r="J7" s="141">
        <v>105836</v>
      </c>
      <c r="K7" s="141">
        <v>747418</v>
      </c>
      <c r="L7" s="142" t="s">
        <v>150</v>
      </c>
      <c r="M7" s="141">
        <v>255640</v>
      </c>
      <c r="N7" s="141">
        <v>1510522</v>
      </c>
      <c r="O7" s="143">
        <v>21964</v>
      </c>
    </row>
    <row r="8" spans="1:15" s="3" customFormat="1" ht="15" customHeight="1">
      <c r="A8" s="23" t="s">
        <v>184</v>
      </c>
      <c r="B8" s="20"/>
      <c r="C8" s="144">
        <f aca="true" t="shared" si="0" ref="C8:C26">SUM(E8:O8)</f>
        <v>7661813</v>
      </c>
      <c r="D8" s="149"/>
      <c r="E8" s="144">
        <v>2906660</v>
      </c>
      <c r="F8" s="144">
        <v>384928</v>
      </c>
      <c r="G8" s="144">
        <v>373884</v>
      </c>
      <c r="H8" s="144">
        <v>998115</v>
      </c>
      <c r="I8" s="144">
        <v>97699</v>
      </c>
      <c r="J8" s="144">
        <v>113655</v>
      </c>
      <c r="K8" s="144">
        <v>784389</v>
      </c>
      <c r="L8" s="142" t="s">
        <v>150</v>
      </c>
      <c r="M8" s="144">
        <v>338042</v>
      </c>
      <c r="N8" s="144">
        <v>1642683</v>
      </c>
      <c r="O8" s="143">
        <v>21758</v>
      </c>
    </row>
    <row r="9" spans="1:15" s="3" customFormat="1" ht="15" customHeight="1">
      <c r="A9" s="23" t="s">
        <v>185</v>
      </c>
      <c r="B9" s="20"/>
      <c r="C9" s="144">
        <f t="shared" si="0"/>
        <v>8022568</v>
      </c>
      <c r="D9" s="149"/>
      <c r="E9" s="144">
        <v>3003867</v>
      </c>
      <c r="F9" s="144">
        <v>393985</v>
      </c>
      <c r="G9" s="144">
        <v>389910</v>
      </c>
      <c r="H9" s="144">
        <v>1020908</v>
      </c>
      <c r="I9" s="144">
        <v>102946</v>
      </c>
      <c r="J9" s="144">
        <v>121159</v>
      </c>
      <c r="K9" s="144">
        <v>818280</v>
      </c>
      <c r="L9" s="142" t="s">
        <v>150</v>
      </c>
      <c r="M9" s="144">
        <v>381355</v>
      </c>
      <c r="N9" s="144">
        <v>1768443</v>
      </c>
      <c r="O9" s="143">
        <v>21715</v>
      </c>
    </row>
    <row r="10" spans="1:16" s="3" customFormat="1" ht="15" customHeight="1">
      <c r="A10" s="23" t="s">
        <v>186</v>
      </c>
      <c r="B10" s="20"/>
      <c r="C10" s="144">
        <f t="shared" si="0"/>
        <v>8332629</v>
      </c>
      <c r="D10" s="147"/>
      <c r="E10" s="144">
        <v>3105380</v>
      </c>
      <c r="F10" s="144">
        <v>387144</v>
      </c>
      <c r="G10" s="144">
        <v>406552</v>
      </c>
      <c r="H10" s="144">
        <v>1056437</v>
      </c>
      <c r="I10" s="144">
        <v>108381</v>
      </c>
      <c r="J10" s="144">
        <v>128008</v>
      </c>
      <c r="K10" s="144">
        <v>861313</v>
      </c>
      <c r="L10" s="142" t="s">
        <v>150</v>
      </c>
      <c r="M10" s="144">
        <v>343584</v>
      </c>
      <c r="N10" s="144">
        <v>1915349</v>
      </c>
      <c r="O10" s="143">
        <v>20481</v>
      </c>
      <c r="P10" s="27"/>
    </row>
    <row r="11" spans="1:16" ht="15" customHeight="1">
      <c r="A11" s="186" t="s">
        <v>187</v>
      </c>
      <c r="B11" s="102"/>
      <c r="C11" s="109">
        <f>SUM(C26)</f>
        <v>8544234</v>
      </c>
      <c r="D11" s="247"/>
      <c r="E11" s="109">
        <f aca="true" t="shared" si="1" ref="E11:O11">SUM(E26)</f>
        <v>3098092</v>
      </c>
      <c r="F11" s="109">
        <f t="shared" si="1"/>
        <v>354102</v>
      </c>
      <c r="G11" s="109">
        <f t="shared" si="1"/>
        <v>432587</v>
      </c>
      <c r="H11" s="109">
        <f t="shared" si="1"/>
        <v>1077264</v>
      </c>
      <c r="I11" s="109">
        <f t="shared" si="1"/>
        <v>111321</v>
      </c>
      <c r="J11" s="109">
        <f t="shared" si="1"/>
        <v>137730</v>
      </c>
      <c r="K11" s="109">
        <f t="shared" si="1"/>
        <v>872408</v>
      </c>
      <c r="L11" s="188" t="s">
        <v>150</v>
      </c>
      <c r="M11" s="109">
        <f t="shared" si="1"/>
        <v>367501</v>
      </c>
      <c r="N11" s="109">
        <f t="shared" si="1"/>
        <v>2070880</v>
      </c>
      <c r="O11" s="109">
        <f t="shared" si="1"/>
        <v>22349</v>
      </c>
      <c r="P11" s="27"/>
    </row>
    <row r="12" spans="1:16" ht="15" customHeight="1">
      <c r="A12" s="24"/>
      <c r="B12" s="21"/>
      <c r="C12" s="147"/>
      <c r="D12" s="147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5"/>
      <c r="P12" s="27"/>
    </row>
    <row r="13" spans="1:16" ht="15" customHeight="1">
      <c r="A13" s="66" t="s">
        <v>212</v>
      </c>
      <c r="B13" s="21"/>
      <c r="C13" s="144">
        <f t="shared" si="0"/>
        <v>8335941</v>
      </c>
      <c r="D13" s="144"/>
      <c r="E13" s="143">
        <v>3063624</v>
      </c>
      <c r="F13" s="143">
        <v>386265</v>
      </c>
      <c r="G13" s="142">
        <v>405720</v>
      </c>
      <c r="H13" s="142">
        <v>1083573</v>
      </c>
      <c r="I13" s="142">
        <v>105655</v>
      </c>
      <c r="J13" s="142">
        <v>127492</v>
      </c>
      <c r="K13" s="142">
        <v>864206</v>
      </c>
      <c r="L13" s="142" t="s">
        <v>150</v>
      </c>
      <c r="M13" s="142">
        <v>339839</v>
      </c>
      <c r="N13" s="142">
        <v>1935705</v>
      </c>
      <c r="O13" s="142">
        <v>23862</v>
      </c>
      <c r="P13" s="27"/>
    </row>
    <row r="14" spans="1:16" ht="15" customHeight="1">
      <c r="A14" s="23" t="s">
        <v>213</v>
      </c>
      <c r="B14" s="21"/>
      <c r="C14" s="144">
        <v>8363266</v>
      </c>
      <c r="D14" s="144"/>
      <c r="E14" s="143">
        <v>3070564</v>
      </c>
      <c r="F14" s="143">
        <v>382380</v>
      </c>
      <c r="G14" s="142">
        <v>411732</v>
      </c>
      <c r="H14" s="142">
        <v>1078110</v>
      </c>
      <c r="I14" s="142">
        <v>105090</v>
      </c>
      <c r="J14" s="142">
        <v>127337</v>
      </c>
      <c r="K14" s="142">
        <v>858500</v>
      </c>
      <c r="L14" s="142" t="s">
        <v>150</v>
      </c>
      <c r="M14" s="142">
        <v>372210</v>
      </c>
      <c r="N14" s="142">
        <v>1939349</v>
      </c>
      <c r="O14" s="142">
        <v>21994</v>
      </c>
      <c r="P14" s="27"/>
    </row>
    <row r="15" spans="1:16" ht="15" customHeight="1">
      <c r="A15" s="23" t="s">
        <v>214</v>
      </c>
      <c r="B15" s="21"/>
      <c r="C15" s="144">
        <f t="shared" si="0"/>
        <v>8425930</v>
      </c>
      <c r="D15" s="144"/>
      <c r="E15" s="143">
        <v>3082893</v>
      </c>
      <c r="F15" s="143">
        <v>380978</v>
      </c>
      <c r="G15" s="142">
        <v>420154</v>
      </c>
      <c r="H15" s="142">
        <v>1083213</v>
      </c>
      <c r="I15" s="142">
        <v>107196</v>
      </c>
      <c r="J15" s="142">
        <v>132959</v>
      </c>
      <c r="K15" s="142">
        <v>864486</v>
      </c>
      <c r="L15" s="142" t="s">
        <v>150</v>
      </c>
      <c r="M15" s="142">
        <v>371954</v>
      </c>
      <c r="N15" s="142">
        <v>1958907</v>
      </c>
      <c r="O15" s="142">
        <v>23190</v>
      </c>
      <c r="P15" s="27"/>
    </row>
    <row r="16" spans="1:16" ht="15" customHeight="1">
      <c r="A16" s="23" t="s">
        <v>215</v>
      </c>
      <c r="B16" s="21"/>
      <c r="C16" s="144">
        <f t="shared" si="0"/>
        <v>8438533</v>
      </c>
      <c r="D16" s="144"/>
      <c r="E16" s="143">
        <v>3060139</v>
      </c>
      <c r="F16" s="143">
        <v>379550</v>
      </c>
      <c r="G16" s="142">
        <v>424515</v>
      </c>
      <c r="H16" s="142">
        <v>1083076</v>
      </c>
      <c r="I16" s="142">
        <v>106085</v>
      </c>
      <c r="J16" s="142">
        <v>133734</v>
      </c>
      <c r="K16" s="142">
        <v>866177</v>
      </c>
      <c r="L16" s="142" t="s">
        <v>150</v>
      </c>
      <c r="M16" s="142">
        <v>394234</v>
      </c>
      <c r="N16" s="142">
        <v>1968319</v>
      </c>
      <c r="O16" s="142">
        <v>22704</v>
      </c>
      <c r="P16" s="27"/>
    </row>
    <row r="17" spans="1:16" ht="15" customHeight="1">
      <c r="A17" s="25"/>
      <c r="B17" s="21"/>
      <c r="C17" s="147"/>
      <c r="D17" s="147"/>
      <c r="E17" s="143"/>
      <c r="F17" s="143"/>
      <c r="G17" s="142"/>
      <c r="H17" s="142"/>
      <c r="I17" s="142"/>
      <c r="J17" s="142"/>
      <c r="K17" s="142"/>
      <c r="L17" s="142"/>
      <c r="M17" s="142"/>
      <c r="N17" s="142"/>
      <c r="O17" s="142"/>
      <c r="P17" s="27"/>
    </row>
    <row r="18" spans="1:16" ht="15" customHeight="1">
      <c r="A18" s="23" t="s">
        <v>216</v>
      </c>
      <c r="B18" s="21"/>
      <c r="C18" s="144">
        <f t="shared" si="0"/>
        <v>8401482</v>
      </c>
      <c r="D18" s="144"/>
      <c r="E18" s="143">
        <v>3049708</v>
      </c>
      <c r="F18" s="143">
        <v>377720</v>
      </c>
      <c r="G18" s="142">
        <v>416564</v>
      </c>
      <c r="H18" s="142">
        <v>1085342</v>
      </c>
      <c r="I18" s="142">
        <v>105631</v>
      </c>
      <c r="J18" s="142">
        <v>131292</v>
      </c>
      <c r="K18" s="142">
        <v>868077</v>
      </c>
      <c r="L18" s="142" t="s">
        <v>150</v>
      </c>
      <c r="M18" s="142">
        <v>366237</v>
      </c>
      <c r="N18" s="142">
        <v>1978930</v>
      </c>
      <c r="O18" s="142">
        <v>21981</v>
      </c>
      <c r="P18" s="27"/>
    </row>
    <row r="19" spans="1:16" ht="15" customHeight="1">
      <c r="A19" s="23" t="s">
        <v>217</v>
      </c>
      <c r="B19" s="21"/>
      <c r="C19" s="144">
        <f t="shared" si="0"/>
        <v>8472310</v>
      </c>
      <c r="D19" s="144"/>
      <c r="E19" s="143">
        <v>3079557</v>
      </c>
      <c r="F19" s="143">
        <v>374408</v>
      </c>
      <c r="G19" s="142">
        <v>429322</v>
      </c>
      <c r="H19" s="142">
        <v>1096562</v>
      </c>
      <c r="I19" s="142">
        <v>107735</v>
      </c>
      <c r="J19" s="142">
        <v>131029</v>
      </c>
      <c r="K19" s="142">
        <v>875348</v>
      </c>
      <c r="L19" s="142" t="s">
        <v>150</v>
      </c>
      <c r="M19" s="142">
        <v>366064</v>
      </c>
      <c r="N19" s="142">
        <v>1986779</v>
      </c>
      <c r="O19" s="142">
        <v>25506</v>
      </c>
      <c r="P19" s="27"/>
    </row>
    <row r="20" spans="1:16" ht="15" customHeight="1">
      <c r="A20" s="23" t="s">
        <v>218</v>
      </c>
      <c r="B20" s="21"/>
      <c r="C20" s="144">
        <f t="shared" si="0"/>
        <v>8385243</v>
      </c>
      <c r="D20" s="144"/>
      <c r="E20" s="143">
        <v>2999897</v>
      </c>
      <c r="F20" s="143">
        <v>368612</v>
      </c>
      <c r="G20" s="142">
        <v>410996</v>
      </c>
      <c r="H20" s="142">
        <v>1090006</v>
      </c>
      <c r="I20" s="142">
        <v>105460</v>
      </c>
      <c r="J20" s="142">
        <v>129614</v>
      </c>
      <c r="K20" s="142">
        <v>879933</v>
      </c>
      <c r="L20" s="142" t="s">
        <v>150</v>
      </c>
      <c r="M20" s="142">
        <v>371505</v>
      </c>
      <c r="N20" s="142">
        <v>2005679</v>
      </c>
      <c r="O20" s="142">
        <v>23541</v>
      </c>
      <c r="P20" s="27"/>
    </row>
    <row r="21" spans="1:16" ht="15" customHeight="1">
      <c r="A21" s="23" t="s">
        <v>219</v>
      </c>
      <c r="B21" s="21"/>
      <c r="C21" s="144">
        <f t="shared" si="0"/>
        <v>8434662</v>
      </c>
      <c r="D21" s="144"/>
      <c r="E21" s="143">
        <v>3053098</v>
      </c>
      <c r="F21" s="143">
        <v>364959</v>
      </c>
      <c r="G21" s="142">
        <v>422968</v>
      </c>
      <c r="H21" s="142">
        <v>1085272</v>
      </c>
      <c r="I21" s="142">
        <v>105352</v>
      </c>
      <c r="J21" s="142">
        <v>130167</v>
      </c>
      <c r="K21" s="142">
        <v>870696</v>
      </c>
      <c r="L21" s="142" t="s">
        <v>150</v>
      </c>
      <c r="M21" s="142">
        <v>367929</v>
      </c>
      <c r="N21" s="142">
        <v>2010805</v>
      </c>
      <c r="O21" s="142">
        <v>23416</v>
      </c>
      <c r="P21" s="27"/>
    </row>
    <row r="22" spans="1:16" ht="15" customHeight="1">
      <c r="A22" s="25"/>
      <c r="B22" s="21"/>
      <c r="C22" s="147"/>
      <c r="D22" s="147"/>
      <c r="E22" s="143"/>
      <c r="F22" s="143"/>
      <c r="G22" s="142"/>
      <c r="H22" s="142"/>
      <c r="I22" s="142"/>
      <c r="J22" s="142"/>
      <c r="K22" s="142"/>
      <c r="L22" s="142"/>
      <c r="M22" s="142"/>
      <c r="N22" s="142"/>
      <c r="O22" s="142"/>
      <c r="P22" s="27"/>
    </row>
    <row r="23" spans="1:16" ht="15" customHeight="1">
      <c r="A23" s="23" t="s">
        <v>220</v>
      </c>
      <c r="B23" s="21"/>
      <c r="C23" s="144">
        <f t="shared" si="0"/>
        <v>8600273</v>
      </c>
      <c r="D23" s="144"/>
      <c r="E23" s="143">
        <v>3093621</v>
      </c>
      <c r="F23" s="143">
        <v>362233</v>
      </c>
      <c r="G23" s="142">
        <v>428462</v>
      </c>
      <c r="H23" s="142">
        <v>1106396</v>
      </c>
      <c r="I23" s="142">
        <v>110141</v>
      </c>
      <c r="J23" s="142">
        <v>137408</v>
      </c>
      <c r="K23" s="142">
        <v>913909</v>
      </c>
      <c r="L23" s="142" t="s">
        <v>150</v>
      </c>
      <c r="M23" s="142">
        <v>382218</v>
      </c>
      <c r="N23" s="142">
        <v>2042280</v>
      </c>
      <c r="O23" s="142">
        <v>23605</v>
      </c>
      <c r="P23" s="27"/>
    </row>
    <row r="24" spans="1:16" ht="15" customHeight="1">
      <c r="A24" s="187" t="s">
        <v>221</v>
      </c>
      <c r="B24" s="21"/>
      <c r="C24" s="144">
        <f t="shared" si="0"/>
        <v>8448657</v>
      </c>
      <c r="D24" s="144"/>
      <c r="E24" s="143">
        <v>3007853</v>
      </c>
      <c r="F24" s="143">
        <v>360176</v>
      </c>
      <c r="G24" s="142">
        <v>418094</v>
      </c>
      <c r="H24" s="142">
        <v>1081870</v>
      </c>
      <c r="I24" s="142">
        <v>107414</v>
      </c>
      <c r="J24" s="142">
        <v>135580</v>
      </c>
      <c r="K24" s="142">
        <v>880111</v>
      </c>
      <c r="L24" s="142" t="s">
        <v>150</v>
      </c>
      <c r="M24" s="142">
        <v>381934</v>
      </c>
      <c r="N24" s="142">
        <v>2054344</v>
      </c>
      <c r="O24" s="142">
        <v>21281</v>
      </c>
      <c r="P24" s="27"/>
    </row>
    <row r="25" spans="1:16" ht="15" customHeight="1">
      <c r="A25" s="23" t="s">
        <v>222</v>
      </c>
      <c r="B25" s="21"/>
      <c r="C25" s="144">
        <f t="shared" si="0"/>
        <v>8453766</v>
      </c>
      <c r="D25" s="144"/>
      <c r="E25" s="143">
        <v>3011506</v>
      </c>
      <c r="F25" s="143">
        <v>357270</v>
      </c>
      <c r="G25" s="142">
        <v>415670</v>
      </c>
      <c r="H25" s="142">
        <v>1080644</v>
      </c>
      <c r="I25" s="142">
        <v>107182</v>
      </c>
      <c r="J25" s="142">
        <v>135361</v>
      </c>
      <c r="K25" s="142">
        <v>878271</v>
      </c>
      <c r="L25" s="142" t="s">
        <v>150</v>
      </c>
      <c r="M25" s="142">
        <v>376402</v>
      </c>
      <c r="N25" s="142">
        <v>2069282</v>
      </c>
      <c r="O25" s="142">
        <v>22178</v>
      </c>
      <c r="P25" s="27"/>
    </row>
    <row r="26" spans="1:16" ht="15" customHeight="1">
      <c r="A26" s="26" t="s">
        <v>223</v>
      </c>
      <c r="B26" s="21"/>
      <c r="C26" s="144">
        <f t="shared" si="0"/>
        <v>8544234</v>
      </c>
      <c r="D26" s="144"/>
      <c r="E26" s="143">
        <v>3098092</v>
      </c>
      <c r="F26" s="143">
        <v>354102</v>
      </c>
      <c r="G26" s="142">
        <v>432587</v>
      </c>
      <c r="H26" s="142">
        <v>1077264</v>
      </c>
      <c r="I26" s="142">
        <v>111321</v>
      </c>
      <c r="J26" s="142">
        <v>137730</v>
      </c>
      <c r="K26" s="142">
        <v>872408</v>
      </c>
      <c r="L26" s="142" t="s">
        <v>150</v>
      </c>
      <c r="M26" s="142">
        <v>367501</v>
      </c>
      <c r="N26" s="142">
        <v>2070880</v>
      </c>
      <c r="O26" s="146">
        <v>22349</v>
      </c>
      <c r="P26" s="27"/>
    </row>
    <row r="27" spans="1:14" ht="15" customHeight="1">
      <c r="A27" s="12" t="s">
        <v>151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5" customHeight="1">
      <c r="A28" s="12"/>
      <c r="B28" s="12"/>
      <c r="C28" s="12"/>
      <c r="M28" s="12"/>
      <c r="N28" s="12"/>
    </row>
    <row r="29" ht="15" customHeight="1"/>
    <row r="30" ht="15" customHeight="1"/>
    <row r="31" ht="15" customHeight="1"/>
    <row r="32" spans="1:16" s="3" customFormat="1" ht="19.5" customHeight="1">
      <c r="A32" s="280" t="s">
        <v>442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</row>
    <row r="33" spans="2:16" s="3" customFormat="1" ht="18" customHeight="1" thickBot="1">
      <c r="B33" s="4"/>
      <c r="C33" s="4"/>
      <c r="D33" s="125"/>
      <c r="E33" s="4"/>
      <c r="F33" s="4"/>
      <c r="G33" s="4"/>
      <c r="H33" s="4"/>
      <c r="I33" s="4"/>
      <c r="J33" s="4"/>
      <c r="K33" s="4"/>
      <c r="L33" s="4"/>
      <c r="M33" s="4"/>
      <c r="N33" s="4"/>
      <c r="P33" s="5" t="s">
        <v>209</v>
      </c>
    </row>
    <row r="34" spans="1:16" s="1" customFormat="1" ht="15" customHeight="1">
      <c r="A34" s="291" t="s">
        <v>197</v>
      </c>
      <c r="B34" s="289" t="s">
        <v>224</v>
      </c>
      <c r="C34" s="289" t="s">
        <v>225</v>
      </c>
      <c r="D34" s="302" t="s">
        <v>226</v>
      </c>
      <c r="E34" s="285" t="s">
        <v>227</v>
      </c>
      <c r="F34" s="289" t="s">
        <v>202</v>
      </c>
      <c r="G34" s="289" t="s">
        <v>203</v>
      </c>
      <c r="H34" s="281" t="s">
        <v>204</v>
      </c>
      <c r="I34" s="287" t="s">
        <v>205</v>
      </c>
      <c r="J34" s="289" t="s">
        <v>206</v>
      </c>
      <c r="K34" s="281" t="s">
        <v>210</v>
      </c>
      <c r="L34" s="307" t="s">
        <v>228</v>
      </c>
      <c r="M34" s="283" t="s">
        <v>229</v>
      </c>
      <c r="N34" s="304" t="s">
        <v>207</v>
      </c>
      <c r="O34" s="283" t="s">
        <v>230</v>
      </c>
      <c r="P34" s="293" t="s">
        <v>231</v>
      </c>
    </row>
    <row r="35" spans="1:16" s="1" customFormat="1" ht="15" customHeight="1">
      <c r="A35" s="300"/>
      <c r="B35" s="295"/>
      <c r="C35" s="295"/>
      <c r="D35" s="303"/>
      <c r="E35" s="286"/>
      <c r="F35" s="290"/>
      <c r="G35" s="290"/>
      <c r="H35" s="296"/>
      <c r="I35" s="288"/>
      <c r="J35" s="306"/>
      <c r="K35" s="282"/>
      <c r="L35" s="308"/>
      <c r="M35" s="284"/>
      <c r="N35" s="305"/>
      <c r="O35" s="284"/>
      <c r="P35" s="294"/>
    </row>
    <row r="36" spans="1:16" s="1" customFormat="1" ht="15" customHeight="1">
      <c r="A36" s="185" t="s">
        <v>211</v>
      </c>
      <c r="B36" s="166">
        <f>SUM(C36:P36)</f>
        <v>4573184</v>
      </c>
      <c r="C36" s="141">
        <v>2433900</v>
      </c>
      <c r="D36" s="141">
        <v>68679</v>
      </c>
      <c r="E36" s="141">
        <v>279333</v>
      </c>
      <c r="F36" s="141">
        <v>661578</v>
      </c>
      <c r="G36" s="141">
        <v>56124</v>
      </c>
      <c r="H36" s="141">
        <v>58912</v>
      </c>
      <c r="I36" s="141">
        <v>164651</v>
      </c>
      <c r="J36" s="142" t="s">
        <v>150</v>
      </c>
      <c r="K36" s="141">
        <v>120348</v>
      </c>
      <c r="L36" s="141">
        <v>118957</v>
      </c>
      <c r="M36" s="141">
        <v>105123</v>
      </c>
      <c r="N36" s="141">
        <v>106622</v>
      </c>
      <c r="O36" s="141">
        <v>84001</v>
      </c>
      <c r="P36" s="143">
        <v>314956</v>
      </c>
    </row>
    <row r="37" spans="1:16" s="1" customFormat="1" ht="15" customHeight="1">
      <c r="A37" s="23" t="s">
        <v>184</v>
      </c>
      <c r="B37" s="166">
        <f>SUM(C37:P37)</f>
        <v>4795523</v>
      </c>
      <c r="C37" s="144">
        <v>2509584</v>
      </c>
      <c r="D37" s="144">
        <v>62904</v>
      </c>
      <c r="E37" s="144">
        <v>287525</v>
      </c>
      <c r="F37" s="144">
        <v>709510</v>
      </c>
      <c r="G37" s="144">
        <v>61766</v>
      </c>
      <c r="H37" s="144">
        <v>63830</v>
      </c>
      <c r="I37" s="144">
        <v>172754</v>
      </c>
      <c r="J37" s="142" t="s">
        <v>150</v>
      </c>
      <c r="K37" s="144">
        <v>122544</v>
      </c>
      <c r="L37" s="144">
        <v>122345</v>
      </c>
      <c r="M37" s="144">
        <v>106516</v>
      </c>
      <c r="N37" s="144">
        <v>118331</v>
      </c>
      <c r="O37" s="144">
        <v>115513</v>
      </c>
      <c r="P37" s="143">
        <v>342401</v>
      </c>
    </row>
    <row r="38" spans="1:16" s="1" customFormat="1" ht="15" customHeight="1">
      <c r="A38" s="23" t="s">
        <v>185</v>
      </c>
      <c r="B38" s="166">
        <f aca="true" t="shared" si="2" ref="B38:B55">SUM(C38:P38)</f>
        <v>5033455</v>
      </c>
      <c r="C38" s="144">
        <v>2572096</v>
      </c>
      <c r="D38" s="144">
        <v>52934</v>
      </c>
      <c r="E38" s="144">
        <v>300293</v>
      </c>
      <c r="F38" s="144">
        <v>736832</v>
      </c>
      <c r="G38" s="144">
        <v>67176</v>
      </c>
      <c r="H38" s="144">
        <v>68365</v>
      </c>
      <c r="I38" s="144">
        <v>186622</v>
      </c>
      <c r="J38" s="142" t="s">
        <v>150</v>
      </c>
      <c r="K38" s="144">
        <v>127153</v>
      </c>
      <c r="L38" s="144">
        <v>128014</v>
      </c>
      <c r="M38" s="144">
        <v>116152</v>
      </c>
      <c r="N38" s="144">
        <v>129228</v>
      </c>
      <c r="O38" s="144">
        <v>140567</v>
      </c>
      <c r="P38" s="143">
        <v>408023</v>
      </c>
    </row>
    <row r="39" spans="1:17" s="1" customFormat="1" ht="15" customHeight="1">
      <c r="A39" s="23" t="s">
        <v>186</v>
      </c>
      <c r="B39" s="166">
        <f t="shared" si="2"/>
        <v>5234368</v>
      </c>
      <c r="C39" s="144">
        <v>2633201</v>
      </c>
      <c r="D39" s="144">
        <v>43783</v>
      </c>
      <c r="E39" s="144">
        <v>317761</v>
      </c>
      <c r="F39" s="144">
        <v>757197</v>
      </c>
      <c r="G39" s="144">
        <v>67866</v>
      </c>
      <c r="H39" s="144">
        <v>71531</v>
      </c>
      <c r="I39" s="144">
        <v>199233</v>
      </c>
      <c r="J39" s="142" t="s">
        <v>150</v>
      </c>
      <c r="K39" s="144">
        <v>128488</v>
      </c>
      <c r="L39" s="144">
        <v>125960</v>
      </c>
      <c r="M39" s="144">
        <v>121898</v>
      </c>
      <c r="N39" s="144">
        <v>134512</v>
      </c>
      <c r="O39" s="144">
        <v>150294</v>
      </c>
      <c r="P39" s="143">
        <v>482644</v>
      </c>
      <c r="Q39" s="27"/>
    </row>
    <row r="40" spans="1:17" ht="15" customHeight="1">
      <c r="A40" s="186" t="s">
        <v>187</v>
      </c>
      <c r="B40" s="252">
        <f>SUM(B55)</f>
        <v>5357426</v>
      </c>
      <c r="C40" s="109">
        <f aca="true" t="shared" si="3" ref="C40:P40">SUM(C55)</f>
        <v>2694461</v>
      </c>
      <c r="D40" s="109">
        <f t="shared" si="3"/>
        <v>35604</v>
      </c>
      <c r="E40" s="109">
        <f t="shared" si="3"/>
        <v>316355</v>
      </c>
      <c r="F40" s="109">
        <f t="shared" si="3"/>
        <v>791340</v>
      </c>
      <c r="G40" s="109">
        <f t="shared" si="3"/>
        <v>69162</v>
      </c>
      <c r="H40" s="109">
        <f t="shared" si="3"/>
        <v>86300</v>
      </c>
      <c r="I40" s="109">
        <f t="shared" si="3"/>
        <v>209068</v>
      </c>
      <c r="J40" s="188" t="s">
        <v>150</v>
      </c>
      <c r="K40" s="109">
        <f t="shared" si="3"/>
        <v>134891</v>
      </c>
      <c r="L40" s="109">
        <f t="shared" si="3"/>
        <v>108440</v>
      </c>
      <c r="M40" s="109">
        <f t="shared" si="3"/>
        <v>118724</v>
      </c>
      <c r="N40" s="109">
        <f t="shared" si="3"/>
        <v>159370</v>
      </c>
      <c r="O40" s="109">
        <f t="shared" si="3"/>
        <v>156902</v>
      </c>
      <c r="P40" s="109">
        <f t="shared" si="3"/>
        <v>476809</v>
      </c>
      <c r="Q40" s="28"/>
    </row>
    <row r="41" spans="1:16" ht="15" customHeight="1">
      <c r="A41" s="24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5"/>
    </row>
    <row r="42" spans="1:17" ht="15" customHeight="1">
      <c r="A42" s="66" t="s">
        <v>212</v>
      </c>
      <c r="B42" s="166">
        <f t="shared" si="2"/>
        <v>5183361</v>
      </c>
      <c r="C42" s="142">
        <v>2595631</v>
      </c>
      <c r="D42" s="143">
        <v>43174</v>
      </c>
      <c r="E42" s="142">
        <v>309560</v>
      </c>
      <c r="F42" s="142">
        <v>755911</v>
      </c>
      <c r="G42" s="142">
        <v>66892</v>
      </c>
      <c r="H42" s="142">
        <v>72072</v>
      </c>
      <c r="I42" s="142">
        <v>198573</v>
      </c>
      <c r="J42" s="142" t="s">
        <v>150</v>
      </c>
      <c r="K42" s="142">
        <v>127784</v>
      </c>
      <c r="L42" s="142">
        <v>123875</v>
      </c>
      <c r="M42" s="142">
        <v>121150</v>
      </c>
      <c r="N42" s="142">
        <v>131258</v>
      </c>
      <c r="O42" s="142">
        <v>150265</v>
      </c>
      <c r="P42" s="142">
        <v>487216</v>
      </c>
      <c r="Q42" s="27"/>
    </row>
    <row r="43" spans="1:17" ht="15" customHeight="1">
      <c r="A43" s="23" t="s">
        <v>213</v>
      </c>
      <c r="B43" s="166">
        <f t="shared" si="2"/>
        <v>5153351</v>
      </c>
      <c r="C43" s="142">
        <v>2558225</v>
      </c>
      <c r="D43" s="143">
        <v>42196</v>
      </c>
      <c r="E43" s="142">
        <v>309832</v>
      </c>
      <c r="F43" s="142">
        <v>748038</v>
      </c>
      <c r="G43" s="142">
        <v>66749</v>
      </c>
      <c r="H43" s="142">
        <v>72678</v>
      </c>
      <c r="I43" s="142">
        <v>199347</v>
      </c>
      <c r="J43" s="142" t="s">
        <v>150</v>
      </c>
      <c r="K43" s="142">
        <v>125397</v>
      </c>
      <c r="L43" s="142">
        <v>121387</v>
      </c>
      <c r="M43" s="142">
        <v>120517</v>
      </c>
      <c r="N43" s="142">
        <v>145587</v>
      </c>
      <c r="O43" s="142">
        <v>150840</v>
      </c>
      <c r="P43" s="142">
        <v>492558</v>
      </c>
      <c r="Q43" s="27"/>
    </row>
    <row r="44" spans="1:17" ht="15" customHeight="1">
      <c r="A44" s="23" t="s">
        <v>214</v>
      </c>
      <c r="B44" s="166">
        <f t="shared" si="2"/>
        <v>5165061</v>
      </c>
      <c r="C44" s="142">
        <v>2558857</v>
      </c>
      <c r="D44" s="143">
        <v>41152</v>
      </c>
      <c r="E44" s="142">
        <v>312155</v>
      </c>
      <c r="F44" s="142">
        <v>753399</v>
      </c>
      <c r="G44" s="142">
        <v>67513</v>
      </c>
      <c r="H44" s="142">
        <v>73279</v>
      </c>
      <c r="I44" s="142">
        <v>200846</v>
      </c>
      <c r="J44" s="142" t="s">
        <v>150</v>
      </c>
      <c r="K44" s="142">
        <v>127003</v>
      </c>
      <c r="L44" s="142">
        <v>119467</v>
      </c>
      <c r="M44" s="142">
        <v>120537</v>
      </c>
      <c r="N44" s="142">
        <v>146532</v>
      </c>
      <c r="O44" s="142">
        <v>150654</v>
      </c>
      <c r="P44" s="142">
        <v>493667</v>
      </c>
      <c r="Q44" s="27"/>
    </row>
    <row r="45" spans="1:17" ht="15" customHeight="1">
      <c r="A45" s="23" t="s">
        <v>215</v>
      </c>
      <c r="B45" s="166">
        <f t="shared" si="2"/>
        <v>5212807</v>
      </c>
      <c r="C45" s="142">
        <v>2585409</v>
      </c>
      <c r="D45" s="143">
        <v>40725</v>
      </c>
      <c r="E45" s="142">
        <v>317045</v>
      </c>
      <c r="F45" s="142">
        <v>763099</v>
      </c>
      <c r="G45" s="142">
        <v>67649</v>
      </c>
      <c r="H45" s="142">
        <v>73571</v>
      </c>
      <c r="I45" s="142">
        <v>200828</v>
      </c>
      <c r="J45" s="142" t="s">
        <v>150</v>
      </c>
      <c r="K45" s="142">
        <v>128280</v>
      </c>
      <c r="L45" s="142">
        <v>118289</v>
      </c>
      <c r="M45" s="142">
        <v>120116</v>
      </c>
      <c r="N45" s="142">
        <v>147224</v>
      </c>
      <c r="O45" s="142">
        <v>151174</v>
      </c>
      <c r="P45" s="142">
        <v>499398</v>
      </c>
      <c r="Q45" s="27"/>
    </row>
    <row r="46" spans="1:17" ht="15" customHeight="1">
      <c r="A46" s="25"/>
      <c r="B46" s="147"/>
      <c r="C46" s="147"/>
      <c r="D46" s="143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27"/>
    </row>
    <row r="47" spans="1:17" ht="15" customHeight="1">
      <c r="A47" s="23" t="s">
        <v>216</v>
      </c>
      <c r="B47" s="166">
        <f t="shared" si="2"/>
        <v>5220589</v>
      </c>
      <c r="C47" s="142">
        <v>2596193</v>
      </c>
      <c r="D47" s="143">
        <v>40189</v>
      </c>
      <c r="E47" s="142">
        <v>314686</v>
      </c>
      <c r="F47" s="142">
        <v>768032</v>
      </c>
      <c r="G47" s="142">
        <v>67791</v>
      </c>
      <c r="H47" s="142">
        <v>75255</v>
      </c>
      <c r="I47" s="142">
        <v>202574</v>
      </c>
      <c r="J47" s="142" t="s">
        <v>150</v>
      </c>
      <c r="K47" s="142">
        <v>128679</v>
      </c>
      <c r="L47" s="142">
        <v>115455</v>
      </c>
      <c r="M47" s="142">
        <v>119221</v>
      </c>
      <c r="N47" s="142">
        <v>147162</v>
      </c>
      <c r="O47" s="142">
        <v>151428</v>
      </c>
      <c r="P47" s="142">
        <v>493924</v>
      </c>
      <c r="Q47" s="27"/>
    </row>
    <row r="48" spans="1:17" ht="15" customHeight="1">
      <c r="A48" s="23" t="s">
        <v>217</v>
      </c>
      <c r="B48" s="166">
        <f t="shared" si="2"/>
        <v>5314685</v>
      </c>
      <c r="C48" s="142">
        <v>2666878</v>
      </c>
      <c r="D48" s="143">
        <v>40052</v>
      </c>
      <c r="E48" s="142">
        <v>321691</v>
      </c>
      <c r="F48" s="142">
        <v>784660</v>
      </c>
      <c r="G48" s="142">
        <v>68300</v>
      </c>
      <c r="H48" s="142">
        <v>78182</v>
      </c>
      <c r="I48" s="142">
        <v>201823</v>
      </c>
      <c r="J48" s="142" t="s">
        <v>150</v>
      </c>
      <c r="K48" s="142">
        <v>131889</v>
      </c>
      <c r="L48" s="142">
        <v>114307</v>
      </c>
      <c r="M48" s="142">
        <v>118906</v>
      </c>
      <c r="N48" s="142">
        <v>146802</v>
      </c>
      <c r="O48" s="142">
        <v>148758</v>
      </c>
      <c r="P48" s="142">
        <v>492437</v>
      </c>
      <c r="Q48" s="27"/>
    </row>
    <row r="49" spans="1:17" ht="15" customHeight="1">
      <c r="A49" s="23" t="s">
        <v>218</v>
      </c>
      <c r="B49" s="166">
        <f t="shared" si="2"/>
        <v>5238332</v>
      </c>
      <c r="C49" s="142">
        <v>2621141</v>
      </c>
      <c r="D49" s="143">
        <v>39197</v>
      </c>
      <c r="E49" s="142">
        <v>315332</v>
      </c>
      <c r="F49" s="142">
        <v>776979</v>
      </c>
      <c r="G49" s="142">
        <v>67739</v>
      </c>
      <c r="H49" s="142">
        <v>79986</v>
      </c>
      <c r="I49" s="142">
        <v>200280</v>
      </c>
      <c r="J49" s="142" t="s">
        <v>150</v>
      </c>
      <c r="K49" s="142">
        <v>128366</v>
      </c>
      <c r="L49" s="142">
        <v>112045</v>
      </c>
      <c r="M49" s="142">
        <v>118740</v>
      </c>
      <c r="N49" s="142">
        <v>146390</v>
      </c>
      <c r="O49" s="142">
        <v>151032</v>
      </c>
      <c r="P49" s="142">
        <v>481105</v>
      </c>
      <c r="Q49" s="27"/>
    </row>
    <row r="50" spans="1:17" ht="15" customHeight="1">
      <c r="A50" s="23" t="s">
        <v>219</v>
      </c>
      <c r="B50" s="166">
        <f t="shared" si="2"/>
        <v>5266353</v>
      </c>
      <c r="C50" s="142">
        <v>2642232</v>
      </c>
      <c r="D50" s="143">
        <v>38026</v>
      </c>
      <c r="E50" s="142">
        <v>315823</v>
      </c>
      <c r="F50" s="142">
        <v>780496</v>
      </c>
      <c r="G50" s="142">
        <v>67887</v>
      </c>
      <c r="H50" s="142">
        <v>82114</v>
      </c>
      <c r="I50" s="142">
        <v>199842</v>
      </c>
      <c r="J50" s="142" t="s">
        <v>150</v>
      </c>
      <c r="K50" s="142">
        <v>128652</v>
      </c>
      <c r="L50" s="142">
        <v>111330</v>
      </c>
      <c r="M50" s="142">
        <v>119625</v>
      </c>
      <c r="N50" s="142">
        <v>146738</v>
      </c>
      <c r="O50" s="142">
        <v>153183</v>
      </c>
      <c r="P50" s="142">
        <v>480405</v>
      </c>
      <c r="Q50" s="27"/>
    </row>
    <row r="51" spans="1:17" ht="15" customHeight="1">
      <c r="A51" s="25"/>
      <c r="B51" s="147"/>
      <c r="C51" s="147"/>
      <c r="D51" s="143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27"/>
    </row>
    <row r="52" spans="1:17" ht="15" customHeight="1">
      <c r="A52" s="23" t="s">
        <v>220</v>
      </c>
      <c r="B52" s="166">
        <f t="shared" si="2"/>
        <v>5372168</v>
      </c>
      <c r="C52" s="142">
        <v>2718992</v>
      </c>
      <c r="D52" s="143">
        <v>37171</v>
      </c>
      <c r="E52" s="142">
        <v>322947</v>
      </c>
      <c r="F52" s="142">
        <v>795084</v>
      </c>
      <c r="G52" s="142">
        <v>68792</v>
      </c>
      <c r="H52" s="142">
        <v>83609</v>
      </c>
      <c r="I52" s="142">
        <v>205073</v>
      </c>
      <c r="J52" s="142" t="s">
        <v>150</v>
      </c>
      <c r="K52" s="142">
        <v>130415</v>
      </c>
      <c r="L52" s="142">
        <v>109985</v>
      </c>
      <c r="M52" s="142">
        <v>120543</v>
      </c>
      <c r="N52" s="142">
        <v>147108</v>
      </c>
      <c r="O52" s="142">
        <v>152870</v>
      </c>
      <c r="P52" s="142">
        <v>479579</v>
      </c>
      <c r="Q52" s="27"/>
    </row>
    <row r="53" spans="1:17" ht="15" customHeight="1">
      <c r="A53" s="187" t="s">
        <v>221</v>
      </c>
      <c r="B53" s="166">
        <f t="shared" si="2"/>
        <v>5299476</v>
      </c>
      <c r="C53" s="142">
        <v>2674018</v>
      </c>
      <c r="D53" s="143">
        <v>36788</v>
      </c>
      <c r="E53" s="142">
        <v>316513</v>
      </c>
      <c r="F53" s="142">
        <v>781523</v>
      </c>
      <c r="G53" s="142">
        <v>68203</v>
      </c>
      <c r="H53" s="142">
        <v>82899</v>
      </c>
      <c r="I53" s="142">
        <v>200854</v>
      </c>
      <c r="J53" s="142" t="s">
        <v>150</v>
      </c>
      <c r="K53" s="142">
        <v>129167</v>
      </c>
      <c r="L53" s="142">
        <v>107965</v>
      </c>
      <c r="M53" s="142">
        <v>119052</v>
      </c>
      <c r="N53" s="142">
        <v>147798</v>
      </c>
      <c r="O53" s="142">
        <v>157659</v>
      </c>
      <c r="P53" s="142">
        <v>477037</v>
      </c>
      <c r="Q53" s="27"/>
    </row>
    <row r="54" spans="1:17" ht="15" customHeight="1">
      <c r="A54" s="23" t="s">
        <v>222</v>
      </c>
      <c r="B54" s="166">
        <f t="shared" si="2"/>
        <v>5319804</v>
      </c>
      <c r="C54" s="142">
        <v>2691301</v>
      </c>
      <c r="D54" s="143">
        <v>36552</v>
      </c>
      <c r="E54" s="142">
        <v>314762</v>
      </c>
      <c r="F54" s="142">
        <v>782668</v>
      </c>
      <c r="G54" s="142">
        <v>67499</v>
      </c>
      <c r="H54" s="142">
        <v>84497</v>
      </c>
      <c r="I54" s="142">
        <v>202484</v>
      </c>
      <c r="J54" s="142" t="s">
        <v>150</v>
      </c>
      <c r="K54" s="142">
        <v>130325</v>
      </c>
      <c r="L54" s="142">
        <v>107757</v>
      </c>
      <c r="M54" s="142">
        <v>119038</v>
      </c>
      <c r="N54" s="142">
        <v>148394</v>
      </c>
      <c r="O54" s="142">
        <v>157962</v>
      </c>
      <c r="P54" s="142">
        <v>476565</v>
      </c>
      <c r="Q54" s="27"/>
    </row>
    <row r="55" spans="1:17" ht="15" customHeight="1">
      <c r="A55" s="26" t="s">
        <v>223</v>
      </c>
      <c r="B55" s="251">
        <f t="shared" si="2"/>
        <v>5357426</v>
      </c>
      <c r="C55" s="142">
        <v>2694461</v>
      </c>
      <c r="D55" s="143">
        <v>35604</v>
      </c>
      <c r="E55" s="142">
        <v>316355</v>
      </c>
      <c r="F55" s="142">
        <v>791340</v>
      </c>
      <c r="G55" s="142">
        <v>69162</v>
      </c>
      <c r="H55" s="142">
        <v>86300</v>
      </c>
      <c r="I55" s="142">
        <v>209068</v>
      </c>
      <c r="J55" s="142" t="s">
        <v>150</v>
      </c>
      <c r="K55" s="142">
        <v>134891</v>
      </c>
      <c r="L55" s="142">
        <v>108440</v>
      </c>
      <c r="M55" s="142">
        <v>118724</v>
      </c>
      <c r="N55" s="142">
        <v>159370</v>
      </c>
      <c r="O55" s="142">
        <v>156902</v>
      </c>
      <c r="P55" s="146">
        <v>476809</v>
      </c>
      <c r="Q55" s="27"/>
    </row>
    <row r="56" spans="1:15" ht="15" customHeight="1">
      <c r="A56" s="12" t="s">
        <v>151</v>
      </c>
      <c r="B56" s="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6" ht="15" customHeight="1">
      <c r="A57" s="12"/>
      <c r="B57" s="12"/>
      <c r="C57" s="12"/>
      <c r="D57" s="12"/>
      <c r="E57" s="12"/>
      <c r="F57" s="12"/>
    </row>
    <row r="58" spans="1:6" ht="15" customHeight="1">
      <c r="A58" s="12"/>
      <c r="B58" s="12"/>
      <c r="C58" s="12"/>
      <c r="D58" s="12"/>
      <c r="E58" s="12"/>
      <c r="F58" s="12"/>
    </row>
    <row r="59" ht="14.25">
      <c r="A59" s="12"/>
    </row>
  </sheetData>
  <sheetProtection/>
  <mergeCells count="32">
    <mergeCell ref="N34:N35"/>
    <mergeCell ref="I34:I35"/>
    <mergeCell ref="J34:J35"/>
    <mergeCell ref="K34:K35"/>
    <mergeCell ref="M34:M35"/>
    <mergeCell ref="L34:L35"/>
    <mergeCell ref="D5:E6"/>
    <mergeCell ref="H5:H6"/>
    <mergeCell ref="A34:A35"/>
    <mergeCell ref="B5:C6"/>
    <mergeCell ref="C34:C35"/>
    <mergeCell ref="D34:D35"/>
    <mergeCell ref="A5:A6"/>
    <mergeCell ref="P34:P35"/>
    <mergeCell ref="J5:J6"/>
    <mergeCell ref="M5:M6"/>
    <mergeCell ref="L5:L6"/>
    <mergeCell ref="N5:N6"/>
    <mergeCell ref="B34:B35"/>
    <mergeCell ref="H34:H35"/>
    <mergeCell ref="F5:F6"/>
    <mergeCell ref="G5:G6"/>
    <mergeCell ref="A2:O2"/>
    <mergeCell ref="A3:O3"/>
    <mergeCell ref="A32:P32"/>
    <mergeCell ref="O5:O6"/>
    <mergeCell ref="O34:O35"/>
    <mergeCell ref="E34:E35"/>
    <mergeCell ref="I5:I6"/>
    <mergeCell ref="K5:K6"/>
    <mergeCell ref="F34:F35"/>
    <mergeCell ref="G34:G35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zoomScaleSheetLayoutView="70" workbookViewId="0" topLeftCell="O17">
      <selection activeCell="I60" sqref="I60"/>
    </sheetView>
  </sheetViews>
  <sheetFormatPr defaultColWidth="10.59765625" defaultRowHeight="15"/>
  <cols>
    <col min="1" max="1" width="16.59765625" style="6" customWidth="1"/>
    <col min="2" max="2" width="5.59765625" style="6" customWidth="1"/>
    <col min="3" max="3" width="11.59765625" style="6" customWidth="1"/>
    <col min="4" max="4" width="5.59765625" style="6" customWidth="1"/>
    <col min="5" max="5" width="12.59765625" style="6" customWidth="1"/>
    <col min="6" max="6" width="5.59765625" style="6" customWidth="1"/>
    <col min="7" max="7" width="12.59765625" style="6" customWidth="1"/>
    <col min="8" max="8" width="5.59765625" style="6" customWidth="1"/>
    <col min="9" max="9" width="12.59765625" style="6" customWidth="1"/>
    <col min="10" max="10" width="5.59765625" style="6" customWidth="1"/>
    <col min="11" max="11" width="11.59765625" style="6" customWidth="1"/>
    <col min="12" max="12" width="5.59765625" style="6" customWidth="1"/>
    <col min="13" max="13" width="11.59765625" style="6" customWidth="1"/>
    <col min="14" max="14" width="16.59765625" style="6" customWidth="1"/>
    <col min="15" max="15" width="15.69921875" style="6" customWidth="1"/>
    <col min="16" max="16" width="14.8984375" style="6" customWidth="1"/>
    <col min="17" max="17" width="14.59765625" style="6" customWidth="1"/>
    <col min="18" max="18" width="15.09765625" style="6" customWidth="1"/>
    <col min="19" max="19" width="13.59765625" style="6" customWidth="1"/>
    <col min="20" max="20" width="12.59765625" style="6" customWidth="1"/>
    <col min="21" max="21" width="17.3984375" style="6" customWidth="1"/>
    <col min="22" max="22" width="13.69921875" style="6" bestFit="1" customWidth="1"/>
    <col min="23" max="23" width="13.19921875" style="6" customWidth="1"/>
    <col min="24" max="24" width="13.69921875" style="6" bestFit="1" customWidth="1"/>
    <col min="25" max="16384" width="10.59765625" style="6" customWidth="1"/>
  </cols>
  <sheetData>
    <row r="1" spans="1:24" ht="19.5" customHeight="1">
      <c r="A1" s="29" t="s">
        <v>232</v>
      </c>
      <c r="B1" s="29"/>
      <c r="E1" s="30"/>
      <c r="X1" s="31" t="s">
        <v>233</v>
      </c>
    </row>
    <row r="2" spans="1:23" ht="19.5" customHeight="1">
      <c r="A2" s="280" t="s">
        <v>443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32"/>
      <c r="O2" s="11"/>
      <c r="P2" s="11"/>
      <c r="Q2" s="280" t="s">
        <v>275</v>
      </c>
      <c r="R2" s="280"/>
      <c r="S2" s="280"/>
      <c r="T2" s="280"/>
      <c r="U2" s="280"/>
      <c r="V2" s="32"/>
      <c r="W2" s="32"/>
    </row>
    <row r="3" spans="1:23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Q3" s="34"/>
      <c r="R3" s="34"/>
      <c r="S3" s="34"/>
      <c r="U3" s="35" t="s">
        <v>274</v>
      </c>
      <c r="W3" s="35"/>
    </row>
    <row r="4" spans="1:30" ht="15" customHeight="1">
      <c r="A4" s="348" t="s">
        <v>234</v>
      </c>
      <c r="B4" s="351" t="s">
        <v>235</v>
      </c>
      <c r="C4" s="352"/>
      <c r="D4" s="352"/>
      <c r="E4" s="299"/>
      <c r="F4" s="329" t="s">
        <v>236</v>
      </c>
      <c r="G4" s="330"/>
      <c r="H4" s="330"/>
      <c r="I4" s="330"/>
      <c r="J4" s="330"/>
      <c r="K4" s="330"/>
      <c r="L4" s="330"/>
      <c r="M4" s="330"/>
      <c r="N4" s="37"/>
      <c r="O4" s="7"/>
      <c r="P4" s="319" t="s">
        <v>157</v>
      </c>
      <c r="Q4" s="311" t="s">
        <v>158</v>
      </c>
      <c r="R4" s="323" t="s">
        <v>159</v>
      </c>
      <c r="S4" s="343"/>
      <c r="T4" s="329" t="s">
        <v>273</v>
      </c>
      <c r="U4" s="330"/>
      <c r="V4" s="38"/>
      <c r="W4" s="38"/>
      <c r="Y4" s="340"/>
      <c r="Z4" s="340"/>
      <c r="AA4" s="340"/>
      <c r="AB4" s="340"/>
      <c r="AC4" s="340"/>
      <c r="AD4" s="340"/>
    </row>
    <row r="5" spans="1:23" ht="15" customHeight="1">
      <c r="A5" s="349"/>
      <c r="B5" s="345" t="s">
        <v>237</v>
      </c>
      <c r="C5" s="346"/>
      <c r="D5" s="345" t="s">
        <v>238</v>
      </c>
      <c r="E5" s="346"/>
      <c r="F5" s="345" t="s">
        <v>239</v>
      </c>
      <c r="G5" s="346"/>
      <c r="H5" s="345" t="s">
        <v>240</v>
      </c>
      <c r="I5" s="346"/>
      <c r="J5" s="341" t="s">
        <v>243</v>
      </c>
      <c r="K5" s="342"/>
      <c r="L5" s="342"/>
      <c r="M5" s="342"/>
      <c r="N5" s="37"/>
      <c r="O5" s="38"/>
      <c r="P5" s="320"/>
      <c r="Q5" s="312"/>
      <c r="R5" s="201" t="s">
        <v>272</v>
      </c>
      <c r="S5" s="201" t="s">
        <v>263</v>
      </c>
      <c r="T5" s="201" t="s">
        <v>272</v>
      </c>
      <c r="U5" s="202" t="s">
        <v>263</v>
      </c>
      <c r="V5" s="7"/>
      <c r="W5" s="7"/>
    </row>
    <row r="6" spans="1:23" ht="15" customHeight="1">
      <c r="A6" s="350"/>
      <c r="B6" s="315"/>
      <c r="C6" s="347"/>
      <c r="D6" s="315"/>
      <c r="E6" s="347"/>
      <c r="F6" s="315"/>
      <c r="G6" s="347"/>
      <c r="H6" s="315"/>
      <c r="I6" s="347"/>
      <c r="J6" s="315" t="s">
        <v>241</v>
      </c>
      <c r="K6" s="316"/>
      <c r="L6" s="315" t="s">
        <v>242</v>
      </c>
      <c r="M6" s="317"/>
      <c r="N6" s="37"/>
      <c r="O6" s="126"/>
      <c r="P6" s="184" t="s">
        <v>149</v>
      </c>
      <c r="Q6" s="155">
        <v>16</v>
      </c>
      <c r="R6" s="141">
        <v>183109</v>
      </c>
      <c r="S6" s="141">
        <v>577086</v>
      </c>
      <c r="T6" s="141">
        <v>271</v>
      </c>
      <c r="U6" s="205" t="s">
        <v>295</v>
      </c>
      <c r="V6" s="105"/>
      <c r="W6" s="105"/>
    </row>
    <row r="7" spans="1:23" ht="15" customHeight="1">
      <c r="A7" s="185" t="s">
        <v>244</v>
      </c>
      <c r="B7" s="39"/>
      <c r="C7" s="141">
        <v>3231</v>
      </c>
      <c r="D7" s="141"/>
      <c r="E7" s="141">
        <v>4225123</v>
      </c>
      <c r="F7" s="148"/>
      <c r="G7" s="141">
        <v>1604</v>
      </c>
      <c r="H7" s="141"/>
      <c r="I7" s="141">
        <v>5174544</v>
      </c>
      <c r="J7" s="141"/>
      <c r="K7" s="141">
        <v>69</v>
      </c>
      <c r="L7" s="141"/>
      <c r="M7" s="141">
        <v>385623</v>
      </c>
      <c r="N7" s="105"/>
      <c r="O7" s="127"/>
      <c r="P7" s="203" t="s">
        <v>276</v>
      </c>
      <c r="Q7" s="157">
        <v>16</v>
      </c>
      <c r="R7" s="144">
        <v>360072</v>
      </c>
      <c r="S7" s="144">
        <v>290555</v>
      </c>
      <c r="T7" s="144">
        <v>162</v>
      </c>
      <c r="U7" s="205" t="s">
        <v>295</v>
      </c>
      <c r="V7" s="105"/>
      <c r="W7" s="105"/>
    </row>
    <row r="8" spans="1:23" ht="15" customHeight="1">
      <c r="A8" s="23" t="s">
        <v>184</v>
      </c>
      <c r="B8" s="44"/>
      <c r="C8" s="144">
        <v>3061</v>
      </c>
      <c r="D8" s="144"/>
      <c r="E8" s="144">
        <v>3882552</v>
      </c>
      <c r="F8" s="149"/>
      <c r="G8" s="144">
        <v>3939</v>
      </c>
      <c r="H8" s="144"/>
      <c r="I8" s="144">
        <v>6804862</v>
      </c>
      <c r="J8" s="144"/>
      <c r="K8" s="144">
        <v>123</v>
      </c>
      <c r="L8" s="144"/>
      <c r="M8" s="144">
        <v>591018</v>
      </c>
      <c r="N8" s="12"/>
      <c r="O8" s="127"/>
      <c r="P8" s="203" t="s">
        <v>277</v>
      </c>
      <c r="Q8" s="157">
        <v>16</v>
      </c>
      <c r="R8" s="144">
        <v>471388</v>
      </c>
      <c r="S8" s="144">
        <v>415651</v>
      </c>
      <c r="T8" s="144">
        <v>218</v>
      </c>
      <c r="U8" s="205" t="s">
        <v>295</v>
      </c>
      <c r="V8" s="105"/>
      <c r="W8" s="105"/>
    </row>
    <row r="9" spans="1:23" ht="15" customHeight="1">
      <c r="A9" s="23" t="s">
        <v>185</v>
      </c>
      <c r="B9" s="44"/>
      <c r="C9" s="144">
        <v>2892</v>
      </c>
      <c r="D9" s="144"/>
      <c r="E9" s="144">
        <v>3515277</v>
      </c>
      <c r="F9" s="149"/>
      <c r="G9" s="144">
        <v>2528</v>
      </c>
      <c r="H9" s="144"/>
      <c r="I9" s="144">
        <v>3877818</v>
      </c>
      <c r="J9" s="144"/>
      <c r="K9" s="144">
        <v>84</v>
      </c>
      <c r="L9" s="144"/>
      <c r="M9" s="144">
        <v>257747</v>
      </c>
      <c r="N9" s="12"/>
      <c r="O9" s="127"/>
      <c r="P9" s="203" t="s">
        <v>278</v>
      </c>
      <c r="Q9" s="157">
        <v>16</v>
      </c>
      <c r="R9" s="144">
        <v>405214</v>
      </c>
      <c r="S9" s="144">
        <v>380850</v>
      </c>
      <c r="T9" s="144">
        <v>226</v>
      </c>
      <c r="U9" s="205" t="s">
        <v>295</v>
      </c>
      <c r="V9" s="105"/>
      <c r="W9" s="105"/>
    </row>
    <row r="10" spans="1:23" ht="15" customHeight="1">
      <c r="A10" s="23" t="s">
        <v>186</v>
      </c>
      <c r="B10" s="44"/>
      <c r="C10" s="144">
        <v>2922</v>
      </c>
      <c r="D10" s="150"/>
      <c r="E10" s="144">
        <v>3370784</v>
      </c>
      <c r="F10" s="149"/>
      <c r="G10" s="144">
        <v>3086</v>
      </c>
      <c r="H10" s="150"/>
      <c r="I10" s="144">
        <v>4231755</v>
      </c>
      <c r="J10" s="150"/>
      <c r="K10" s="144">
        <v>124</v>
      </c>
      <c r="L10" s="150"/>
      <c r="M10" s="144">
        <v>496018</v>
      </c>
      <c r="N10" s="12"/>
      <c r="O10" s="128"/>
      <c r="P10" s="256" t="s">
        <v>416</v>
      </c>
      <c r="Q10" s="255">
        <f>SUM(Q25)</f>
        <v>16</v>
      </c>
      <c r="R10" s="109">
        <f>SUM(R12:R25)</f>
        <v>469831</v>
      </c>
      <c r="S10" s="109">
        <f>SUM(S12:S25)</f>
        <v>395100</v>
      </c>
      <c r="T10" s="109">
        <f>SUM(T12:T25)</f>
        <v>259</v>
      </c>
      <c r="U10" s="182" t="s">
        <v>295</v>
      </c>
      <c r="V10" s="106"/>
      <c r="W10" s="106"/>
    </row>
    <row r="11" spans="1:23" ht="15" customHeight="1">
      <c r="A11" s="186" t="s">
        <v>187</v>
      </c>
      <c r="B11" s="108"/>
      <c r="C11" s="109">
        <f aca="true" t="shared" si="0" ref="C11:M11">SUM(C13:C26)</f>
        <v>2824</v>
      </c>
      <c r="D11" s="253"/>
      <c r="E11" s="109">
        <f>SUM(E13:E26)</f>
        <v>3239206</v>
      </c>
      <c r="F11" s="253"/>
      <c r="G11" s="109">
        <f t="shared" si="0"/>
        <v>4212</v>
      </c>
      <c r="H11" s="253"/>
      <c r="I11" s="109">
        <f t="shared" si="0"/>
        <v>6672545</v>
      </c>
      <c r="J11" s="253"/>
      <c r="K11" s="109">
        <f t="shared" si="0"/>
        <v>133</v>
      </c>
      <c r="L11" s="254"/>
      <c r="M11" s="109">
        <f t="shared" si="0"/>
        <v>804489</v>
      </c>
      <c r="N11" s="12"/>
      <c r="O11" s="37"/>
      <c r="P11" s="37"/>
      <c r="Q11" s="140"/>
      <c r="R11"/>
      <c r="S11" s="45"/>
      <c r="T11" s="45"/>
      <c r="U11" s="138"/>
      <c r="V11" s="43"/>
      <c r="W11" s="43"/>
    </row>
    <row r="12" spans="1:23" ht="15" customHeight="1">
      <c r="A12" s="24"/>
      <c r="B12" s="46"/>
      <c r="C12" s="18"/>
      <c r="D12" s="18"/>
      <c r="E12" s="12"/>
      <c r="F12" s="18"/>
      <c r="G12" s="18"/>
      <c r="H12" s="18"/>
      <c r="I12" s="18"/>
      <c r="J12" s="18"/>
      <c r="K12" s="18"/>
      <c r="L12" s="18"/>
      <c r="M12" s="18"/>
      <c r="N12" s="18"/>
      <c r="O12" s="7"/>
      <c r="P12" s="65" t="s">
        <v>162</v>
      </c>
      <c r="Q12" s="157">
        <v>16</v>
      </c>
      <c r="R12" s="144">
        <v>41035</v>
      </c>
      <c r="S12" s="144">
        <v>34187</v>
      </c>
      <c r="T12" s="144">
        <v>16</v>
      </c>
      <c r="U12" s="205" t="s">
        <v>295</v>
      </c>
      <c r="V12" s="105"/>
      <c r="W12" s="105"/>
    </row>
    <row r="13" spans="1:23" ht="15" customHeight="1">
      <c r="A13" s="66" t="s">
        <v>245</v>
      </c>
      <c r="B13" s="47"/>
      <c r="C13" s="144">
        <v>206</v>
      </c>
      <c r="D13" s="144"/>
      <c r="E13" s="144">
        <v>233480</v>
      </c>
      <c r="F13" s="144"/>
      <c r="G13" s="144">
        <v>136</v>
      </c>
      <c r="H13" s="144"/>
      <c r="I13" s="144">
        <v>131343</v>
      </c>
      <c r="J13" s="144"/>
      <c r="K13" s="144">
        <v>10</v>
      </c>
      <c r="L13" s="144"/>
      <c r="M13" s="144">
        <v>45084</v>
      </c>
      <c r="N13" s="15"/>
      <c r="O13" s="127"/>
      <c r="P13" s="203" t="s">
        <v>279</v>
      </c>
      <c r="Q13" s="157">
        <v>16</v>
      </c>
      <c r="R13" s="144">
        <v>31427</v>
      </c>
      <c r="S13" s="144">
        <v>25333</v>
      </c>
      <c r="T13" s="144">
        <v>31</v>
      </c>
      <c r="U13" s="205" t="s">
        <v>295</v>
      </c>
      <c r="V13" s="105"/>
      <c r="W13" s="105"/>
    </row>
    <row r="14" spans="1:23" ht="15" customHeight="1">
      <c r="A14" s="189" t="s">
        <v>246</v>
      </c>
      <c r="B14" s="49"/>
      <c r="C14" s="144">
        <v>272</v>
      </c>
      <c r="D14" s="144"/>
      <c r="E14" s="144">
        <v>333516</v>
      </c>
      <c r="F14" s="144"/>
      <c r="G14" s="144">
        <v>628</v>
      </c>
      <c r="H14" s="144"/>
      <c r="I14" s="144">
        <v>1250862</v>
      </c>
      <c r="J14" s="144"/>
      <c r="K14" s="144">
        <v>15</v>
      </c>
      <c r="L14" s="144"/>
      <c r="M14" s="144">
        <v>257573</v>
      </c>
      <c r="N14" s="15"/>
      <c r="O14" s="127"/>
      <c r="P14" s="203" t="s">
        <v>280</v>
      </c>
      <c r="Q14" s="157">
        <v>16</v>
      </c>
      <c r="R14" s="144">
        <v>26368</v>
      </c>
      <c r="S14" s="144">
        <v>20538</v>
      </c>
      <c r="T14" s="144">
        <v>29</v>
      </c>
      <c r="U14" s="205" t="s">
        <v>295</v>
      </c>
      <c r="V14" s="105"/>
      <c r="W14" s="105"/>
    </row>
    <row r="15" spans="1:23" ht="15" customHeight="1">
      <c r="A15" s="189" t="s">
        <v>247</v>
      </c>
      <c r="B15" s="49"/>
      <c r="C15" s="144">
        <v>235</v>
      </c>
      <c r="D15" s="144"/>
      <c r="E15" s="144">
        <v>270473</v>
      </c>
      <c r="F15" s="144"/>
      <c r="G15" s="144">
        <v>426</v>
      </c>
      <c r="H15" s="144"/>
      <c r="I15" s="144">
        <v>694392</v>
      </c>
      <c r="J15" s="144"/>
      <c r="K15" s="144">
        <v>11</v>
      </c>
      <c r="L15" s="144"/>
      <c r="M15" s="144">
        <v>110716</v>
      </c>
      <c r="N15" s="15"/>
      <c r="O15" s="127"/>
      <c r="P15" s="203" t="s">
        <v>281</v>
      </c>
      <c r="Q15" s="157">
        <v>16</v>
      </c>
      <c r="R15" s="144">
        <v>17503</v>
      </c>
      <c r="S15" s="144">
        <v>15143</v>
      </c>
      <c r="T15" s="144">
        <v>10</v>
      </c>
      <c r="U15" s="205" t="s">
        <v>295</v>
      </c>
      <c r="V15" s="105"/>
      <c r="W15" s="105"/>
    </row>
    <row r="16" spans="1:23" ht="15" customHeight="1">
      <c r="A16" s="189" t="s">
        <v>248</v>
      </c>
      <c r="B16" s="49"/>
      <c r="C16" s="144">
        <v>262</v>
      </c>
      <c r="D16" s="144"/>
      <c r="E16" s="144">
        <v>278516</v>
      </c>
      <c r="F16" s="144"/>
      <c r="G16" s="144">
        <v>384</v>
      </c>
      <c r="H16" s="144"/>
      <c r="I16" s="144">
        <v>457737</v>
      </c>
      <c r="J16" s="144"/>
      <c r="K16" s="144">
        <v>14</v>
      </c>
      <c r="L16" s="144"/>
      <c r="M16" s="144">
        <v>56515</v>
      </c>
      <c r="N16" s="15"/>
      <c r="O16" s="7"/>
      <c r="P16" s="7"/>
      <c r="Q16" s="158"/>
      <c r="R16" s="159"/>
      <c r="S16" s="159"/>
      <c r="T16" s="159"/>
      <c r="U16" s="160"/>
      <c r="V16" s="50"/>
      <c r="W16" s="50"/>
    </row>
    <row r="17" spans="1:23" ht="15" customHeight="1">
      <c r="A17" s="25"/>
      <c r="B17" s="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7"/>
      <c r="O17" s="127"/>
      <c r="P17" s="203" t="s">
        <v>282</v>
      </c>
      <c r="Q17" s="157">
        <v>16</v>
      </c>
      <c r="R17" s="144">
        <v>22755</v>
      </c>
      <c r="S17" s="144">
        <v>18600</v>
      </c>
      <c r="T17" s="144">
        <v>17</v>
      </c>
      <c r="U17" s="205" t="s">
        <v>295</v>
      </c>
      <c r="V17" s="105"/>
      <c r="W17" s="105"/>
    </row>
    <row r="18" spans="1:23" ht="15" customHeight="1">
      <c r="A18" s="189" t="s">
        <v>249</v>
      </c>
      <c r="B18" s="49"/>
      <c r="C18" s="144">
        <v>243</v>
      </c>
      <c r="D18" s="144"/>
      <c r="E18" s="144">
        <v>274152</v>
      </c>
      <c r="F18" s="144"/>
      <c r="G18" s="144">
        <v>420</v>
      </c>
      <c r="H18" s="144"/>
      <c r="I18" s="144">
        <v>490534</v>
      </c>
      <c r="J18" s="144"/>
      <c r="K18" s="144">
        <v>11</v>
      </c>
      <c r="L18" s="144"/>
      <c r="M18" s="144">
        <v>24809</v>
      </c>
      <c r="N18" s="15"/>
      <c r="O18" s="127"/>
      <c r="P18" s="203" t="s">
        <v>283</v>
      </c>
      <c r="Q18" s="157">
        <v>16</v>
      </c>
      <c r="R18" s="144">
        <v>28840</v>
      </c>
      <c r="S18" s="144">
        <v>21695</v>
      </c>
      <c r="T18" s="144">
        <v>10</v>
      </c>
      <c r="U18" s="205" t="s">
        <v>295</v>
      </c>
      <c r="V18" s="105"/>
      <c r="W18" s="105"/>
    </row>
    <row r="19" spans="1:23" ht="15" customHeight="1">
      <c r="A19" s="189" t="s">
        <v>250</v>
      </c>
      <c r="B19" s="49"/>
      <c r="C19" s="144">
        <v>201</v>
      </c>
      <c r="D19" s="144"/>
      <c r="E19" s="144">
        <v>234161</v>
      </c>
      <c r="F19" s="144"/>
      <c r="G19" s="144">
        <v>293</v>
      </c>
      <c r="H19" s="144"/>
      <c r="I19" s="144">
        <v>381808</v>
      </c>
      <c r="J19" s="144"/>
      <c r="K19" s="144">
        <v>8</v>
      </c>
      <c r="L19" s="144"/>
      <c r="M19" s="144">
        <v>10341</v>
      </c>
      <c r="N19" s="15"/>
      <c r="O19" s="136"/>
      <c r="P19" s="203" t="s">
        <v>284</v>
      </c>
      <c r="Q19" s="157">
        <v>16</v>
      </c>
      <c r="R19" s="144">
        <v>47537</v>
      </c>
      <c r="S19" s="144">
        <v>36762</v>
      </c>
      <c r="T19" s="144">
        <v>7</v>
      </c>
      <c r="U19" s="205" t="s">
        <v>295</v>
      </c>
      <c r="V19" s="105"/>
      <c r="W19" s="105"/>
    </row>
    <row r="20" spans="1:23" ht="15" customHeight="1">
      <c r="A20" s="189" t="s">
        <v>251</v>
      </c>
      <c r="B20" s="49"/>
      <c r="C20" s="144">
        <v>262</v>
      </c>
      <c r="D20" s="144"/>
      <c r="E20" s="144">
        <v>319670</v>
      </c>
      <c r="F20" s="144"/>
      <c r="G20" s="144">
        <v>519</v>
      </c>
      <c r="H20" s="144"/>
      <c r="I20" s="144">
        <v>843099</v>
      </c>
      <c r="J20" s="144"/>
      <c r="K20" s="144">
        <v>13</v>
      </c>
      <c r="L20" s="144"/>
      <c r="M20" s="144">
        <v>51539</v>
      </c>
      <c r="N20" s="15"/>
      <c r="O20" s="136"/>
      <c r="P20" s="203" t="s">
        <v>285</v>
      </c>
      <c r="Q20" s="157">
        <v>16</v>
      </c>
      <c r="R20" s="144">
        <v>62925</v>
      </c>
      <c r="S20" s="144">
        <v>52985</v>
      </c>
      <c r="T20" s="144">
        <v>13</v>
      </c>
      <c r="U20" s="205" t="s">
        <v>295</v>
      </c>
      <c r="V20" s="105"/>
      <c r="W20" s="105"/>
    </row>
    <row r="21" spans="1:23" ht="15" customHeight="1">
      <c r="A21" s="189" t="s">
        <v>252</v>
      </c>
      <c r="B21" s="49"/>
      <c r="C21" s="144">
        <v>229</v>
      </c>
      <c r="D21" s="144"/>
      <c r="E21" s="144">
        <v>260544</v>
      </c>
      <c r="F21" s="144"/>
      <c r="G21" s="144">
        <v>337</v>
      </c>
      <c r="H21" s="144"/>
      <c r="I21" s="144">
        <v>559138</v>
      </c>
      <c r="J21" s="144"/>
      <c r="K21" s="144">
        <v>15</v>
      </c>
      <c r="L21" s="144"/>
      <c r="M21" s="144">
        <v>67441</v>
      </c>
      <c r="N21" s="15"/>
      <c r="O21" s="7"/>
      <c r="P21" s="7"/>
      <c r="Q21" s="158"/>
      <c r="R21" s="159"/>
      <c r="S21" s="159"/>
      <c r="T21" s="159"/>
      <c r="U21" s="160"/>
      <c r="V21" s="50"/>
      <c r="W21" s="50"/>
    </row>
    <row r="22" spans="1:23" ht="15" customHeight="1">
      <c r="A22" s="25"/>
      <c r="B22" s="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7"/>
      <c r="O22" s="136"/>
      <c r="P22" s="203" t="s">
        <v>286</v>
      </c>
      <c r="Q22" s="157">
        <v>16</v>
      </c>
      <c r="R22" s="144">
        <v>48990</v>
      </c>
      <c r="S22" s="144">
        <v>46968</v>
      </c>
      <c r="T22" s="144">
        <v>26</v>
      </c>
      <c r="U22" s="205" t="s">
        <v>295</v>
      </c>
      <c r="V22" s="105"/>
      <c r="W22" s="105"/>
    </row>
    <row r="23" spans="1:23" ht="15" customHeight="1">
      <c r="A23" s="189" t="s">
        <v>253</v>
      </c>
      <c r="B23" s="49"/>
      <c r="C23" s="144">
        <v>234</v>
      </c>
      <c r="D23" s="144"/>
      <c r="E23" s="144">
        <v>249195</v>
      </c>
      <c r="F23" s="144"/>
      <c r="G23" s="144">
        <v>216</v>
      </c>
      <c r="H23" s="144"/>
      <c r="I23" s="144">
        <v>474597</v>
      </c>
      <c r="J23" s="144"/>
      <c r="K23" s="144">
        <v>9</v>
      </c>
      <c r="L23" s="144"/>
      <c r="M23" s="144">
        <v>43082</v>
      </c>
      <c r="N23" s="15"/>
      <c r="O23" s="7"/>
      <c r="P23" s="203" t="s">
        <v>287</v>
      </c>
      <c r="Q23" s="157">
        <v>16</v>
      </c>
      <c r="R23" s="144">
        <v>35600</v>
      </c>
      <c r="S23" s="144">
        <v>35740</v>
      </c>
      <c r="T23" s="144">
        <v>15</v>
      </c>
      <c r="U23" s="205" t="s">
        <v>295</v>
      </c>
      <c r="V23" s="105"/>
      <c r="W23" s="105"/>
    </row>
    <row r="24" spans="1:23" ht="15" customHeight="1">
      <c r="A24" s="190" t="s">
        <v>254</v>
      </c>
      <c r="B24" s="44"/>
      <c r="C24" s="144">
        <v>258</v>
      </c>
      <c r="D24" s="144"/>
      <c r="E24" s="144">
        <v>310658</v>
      </c>
      <c r="F24" s="144"/>
      <c r="G24" s="144">
        <v>408</v>
      </c>
      <c r="H24" s="144"/>
      <c r="I24" s="144">
        <v>482685</v>
      </c>
      <c r="J24" s="144"/>
      <c r="K24" s="144">
        <v>6</v>
      </c>
      <c r="L24" s="144"/>
      <c r="M24" s="144">
        <v>17759</v>
      </c>
      <c r="N24" s="15"/>
      <c r="O24" s="127"/>
      <c r="P24" s="203" t="s">
        <v>288</v>
      </c>
      <c r="Q24" s="157">
        <v>16</v>
      </c>
      <c r="R24" s="144">
        <v>43883</v>
      </c>
      <c r="S24" s="144">
        <v>37560</v>
      </c>
      <c r="T24" s="144">
        <v>54</v>
      </c>
      <c r="U24" s="205" t="s">
        <v>295</v>
      </c>
      <c r="V24" s="105"/>
      <c r="W24" s="105"/>
    </row>
    <row r="25" spans="1:23" ht="15" customHeight="1">
      <c r="A25" s="189" t="s">
        <v>255</v>
      </c>
      <c r="B25" s="49"/>
      <c r="C25" s="144">
        <v>221</v>
      </c>
      <c r="D25" s="144"/>
      <c r="E25" s="144">
        <v>248961</v>
      </c>
      <c r="F25" s="144"/>
      <c r="G25" s="144">
        <v>263</v>
      </c>
      <c r="H25" s="144"/>
      <c r="I25" s="144">
        <v>614009</v>
      </c>
      <c r="J25" s="144"/>
      <c r="K25" s="144">
        <v>9</v>
      </c>
      <c r="L25" s="144"/>
      <c r="M25" s="144">
        <v>91712</v>
      </c>
      <c r="N25" s="15"/>
      <c r="O25" s="127"/>
      <c r="P25" s="203" t="s">
        <v>289</v>
      </c>
      <c r="Q25" s="161">
        <v>16</v>
      </c>
      <c r="R25" s="152">
        <v>62968</v>
      </c>
      <c r="S25" s="152">
        <v>49589</v>
      </c>
      <c r="T25" s="152">
        <v>31</v>
      </c>
      <c r="U25" s="206" t="s">
        <v>295</v>
      </c>
      <c r="V25" s="105"/>
      <c r="W25" s="105"/>
    </row>
    <row r="26" spans="1:23" ht="15" customHeight="1">
      <c r="A26" s="189" t="s">
        <v>256</v>
      </c>
      <c r="B26" s="51"/>
      <c r="C26" s="151">
        <v>201</v>
      </c>
      <c r="D26" s="152"/>
      <c r="E26" s="151">
        <v>225880</v>
      </c>
      <c r="F26" s="152"/>
      <c r="G26" s="151">
        <v>182</v>
      </c>
      <c r="H26" s="152"/>
      <c r="I26" s="151">
        <v>292341</v>
      </c>
      <c r="J26" s="152"/>
      <c r="K26" s="151">
        <v>12</v>
      </c>
      <c r="L26" s="152"/>
      <c r="M26" s="151">
        <v>27918</v>
      </c>
      <c r="N26" s="15"/>
      <c r="O26" s="114"/>
      <c r="P26" s="52" t="s">
        <v>160</v>
      </c>
      <c r="Q26" s="12"/>
      <c r="R26" s="12"/>
      <c r="V26" s="12"/>
      <c r="W26" s="12"/>
    </row>
    <row r="27" spans="1:14" ht="15" customHeight="1">
      <c r="A27" s="53" t="s">
        <v>151</v>
      </c>
      <c r="B27" s="54"/>
      <c r="C27" s="54"/>
      <c r="D27" s="54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3" ht="15" customHeight="1">
      <c r="A28" s="54"/>
      <c r="B28" s="54"/>
      <c r="C28" s="54"/>
      <c r="D28" s="54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" customHeight="1">
      <c r="A29" s="54"/>
      <c r="B29" s="54"/>
      <c r="C29" s="54"/>
      <c r="D29" s="54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9.5" customHeight="1">
      <c r="A30" s="280" t="s">
        <v>444</v>
      </c>
      <c r="B30" s="280"/>
      <c r="C30" s="280"/>
      <c r="D30" s="280"/>
      <c r="E30" s="280"/>
      <c r="F30" s="280"/>
      <c r="G30" s="280"/>
      <c r="H30" s="280"/>
      <c r="I30" s="280"/>
      <c r="J30" s="191"/>
      <c r="K30" s="191"/>
      <c r="L30" s="33"/>
      <c r="M30" s="33"/>
    </row>
    <row r="31" spans="1:24" ht="18" customHeight="1">
      <c r="A31" s="353" t="s">
        <v>257</v>
      </c>
      <c r="B31" s="353"/>
      <c r="C31" s="353"/>
      <c r="D31" s="353"/>
      <c r="E31" s="353"/>
      <c r="F31" s="353"/>
      <c r="G31" s="353"/>
      <c r="H31" s="353"/>
      <c r="I31" s="353"/>
      <c r="J31" s="54"/>
      <c r="K31" s="54"/>
      <c r="L31" s="33"/>
      <c r="M31" s="33"/>
      <c r="P31" s="280" t="s">
        <v>445</v>
      </c>
      <c r="Q31" s="280"/>
      <c r="R31" s="280"/>
      <c r="S31" s="280"/>
      <c r="T31" s="280"/>
      <c r="U31" s="318"/>
      <c r="V31" s="318"/>
      <c r="W31" s="318"/>
      <c r="X31" s="318"/>
    </row>
    <row r="32" spans="2:24" ht="18" customHeight="1" thickBot="1">
      <c r="B32" s="34"/>
      <c r="C32" s="34"/>
      <c r="D32" s="34"/>
      <c r="E32" s="34"/>
      <c r="F32" s="34"/>
      <c r="G32" s="34"/>
      <c r="H32" s="34"/>
      <c r="I32" s="35" t="s">
        <v>258</v>
      </c>
      <c r="J32" s="34"/>
      <c r="L32" s="33"/>
      <c r="M32" s="33"/>
      <c r="P32" s="30"/>
      <c r="Q32" s="34"/>
      <c r="R32" s="34"/>
      <c r="S32" s="34"/>
      <c r="X32" s="35" t="s">
        <v>294</v>
      </c>
    </row>
    <row r="33" spans="1:24" ht="15" customHeight="1">
      <c r="A33" s="319" t="s">
        <v>259</v>
      </c>
      <c r="B33" s="329" t="s">
        <v>260</v>
      </c>
      <c r="C33" s="330"/>
      <c r="D33" s="330"/>
      <c r="E33" s="338"/>
      <c r="F33" s="329" t="s">
        <v>261</v>
      </c>
      <c r="G33" s="330"/>
      <c r="H33" s="330"/>
      <c r="I33" s="330"/>
      <c r="J33" s="37"/>
      <c r="K33" s="37"/>
      <c r="L33" s="33"/>
      <c r="M33" s="33"/>
      <c r="P33" s="319" t="s">
        <v>0</v>
      </c>
      <c r="Q33" s="321" t="s">
        <v>290</v>
      </c>
      <c r="R33" s="322"/>
      <c r="S33" s="322"/>
      <c r="T33" s="322"/>
      <c r="U33" s="321" t="s">
        <v>293</v>
      </c>
      <c r="V33" s="322"/>
      <c r="W33" s="322"/>
      <c r="X33" s="323"/>
    </row>
    <row r="34" spans="1:24" ht="15" customHeight="1">
      <c r="A34" s="320"/>
      <c r="B34" s="333" t="s">
        <v>262</v>
      </c>
      <c r="C34" s="337"/>
      <c r="D34" s="333" t="s">
        <v>263</v>
      </c>
      <c r="E34" s="334"/>
      <c r="F34" s="333" t="s">
        <v>264</v>
      </c>
      <c r="G34" s="337"/>
      <c r="H34" s="333" t="s">
        <v>263</v>
      </c>
      <c r="I34" s="334"/>
      <c r="J34" s="7"/>
      <c r="K34" s="37"/>
      <c r="L34" s="33"/>
      <c r="M34" s="33"/>
      <c r="P34" s="320"/>
      <c r="Q34" s="309" t="s">
        <v>291</v>
      </c>
      <c r="R34" s="324"/>
      <c r="S34" s="309" t="s">
        <v>292</v>
      </c>
      <c r="T34" s="324"/>
      <c r="U34" s="309" t="s">
        <v>291</v>
      </c>
      <c r="V34" s="324"/>
      <c r="W34" s="309" t="s">
        <v>292</v>
      </c>
      <c r="X34" s="310"/>
    </row>
    <row r="35" spans="1:24" ht="15" customHeight="1">
      <c r="A35" s="185" t="s">
        <v>244</v>
      </c>
      <c r="B35" s="55"/>
      <c r="C35" s="141">
        <v>190</v>
      </c>
      <c r="D35" s="148"/>
      <c r="E35" s="141">
        <v>6340</v>
      </c>
      <c r="F35" s="141"/>
      <c r="G35" s="141">
        <v>220</v>
      </c>
      <c r="H35" s="141"/>
      <c r="I35" s="141">
        <v>6363</v>
      </c>
      <c r="J35" s="12"/>
      <c r="K35" s="105"/>
      <c r="L35" s="33"/>
      <c r="M35" s="33"/>
      <c r="P35" s="184" t="s">
        <v>149</v>
      </c>
      <c r="Q35" s="110"/>
      <c r="R35" s="164">
        <v>747732</v>
      </c>
      <c r="S35" s="148"/>
      <c r="T35" s="164">
        <v>613754</v>
      </c>
      <c r="U35" s="148"/>
      <c r="V35" s="164">
        <v>1919109</v>
      </c>
      <c r="W35" s="148"/>
      <c r="X35" s="164">
        <v>1784559</v>
      </c>
    </row>
    <row r="36" spans="1:24" ht="15" customHeight="1">
      <c r="A36" s="23" t="s">
        <v>184</v>
      </c>
      <c r="B36" s="21"/>
      <c r="C36" s="144">
        <v>195</v>
      </c>
      <c r="D36" s="149"/>
      <c r="E36" s="144">
        <v>5773</v>
      </c>
      <c r="F36" s="144"/>
      <c r="G36" s="144">
        <v>217</v>
      </c>
      <c r="H36" s="144"/>
      <c r="I36" s="144">
        <v>5579</v>
      </c>
      <c r="J36" s="12"/>
      <c r="K36" s="105"/>
      <c r="L36" s="33"/>
      <c r="M36" s="33"/>
      <c r="P36" s="203" t="s">
        <v>276</v>
      </c>
      <c r="Q36" s="21"/>
      <c r="R36" s="165">
        <v>784249</v>
      </c>
      <c r="S36" s="149"/>
      <c r="T36" s="165">
        <v>665320</v>
      </c>
      <c r="U36" s="149"/>
      <c r="V36" s="165">
        <v>1961408</v>
      </c>
      <c r="W36" s="149"/>
      <c r="X36" s="165">
        <v>1840169</v>
      </c>
    </row>
    <row r="37" spans="1:24" ht="15" customHeight="1">
      <c r="A37" s="23" t="s">
        <v>185</v>
      </c>
      <c r="B37" s="21"/>
      <c r="C37" s="144">
        <v>208</v>
      </c>
      <c r="D37" s="149"/>
      <c r="E37" s="144">
        <v>5679</v>
      </c>
      <c r="F37" s="144"/>
      <c r="G37" s="144">
        <v>229</v>
      </c>
      <c r="H37" s="144"/>
      <c r="I37" s="144">
        <v>5215</v>
      </c>
      <c r="J37" s="12"/>
      <c r="K37" s="105"/>
      <c r="L37" s="33"/>
      <c r="M37" s="33"/>
      <c r="P37" s="203" t="s">
        <v>277</v>
      </c>
      <c r="Q37" s="21"/>
      <c r="R37" s="165">
        <v>763390</v>
      </c>
      <c r="S37" s="149"/>
      <c r="T37" s="165">
        <v>680127</v>
      </c>
      <c r="U37" s="149"/>
      <c r="V37" s="165">
        <v>1857120</v>
      </c>
      <c r="W37" s="149"/>
      <c r="X37" s="165">
        <v>1847767</v>
      </c>
    </row>
    <row r="38" spans="1:24" ht="15" customHeight="1">
      <c r="A38" s="23" t="s">
        <v>186</v>
      </c>
      <c r="B38" s="21"/>
      <c r="C38" s="144">
        <v>233</v>
      </c>
      <c r="D38" s="149"/>
      <c r="E38" s="144">
        <v>5397</v>
      </c>
      <c r="F38" s="144"/>
      <c r="G38" s="144">
        <v>222</v>
      </c>
      <c r="H38" s="144"/>
      <c r="I38" s="144">
        <v>4982</v>
      </c>
      <c r="J38" s="12"/>
      <c r="K38" s="105"/>
      <c r="L38" s="33"/>
      <c r="M38" s="33"/>
      <c r="P38" s="203" t="s">
        <v>278</v>
      </c>
      <c r="Q38" s="21"/>
      <c r="R38" s="165">
        <v>794933</v>
      </c>
      <c r="S38" s="149"/>
      <c r="T38" s="165">
        <v>705544</v>
      </c>
      <c r="U38" s="149"/>
      <c r="V38" s="165">
        <v>1886333</v>
      </c>
      <c r="W38" s="149"/>
      <c r="X38" s="165">
        <v>1848919</v>
      </c>
    </row>
    <row r="39" spans="1:24" ht="15" customHeight="1">
      <c r="A39" s="186" t="s">
        <v>187</v>
      </c>
      <c r="B39" s="193"/>
      <c r="C39" s="194">
        <v>232</v>
      </c>
      <c r="D39" s="195"/>
      <c r="E39" s="194">
        <v>4925</v>
      </c>
      <c r="F39" s="196"/>
      <c r="G39" s="194">
        <v>235</v>
      </c>
      <c r="H39" s="196"/>
      <c r="I39" s="194">
        <v>4470</v>
      </c>
      <c r="J39" s="12"/>
      <c r="K39" s="105"/>
      <c r="L39" s="33"/>
      <c r="M39" s="33"/>
      <c r="P39" s="256" t="s">
        <v>416</v>
      </c>
      <c r="Q39" s="123"/>
      <c r="R39" s="257">
        <f aca="true" t="shared" si="1" ref="R39:X39">SUM(R41:R54)</f>
        <v>766453</v>
      </c>
      <c r="S39" s="253"/>
      <c r="T39" s="257">
        <f>SUM(T41:T54)</f>
        <v>695933</v>
      </c>
      <c r="U39" s="253"/>
      <c r="V39" s="257">
        <f t="shared" si="1"/>
        <v>1798512</v>
      </c>
      <c r="W39" s="253"/>
      <c r="X39" s="257">
        <f t="shared" si="1"/>
        <v>1809123</v>
      </c>
    </row>
    <row r="40" spans="1:24" ht="15" customHeight="1">
      <c r="A40" s="197" t="s">
        <v>265</v>
      </c>
      <c r="B40" s="12"/>
      <c r="C40" s="12"/>
      <c r="L40" s="33"/>
      <c r="M40" s="33"/>
      <c r="P40" s="37"/>
      <c r="Q40" s="21"/>
      <c r="R40" s="18"/>
      <c r="S40" s="12"/>
      <c r="T40" s="18"/>
      <c r="U40" s="12"/>
      <c r="V40" s="18"/>
      <c r="W40" s="12"/>
      <c r="X40" s="18"/>
    </row>
    <row r="41" spans="1:24" ht="15" customHeight="1">
      <c r="A41" s="12" t="s">
        <v>152</v>
      </c>
      <c r="B41" s="12"/>
      <c r="C41" s="12"/>
      <c r="D41" s="12"/>
      <c r="E41" s="12"/>
      <c r="F41" s="12"/>
      <c r="G41" s="12"/>
      <c r="H41" s="12"/>
      <c r="I41" s="12"/>
      <c r="L41" s="33"/>
      <c r="M41" s="33"/>
      <c r="P41" s="65" t="s">
        <v>162</v>
      </c>
      <c r="Q41" s="21"/>
      <c r="R41" s="144">
        <v>93771</v>
      </c>
      <c r="S41" s="149"/>
      <c r="T41" s="144">
        <v>31072</v>
      </c>
      <c r="U41" s="149"/>
      <c r="V41" s="144">
        <v>250535</v>
      </c>
      <c r="W41" s="149"/>
      <c r="X41" s="144">
        <v>80512</v>
      </c>
    </row>
    <row r="42" spans="1:24" ht="15" customHeight="1">
      <c r="A42" s="12"/>
      <c r="B42" s="12"/>
      <c r="C42" s="12"/>
      <c r="D42" s="12"/>
      <c r="E42" s="12"/>
      <c r="F42" s="12"/>
      <c r="G42" s="12"/>
      <c r="H42" s="12"/>
      <c r="I42" s="12"/>
      <c r="L42" s="33"/>
      <c r="M42" s="33"/>
      <c r="P42" s="203" t="s">
        <v>279</v>
      </c>
      <c r="Q42" s="21"/>
      <c r="R42" s="144">
        <v>53743</v>
      </c>
      <c r="S42" s="149"/>
      <c r="T42" s="144">
        <v>53627</v>
      </c>
      <c r="U42" s="149"/>
      <c r="V42" s="144">
        <v>131658</v>
      </c>
      <c r="W42" s="149"/>
      <c r="X42" s="144">
        <v>136397</v>
      </c>
    </row>
    <row r="43" spans="1:24" ht="15" customHeight="1">
      <c r="A43" s="12"/>
      <c r="B43" s="12"/>
      <c r="C43" s="12"/>
      <c r="D43" s="12"/>
      <c r="E43" s="12"/>
      <c r="F43" s="12"/>
      <c r="G43" s="12"/>
      <c r="H43" s="12"/>
      <c r="I43" s="12"/>
      <c r="L43" s="33"/>
      <c r="M43" s="33"/>
      <c r="O43" s="30"/>
      <c r="P43" s="203" t="s">
        <v>280</v>
      </c>
      <c r="Q43" s="21"/>
      <c r="R43" s="144">
        <v>61456</v>
      </c>
      <c r="S43" s="149"/>
      <c r="T43" s="144">
        <v>60773</v>
      </c>
      <c r="U43" s="149"/>
      <c r="V43" s="144">
        <v>134928</v>
      </c>
      <c r="W43" s="149"/>
      <c r="X43" s="144">
        <v>152417</v>
      </c>
    </row>
    <row r="44" spans="15:24" ht="19.5" customHeight="1">
      <c r="O44" s="11"/>
      <c r="P44" s="203" t="s">
        <v>281</v>
      </c>
      <c r="Q44" s="21"/>
      <c r="R44" s="144">
        <v>54916</v>
      </c>
      <c r="S44" s="149"/>
      <c r="T44" s="144">
        <v>56160</v>
      </c>
      <c r="U44" s="149"/>
      <c r="V44" s="144">
        <v>131878</v>
      </c>
      <c r="W44" s="149"/>
      <c r="X44" s="144">
        <v>149716</v>
      </c>
    </row>
    <row r="45" spans="14:24" ht="18" customHeight="1">
      <c r="N45" s="11"/>
      <c r="O45" s="114"/>
      <c r="P45" s="7"/>
      <c r="Q45" s="21"/>
      <c r="R45" s="147"/>
      <c r="S45" s="149"/>
      <c r="T45" s="147"/>
      <c r="U45" s="149"/>
      <c r="V45" s="147"/>
      <c r="W45" s="149"/>
      <c r="X45" s="147"/>
    </row>
    <row r="46" spans="1:24" ht="21" customHeight="1">
      <c r="A46" s="344" t="s">
        <v>155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7"/>
      <c r="P46" s="203" t="s">
        <v>282</v>
      </c>
      <c r="Q46" s="21"/>
      <c r="R46" s="144">
        <v>82841</v>
      </c>
      <c r="S46" s="149"/>
      <c r="T46" s="144">
        <v>47030</v>
      </c>
      <c r="U46" s="149"/>
      <c r="V46" s="144">
        <v>191565</v>
      </c>
      <c r="W46" s="149"/>
      <c r="X46" s="144">
        <v>123215</v>
      </c>
    </row>
    <row r="47" spans="1:24" ht="21" customHeight="1" thickBot="1">
      <c r="A47" s="131"/>
      <c r="B47" s="131"/>
      <c r="C47" s="131"/>
      <c r="D47" s="131"/>
      <c r="E47" s="131"/>
      <c r="F47" s="132"/>
      <c r="G47" s="132"/>
      <c r="H47" s="132"/>
      <c r="I47" s="133"/>
      <c r="J47" s="133"/>
      <c r="M47" s="134"/>
      <c r="N47" s="134" t="s">
        <v>266</v>
      </c>
      <c r="O47" s="38"/>
      <c r="P47" s="203" t="s">
        <v>283</v>
      </c>
      <c r="Q47" s="21"/>
      <c r="R47" s="144">
        <v>51071</v>
      </c>
      <c r="S47" s="149"/>
      <c r="T47" s="144">
        <v>68167</v>
      </c>
      <c r="U47" s="149"/>
      <c r="V47" s="144">
        <v>121410</v>
      </c>
      <c r="W47" s="149"/>
      <c r="X47" s="144">
        <v>178802</v>
      </c>
    </row>
    <row r="48" spans="1:24" ht="15" customHeight="1">
      <c r="A48" s="319" t="s">
        <v>259</v>
      </c>
      <c r="B48" s="339" t="s">
        <v>267</v>
      </c>
      <c r="C48" s="326"/>
      <c r="D48" s="326"/>
      <c r="E48" s="327"/>
      <c r="F48" s="325" t="s">
        <v>269</v>
      </c>
      <c r="G48" s="326"/>
      <c r="H48" s="326"/>
      <c r="I48" s="327"/>
      <c r="J48" s="313" t="s">
        <v>270</v>
      </c>
      <c r="K48" s="314"/>
      <c r="L48" s="314"/>
      <c r="M48" s="314"/>
      <c r="N48" s="314"/>
      <c r="O48" s="126"/>
      <c r="P48" s="203" t="s">
        <v>284</v>
      </c>
      <c r="Q48" s="21"/>
      <c r="R48" s="144">
        <v>66416</v>
      </c>
      <c r="S48" s="149"/>
      <c r="T48" s="144">
        <v>53746</v>
      </c>
      <c r="U48" s="149"/>
      <c r="V48" s="144">
        <v>159866</v>
      </c>
      <c r="W48" s="149"/>
      <c r="X48" s="144">
        <v>147281</v>
      </c>
    </row>
    <row r="49" spans="1:24" ht="15" customHeight="1">
      <c r="A49" s="320"/>
      <c r="B49" s="331" t="s">
        <v>268</v>
      </c>
      <c r="C49" s="332"/>
      <c r="D49" s="333" t="s">
        <v>263</v>
      </c>
      <c r="E49" s="334"/>
      <c r="F49" s="331" t="s">
        <v>268</v>
      </c>
      <c r="G49" s="332"/>
      <c r="H49" s="333" t="s">
        <v>263</v>
      </c>
      <c r="I49" s="334"/>
      <c r="J49" s="335" t="s">
        <v>153</v>
      </c>
      <c r="K49" s="336"/>
      <c r="L49" s="336" t="s">
        <v>154</v>
      </c>
      <c r="M49" s="336"/>
      <c r="N49" s="198" t="s">
        <v>263</v>
      </c>
      <c r="O49" s="127"/>
      <c r="P49" s="203" t="s">
        <v>285</v>
      </c>
      <c r="Q49" s="21"/>
      <c r="R49" s="144">
        <v>76225</v>
      </c>
      <c r="S49" s="149"/>
      <c r="T49" s="144">
        <v>54600</v>
      </c>
      <c r="U49" s="149"/>
      <c r="V49" s="144">
        <v>178461</v>
      </c>
      <c r="W49" s="149"/>
      <c r="X49" s="144">
        <v>136270</v>
      </c>
    </row>
    <row r="50" spans="1:24" ht="15" customHeight="1">
      <c r="A50" s="185" t="s">
        <v>244</v>
      </c>
      <c r="B50" s="7"/>
      <c r="C50" s="154">
        <v>5767</v>
      </c>
      <c r="D50" s="154"/>
      <c r="E50" s="154">
        <v>1048320</v>
      </c>
      <c r="F50" s="154"/>
      <c r="G50" s="154">
        <v>6417</v>
      </c>
      <c r="H50" s="154"/>
      <c r="I50" s="154">
        <v>869659</v>
      </c>
      <c r="J50" s="154"/>
      <c r="K50" s="154">
        <v>835</v>
      </c>
      <c r="L50" s="154"/>
      <c r="M50" s="154">
        <v>4088</v>
      </c>
      <c r="N50" s="154">
        <v>1510522</v>
      </c>
      <c r="O50" s="127"/>
      <c r="P50" s="7"/>
      <c r="Q50" s="21"/>
      <c r="R50" s="147"/>
      <c r="S50" s="149"/>
      <c r="T50" s="147"/>
      <c r="U50" s="149"/>
      <c r="V50" s="147"/>
      <c r="W50" s="149"/>
      <c r="X50" s="147"/>
    </row>
    <row r="51" spans="1:24" ht="15" customHeight="1">
      <c r="A51" s="23" t="s">
        <v>184</v>
      </c>
      <c r="B51" s="111"/>
      <c r="C51" s="154">
        <v>6155</v>
      </c>
      <c r="D51" s="154"/>
      <c r="E51" s="154">
        <v>1112277</v>
      </c>
      <c r="F51" s="154"/>
      <c r="G51" s="154">
        <v>7048</v>
      </c>
      <c r="H51" s="154"/>
      <c r="I51" s="154">
        <v>980117</v>
      </c>
      <c r="J51" s="154"/>
      <c r="K51" s="154">
        <v>875</v>
      </c>
      <c r="L51" s="154"/>
      <c r="M51" s="154">
        <v>4416</v>
      </c>
      <c r="N51" s="154">
        <v>1642683</v>
      </c>
      <c r="O51" s="127"/>
      <c r="P51" s="203" t="s">
        <v>286</v>
      </c>
      <c r="Q51" s="21"/>
      <c r="R51" s="144">
        <v>54032</v>
      </c>
      <c r="S51" s="149"/>
      <c r="T51" s="144">
        <v>50227</v>
      </c>
      <c r="U51" s="149"/>
      <c r="V51" s="144">
        <v>126672</v>
      </c>
      <c r="W51" s="149"/>
      <c r="X51" s="144">
        <v>127877</v>
      </c>
    </row>
    <row r="52" spans="1:24" ht="15" customHeight="1">
      <c r="A52" s="23" t="s">
        <v>185</v>
      </c>
      <c r="B52" s="111"/>
      <c r="C52" s="154">
        <v>6111</v>
      </c>
      <c r="D52" s="154"/>
      <c r="E52" s="154">
        <v>993820</v>
      </c>
      <c r="F52" s="154"/>
      <c r="G52" s="154">
        <v>7848</v>
      </c>
      <c r="H52" s="154"/>
      <c r="I52" s="154">
        <v>868069</v>
      </c>
      <c r="J52" s="154"/>
      <c r="K52" s="154">
        <v>910</v>
      </c>
      <c r="L52" s="154"/>
      <c r="M52" s="154">
        <v>4695</v>
      </c>
      <c r="N52" s="107">
        <v>1768433</v>
      </c>
      <c r="O52" s="128"/>
      <c r="P52" s="203" t="s">
        <v>287</v>
      </c>
      <c r="Q52" s="21"/>
      <c r="R52" s="144">
        <v>59683</v>
      </c>
      <c r="S52" s="149"/>
      <c r="T52" s="144">
        <v>57008</v>
      </c>
      <c r="U52" s="149"/>
      <c r="V52" s="144">
        <v>131827</v>
      </c>
      <c r="W52" s="149"/>
      <c r="X52" s="144">
        <v>144938</v>
      </c>
    </row>
    <row r="53" spans="1:24" ht="15" customHeight="1">
      <c r="A53" s="23" t="s">
        <v>186</v>
      </c>
      <c r="B53" s="111"/>
      <c r="C53" s="154">
        <v>6610</v>
      </c>
      <c r="D53" s="154"/>
      <c r="E53" s="154">
        <v>1127190</v>
      </c>
      <c r="F53" s="154"/>
      <c r="G53" s="154">
        <v>9001</v>
      </c>
      <c r="H53" s="154"/>
      <c r="I53" s="154">
        <v>980289</v>
      </c>
      <c r="J53" s="154"/>
      <c r="K53" s="154">
        <v>949</v>
      </c>
      <c r="L53" s="154"/>
      <c r="M53" s="154">
        <v>4930</v>
      </c>
      <c r="N53" s="154">
        <v>1915334</v>
      </c>
      <c r="O53" s="37"/>
      <c r="P53" s="203" t="s">
        <v>288</v>
      </c>
      <c r="Q53" s="21"/>
      <c r="R53" s="144">
        <v>62054</v>
      </c>
      <c r="S53" s="149"/>
      <c r="T53" s="144">
        <v>49639</v>
      </c>
      <c r="U53" s="149"/>
      <c r="V53" s="144">
        <v>127839</v>
      </c>
      <c r="W53" s="149"/>
      <c r="X53" s="144">
        <v>121734</v>
      </c>
    </row>
    <row r="54" spans="1:24" ht="15" customHeight="1">
      <c r="A54" s="186" t="s">
        <v>187</v>
      </c>
      <c r="B54" s="199"/>
      <c r="C54" s="200" t="s">
        <v>156</v>
      </c>
      <c r="D54" s="200"/>
      <c r="E54" s="200">
        <v>1072751</v>
      </c>
      <c r="F54" s="200"/>
      <c r="G54" s="200" t="s">
        <v>156</v>
      </c>
      <c r="H54" s="200"/>
      <c r="I54" s="200">
        <v>917213</v>
      </c>
      <c r="J54" s="200"/>
      <c r="K54" s="200">
        <v>926</v>
      </c>
      <c r="L54" s="200"/>
      <c r="M54" s="200">
        <v>5214</v>
      </c>
      <c r="N54" s="200">
        <v>2070872</v>
      </c>
      <c r="O54" s="7"/>
      <c r="P54" s="203" t="s">
        <v>289</v>
      </c>
      <c r="Q54" s="56"/>
      <c r="R54" s="144">
        <v>50245</v>
      </c>
      <c r="S54" s="153"/>
      <c r="T54" s="144">
        <v>113884</v>
      </c>
      <c r="U54" s="149"/>
      <c r="V54" s="144">
        <v>111873</v>
      </c>
      <c r="W54" s="149"/>
      <c r="X54" s="144">
        <v>309964</v>
      </c>
    </row>
    <row r="55" spans="1:24" ht="15" customHeight="1">
      <c r="A55" s="328" t="s">
        <v>271</v>
      </c>
      <c r="B55" s="328"/>
      <c r="C55" s="328"/>
      <c r="D55" s="328"/>
      <c r="E55" s="328"/>
      <c r="F55" s="112"/>
      <c r="G55" s="112"/>
      <c r="H55" s="112"/>
      <c r="I55" s="112"/>
      <c r="J55" s="112"/>
      <c r="K55" s="112"/>
      <c r="L55" s="112"/>
      <c r="M55" s="112"/>
      <c r="N55" s="12"/>
      <c r="O55" s="136"/>
      <c r="P55" s="13" t="s">
        <v>161</v>
      </c>
      <c r="Q55" s="13"/>
      <c r="R55" s="113"/>
      <c r="S55" s="12"/>
      <c r="T55" s="113"/>
      <c r="U55" s="113"/>
      <c r="V55" s="113"/>
      <c r="W55" s="113"/>
      <c r="X55" s="113"/>
    </row>
    <row r="56" spans="1:23" ht="15" customHeight="1">
      <c r="A56" s="12" t="s">
        <v>152</v>
      </c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4"/>
      <c r="O56" s="136"/>
      <c r="P56" s="12"/>
      <c r="Q56" s="105"/>
      <c r="R56" s="12"/>
      <c r="S56" s="105"/>
      <c r="T56" s="12"/>
      <c r="U56" s="105"/>
      <c r="V56" s="12"/>
      <c r="W56" s="105"/>
    </row>
    <row r="57" spans="1:23" ht="15" customHeight="1">
      <c r="A57" s="7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54"/>
      <c r="O57" s="136"/>
      <c r="P57" s="12"/>
      <c r="Q57" s="105"/>
      <c r="R57" s="12"/>
      <c r="S57" s="105"/>
      <c r="T57" s="12"/>
      <c r="U57" s="105"/>
      <c r="V57" s="12"/>
      <c r="W57" s="105"/>
    </row>
    <row r="58" spans="1:23" ht="15" customHeight="1">
      <c r="A58" s="37"/>
      <c r="B58" s="38"/>
      <c r="C58" s="38"/>
      <c r="D58" s="38"/>
      <c r="E58" s="38"/>
      <c r="F58" s="38"/>
      <c r="G58" s="37"/>
      <c r="H58" s="38"/>
      <c r="I58" s="38"/>
      <c r="J58" s="58"/>
      <c r="K58" s="58"/>
      <c r="L58" s="38"/>
      <c r="M58" s="38"/>
      <c r="N58" s="33"/>
      <c r="O58" s="7"/>
      <c r="P58" s="12"/>
      <c r="Q58" s="7"/>
      <c r="R58" s="12"/>
      <c r="S58" s="7"/>
      <c r="T58" s="12"/>
      <c r="U58" s="7"/>
      <c r="V58" s="12"/>
      <c r="W58" s="7"/>
    </row>
    <row r="59" spans="1:23" ht="15" customHeight="1">
      <c r="A59" s="3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O59" s="136"/>
      <c r="P59" s="12"/>
      <c r="Q59" s="105"/>
      <c r="R59" s="12"/>
      <c r="S59" s="105"/>
      <c r="T59" s="12"/>
      <c r="U59" s="105"/>
      <c r="V59" s="12"/>
      <c r="W59" s="105"/>
    </row>
    <row r="60" spans="1:23" ht="15" customHeight="1">
      <c r="A60" s="126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"/>
      <c r="O60" s="139"/>
      <c r="P60" s="12"/>
      <c r="Q60" s="105"/>
      <c r="R60" s="12"/>
      <c r="S60" s="105"/>
      <c r="T60" s="12"/>
      <c r="U60" s="105"/>
      <c r="V60" s="12"/>
      <c r="W60" s="105"/>
    </row>
    <row r="61" spans="1:23" ht="15" customHeight="1">
      <c r="A61" s="127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7"/>
      <c r="O61" s="136"/>
      <c r="P61" s="12"/>
      <c r="Q61" s="105"/>
      <c r="R61" s="12"/>
      <c r="S61" s="105"/>
      <c r="T61" s="12"/>
      <c r="U61" s="105"/>
      <c r="V61" s="12"/>
      <c r="W61" s="105"/>
    </row>
    <row r="62" spans="1:23" ht="15" customHeight="1">
      <c r="A62" s="127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34"/>
      <c r="O62" s="136"/>
      <c r="P62" s="12"/>
      <c r="Q62" s="105"/>
      <c r="R62" s="12"/>
      <c r="S62" s="105"/>
      <c r="T62" s="12"/>
      <c r="U62" s="105"/>
      <c r="V62" s="12"/>
      <c r="W62" s="105"/>
    </row>
    <row r="63" spans="1:23" ht="15" customHeight="1">
      <c r="A63" s="127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37"/>
      <c r="O63" s="7"/>
      <c r="P63" s="12"/>
      <c r="Q63" s="7"/>
      <c r="R63" s="12"/>
      <c r="S63" s="7"/>
      <c r="T63" s="12"/>
      <c r="U63" s="7"/>
      <c r="V63" s="12"/>
      <c r="W63" s="7"/>
    </row>
    <row r="64" spans="1:23" ht="15" customHeight="1">
      <c r="A64" s="128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2"/>
      <c r="O64" s="136"/>
      <c r="P64" s="12"/>
      <c r="Q64" s="105"/>
      <c r="R64" s="12"/>
      <c r="S64" s="105"/>
      <c r="T64" s="12"/>
      <c r="U64" s="105"/>
      <c r="V64" s="12"/>
      <c r="W64" s="105"/>
    </row>
    <row r="65" spans="1:23" ht="1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6"/>
      <c r="P65" s="12"/>
      <c r="Q65" s="105"/>
      <c r="R65" s="12"/>
      <c r="S65" s="105"/>
      <c r="T65" s="12"/>
      <c r="U65" s="105"/>
      <c r="V65" s="12"/>
      <c r="W65" s="105"/>
    </row>
    <row r="66" spans="1:23" ht="15" customHeight="1">
      <c r="A66" s="7"/>
      <c r="B66" s="38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2"/>
      <c r="O66" s="136"/>
      <c r="P66" s="12"/>
      <c r="Q66" s="105"/>
      <c r="R66" s="12"/>
      <c r="S66" s="105"/>
      <c r="T66" s="12"/>
      <c r="U66" s="105"/>
      <c r="V66" s="12"/>
      <c r="W66" s="105"/>
    </row>
    <row r="67" spans="1:23" ht="15" customHeight="1">
      <c r="A67" s="37"/>
      <c r="B67" s="38"/>
      <c r="C67" s="37"/>
      <c r="D67" s="58"/>
      <c r="E67" s="58"/>
      <c r="F67" s="129"/>
      <c r="G67" s="129"/>
      <c r="H67" s="129"/>
      <c r="I67" s="130"/>
      <c r="J67" s="58"/>
      <c r="K67" s="12"/>
      <c r="L67" s="58"/>
      <c r="M67" s="58"/>
      <c r="N67" s="12"/>
      <c r="O67" s="136"/>
      <c r="P67" s="12"/>
      <c r="Q67" s="105"/>
      <c r="R67" s="12"/>
      <c r="S67" s="105"/>
      <c r="T67" s="12"/>
      <c r="U67" s="105"/>
      <c r="V67" s="12"/>
      <c r="W67" s="105"/>
    </row>
    <row r="68" spans="1:23" ht="15" customHeight="1">
      <c r="A68" s="37"/>
      <c r="B68" s="7"/>
      <c r="C68" s="7"/>
      <c r="D68" s="7"/>
      <c r="E68" s="7"/>
      <c r="F68" s="7"/>
      <c r="G68" s="7"/>
      <c r="H68" s="7"/>
      <c r="I68" s="7"/>
      <c r="J68" s="7"/>
      <c r="K68" s="12"/>
      <c r="L68" s="7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14" ht="15" customHeight="1">
      <c r="A69" s="126"/>
      <c r="B69" s="111"/>
      <c r="C69" s="111"/>
      <c r="D69" s="111"/>
      <c r="E69" s="111"/>
      <c r="F69" s="111"/>
      <c r="G69" s="111"/>
      <c r="H69" s="111"/>
      <c r="I69" s="111"/>
      <c r="J69" s="48"/>
      <c r="K69" s="12"/>
      <c r="L69" s="48"/>
      <c r="M69" s="12"/>
      <c r="N69" s="12"/>
    </row>
    <row r="70" spans="1:13" ht="15" customHeight="1">
      <c r="A70" s="127"/>
      <c r="B70" s="111"/>
      <c r="C70" s="111"/>
      <c r="D70" s="111"/>
      <c r="E70" s="111"/>
      <c r="F70" s="111"/>
      <c r="G70" s="111"/>
      <c r="H70" s="111"/>
      <c r="I70" s="111"/>
      <c r="J70" s="48"/>
      <c r="K70" s="12"/>
      <c r="L70" s="48"/>
      <c r="M70" s="12"/>
    </row>
    <row r="71" spans="1:13" ht="15" customHeight="1">
      <c r="A71" s="127"/>
      <c r="B71" s="111"/>
      <c r="C71" s="111"/>
      <c r="D71" s="111"/>
      <c r="E71" s="111"/>
      <c r="F71" s="111"/>
      <c r="G71" s="111"/>
      <c r="H71" s="111"/>
      <c r="I71" s="111"/>
      <c r="J71" s="48"/>
      <c r="K71" s="12"/>
      <c r="L71" s="48"/>
      <c r="M71" s="12"/>
    </row>
    <row r="72" spans="1:21" ht="15" customHeight="1">
      <c r="A72" s="127"/>
      <c r="B72" s="111"/>
      <c r="C72" s="111"/>
      <c r="D72" s="111"/>
      <c r="E72" s="111"/>
      <c r="F72" s="111"/>
      <c r="G72" s="111"/>
      <c r="H72" s="111"/>
      <c r="I72" s="111"/>
      <c r="J72" s="48"/>
      <c r="K72" s="12"/>
      <c r="L72" s="48"/>
      <c r="M72" s="12"/>
      <c r="O72" s="32"/>
      <c r="P72" s="32"/>
      <c r="Q72" s="32"/>
      <c r="R72" s="32"/>
      <c r="S72" s="32"/>
      <c r="T72" s="32"/>
      <c r="U72" s="32"/>
    </row>
    <row r="73" spans="1:21" ht="15" customHeight="1">
      <c r="A73" s="128"/>
      <c r="B73" s="112"/>
      <c r="C73" s="112"/>
      <c r="D73" s="112"/>
      <c r="E73" s="112"/>
      <c r="F73" s="112"/>
      <c r="G73" s="112"/>
      <c r="H73" s="112"/>
      <c r="I73" s="112"/>
      <c r="J73" s="59"/>
      <c r="K73" s="12"/>
      <c r="L73" s="59"/>
      <c r="M73" s="12"/>
      <c r="O73" s="12"/>
      <c r="P73" s="12"/>
      <c r="Q73" s="12"/>
      <c r="R73" s="12"/>
      <c r="S73" s="12"/>
      <c r="T73" s="12"/>
      <c r="U73" s="12"/>
    </row>
    <row r="74" spans="1:20" ht="15" customHeight="1">
      <c r="A74" s="54"/>
      <c r="B74" s="5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2"/>
      <c r="O74" s="12"/>
      <c r="P74" s="12"/>
      <c r="Q74" s="12"/>
      <c r="R74" s="12"/>
      <c r="S74" s="12"/>
      <c r="T74" s="12"/>
    </row>
    <row r="75" spans="1:14" ht="15" customHeight="1">
      <c r="A75" s="54"/>
      <c r="B75" s="5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ht="15" customHeight="1"/>
    <row r="78" ht="15" customHeight="1"/>
    <row r="83" spans="15:21" ht="14.25">
      <c r="O83" s="12"/>
      <c r="P83" s="12"/>
      <c r="Q83" s="12"/>
      <c r="R83" s="12"/>
      <c r="S83" s="12"/>
      <c r="T83" s="12"/>
      <c r="U83" s="12"/>
    </row>
    <row r="84" spans="15:21" ht="14.25">
      <c r="O84" s="12"/>
      <c r="P84" s="12"/>
      <c r="Q84" s="12"/>
      <c r="R84" s="12"/>
      <c r="S84" s="12"/>
      <c r="T84" s="12"/>
      <c r="U84" s="12"/>
    </row>
    <row r="85" spans="14:21" ht="14.25">
      <c r="N85" s="12"/>
      <c r="O85" s="12"/>
      <c r="P85" s="12"/>
      <c r="Q85" s="12"/>
      <c r="R85" s="12"/>
      <c r="S85" s="12"/>
      <c r="T85" s="12"/>
      <c r="U85" s="12"/>
    </row>
    <row r="86" spans="14:21" ht="14.25">
      <c r="N86" s="12"/>
      <c r="O86" s="12"/>
      <c r="P86" s="12"/>
      <c r="Q86" s="12"/>
      <c r="R86" s="12"/>
      <c r="S86" s="12"/>
      <c r="T86" s="12"/>
      <c r="U86" s="12"/>
    </row>
    <row r="87" spans="14:21" ht="14.25">
      <c r="N87" s="12"/>
      <c r="O87" s="12"/>
      <c r="P87" s="12"/>
      <c r="Q87" s="12"/>
      <c r="R87" s="12"/>
      <c r="S87" s="12"/>
      <c r="T87" s="12"/>
      <c r="U87" s="12"/>
    </row>
    <row r="88" spans="14:21" ht="14.25">
      <c r="N88" s="12"/>
      <c r="O88" s="12"/>
      <c r="P88" s="12"/>
      <c r="Q88" s="12"/>
      <c r="R88" s="12"/>
      <c r="S88" s="12"/>
      <c r="T88" s="12"/>
      <c r="U88" s="12"/>
    </row>
    <row r="89" spans="14:21" ht="14.25">
      <c r="N89" s="12"/>
      <c r="O89" s="12"/>
      <c r="P89" s="12"/>
      <c r="Q89" s="12"/>
      <c r="R89" s="12"/>
      <c r="S89" s="12"/>
      <c r="T89" s="12"/>
      <c r="U89" s="12"/>
    </row>
    <row r="90" spans="14:21" ht="14.25">
      <c r="N90" s="12"/>
      <c r="O90" s="12"/>
      <c r="P90" s="12"/>
      <c r="Q90" s="12"/>
      <c r="R90" s="12"/>
      <c r="S90" s="12"/>
      <c r="T90" s="12"/>
      <c r="U90" s="12"/>
    </row>
    <row r="91" spans="14:21" ht="14.25">
      <c r="N91" s="12"/>
      <c r="O91" s="12"/>
      <c r="P91" s="12"/>
      <c r="Q91" s="12"/>
      <c r="R91" s="12"/>
      <c r="S91" s="12"/>
      <c r="T91" s="12"/>
      <c r="U91" s="12"/>
    </row>
    <row r="92" spans="14:21" ht="14.25">
      <c r="N92" s="12"/>
      <c r="O92" s="12"/>
      <c r="P92" s="12"/>
      <c r="Q92" s="12"/>
      <c r="R92" s="12"/>
      <c r="S92" s="12"/>
      <c r="T92" s="12"/>
      <c r="U92" s="12"/>
    </row>
    <row r="93" spans="14:21" ht="14.25">
      <c r="N93" s="12"/>
      <c r="O93" s="12"/>
      <c r="P93" s="12"/>
      <c r="Q93" s="12"/>
      <c r="R93" s="12"/>
      <c r="S93" s="12"/>
      <c r="T93" s="12"/>
      <c r="U93" s="12"/>
    </row>
    <row r="94" spans="14:21" ht="14.25">
      <c r="N94" s="12"/>
      <c r="O94" s="12"/>
      <c r="P94" s="12"/>
      <c r="Q94" s="12"/>
      <c r="R94" s="12"/>
      <c r="S94" s="12"/>
      <c r="T94" s="12"/>
      <c r="U94" s="12"/>
    </row>
    <row r="95" ht="14.25">
      <c r="N95" s="12"/>
    </row>
    <row r="96" ht="14.25">
      <c r="N96" s="12"/>
    </row>
    <row r="103" spans="15:21" ht="14.25">
      <c r="O103" s="12"/>
      <c r="P103" s="12"/>
      <c r="Q103" s="12"/>
      <c r="R103" s="12"/>
      <c r="S103" s="12"/>
      <c r="T103" s="12"/>
      <c r="U103" s="12"/>
    </row>
    <row r="104" spans="15:21" ht="14.25">
      <c r="O104" s="12"/>
      <c r="P104" s="12"/>
      <c r="Q104" s="12"/>
      <c r="R104" s="12"/>
      <c r="S104" s="12"/>
      <c r="T104" s="12"/>
      <c r="U104" s="12"/>
    </row>
    <row r="105" ht="14.25">
      <c r="N105" s="12"/>
    </row>
    <row r="106" ht="14.25">
      <c r="N106" s="12"/>
    </row>
  </sheetData>
  <sheetProtection/>
  <mergeCells count="48">
    <mergeCell ref="A46:N46"/>
    <mergeCell ref="B5:C6"/>
    <mergeCell ref="D5:E6"/>
    <mergeCell ref="F5:G6"/>
    <mergeCell ref="H5:I6"/>
    <mergeCell ref="A2:M2"/>
    <mergeCell ref="A4:A6"/>
    <mergeCell ref="B4:E4"/>
    <mergeCell ref="F4:M4"/>
    <mergeCell ref="A31:I31"/>
    <mergeCell ref="A30:I30"/>
    <mergeCell ref="Y4:Z4"/>
    <mergeCell ref="AA4:AB4"/>
    <mergeCell ref="AC4:AD4"/>
    <mergeCell ref="J5:M5"/>
    <mergeCell ref="R4:S4"/>
    <mergeCell ref="T4:U4"/>
    <mergeCell ref="P4:P5"/>
    <mergeCell ref="J49:K49"/>
    <mergeCell ref="L49:M49"/>
    <mergeCell ref="D49:E49"/>
    <mergeCell ref="A33:A34"/>
    <mergeCell ref="F34:G34"/>
    <mergeCell ref="H34:I34"/>
    <mergeCell ref="B34:C34"/>
    <mergeCell ref="D34:E34"/>
    <mergeCell ref="B33:E33"/>
    <mergeCell ref="B48:E48"/>
    <mergeCell ref="Q34:R34"/>
    <mergeCell ref="S34:T34"/>
    <mergeCell ref="U34:V34"/>
    <mergeCell ref="F48:I48"/>
    <mergeCell ref="A55:E55"/>
    <mergeCell ref="F33:I33"/>
    <mergeCell ref="A48:A49"/>
    <mergeCell ref="B49:C49"/>
    <mergeCell ref="F49:G49"/>
    <mergeCell ref="H49:I49"/>
    <mergeCell ref="W34:X34"/>
    <mergeCell ref="Q2:U2"/>
    <mergeCell ref="Q4:Q5"/>
    <mergeCell ref="J48:N48"/>
    <mergeCell ref="J6:K6"/>
    <mergeCell ref="L6:M6"/>
    <mergeCell ref="P31:X31"/>
    <mergeCell ref="P33:P34"/>
    <mergeCell ref="Q33:T33"/>
    <mergeCell ref="U33:X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7"/>
  <sheetViews>
    <sheetView workbookViewId="0" topLeftCell="P47">
      <selection activeCell="I60" sqref="I60"/>
    </sheetView>
  </sheetViews>
  <sheetFormatPr defaultColWidth="10.59765625" defaultRowHeight="15"/>
  <cols>
    <col min="1" max="1" width="8.5" style="6" customWidth="1"/>
    <col min="2" max="2" width="15.19921875" style="6" customWidth="1"/>
    <col min="3" max="8" width="15.09765625" style="6" customWidth="1"/>
    <col min="9" max="9" width="10.59765625" style="6" customWidth="1"/>
    <col min="10" max="10" width="2.19921875" style="6" customWidth="1"/>
    <col min="11" max="12" width="10.59765625" style="6" customWidth="1"/>
    <col min="13" max="14" width="14.59765625" style="6" customWidth="1"/>
    <col min="15" max="15" width="16.8984375" style="6" customWidth="1"/>
    <col min="16" max="16" width="16.5" style="6" customWidth="1"/>
    <col min="17" max="17" width="17" style="6" customWidth="1"/>
    <col min="18" max="18" width="16.3984375" style="6" customWidth="1"/>
    <col min="19" max="16384" width="10.59765625" style="6" customWidth="1"/>
  </cols>
  <sheetData>
    <row r="1" spans="1:18" s="60" customFormat="1" ht="21.75" customHeight="1">
      <c r="A1" s="8" t="s">
        <v>415</v>
      </c>
      <c r="R1" s="10" t="s">
        <v>296</v>
      </c>
    </row>
    <row r="2" spans="1:18" ht="19.5" customHeight="1">
      <c r="A2" s="280" t="s">
        <v>297</v>
      </c>
      <c r="B2" s="280"/>
      <c r="C2" s="280"/>
      <c r="D2" s="280"/>
      <c r="E2" s="280"/>
      <c r="F2" s="280"/>
      <c r="G2" s="280"/>
      <c r="H2" s="280"/>
      <c r="I2" s="61"/>
      <c r="J2" s="373"/>
      <c r="K2" s="373"/>
      <c r="L2" s="373"/>
      <c r="M2" s="373"/>
      <c r="N2" s="373"/>
      <c r="O2" s="373"/>
      <c r="P2" s="373"/>
      <c r="Q2" s="373"/>
      <c r="R2" s="373"/>
    </row>
    <row r="3" spans="1:18" ht="15" customHeight="1">
      <c r="A3" s="374" t="s">
        <v>419</v>
      </c>
      <c r="B3" s="353"/>
      <c r="C3" s="353"/>
      <c r="D3" s="353"/>
      <c r="E3" s="353"/>
      <c r="F3" s="353"/>
      <c r="G3" s="353"/>
      <c r="H3" s="353"/>
      <c r="I3" s="33"/>
      <c r="J3" s="395" t="s">
        <v>313</v>
      </c>
      <c r="K3" s="395"/>
      <c r="L3" s="395"/>
      <c r="M3" s="395"/>
      <c r="N3" s="395"/>
      <c r="O3" s="395"/>
      <c r="P3" s="395"/>
      <c r="Q3" s="395"/>
      <c r="R3" s="395"/>
    </row>
    <row r="4" spans="2:18" ht="15" customHeight="1" thickBot="1">
      <c r="B4" s="34"/>
      <c r="C4" s="34"/>
      <c r="D4" s="34"/>
      <c r="E4" s="34"/>
      <c r="F4" s="34"/>
      <c r="G4" s="34"/>
      <c r="H4" s="35" t="s">
        <v>298</v>
      </c>
      <c r="I4" s="33"/>
      <c r="J4" s="33"/>
      <c r="K4" s="33"/>
      <c r="L4" s="33"/>
      <c r="M4" s="34"/>
      <c r="N4" s="34"/>
      <c r="O4" s="34"/>
      <c r="P4" s="34"/>
      <c r="Q4" s="34"/>
      <c r="R4" s="62" t="s">
        <v>317</v>
      </c>
    </row>
    <row r="5" spans="1:18" ht="15" customHeight="1">
      <c r="A5" s="330" t="s">
        <v>299</v>
      </c>
      <c r="B5" s="330"/>
      <c r="C5" s="338"/>
      <c r="D5" s="192" t="s">
        <v>300</v>
      </c>
      <c r="E5" s="192" t="s">
        <v>301</v>
      </c>
      <c r="F5" s="210" t="s">
        <v>302</v>
      </c>
      <c r="G5" s="192" t="s">
        <v>303</v>
      </c>
      <c r="H5" s="36" t="s">
        <v>2</v>
      </c>
      <c r="I5" s="33"/>
      <c r="J5" s="370" t="s">
        <v>314</v>
      </c>
      <c r="K5" s="370"/>
      <c r="L5" s="319"/>
      <c r="M5" s="329" t="s">
        <v>315</v>
      </c>
      <c r="N5" s="330"/>
      <c r="O5" s="338"/>
      <c r="P5" s="329" t="s">
        <v>316</v>
      </c>
      <c r="Q5" s="330"/>
      <c r="R5" s="330"/>
    </row>
    <row r="6" spans="1:240" s="12" customFormat="1" ht="15" customHeight="1">
      <c r="A6" s="393" t="s">
        <v>304</v>
      </c>
      <c r="B6" s="393"/>
      <c r="C6" s="394"/>
      <c r="D6" s="214">
        <f>SUM(D8:D20)</f>
        <v>594466497</v>
      </c>
      <c r="E6" s="214">
        <f>SUM(E8:E20)</f>
        <v>593408185</v>
      </c>
      <c r="F6" s="214">
        <f>SUM(F8:F20)</f>
        <v>628634485</v>
      </c>
      <c r="G6" s="260">
        <f aca="true" t="shared" si="0" ref="G6:G20">100*F6/F$6</f>
        <v>100</v>
      </c>
      <c r="H6" s="261">
        <f aca="true" t="shared" si="1" ref="H6:H37">100*(F6-E6)/E6</f>
        <v>5.936267967048685</v>
      </c>
      <c r="I6" s="33"/>
      <c r="J6" s="391"/>
      <c r="K6" s="391"/>
      <c r="L6" s="392"/>
      <c r="M6" s="183" t="s">
        <v>300</v>
      </c>
      <c r="N6" s="207" t="s">
        <v>188</v>
      </c>
      <c r="O6" s="208" t="s">
        <v>189</v>
      </c>
      <c r="P6" s="183" t="s">
        <v>300</v>
      </c>
      <c r="Q6" s="207" t="s">
        <v>188</v>
      </c>
      <c r="R6" s="215" t="s">
        <v>189</v>
      </c>
      <c r="S6" s="5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</row>
    <row r="7" spans="1:18" ht="15" customHeight="1">
      <c r="A7" s="54"/>
      <c r="D7" s="166"/>
      <c r="E7" s="144"/>
      <c r="F7" s="145"/>
      <c r="G7" s="145"/>
      <c r="H7" s="145"/>
      <c r="I7" s="33"/>
      <c r="J7" s="368" t="s">
        <v>4</v>
      </c>
      <c r="K7" s="368"/>
      <c r="L7" s="369"/>
      <c r="M7" s="155">
        <v>12778622</v>
      </c>
      <c r="N7" s="141">
        <v>13374346</v>
      </c>
      <c r="O7" s="214">
        <v>14078537</v>
      </c>
      <c r="P7" s="141">
        <v>13155950</v>
      </c>
      <c r="Q7" s="141">
        <v>13778023</v>
      </c>
      <c r="R7" s="214">
        <v>14492382</v>
      </c>
    </row>
    <row r="8" spans="1:18" ht="15" customHeight="1">
      <c r="A8" s="12"/>
      <c r="B8" s="354" t="s">
        <v>3</v>
      </c>
      <c r="C8" s="357"/>
      <c r="D8" s="166">
        <v>128986625</v>
      </c>
      <c r="E8" s="144">
        <v>132306311</v>
      </c>
      <c r="F8" s="109">
        <v>134770573</v>
      </c>
      <c r="G8" s="258">
        <v>21.5</v>
      </c>
      <c r="H8" s="259">
        <f>100*(F8-E8)/E8</f>
        <v>1.8625430498171776</v>
      </c>
      <c r="I8" s="33"/>
      <c r="J8" s="354" t="s">
        <v>5</v>
      </c>
      <c r="K8" s="354"/>
      <c r="L8" s="357"/>
      <c r="M8" s="166">
        <v>2874352</v>
      </c>
      <c r="N8" s="144">
        <v>2868384</v>
      </c>
      <c r="O8" s="109">
        <v>3128171</v>
      </c>
      <c r="P8" s="144">
        <v>3085073</v>
      </c>
      <c r="Q8" s="144">
        <v>3076355</v>
      </c>
      <c r="R8" s="109">
        <v>3417830</v>
      </c>
    </row>
    <row r="9" spans="1:18" ht="15" customHeight="1">
      <c r="A9" s="54"/>
      <c r="B9" s="354" t="s">
        <v>6</v>
      </c>
      <c r="C9" s="357"/>
      <c r="D9" s="166">
        <v>18060572</v>
      </c>
      <c r="E9" s="144">
        <v>16354081</v>
      </c>
      <c r="F9" s="109">
        <v>16564150</v>
      </c>
      <c r="G9" s="258">
        <f t="shared" si="0"/>
        <v>2.6349413522867744</v>
      </c>
      <c r="H9" s="259">
        <f t="shared" si="1"/>
        <v>1.2845050724647873</v>
      </c>
      <c r="I9" s="33"/>
      <c r="J9" s="354" t="s">
        <v>7</v>
      </c>
      <c r="K9" s="354"/>
      <c r="L9" s="357"/>
      <c r="M9" s="166">
        <v>87231</v>
      </c>
      <c r="N9" s="144">
        <v>70271</v>
      </c>
      <c r="O9" s="109">
        <v>32121</v>
      </c>
      <c r="P9" s="144">
        <v>45650</v>
      </c>
      <c r="Q9" s="144">
        <v>35908</v>
      </c>
      <c r="R9" s="109">
        <v>1645</v>
      </c>
    </row>
    <row r="10" spans="1:18" ht="15" customHeight="1">
      <c r="A10" s="54"/>
      <c r="B10" s="354" t="s">
        <v>9</v>
      </c>
      <c r="C10" s="357"/>
      <c r="D10" s="166">
        <v>121726196</v>
      </c>
      <c r="E10" s="144">
        <v>122304215</v>
      </c>
      <c r="F10" s="109">
        <v>125200079</v>
      </c>
      <c r="G10" s="258">
        <v>20</v>
      </c>
      <c r="H10" s="259">
        <f t="shared" si="1"/>
        <v>2.3677548643765056</v>
      </c>
      <c r="I10" s="33"/>
      <c r="J10" s="354" t="s">
        <v>8</v>
      </c>
      <c r="K10" s="389"/>
      <c r="L10" s="390"/>
      <c r="M10" s="166">
        <v>1382553</v>
      </c>
      <c r="N10" s="144">
        <v>1215496</v>
      </c>
      <c r="O10" s="109">
        <v>1328176</v>
      </c>
      <c r="P10" s="144">
        <v>1441382</v>
      </c>
      <c r="Q10" s="144">
        <v>1617059</v>
      </c>
      <c r="R10" s="109">
        <v>1688092</v>
      </c>
    </row>
    <row r="11" spans="1:18" ht="15" customHeight="1">
      <c r="A11" s="54"/>
      <c r="B11" s="354" t="s">
        <v>11</v>
      </c>
      <c r="C11" s="357"/>
      <c r="D11" s="166">
        <v>551645</v>
      </c>
      <c r="E11" s="144">
        <v>550079</v>
      </c>
      <c r="F11" s="109">
        <v>550665</v>
      </c>
      <c r="G11" s="258">
        <f t="shared" si="0"/>
        <v>0.0875970079815141</v>
      </c>
      <c r="H11" s="259">
        <f t="shared" si="1"/>
        <v>0.10653015294166839</v>
      </c>
      <c r="I11" s="33"/>
      <c r="J11" s="354" t="s">
        <v>10</v>
      </c>
      <c r="K11" s="389"/>
      <c r="L11" s="390"/>
      <c r="M11" s="166">
        <v>9523617</v>
      </c>
      <c r="N11" s="144">
        <v>9792167</v>
      </c>
      <c r="O11" s="109">
        <v>9477032</v>
      </c>
      <c r="P11" s="144">
        <v>10911663</v>
      </c>
      <c r="Q11" s="144">
        <v>12130227</v>
      </c>
      <c r="R11" s="109">
        <v>11348024</v>
      </c>
    </row>
    <row r="12" spans="1:18" ht="15" customHeight="1">
      <c r="A12" s="54"/>
      <c r="B12" s="354" t="s">
        <v>306</v>
      </c>
      <c r="C12" s="357"/>
      <c r="D12" s="166">
        <v>10952843</v>
      </c>
      <c r="E12" s="144">
        <v>11212884</v>
      </c>
      <c r="F12" s="109">
        <v>13993389</v>
      </c>
      <c r="G12" s="258">
        <f t="shared" si="0"/>
        <v>2.2259976717631074</v>
      </c>
      <c r="H12" s="259">
        <f t="shared" si="1"/>
        <v>24.79741162041808</v>
      </c>
      <c r="I12" s="33"/>
      <c r="J12" s="360" t="s">
        <v>224</v>
      </c>
      <c r="K12" s="360"/>
      <c r="L12" s="361"/>
      <c r="M12" s="194">
        <f aca="true" t="shared" si="2" ref="M12:R12">SUM(M7:M11)</f>
        <v>26646375</v>
      </c>
      <c r="N12" s="194">
        <f t="shared" si="2"/>
        <v>27320664</v>
      </c>
      <c r="O12" s="194">
        <f t="shared" si="2"/>
        <v>28044037</v>
      </c>
      <c r="P12" s="194">
        <f t="shared" si="2"/>
        <v>28639718</v>
      </c>
      <c r="Q12" s="194">
        <f t="shared" si="2"/>
        <v>30637572</v>
      </c>
      <c r="R12" s="194">
        <f t="shared" si="2"/>
        <v>30947973</v>
      </c>
    </row>
    <row r="13" spans="1:10" ht="15" customHeight="1">
      <c r="A13" s="54"/>
      <c r="B13" s="354" t="s">
        <v>307</v>
      </c>
      <c r="C13" s="357"/>
      <c r="D13" s="166">
        <v>11125437</v>
      </c>
      <c r="E13" s="144">
        <v>11808252</v>
      </c>
      <c r="F13" s="109">
        <v>12093129</v>
      </c>
      <c r="G13" s="258">
        <f>100*F13/F$6</f>
        <v>1.92371390506838</v>
      </c>
      <c r="H13" s="259">
        <f t="shared" si="1"/>
        <v>2.4125247327038752</v>
      </c>
      <c r="I13" s="33"/>
      <c r="J13" s="209" t="s">
        <v>12</v>
      </c>
    </row>
    <row r="14" spans="1:10" ht="15" customHeight="1">
      <c r="A14" s="54"/>
      <c r="B14" s="354" t="s">
        <v>14</v>
      </c>
      <c r="C14" s="357"/>
      <c r="D14" s="166">
        <v>133867040</v>
      </c>
      <c r="E14" s="144">
        <v>127950166</v>
      </c>
      <c r="F14" s="109">
        <v>120970811</v>
      </c>
      <c r="G14" s="258">
        <f t="shared" si="0"/>
        <v>19.243425851828665</v>
      </c>
      <c r="H14" s="259">
        <f t="shared" si="1"/>
        <v>-5.454744779307282</v>
      </c>
      <c r="I14" s="33"/>
      <c r="J14" s="6" t="s">
        <v>13</v>
      </c>
    </row>
    <row r="15" spans="1:8" ht="15" customHeight="1">
      <c r="A15" s="54"/>
      <c r="B15" s="354" t="s">
        <v>15</v>
      </c>
      <c r="C15" s="357"/>
      <c r="D15" s="166">
        <v>6029197</v>
      </c>
      <c r="E15" s="144">
        <v>4786519</v>
      </c>
      <c r="F15" s="109">
        <v>3017638</v>
      </c>
      <c r="G15" s="258">
        <f t="shared" si="0"/>
        <v>0.480030617474</v>
      </c>
      <c r="H15" s="259">
        <f t="shared" si="1"/>
        <v>-36.95547850118218</v>
      </c>
    </row>
    <row r="16" spans="1:8" ht="15" customHeight="1">
      <c r="A16" s="54"/>
      <c r="B16" s="354" t="s">
        <v>16</v>
      </c>
      <c r="C16" s="357"/>
      <c r="D16" s="166">
        <v>305175</v>
      </c>
      <c r="E16" s="144">
        <v>373643</v>
      </c>
      <c r="F16" s="109">
        <v>76404</v>
      </c>
      <c r="G16" s="258">
        <f t="shared" si="0"/>
        <v>0.012153962568566375</v>
      </c>
      <c r="H16" s="259">
        <f t="shared" si="1"/>
        <v>-79.55160407126588</v>
      </c>
    </row>
    <row r="17" spans="1:9" ht="15" customHeight="1">
      <c r="A17" s="54"/>
      <c r="B17" s="354" t="s">
        <v>17</v>
      </c>
      <c r="C17" s="357"/>
      <c r="D17" s="166">
        <v>5337812</v>
      </c>
      <c r="E17" s="144">
        <v>5477687</v>
      </c>
      <c r="F17" s="109">
        <v>2757831</v>
      </c>
      <c r="G17" s="258">
        <f>100*F17/F$6</f>
        <v>0.43870183163750553</v>
      </c>
      <c r="H17" s="259">
        <f t="shared" si="1"/>
        <v>-49.653366466539616</v>
      </c>
      <c r="I17" s="33"/>
    </row>
    <row r="18" spans="1:18" ht="15" customHeight="1">
      <c r="A18" s="54"/>
      <c r="B18" s="354" t="s">
        <v>18</v>
      </c>
      <c r="C18" s="357"/>
      <c r="D18" s="166">
        <v>4663168</v>
      </c>
      <c r="E18" s="144">
        <v>7764208</v>
      </c>
      <c r="F18" s="109">
        <v>6843776</v>
      </c>
      <c r="G18" s="258">
        <f t="shared" si="0"/>
        <v>1.0886733329623175</v>
      </c>
      <c r="H18" s="259">
        <f t="shared" si="1"/>
        <v>-11.854808629547277</v>
      </c>
      <c r="J18" s="33"/>
      <c r="K18" s="33"/>
      <c r="L18" s="33"/>
      <c r="M18" s="34"/>
      <c r="N18" s="34"/>
      <c r="O18" s="34"/>
      <c r="P18" s="34"/>
      <c r="Q18" s="34"/>
      <c r="R18" s="34"/>
    </row>
    <row r="19" spans="1:9" ht="15" customHeight="1">
      <c r="A19" s="54"/>
      <c r="B19" s="354" t="s">
        <v>19</v>
      </c>
      <c r="C19" s="357"/>
      <c r="D19" s="166">
        <v>75618229</v>
      </c>
      <c r="E19" s="144">
        <v>69076140</v>
      </c>
      <c r="F19" s="109">
        <v>78720040</v>
      </c>
      <c r="G19" s="258">
        <f t="shared" si="0"/>
        <v>12.522386518455155</v>
      </c>
      <c r="H19" s="259">
        <f t="shared" si="1"/>
        <v>13.961260718968953</v>
      </c>
      <c r="I19" s="33"/>
    </row>
    <row r="20" spans="1:9" ht="15" customHeight="1">
      <c r="A20" s="54"/>
      <c r="B20" s="354" t="s">
        <v>20</v>
      </c>
      <c r="C20" s="357"/>
      <c r="D20" s="166">
        <v>77242558</v>
      </c>
      <c r="E20" s="144">
        <v>83444000</v>
      </c>
      <c r="F20" s="109">
        <v>113076000</v>
      </c>
      <c r="G20" s="258">
        <f t="shared" si="0"/>
        <v>17.987559177572003</v>
      </c>
      <c r="H20" s="259">
        <f t="shared" si="1"/>
        <v>35.511241071856574</v>
      </c>
      <c r="I20" s="33"/>
    </row>
    <row r="21" spans="1:17" ht="15" customHeight="1">
      <c r="A21" s="54"/>
      <c r="B21" s="354"/>
      <c r="C21" s="357"/>
      <c r="D21" s="115"/>
      <c r="E21" s="103"/>
      <c r="F21" s="104"/>
      <c r="G21" s="67"/>
      <c r="H21" s="67"/>
      <c r="I21" s="34"/>
      <c r="J21" s="384" t="s">
        <v>318</v>
      </c>
      <c r="K21" s="384"/>
      <c r="L21" s="384"/>
      <c r="M21" s="384"/>
      <c r="N21" s="384"/>
      <c r="O21" s="384"/>
      <c r="P21" s="384"/>
      <c r="Q21" s="384"/>
    </row>
    <row r="22" spans="1:240" s="12" customFormat="1" ht="15" customHeight="1" thickBot="1">
      <c r="A22" s="54"/>
      <c r="B22" s="65"/>
      <c r="C22" s="69"/>
      <c r="D22" s="47"/>
      <c r="E22" s="7"/>
      <c r="F22" s="135"/>
      <c r="G22" s="67"/>
      <c r="H22" s="67"/>
      <c r="I22" s="34"/>
      <c r="J22" s="6"/>
      <c r="K22" s="6"/>
      <c r="L22" s="6"/>
      <c r="M22" s="6"/>
      <c r="N22" s="6"/>
      <c r="O22" s="6"/>
      <c r="P22" s="6"/>
      <c r="Q22" s="6"/>
      <c r="R22" s="6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</row>
    <row r="23" spans="1:17" ht="15" customHeight="1">
      <c r="A23" s="385" t="s">
        <v>305</v>
      </c>
      <c r="B23" s="385"/>
      <c r="C23" s="386"/>
      <c r="D23" s="109">
        <f>SUM(D24:D35)</f>
        <v>586178528</v>
      </c>
      <c r="E23" s="109">
        <f>SUM(E24:E35)</f>
        <v>586083811</v>
      </c>
      <c r="F23" s="109">
        <f>SUM(F24:F35)</f>
        <v>616969493</v>
      </c>
      <c r="G23" s="260">
        <f>100*F23/F$23</f>
        <v>100</v>
      </c>
      <c r="H23" s="261">
        <f t="shared" si="1"/>
        <v>5.269840493853873</v>
      </c>
      <c r="I23" s="34"/>
      <c r="J23" s="387" t="s">
        <v>319</v>
      </c>
      <c r="K23" s="387"/>
      <c r="L23" s="388"/>
      <c r="M23" s="63" t="s">
        <v>320</v>
      </c>
      <c r="N23" s="192" t="s">
        <v>300</v>
      </c>
      <c r="O23" s="192" t="s">
        <v>188</v>
      </c>
      <c r="P23" s="210" t="s">
        <v>189</v>
      </c>
      <c r="Q23" s="211" t="s">
        <v>21</v>
      </c>
    </row>
    <row r="24" spans="1:17" ht="15" customHeight="1">
      <c r="A24" s="12"/>
      <c r="B24" s="354" t="s">
        <v>22</v>
      </c>
      <c r="C24" s="357"/>
      <c r="D24" s="166">
        <v>1173579</v>
      </c>
      <c r="E24" s="144">
        <v>1285285</v>
      </c>
      <c r="F24" s="109">
        <v>1315941</v>
      </c>
      <c r="G24" s="258">
        <f aca="true" t="shared" si="3" ref="G24:G35">100*F24/F$23</f>
        <v>0.21329109703646237</v>
      </c>
      <c r="H24" s="259">
        <f t="shared" si="1"/>
        <v>2.385151931283723</v>
      </c>
      <c r="I24" s="34"/>
      <c r="J24" s="368" t="s">
        <v>23</v>
      </c>
      <c r="K24" s="368"/>
      <c r="L24" s="369"/>
      <c r="M24" s="70" t="s">
        <v>24</v>
      </c>
      <c r="N24" s="167">
        <v>57550089</v>
      </c>
      <c r="O24" s="168">
        <v>58266784</v>
      </c>
      <c r="P24" s="212">
        <v>58048111</v>
      </c>
      <c r="Q24" s="259">
        <f>100*(P24-O24)/O24</f>
        <v>-0.3752961550100311</v>
      </c>
    </row>
    <row r="25" spans="1:17" ht="15" customHeight="1">
      <c r="A25" s="54"/>
      <c r="B25" s="354" t="s">
        <v>25</v>
      </c>
      <c r="C25" s="357"/>
      <c r="D25" s="166">
        <v>53849446</v>
      </c>
      <c r="E25" s="144">
        <v>58929838</v>
      </c>
      <c r="F25" s="109">
        <v>60300047</v>
      </c>
      <c r="G25" s="258">
        <f t="shared" si="3"/>
        <v>9.773586487525082</v>
      </c>
      <c r="H25" s="259">
        <f t="shared" si="1"/>
        <v>2.325153176222884</v>
      </c>
      <c r="I25" s="33"/>
      <c r="J25" s="354" t="s">
        <v>26</v>
      </c>
      <c r="K25" s="354"/>
      <c r="L25" s="357"/>
      <c r="M25" s="71" t="s">
        <v>24</v>
      </c>
      <c r="N25" s="169">
        <v>1811481</v>
      </c>
      <c r="O25" s="156">
        <v>1842505</v>
      </c>
      <c r="P25" s="182">
        <v>1852297</v>
      </c>
      <c r="Q25" s="259">
        <f>100*(P25-O25)/O25</f>
        <v>0.5314503895511817</v>
      </c>
    </row>
    <row r="26" spans="1:17" ht="15" customHeight="1">
      <c r="A26" s="54"/>
      <c r="B26" s="354" t="s">
        <v>165</v>
      </c>
      <c r="C26" s="357"/>
      <c r="D26" s="166">
        <v>24099758</v>
      </c>
      <c r="E26" s="144">
        <v>25182600</v>
      </c>
      <c r="F26" s="109">
        <v>29492566</v>
      </c>
      <c r="G26" s="258">
        <f t="shared" si="3"/>
        <v>4.780230843601857</v>
      </c>
      <c r="H26" s="259">
        <f t="shared" si="1"/>
        <v>17.11485708385949</v>
      </c>
      <c r="I26" s="34"/>
      <c r="J26" s="354" t="s">
        <v>27</v>
      </c>
      <c r="K26" s="354"/>
      <c r="L26" s="357"/>
      <c r="M26" s="71" t="s">
        <v>193</v>
      </c>
      <c r="N26" s="169">
        <v>1440486</v>
      </c>
      <c r="O26" s="156">
        <v>1438929</v>
      </c>
      <c r="P26" s="182">
        <v>1437949</v>
      </c>
      <c r="Q26" s="259">
        <f aca="true" t="shared" si="4" ref="Q26:Q35">100*(P26-O26)/O26</f>
        <v>-0.06810620954890756</v>
      </c>
    </row>
    <row r="27" spans="1:17" ht="15" customHeight="1">
      <c r="A27" s="54"/>
      <c r="B27" s="354" t="s">
        <v>164</v>
      </c>
      <c r="C27" s="357"/>
      <c r="D27" s="166">
        <v>26151329</v>
      </c>
      <c r="E27" s="144">
        <v>27493794</v>
      </c>
      <c r="F27" s="109">
        <v>25317794</v>
      </c>
      <c r="G27" s="258">
        <f t="shared" si="3"/>
        <v>4.103573075695008</v>
      </c>
      <c r="H27" s="259">
        <f t="shared" si="1"/>
        <v>-7.914513362542834</v>
      </c>
      <c r="I27" s="34"/>
      <c r="J27" s="354" t="s">
        <v>28</v>
      </c>
      <c r="K27" s="354"/>
      <c r="L27" s="357"/>
      <c r="M27" s="71" t="s">
        <v>29</v>
      </c>
      <c r="N27" s="169">
        <v>8</v>
      </c>
      <c r="O27" s="156">
        <v>7</v>
      </c>
      <c r="P27" s="182">
        <v>7</v>
      </c>
      <c r="Q27" s="264" t="s">
        <v>421</v>
      </c>
    </row>
    <row r="28" spans="1:17" ht="15" customHeight="1">
      <c r="A28" s="54"/>
      <c r="B28" s="354" t="s">
        <v>163</v>
      </c>
      <c r="C28" s="357"/>
      <c r="D28" s="166">
        <v>3085234</v>
      </c>
      <c r="E28" s="144">
        <v>3004787</v>
      </c>
      <c r="F28" s="109">
        <v>4178471</v>
      </c>
      <c r="G28" s="258">
        <f t="shared" si="3"/>
        <v>0.677257311327061</v>
      </c>
      <c r="H28" s="259">
        <f t="shared" si="1"/>
        <v>39.06047250603787</v>
      </c>
      <c r="I28" s="34"/>
      <c r="J28" s="354" t="s">
        <v>30</v>
      </c>
      <c r="K28" s="355"/>
      <c r="L28" s="356"/>
      <c r="M28" s="71" t="s">
        <v>24</v>
      </c>
      <c r="N28" s="169">
        <v>7448119</v>
      </c>
      <c r="O28" s="156">
        <v>7448119</v>
      </c>
      <c r="P28" s="182">
        <v>7448119</v>
      </c>
      <c r="Q28" s="264" t="s">
        <v>421</v>
      </c>
    </row>
    <row r="29" spans="1:17" ht="15" customHeight="1">
      <c r="A29" s="54"/>
      <c r="B29" s="354" t="s">
        <v>31</v>
      </c>
      <c r="C29" s="357"/>
      <c r="D29" s="166">
        <v>80341273</v>
      </c>
      <c r="E29" s="144">
        <v>83549479</v>
      </c>
      <c r="F29" s="109">
        <v>87734191</v>
      </c>
      <c r="G29" s="258">
        <f t="shared" si="3"/>
        <v>14.220183006682309</v>
      </c>
      <c r="H29" s="259">
        <f t="shared" si="1"/>
        <v>5.008663189868605</v>
      </c>
      <c r="I29" s="34"/>
      <c r="J29" s="354"/>
      <c r="K29" s="355"/>
      <c r="L29" s="356"/>
      <c r="M29" s="71" t="s">
        <v>32</v>
      </c>
      <c r="N29" s="169">
        <v>2</v>
      </c>
      <c r="O29" s="156">
        <v>2</v>
      </c>
      <c r="P29" s="182">
        <v>2</v>
      </c>
      <c r="Q29" s="264" t="s">
        <v>421</v>
      </c>
    </row>
    <row r="30" spans="1:17" ht="15" customHeight="1">
      <c r="A30" s="54"/>
      <c r="B30" s="382" t="s">
        <v>166</v>
      </c>
      <c r="C30" s="383"/>
      <c r="D30" s="166">
        <v>51505495</v>
      </c>
      <c r="E30" s="144">
        <v>41881291</v>
      </c>
      <c r="F30" s="109">
        <v>46846984</v>
      </c>
      <c r="G30" s="258">
        <f t="shared" si="3"/>
        <v>7.593079484725836</v>
      </c>
      <c r="H30" s="259">
        <f t="shared" si="1"/>
        <v>11.856590094130574</v>
      </c>
      <c r="I30" s="34"/>
      <c r="J30" s="354" t="s">
        <v>34</v>
      </c>
      <c r="K30" s="355"/>
      <c r="L30" s="356"/>
      <c r="M30" s="71" t="s">
        <v>32</v>
      </c>
      <c r="N30" s="169">
        <v>13</v>
      </c>
      <c r="O30" s="156">
        <v>15</v>
      </c>
      <c r="P30" s="182">
        <v>23</v>
      </c>
      <c r="Q30" s="259">
        <f t="shared" si="4"/>
        <v>53.333333333333336</v>
      </c>
    </row>
    <row r="31" spans="1:17" ht="15" customHeight="1">
      <c r="A31" s="54"/>
      <c r="B31" s="354" t="s">
        <v>33</v>
      </c>
      <c r="C31" s="357"/>
      <c r="D31" s="166">
        <v>131180064</v>
      </c>
      <c r="E31" s="144">
        <v>128870733</v>
      </c>
      <c r="F31" s="109">
        <v>152894021</v>
      </c>
      <c r="G31" s="258">
        <v>24.7</v>
      </c>
      <c r="H31" s="259">
        <f t="shared" si="1"/>
        <v>18.641383843141483</v>
      </c>
      <c r="I31" s="34"/>
      <c r="J31" s="354" t="s">
        <v>36</v>
      </c>
      <c r="K31" s="355"/>
      <c r="L31" s="356"/>
      <c r="M31" s="71" t="s">
        <v>37</v>
      </c>
      <c r="N31" s="169">
        <v>1139606</v>
      </c>
      <c r="O31" s="156">
        <v>1174605</v>
      </c>
      <c r="P31" s="182">
        <v>1195806</v>
      </c>
      <c r="Q31" s="259">
        <f t="shared" si="4"/>
        <v>1.8049471950144942</v>
      </c>
    </row>
    <row r="32" spans="1:17" ht="15" customHeight="1">
      <c r="A32" s="54"/>
      <c r="B32" s="354" t="s">
        <v>35</v>
      </c>
      <c r="C32" s="357"/>
      <c r="D32" s="166">
        <v>25414716</v>
      </c>
      <c r="E32" s="144">
        <v>25417642</v>
      </c>
      <c r="F32" s="109">
        <v>27022911</v>
      </c>
      <c r="G32" s="258">
        <f t="shared" si="3"/>
        <v>4.379942818339642</v>
      </c>
      <c r="H32" s="259">
        <f t="shared" si="1"/>
        <v>6.315570106778591</v>
      </c>
      <c r="I32" s="34"/>
      <c r="J32" s="354" t="s">
        <v>39</v>
      </c>
      <c r="K32" s="355"/>
      <c r="L32" s="356"/>
      <c r="M32" s="71" t="s">
        <v>37</v>
      </c>
      <c r="N32" s="169">
        <v>16149855</v>
      </c>
      <c r="O32" s="156">
        <v>18590976</v>
      </c>
      <c r="P32" s="182">
        <v>20433927</v>
      </c>
      <c r="Q32" s="259">
        <f t="shared" si="4"/>
        <v>9.913148185442228</v>
      </c>
    </row>
    <row r="33" spans="1:17" ht="15" customHeight="1">
      <c r="A33" s="54"/>
      <c r="B33" s="354" t="s">
        <v>38</v>
      </c>
      <c r="C33" s="357"/>
      <c r="D33" s="166">
        <v>115416883</v>
      </c>
      <c r="E33" s="144">
        <v>113895970</v>
      </c>
      <c r="F33" s="109">
        <v>121635706</v>
      </c>
      <c r="G33" s="258">
        <f t="shared" si="3"/>
        <v>19.71502762779229</v>
      </c>
      <c r="H33" s="259">
        <f t="shared" si="1"/>
        <v>6.795443245270223</v>
      </c>
      <c r="I33" s="34"/>
      <c r="J33" s="354" t="s">
        <v>41</v>
      </c>
      <c r="K33" s="355"/>
      <c r="L33" s="356"/>
      <c r="M33" s="71" t="s">
        <v>321</v>
      </c>
      <c r="N33" s="169">
        <v>6780</v>
      </c>
      <c r="O33" s="156">
        <v>7006</v>
      </c>
      <c r="P33" s="182">
        <v>7113</v>
      </c>
      <c r="Q33" s="259">
        <f t="shared" si="4"/>
        <v>1.5272623465600914</v>
      </c>
    </row>
    <row r="34" spans="1:17" ht="15" customHeight="1">
      <c r="A34" s="54"/>
      <c r="B34" s="354" t="s">
        <v>40</v>
      </c>
      <c r="C34" s="357"/>
      <c r="D34" s="166">
        <v>7257918</v>
      </c>
      <c r="E34" s="144">
        <v>3032115</v>
      </c>
      <c r="F34" s="109">
        <v>5923306</v>
      </c>
      <c r="G34" s="258">
        <f t="shared" si="3"/>
        <v>0.9600646494201943</v>
      </c>
      <c r="H34" s="259">
        <f t="shared" si="1"/>
        <v>95.3522870999286</v>
      </c>
      <c r="I34" s="33"/>
      <c r="J34" s="354" t="s">
        <v>43</v>
      </c>
      <c r="K34" s="355"/>
      <c r="L34" s="356"/>
      <c r="M34" s="71" t="s">
        <v>37</v>
      </c>
      <c r="N34" s="169">
        <v>50545380</v>
      </c>
      <c r="O34" s="156">
        <v>50137976</v>
      </c>
      <c r="P34" s="182">
        <v>54081525</v>
      </c>
      <c r="Q34" s="259">
        <f t="shared" si="4"/>
        <v>7.865393289908631</v>
      </c>
    </row>
    <row r="35" spans="1:17" ht="15" customHeight="1">
      <c r="A35" s="54"/>
      <c r="B35" s="354" t="s">
        <v>42</v>
      </c>
      <c r="C35" s="357"/>
      <c r="D35" s="166">
        <v>66702833</v>
      </c>
      <c r="E35" s="144">
        <v>73540277</v>
      </c>
      <c r="F35" s="109">
        <v>54307555</v>
      </c>
      <c r="G35" s="258">
        <f t="shared" si="3"/>
        <v>8.802307993533159</v>
      </c>
      <c r="H35" s="259" t="s">
        <v>417</v>
      </c>
      <c r="J35" s="378" t="s">
        <v>44</v>
      </c>
      <c r="K35" s="379"/>
      <c r="L35" s="380"/>
      <c r="M35" s="137" t="s">
        <v>37</v>
      </c>
      <c r="N35" s="170">
        <v>124631992</v>
      </c>
      <c r="O35" s="162">
        <v>133179954</v>
      </c>
      <c r="P35" s="213">
        <v>144599665</v>
      </c>
      <c r="Q35" s="266">
        <f t="shared" si="4"/>
        <v>8.574647052363451</v>
      </c>
    </row>
    <row r="36" spans="1:17" ht="15" customHeight="1">
      <c r="A36" s="54"/>
      <c r="B36" s="54"/>
      <c r="C36" s="69"/>
      <c r="D36" s="166"/>
      <c r="E36" s="144"/>
      <c r="F36" s="109"/>
      <c r="G36" s="147"/>
      <c r="H36" s="147"/>
      <c r="J36" s="6" t="s">
        <v>13</v>
      </c>
      <c r="M36" s="7"/>
      <c r="N36" s="117"/>
      <c r="O36" s="117"/>
      <c r="P36" s="117"/>
      <c r="Q36" s="68"/>
    </row>
    <row r="37" spans="1:9" ht="15" customHeight="1">
      <c r="A37" s="354" t="s">
        <v>45</v>
      </c>
      <c r="B37" s="354"/>
      <c r="C37" s="357"/>
      <c r="D37" s="144">
        <f>D6-D23</f>
        <v>8287969</v>
      </c>
      <c r="E37" s="144">
        <f>E6-E23</f>
        <v>7324374</v>
      </c>
      <c r="F37" s="109">
        <f>F6-F23</f>
        <v>11664992</v>
      </c>
      <c r="G37" s="262" t="s">
        <v>418</v>
      </c>
      <c r="H37" s="259">
        <f t="shared" si="1"/>
        <v>59.26264824816428</v>
      </c>
      <c r="I37" s="33"/>
    </row>
    <row r="38" spans="1:9" ht="15" customHeight="1">
      <c r="A38" s="72"/>
      <c r="B38" s="72"/>
      <c r="C38" s="73"/>
      <c r="D38" s="263"/>
      <c r="E38" s="147"/>
      <c r="F38" s="247"/>
      <c r="G38" s="147"/>
      <c r="H38" s="264"/>
      <c r="I38" s="33"/>
    </row>
    <row r="39" spans="1:9" ht="15" customHeight="1">
      <c r="A39" s="354" t="s">
        <v>47</v>
      </c>
      <c r="B39" s="354"/>
      <c r="C39" s="357"/>
      <c r="D39" s="166">
        <v>7240448</v>
      </c>
      <c r="E39" s="144">
        <v>6363178</v>
      </c>
      <c r="F39" s="109">
        <v>10704521</v>
      </c>
      <c r="G39" s="262" t="s">
        <v>418</v>
      </c>
      <c r="H39" s="262" t="s">
        <v>418</v>
      </c>
      <c r="I39" s="34"/>
    </row>
    <row r="40" spans="1:9" ht="15" customHeight="1">
      <c r="A40" s="72"/>
      <c r="B40" s="72"/>
      <c r="C40" s="73"/>
      <c r="D40" s="263"/>
      <c r="E40" s="147"/>
      <c r="F40" s="247"/>
      <c r="G40" s="147"/>
      <c r="H40" s="264"/>
      <c r="I40" s="34"/>
    </row>
    <row r="41" spans="1:18" ht="15" customHeight="1">
      <c r="A41" s="378" t="s">
        <v>308</v>
      </c>
      <c r="B41" s="378"/>
      <c r="C41" s="381"/>
      <c r="D41" s="152">
        <f>D37-D39</f>
        <v>1047521</v>
      </c>
      <c r="E41" s="152">
        <f>E37-E39</f>
        <v>961196</v>
      </c>
      <c r="F41" s="194">
        <f>F37-F39</f>
        <v>960471</v>
      </c>
      <c r="G41" s="265" t="s">
        <v>418</v>
      </c>
      <c r="H41" s="262" t="s">
        <v>418</v>
      </c>
      <c r="I41" s="33"/>
      <c r="J41" s="33"/>
      <c r="K41" s="33"/>
      <c r="L41" s="33"/>
      <c r="M41" s="34"/>
      <c r="N41" s="34"/>
      <c r="O41" s="34"/>
      <c r="P41" s="34"/>
      <c r="Q41" s="34"/>
      <c r="R41" s="34"/>
    </row>
    <row r="42" spans="1:9" ht="15" customHeight="1">
      <c r="A42" s="33" t="s">
        <v>13</v>
      </c>
      <c r="B42" s="74"/>
      <c r="C42" s="74"/>
      <c r="D42" s="74"/>
      <c r="E42" s="74"/>
      <c r="F42" s="74"/>
      <c r="G42" s="74"/>
      <c r="H42" s="74"/>
      <c r="I42" s="33"/>
    </row>
    <row r="43" spans="2:18" ht="15" customHeight="1">
      <c r="B43" s="75"/>
      <c r="C43" s="75"/>
      <c r="D43" s="75"/>
      <c r="E43" s="75"/>
      <c r="F43" s="75"/>
      <c r="G43" s="75"/>
      <c r="H43" s="75"/>
      <c r="I43" s="33"/>
      <c r="J43" s="375" t="s">
        <v>322</v>
      </c>
      <c r="K43" s="375"/>
      <c r="L43" s="375"/>
      <c r="M43" s="375"/>
      <c r="N43" s="375"/>
      <c r="O43" s="375"/>
      <c r="P43" s="375"/>
      <c r="Q43" s="375"/>
      <c r="R43" s="375"/>
    </row>
    <row r="44" spans="9:18" ht="15" customHeight="1" thickBot="1">
      <c r="I44" s="33"/>
      <c r="K44" s="76"/>
      <c r="L44" s="76"/>
      <c r="M44" s="76"/>
      <c r="N44" s="76"/>
      <c r="O44" s="76"/>
      <c r="P44" s="76"/>
      <c r="Q44" s="76"/>
      <c r="R44" s="77" t="s">
        <v>298</v>
      </c>
    </row>
    <row r="45" spans="9:18" ht="15" customHeight="1">
      <c r="I45" s="33"/>
      <c r="J45" s="330" t="s">
        <v>323</v>
      </c>
      <c r="K45" s="330"/>
      <c r="L45" s="330"/>
      <c r="M45" s="338"/>
      <c r="N45" s="192" t="s">
        <v>300</v>
      </c>
      <c r="O45" s="192" t="s">
        <v>188</v>
      </c>
      <c r="P45" s="210" t="s">
        <v>189</v>
      </c>
      <c r="Q45" s="204" t="s">
        <v>303</v>
      </c>
      <c r="R45" s="211" t="s">
        <v>21</v>
      </c>
    </row>
    <row r="46" spans="9:18" ht="15" customHeight="1">
      <c r="I46" s="33"/>
      <c r="J46" s="376" t="s">
        <v>324</v>
      </c>
      <c r="K46" s="376"/>
      <c r="L46" s="376"/>
      <c r="M46" s="377"/>
      <c r="N46" s="39"/>
      <c r="O46" s="40"/>
      <c r="P46" s="40"/>
      <c r="Q46" s="40"/>
      <c r="R46" s="40"/>
    </row>
    <row r="47" spans="9:18" ht="15" customHeight="1">
      <c r="I47" s="33"/>
      <c r="J47" s="12"/>
      <c r="K47" s="354" t="s">
        <v>48</v>
      </c>
      <c r="L47" s="354"/>
      <c r="M47" s="357"/>
      <c r="N47" s="144">
        <v>391651303</v>
      </c>
      <c r="O47" s="144">
        <f>SUM(O48:O52)</f>
        <v>439144218</v>
      </c>
      <c r="P47" s="109">
        <f>SUM(P48:P52)</f>
        <v>517441680</v>
      </c>
      <c r="Q47" s="258">
        <f>100*P47/P$72</f>
        <v>76.17361102595308</v>
      </c>
      <c r="R47" s="242">
        <f>100*(P47-O47)/O47</f>
        <v>17.829555483296833</v>
      </c>
    </row>
    <row r="48" spans="9:18" ht="15" customHeight="1">
      <c r="I48" s="33"/>
      <c r="J48" s="54"/>
      <c r="K48" s="65"/>
      <c r="L48" s="354" t="s">
        <v>49</v>
      </c>
      <c r="M48" s="357"/>
      <c r="N48" s="166">
        <v>238643557</v>
      </c>
      <c r="O48" s="144">
        <v>274519973</v>
      </c>
      <c r="P48" s="109">
        <v>331992032</v>
      </c>
      <c r="Q48" s="258">
        <f aca="true" t="shared" si="5" ref="Q48:Q72">100*P48/P$72</f>
        <v>48.873202308101206</v>
      </c>
      <c r="R48" s="242">
        <f aca="true" t="shared" si="6" ref="R48:R72">100*(P48-O48)/O48</f>
        <v>20.935474520099856</v>
      </c>
    </row>
    <row r="49" spans="9:18" ht="15" customHeight="1">
      <c r="I49" s="33"/>
      <c r="J49" s="54"/>
      <c r="K49" s="65"/>
      <c r="L49" s="354" t="s">
        <v>50</v>
      </c>
      <c r="M49" s="357"/>
      <c r="N49" s="166">
        <v>65543546</v>
      </c>
      <c r="O49" s="144">
        <v>72247895</v>
      </c>
      <c r="P49" s="109">
        <v>84153173</v>
      </c>
      <c r="Q49" s="258">
        <f t="shared" si="5"/>
        <v>12.388354696710433</v>
      </c>
      <c r="R49" s="242">
        <f t="shared" si="6"/>
        <v>16.478373522162826</v>
      </c>
    </row>
    <row r="50" spans="9:18" ht="15" customHeight="1">
      <c r="I50" s="33"/>
      <c r="J50" s="54"/>
      <c r="K50" s="65"/>
      <c r="L50" s="354" t="s">
        <v>51</v>
      </c>
      <c r="M50" s="357"/>
      <c r="N50" s="166">
        <v>31041843</v>
      </c>
      <c r="O50" s="144">
        <v>31206478</v>
      </c>
      <c r="P50" s="109">
        <v>36647991</v>
      </c>
      <c r="Q50" s="258">
        <f t="shared" si="5"/>
        <v>5.395023089977268</v>
      </c>
      <c r="R50" s="242">
        <f t="shared" si="6"/>
        <v>17.437126355623985</v>
      </c>
    </row>
    <row r="51" spans="9:18" ht="15" customHeight="1">
      <c r="I51" s="33"/>
      <c r="J51" s="54"/>
      <c r="K51" s="65"/>
      <c r="L51" s="354" t="s">
        <v>52</v>
      </c>
      <c r="M51" s="357"/>
      <c r="N51" s="166">
        <v>11478360</v>
      </c>
      <c r="O51" s="144">
        <v>11797539</v>
      </c>
      <c r="P51" s="109">
        <v>12054544</v>
      </c>
      <c r="Q51" s="258">
        <f t="shared" si="5"/>
        <v>1.774573215190621</v>
      </c>
      <c r="R51" s="242">
        <f t="shared" si="6"/>
        <v>2.17846281330369</v>
      </c>
    </row>
    <row r="52" spans="9:18" ht="15" customHeight="1">
      <c r="I52" s="33"/>
      <c r="J52" s="54"/>
      <c r="K52" s="65"/>
      <c r="L52" s="354" t="s">
        <v>53</v>
      </c>
      <c r="M52" s="357"/>
      <c r="N52" s="166">
        <v>44943977</v>
      </c>
      <c r="O52" s="144">
        <v>49372333</v>
      </c>
      <c r="P52" s="109">
        <v>52593940</v>
      </c>
      <c r="Q52" s="258">
        <f t="shared" si="5"/>
        <v>7.742457715973546</v>
      </c>
      <c r="R52" s="242">
        <f t="shared" si="6"/>
        <v>6.525126126812764</v>
      </c>
    </row>
    <row r="53" spans="9:18" ht="15" customHeight="1">
      <c r="I53" s="33"/>
      <c r="J53" s="54"/>
      <c r="K53" s="354" t="s">
        <v>54</v>
      </c>
      <c r="L53" s="354"/>
      <c r="M53" s="357"/>
      <c r="N53" s="144">
        <v>11639149</v>
      </c>
      <c r="O53" s="144">
        <f>SUM(O54:O56)</f>
        <v>10760281</v>
      </c>
      <c r="P53" s="109">
        <f>SUM(P54:P56)</f>
        <v>10528606</v>
      </c>
      <c r="Q53" s="258">
        <v>1.6</v>
      </c>
      <c r="R53" s="242">
        <f t="shared" si="6"/>
        <v>-2.1530571552917626</v>
      </c>
    </row>
    <row r="54" spans="9:18" ht="15" customHeight="1">
      <c r="I54" s="33"/>
      <c r="J54" s="54"/>
      <c r="K54" s="65"/>
      <c r="L54" s="354" t="s">
        <v>49</v>
      </c>
      <c r="M54" s="357"/>
      <c r="N54" s="166">
        <v>10652177</v>
      </c>
      <c r="O54" s="144">
        <v>9739334</v>
      </c>
      <c r="P54" s="109">
        <v>9443025</v>
      </c>
      <c r="Q54" s="258">
        <f t="shared" si="5"/>
        <v>1.3901263486512152</v>
      </c>
      <c r="R54" s="242">
        <f t="shared" si="6"/>
        <v>-3.0423948906567944</v>
      </c>
    </row>
    <row r="55" spans="9:18" ht="15" customHeight="1">
      <c r="I55" s="33"/>
      <c r="J55" s="54"/>
      <c r="K55" s="65"/>
      <c r="L55" s="354" t="s">
        <v>50</v>
      </c>
      <c r="M55" s="357"/>
      <c r="N55" s="166">
        <v>952900</v>
      </c>
      <c r="O55" s="144">
        <v>990803</v>
      </c>
      <c r="P55" s="109">
        <v>1047131</v>
      </c>
      <c r="Q55" s="258">
        <f t="shared" si="5"/>
        <v>0.15415022131038472</v>
      </c>
      <c r="R55" s="242">
        <f t="shared" si="6"/>
        <v>5.685085733490916</v>
      </c>
    </row>
    <row r="56" spans="1:18" ht="15" customHeight="1">
      <c r="A56" s="373"/>
      <c r="B56" s="373"/>
      <c r="C56" s="373"/>
      <c r="D56" s="373"/>
      <c r="E56" s="373"/>
      <c r="F56" s="373"/>
      <c r="G56" s="373"/>
      <c r="H56" s="373"/>
      <c r="I56" s="33"/>
      <c r="J56" s="54"/>
      <c r="K56" s="65"/>
      <c r="L56" s="354" t="s">
        <v>53</v>
      </c>
      <c r="M56" s="357"/>
      <c r="N56" s="166">
        <v>33472</v>
      </c>
      <c r="O56" s="144">
        <v>30144</v>
      </c>
      <c r="P56" s="109">
        <v>38450</v>
      </c>
      <c r="Q56" s="258">
        <f t="shared" si="5"/>
        <v>0.005660300391626542</v>
      </c>
      <c r="R56" s="242">
        <f t="shared" si="6"/>
        <v>27.55440552016985</v>
      </c>
    </row>
    <row r="57" spans="1:18" ht="15" customHeight="1">
      <c r="A57" s="374" t="s">
        <v>420</v>
      </c>
      <c r="B57" s="353"/>
      <c r="C57" s="353"/>
      <c r="D57" s="353"/>
      <c r="E57" s="353"/>
      <c r="F57" s="353"/>
      <c r="G57" s="353"/>
      <c r="H57" s="353"/>
      <c r="I57" s="33"/>
      <c r="J57" s="54"/>
      <c r="K57" s="354" t="s">
        <v>55</v>
      </c>
      <c r="L57" s="354"/>
      <c r="M57" s="357"/>
      <c r="N57" s="166">
        <v>25649292</v>
      </c>
      <c r="O57" s="144">
        <v>10037596</v>
      </c>
      <c r="P57" s="109">
        <v>13432487</v>
      </c>
      <c r="Q57" s="258">
        <v>1.9</v>
      </c>
      <c r="R57" s="242">
        <f t="shared" si="6"/>
        <v>33.821753734659175</v>
      </c>
    </row>
    <row r="58" spans="2:18" ht="15" customHeight="1" thickBot="1">
      <c r="B58" s="34"/>
      <c r="C58" s="34"/>
      <c r="D58" s="34"/>
      <c r="E58" s="34"/>
      <c r="F58" s="34"/>
      <c r="G58" s="34"/>
      <c r="H58" s="35" t="s">
        <v>167</v>
      </c>
      <c r="I58" s="33"/>
      <c r="J58" s="366" t="s">
        <v>56</v>
      </c>
      <c r="K58" s="366"/>
      <c r="L58" s="366"/>
      <c r="M58" s="367"/>
      <c r="N58" s="109">
        <v>428939744</v>
      </c>
      <c r="O58" s="109">
        <f>SUM(O47,O53,O57)</f>
        <v>459942095</v>
      </c>
      <c r="P58" s="109">
        <f>SUM(P47,P53,P57)</f>
        <v>541402773</v>
      </c>
      <c r="Q58" s="260">
        <f t="shared" si="5"/>
        <v>79.70097082027557</v>
      </c>
      <c r="R58" s="267">
        <f t="shared" si="6"/>
        <v>17.71107252098767</v>
      </c>
    </row>
    <row r="59" spans="1:240" s="12" customFormat="1" ht="15" customHeight="1">
      <c r="A59" s="370" t="s">
        <v>299</v>
      </c>
      <c r="B59" s="371"/>
      <c r="C59" s="329" t="s">
        <v>309</v>
      </c>
      <c r="D59" s="330"/>
      <c r="E59" s="338"/>
      <c r="F59" s="329" t="s">
        <v>310</v>
      </c>
      <c r="G59" s="330"/>
      <c r="H59" s="330"/>
      <c r="I59" s="33"/>
      <c r="J59" s="364" t="s">
        <v>325</v>
      </c>
      <c r="K59" s="364"/>
      <c r="L59" s="364"/>
      <c r="M59" s="365"/>
      <c r="N59" s="263"/>
      <c r="O59" s="147"/>
      <c r="P59" s="247"/>
      <c r="Q59" s="147"/>
      <c r="R59" s="147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</row>
    <row r="60" spans="1:25" ht="15" customHeight="1">
      <c r="A60" s="372"/>
      <c r="B60" s="320"/>
      <c r="C60" s="183" t="s">
        <v>300</v>
      </c>
      <c r="D60" s="207" t="s">
        <v>311</v>
      </c>
      <c r="E60" s="208" t="s">
        <v>189</v>
      </c>
      <c r="F60" s="183" t="s">
        <v>300</v>
      </c>
      <c r="G60" s="207" t="s">
        <v>311</v>
      </c>
      <c r="H60" s="215" t="s">
        <v>189</v>
      </c>
      <c r="I60" s="33"/>
      <c r="J60" s="12"/>
      <c r="K60" s="354" t="s">
        <v>57</v>
      </c>
      <c r="L60" s="354"/>
      <c r="M60" s="357"/>
      <c r="N60" s="169">
        <v>6055000</v>
      </c>
      <c r="O60" s="156">
        <v>25138000</v>
      </c>
      <c r="P60" s="182">
        <v>21004000</v>
      </c>
      <c r="Q60" s="258">
        <f t="shared" si="5"/>
        <v>3.0920402971579684</v>
      </c>
      <c r="R60" s="242">
        <f t="shared" si="6"/>
        <v>-16.44522237250378</v>
      </c>
      <c r="S60" s="54"/>
      <c r="T60" s="54"/>
      <c r="U60" s="54"/>
      <c r="V60" s="54"/>
      <c r="W60" s="54"/>
      <c r="X60" s="54"/>
      <c r="Y60" s="54"/>
    </row>
    <row r="61" spans="1:18" ht="15" customHeight="1">
      <c r="A61" s="368" t="s">
        <v>58</v>
      </c>
      <c r="B61" s="369"/>
      <c r="C61" s="155">
        <v>9414884</v>
      </c>
      <c r="D61" s="141">
        <v>10212615</v>
      </c>
      <c r="E61" s="214">
        <v>10487053</v>
      </c>
      <c r="F61" s="141">
        <v>9018148</v>
      </c>
      <c r="G61" s="141">
        <v>9779528</v>
      </c>
      <c r="H61" s="214">
        <v>10033376</v>
      </c>
      <c r="I61" s="33"/>
      <c r="J61" s="12"/>
      <c r="K61" s="354" t="s">
        <v>59</v>
      </c>
      <c r="L61" s="354"/>
      <c r="M61" s="357"/>
      <c r="N61" s="169">
        <v>550063</v>
      </c>
      <c r="O61" s="156">
        <v>550063</v>
      </c>
      <c r="P61" s="182">
        <v>550063</v>
      </c>
      <c r="Q61" s="258">
        <f t="shared" si="5"/>
        <v>0.08097585993028011</v>
      </c>
      <c r="R61" s="242">
        <f t="shared" si="6"/>
        <v>0</v>
      </c>
    </row>
    <row r="62" spans="1:18" ht="15" customHeight="1">
      <c r="A62" s="354" t="s">
        <v>57</v>
      </c>
      <c r="B62" s="357"/>
      <c r="C62" s="166">
        <v>2591953</v>
      </c>
      <c r="D62" s="144">
        <v>19306955</v>
      </c>
      <c r="E62" s="109">
        <v>5082570</v>
      </c>
      <c r="F62" s="144">
        <v>2591953</v>
      </c>
      <c r="G62" s="144">
        <v>19306955</v>
      </c>
      <c r="H62" s="109">
        <v>5082570</v>
      </c>
      <c r="I62" s="33"/>
      <c r="J62" s="12"/>
      <c r="K62" s="354" t="s">
        <v>60</v>
      </c>
      <c r="L62" s="354"/>
      <c r="M62" s="357"/>
      <c r="N62" s="169">
        <v>18092566</v>
      </c>
      <c r="O62" s="156">
        <v>17091147</v>
      </c>
      <c r="P62" s="182">
        <v>19865489</v>
      </c>
      <c r="Q62" s="258">
        <f t="shared" si="5"/>
        <v>2.9244378456840767</v>
      </c>
      <c r="R62" s="242">
        <f t="shared" si="6"/>
        <v>16.23262616604959</v>
      </c>
    </row>
    <row r="63" spans="1:18" ht="15" customHeight="1">
      <c r="A63" s="354" t="s">
        <v>59</v>
      </c>
      <c r="B63" s="357"/>
      <c r="C63" s="166">
        <v>261851</v>
      </c>
      <c r="D63" s="144">
        <v>219484</v>
      </c>
      <c r="E63" s="109">
        <v>199021</v>
      </c>
      <c r="F63" s="144">
        <v>167428</v>
      </c>
      <c r="G63" s="144">
        <v>153636</v>
      </c>
      <c r="H63" s="109">
        <v>164978</v>
      </c>
      <c r="I63" s="33"/>
      <c r="J63" s="12"/>
      <c r="K63" s="354" t="s">
        <v>61</v>
      </c>
      <c r="L63" s="354"/>
      <c r="M63" s="357"/>
      <c r="N63" s="169">
        <v>510015</v>
      </c>
      <c r="O63" s="156">
        <v>548167</v>
      </c>
      <c r="P63" s="182">
        <v>490561</v>
      </c>
      <c r="Q63" s="258">
        <f t="shared" si="5"/>
        <v>0.07221645306675444</v>
      </c>
      <c r="R63" s="242">
        <f t="shared" si="6"/>
        <v>-10.508841283769362</v>
      </c>
    </row>
    <row r="64" spans="1:18" ht="15" customHeight="1">
      <c r="A64" s="354" t="s">
        <v>61</v>
      </c>
      <c r="B64" s="357"/>
      <c r="C64" s="166">
        <v>486948</v>
      </c>
      <c r="D64" s="144">
        <v>534553</v>
      </c>
      <c r="E64" s="109">
        <v>519839</v>
      </c>
      <c r="F64" s="144">
        <v>452412</v>
      </c>
      <c r="G64" s="144">
        <v>463827</v>
      </c>
      <c r="H64" s="109">
        <v>491644</v>
      </c>
      <c r="I64" s="33"/>
      <c r="J64" s="12"/>
      <c r="K64" s="354" t="s">
        <v>62</v>
      </c>
      <c r="L64" s="354"/>
      <c r="M64" s="357"/>
      <c r="N64" s="169">
        <v>977002</v>
      </c>
      <c r="O64" s="156">
        <v>558026</v>
      </c>
      <c r="P64" s="182">
        <v>627708</v>
      </c>
      <c r="Q64" s="258">
        <f t="shared" si="5"/>
        <v>0.09240613363399515</v>
      </c>
      <c r="R64" s="242">
        <f t="shared" si="6"/>
        <v>12.487231777730786</v>
      </c>
    </row>
    <row r="65" spans="1:18" ht="15" customHeight="1">
      <c r="A65" s="354" t="s">
        <v>63</v>
      </c>
      <c r="B65" s="357"/>
      <c r="C65" s="166">
        <v>169032</v>
      </c>
      <c r="D65" s="144">
        <v>197199</v>
      </c>
      <c r="E65" s="109">
        <v>187138</v>
      </c>
      <c r="F65" s="144">
        <v>125871</v>
      </c>
      <c r="G65" s="144">
        <v>164058</v>
      </c>
      <c r="H65" s="109">
        <v>106978</v>
      </c>
      <c r="I65" s="33"/>
      <c r="J65" s="12"/>
      <c r="K65" s="354" t="s">
        <v>64</v>
      </c>
      <c r="L65" s="354"/>
      <c r="M65" s="357"/>
      <c r="N65" s="169">
        <v>5228997</v>
      </c>
      <c r="O65" s="156">
        <v>5876951</v>
      </c>
      <c r="P65" s="182">
        <v>7122424</v>
      </c>
      <c r="Q65" s="258">
        <f t="shared" si="5"/>
        <v>1.0485060950983167</v>
      </c>
      <c r="R65" s="242">
        <f t="shared" si="6"/>
        <v>21.192502711014605</v>
      </c>
    </row>
    <row r="66" spans="1:18" ht="15" customHeight="1">
      <c r="A66" s="354" t="s">
        <v>65</v>
      </c>
      <c r="B66" s="357"/>
      <c r="C66" s="166">
        <v>72225</v>
      </c>
      <c r="D66" s="144">
        <v>78460</v>
      </c>
      <c r="E66" s="109">
        <v>73247</v>
      </c>
      <c r="F66" s="144">
        <v>60092</v>
      </c>
      <c r="G66" s="144">
        <v>78185</v>
      </c>
      <c r="H66" s="109">
        <v>73229</v>
      </c>
      <c r="I66" s="33"/>
      <c r="J66" s="366" t="s">
        <v>56</v>
      </c>
      <c r="K66" s="366"/>
      <c r="L66" s="366"/>
      <c r="M66" s="367"/>
      <c r="N66" s="109">
        <f>SUM(N60:N65)</f>
        <v>31413643</v>
      </c>
      <c r="O66" s="109">
        <f>SUM(O60:O65)</f>
        <v>49762354</v>
      </c>
      <c r="P66" s="109">
        <f>SUM(P60:P65)</f>
        <v>49660245</v>
      </c>
      <c r="Q66" s="260">
        <f>100*P66/P$72</f>
        <v>7.310582684571392</v>
      </c>
      <c r="R66" s="267">
        <f t="shared" si="6"/>
        <v>-0.20519326718346162</v>
      </c>
    </row>
    <row r="67" spans="1:18" ht="15" customHeight="1">
      <c r="A67" s="354" t="s">
        <v>66</v>
      </c>
      <c r="B67" s="357"/>
      <c r="C67" s="166">
        <v>36758893</v>
      </c>
      <c r="D67" s="144">
        <v>33053712</v>
      </c>
      <c r="E67" s="109">
        <v>30786758</v>
      </c>
      <c r="F67" s="144">
        <v>36750927</v>
      </c>
      <c r="G67" s="144">
        <v>33049634</v>
      </c>
      <c r="H67" s="109">
        <v>30777324</v>
      </c>
      <c r="I67" s="33"/>
      <c r="J67" s="364" t="s">
        <v>326</v>
      </c>
      <c r="K67" s="364"/>
      <c r="L67" s="364"/>
      <c r="M67" s="365"/>
      <c r="N67" s="263"/>
      <c r="O67" s="147"/>
      <c r="P67" s="247"/>
      <c r="Q67" s="147"/>
      <c r="R67" s="147"/>
    </row>
    <row r="68" spans="1:18" ht="15" customHeight="1">
      <c r="A68" s="354" t="s">
        <v>67</v>
      </c>
      <c r="B68" s="357"/>
      <c r="C68" s="166">
        <v>6581211</v>
      </c>
      <c r="D68" s="144">
        <v>5626059</v>
      </c>
      <c r="E68" s="109">
        <v>10068590</v>
      </c>
      <c r="F68" s="144">
        <v>5933618</v>
      </c>
      <c r="G68" s="144">
        <v>4825440</v>
      </c>
      <c r="H68" s="109">
        <v>8544839</v>
      </c>
      <c r="J68" s="12"/>
      <c r="K68" s="354" t="s">
        <v>327</v>
      </c>
      <c r="L68" s="354"/>
      <c r="M68" s="357"/>
      <c r="N68" s="169">
        <v>10809753</v>
      </c>
      <c r="O68" s="156">
        <v>10799659</v>
      </c>
      <c r="P68" s="182">
        <v>11406536</v>
      </c>
      <c r="Q68" s="258">
        <f t="shared" si="5"/>
        <v>1.679178678489005</v>
      </c>
      <c r="R68" s="242">
        <f t="shared" si="6"/>
        <v>5.619408909114631</v>
      </c>
    </row>
    <row r="69" spans="1:18" ht="15" customHeight="1">
      <c r="A69" s="354" t="s">
        <v>62</v>
      </c>
      <c r="B69" s="357"/>
      <c r="C69" s="166">
        <v>1745753</v>
      </c>
      <c r="D69" s="144">
        <v>3274207</v>
      </c>
      <c r="E69" s="109">
        <v>1513360</v>
      </c>
      <c r="F69" s="144">
        <v>1696058</v>
      </c>
      <c r="G69" s="144">
        <v>3256579</v>
      </c>
      <c r="H69" s="109">
        <v>1513360</v>
      </c>
      <c r="J69" s="12"/>
      <c r="K69" s="354" t="s">
        <v>328</v>
      </c>
      <c r="L69" s="354"/>
      <c r="M69" s="357"/>
      <c r="N69" s="169">
        <v>2932069</v>
      </c>
      <c r="O69" s="156">
        <v>2678256</v>
      </c>
      <c r="P69" s="182">
        <v>2423332</v>
      </c>
      <c r="Q69" s="258">
        <v>0.3</v>
      </c>
      <c r="R69" s="242">
        <f t="shared" si="6"/>
        <v>-9.518283539736306</v>
      </c>
    </row>
    <row r="70" spans="1:18" ht="15" customHeight="1">
      <c r="A70" s="354" t="s">
        <v>64</v>
      </c>
      <c r="B70" s="357"/>
      <c r="C70" s="166">
        <v>9388457</v>
      </c>
      <c r="D70" s="144">
        <v>9574052</v>
      </c>
      <c r="E70" s="109">
        <v>7957142</v>
      </c>
      <c r="F70" s="144">
        <v>9388457</v>
      </c>
      <c r="G70" s="144">
        <v>9573558</v>
      </c>
      <c r="H70" s="109">
        <v>7957142</v>
      </c>
      <c r="J70" s="12"/>
      <c r="K70" s="354" t="s">
        <v>68</v>
      </c>
      <c r="L70" s="354"/>
      <c r="M70" s="357"/>
      <c r="N70" s="169">
        <v>80029659</v>
      </c>
      <c r="O70" s="156">
        <v>77102024</v>
      </c>
      <c r="P70" s="182">
        <v>74399684</v>
      </c>
      <c r="Q70" s="258">
        <f t="shared" si="5"/>
        <v>10.952524329833315</v>
      </c>
      <c r="R70" s="242">
        <f t="shared" si="6"/>
        <v>-3.504888535740644</v>
      </c>
    </row>
    <row r="71" spans="1:18" ht="15" customHeight="1">
      <c r="A71" s="354" t="s">
        <v>69</v>
      </c>
      <c r="B71" s="357"/>
      <c r="C71" s="166">
        <v>267145</v>
      </c>
      <c r="D71" s="144">
        <v>296305</v>
      </c>
      <c r="E71" s="109">
        <v>317160</v>
      </c>
      <c r="F71" s="144">
        <v>261972</v>
      </c>
      <c r="G71" s="144">
        <v>290355</v>
      </c>
      <c r="H71" s="109">
        <v>311848</v>
      </c>
      <c r="J71" s="358" t="s">
        <v>56</v>
      </c>
      <c r="K71" s="358"/>
      <c r="L71" s="358"/>
      <c r="M71" s="359"/>
      <c r="N71" s="194">
        <f>SUM(N68:N70)</f>
        <v>93771481</v>
      </c>
      <c r="O71" s="194">
        <f>SUM(O68:O70)</f>
        <v>90579939</v>
      </c>
      <c r="P71" s="194">
        <f>SUM(P68:P70)</f>
        <v>88229552</v>
      </c>
      <c r="Q71" s="260">
        <f t="shared" si="5"/>
        <v>12.988446495153038</v>
      </c>
      <c r="R71" s="267">
        <f t="shared" si="6"/>
        <v>-2.5948206920298325</v>
      </c>
    </row>
    <row r="72" spans="1:18" ht="15" customHeight="1">
      <c r="A72" s="360" t="s">
        <v>312</v>
      </c>
      <c r="B72" s="361"/>
      <c r="C72" s="194">
        <f aca="true" t="shared" si="7" ref="C72:H72">SUM(C61:C71)</f>
        <v>67738352</v>
      </c>
      <c r="D72" s="194">
        <f t="shared" si="7"/>
        <v>82373601</v>
      </c>
      <c r="E72" s="194">
        <f t="shared" si="7"/>
        <v>67191878</v>
      </c>
      <c r="F72" s="194">
        <f t="shared" si="7"/>
        <v>66446936</v>
      </c>
      <c r="G72" s="194">
        <f t="shared" si="7"/>
        <v>80941755</v>
      </c>
      <c r="H72" s="194">
        <f t="shared" si="7"/>
        <v>65057288</v>
      </c>
      <c r="J72" s="362" t="s">
        <v>329</v>
      </c>
      <c r="K72" s="362"/>
      <c r="L72" s="362"/>
      <c r="M72" s="363"/>
      <c r="N72" s="248">
        <v>554124868</v>
      </c>
      <c r="O72" s="248">
        <f>SUM(O58,O66,O71)</f>
        <v>600284388</v>
      </c>
      <c r="P72" s="248">
        <f>SUM(P58,P66,P71)</f>
        <v>679292570</v>
      </c>
      <c r="Q72" s="268">
        <f t="shared" si="5"/>
        <v>100</v>
      </c>
      <c r="R72" s="269">
        <f t="shared" si="6"/>
        <v>13.161791907205156</v>
      </c>
    </row>
    <row r="73" spans="1:18" ht="15" customHeight="1">
      <c r="A73" s="33" t="s">
        <v>13</v>
      </c>
      <c r="B73" s="33"/>
      <c r="C73" s="33"/>
      <c r="D73" s="33"/>
      <c r="E73" s="33"/>
      <c r="F73" s="33"/>
      <c r="G73" s="33"/>
      <c r="H73" s="33"/>
      <c r="J73" s="6" t="s">
        <v>13</v>
      </c>
      <c r="Q73" s="121"/>
      <c r="R73" s="121"/>
    </row>
    <row r="74" ht="15" customHeight="1"/>
    <row r="75" ht="15" customHeight="1"/>
    <row r="77" ht="14.25">
      <c r="P77" s="79"/>
    </row>
  </sheetData>
  <sheetProtection/>
  <mergeCells count="105">
    <mergeCell ref="A5:C5"/>
    <mergeCell ref="J5:L6"/>
    <mergeCell ref="M5:O5"/>
    <mergeCell ref="P5:R5"/>
    <mergeCell ref="A6:C6"/>
    <mergeCell ref="A2:H2"/>
    <mergeCell ref="J2:R2"/>
    <mergeCell ref="A3:H3"/>
    <mergeCell ref="J3:R3"/>
    <mergeCell ref="B9:C9"/>
    <mergeCell ref="J9:L9"/>
    <mergeCell ref="B10:C10"/>
    <mergeCell ref="J10:L10"/>
    <mergeCell ref="B8:C8"/>
    <mergeCell ref="J7:L7"/>
    <mergeCell ref="J8:L8"/>
    <mergeCell ref="B13:C13"/>
    <mergeCell ref="B14:C14"/>
    <mergeCell ref="B15:C15"/>
    <mergeCell ref="B16:C16"/>
    <mergeCell ref="B11:C11"/>
    <mergeCell ref="J11:L11"/>
    <mergeCell ref="B12:C12"/>
    <mergeCell ref="J12:L12"/>
    <mergeCell ref="B21:C21"/>
    <mergeCell ref="J21:Q21"/>
    <mergeCell ref="A23:C23"/>
    <mergeCell ref="J23:L23"/>
    <mergeCell ref="B17:C17"/>
    <mergeCell ref="B18:C18"/>
    <mergeCell ref="B19:C19"/>
    <mergeCell ref="B20:C20"/>
    <mergeCell ref="B26:C26"/>
    <mergeCell ref="J26:L26"/>
    <mergeCell ref="B27:C27"/>
    <mergeCell ref="J27:L27"/>
    <mergeCell ref="B24:C24"/>
    <mergeCell ref="J24:L24"/>
    <mergeCell ref="B25:C25"/>
    <mergeCell ref="J25:L25"/>
    <mergeCell ref="B32:C32"/>
    <mergeCell ref="B33:C33"/>
    <mergeCell ref="B29:C29"/>
    <mergeCell ref="B31:C31"/>
    <mergeCell ref="B30:C30"/>
    <mergeCell ref="B28:C28"/>
    <mergeCell ref="J35:L35"/>
    <mergeCell ref="A37:C37"/>
    <mergeCell ref="A39:C39"/>
    <mergeCell ref="A41:C41"/>
    <mergeCell ref="B34:C34"/>
    <mergeCell ref="B35:C35"/>
    <mergeCell ref="L48:M48"/>
    <mergeCell ref="L49:M49"/>
    <mergeCell ref="L50:M50"/>
    <mergeCell ref="L51:M51"/>
    <mergeCell ref="J43:R43"/>
    <mergeCell ref="J45:M45"/>
    <mergeCell ref="J46:M46"/>
    <mergeCell ref="K47:M47"/>
    <mergeCell ref="A56:H56"/>
    <mergeCell ref="L56:M56"/>
    <mergeCell ref="A57:H57"/>
    <mergeCell ref="K57:M57"/>
    <mergeCell ref="L52:M52"/>
    <mergeCell ref="K53:M53"/>
    <mergeCell ref="L54:M54"/>
    <mergeCell ref="L55:M55"/>
    <mergeCell ref="J58:M58"/>
    <mergeCell ref="A59:B60"/>
    <mergeCell ref="C59:E59"/>
    <mergeCell ref="F59:H59"/>
    <mergeCell ref="J59:M59"/>
    <mergeCell ref="K60:M60"/>
    <mergeCell ref="A63:B63"/>
    <mergeCell ref="K63:M63"/>
    <mergeCell ref="A64:B64"/>
    <mergeCell ref="K64:M64"/>
    <mergeCell ref="A61:B61"/>
    <mergeCell ref="K61:M61"/>
    <mergeCell ref="A62:B62"/>
    <mergeCell ref="K62:M62"/>
    <mergeCell ref="A67:B67"/>
    <mergeCell ref="J67:M67"/>
    <mergeCell ref="A68:B68"/>
    <mergeCell ref="K68:M68"/>
    <mergeCell ref="A65:B65"/>
    <mergeCell ref="K65:M65"/>
    <mergeCell ref="A66:B66"/>
    <mergeCell ref="J66:M66"/>
    <mergeCell ref="A71:B71"/>
    <mergeCell ref="J71:M71"/>
    <mergeCell ref="A72:B72"/>
    <mergeCell ref="J72:M72"/>
    <mergeCell ref="A69:B69"/>
    <mergeCell ref="K69:M69"/>
    <mergeCell ref="A70:B70"/>
    <mergeCell ref="K70:M70"/>
    <mergeCell ref="J32:L32"/>
    <mergeCell ref="J33:L33"/>
    <mergeCell ref="J34:L34"/>
    <mergeCell ref="J28:L28"/>
    <mergeCell ref="J29:L29"/>
    <mergeCell ref="J30:L30"/>
    <mergeCell ref="J31:L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6"/>
  <sheetViews>
    <sheetView workbookViewId="0" topLeftCell="L22">
      <selection activeCell="I60" sqref="I60"/>
    </sheetView>
  </sheetViews>
  <sheetFormatPr defaultColWidth="10.59765625" defaultRowHeight="15"/>
  <cols>
    <col min="1" max="1" width="8.59765625" style="82" customWidth="1"/>
    <col min="2" max="2" width="2.09765625" style="82" customWidth="1"/>
    <col min="3" max="3" width="16.59765625" style="82" customWidth="1"/>
    <col min="4" max="4" width="14.19921875" style="82" customWidth="1"/>
    <col min="5" max="6" width="14.3984375" style="82" customWidth="1"/>
    <col min="7" max="7" width="13.5" style="6" customWidth="1"/>
    <col min="8" max="8" width="15.19921875" style="82" customWidth="1"/>
    <col min="9" max="9" width="15.59765625" style="82" customWidth="1"/>
    <col min="10" max="10" width="16.19921875" style="82" customWidth="1"/>
    <col min="11" max="11" width="13.5" style="6" customWidth="1"/>
    <col min="12" max="14" width="15.59765625" style="82" customWidth="1"/>
    <col min="15" max="15" width="2.59765625" style="82" customWidth="1"/>
    <col min="16" max="16" width="9.59765625" style="6" customWidth="1"/>
    <col min="17" max="19" width="15.59765625" style="82" customWidth="1"/>
    <col min="20" max="20" width="14.5" style="6" customWidth="1"/>
    <col min="21" max="21" width="15.59765625" style="82" customWidth="1"/>
    <col min="22" max="22" width="15.19921875" style="82" customWidth="1"/>
    <col min="23" max="23" width="16" style="82" customWidth="1"/>
    <col min="24" max="24" width="10.59765625" style="6" customWidth="1"/>
    <col min="25" max="16384" width="10.59765625" style="82" customWidth="1"/>
  </cols>
  <sheetData>
    <row r="1" spans="1:24" s="81" customFormat="1" ht="19.5" customHeight="1">
      <c r="A1" s="80" t="s">
        <v>331</v>
      </c>
      <c r="B1" s="80"/>
      <c r="G1" s="60"/>
      <c r="K1" s="60"/>
      <c r="P1" s="60"/>
      <c r="T1" s="60"/>
      <c r="X1" s="10" t="s">
        <v>332</v>
      </c>
    </row>
    <row r="2" spans="1:24" ht="19.5" customHeight="1">
      <c r="A2" s="411" t="s">
        <v>347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</row>
    <row r="3" spans="1:24" ht="18" customHeight="1" thickBot="1">
      <c r="A3" s="6"/>
      <c r="B3" s="6"/>
      <c r="C3" s="83"/>
      <c r="D3" s="83"/>
      <c r="E3" s="83"/>
      <c r="F3" s="83"/>
      <c r="G3" s="84"/>
      <c r="H3" s="83"/>
      <c r="I3" s="83"/>
      <c r="J3" s="83"/>
      <c r="K3" s="84"/>
      <c r="L3" s="83"/>
      <c r="M3" s="83"/>
      <c r="N3" s="83"/>
      <c r="O3" s="83"/>
      <c r="P3" s="84"/>
      <c r="Q3" s="83"/>
      <c r="R3" s="83"/>
      <c r="S3" s="83"/>
      <c r="T3" s="84"/>
      <c r="U3" s="83"/>
      <c r="V3" s="83"/>
      <c r="W3" s="83"/>
      <c r="X3" s="16" t="s">
        <v>298</v>
      </c>
    </row>
    <row r="4" spans="1:24" ht="21.75" customHeight="1">
      <c r="A4" s="427" t="s">
        <v>333</v>
      </c>
      <c r="B4" s="427"/>
      <c r="C4" s="371"/>
      <c r="D4" s="430" t="s">
        <v>334</v>
      </c>
      <c r="E4" s="427"/>
      <c r="F4" s="427"/>
      <c r="G4" s="431"/>
      <c r="H4" s="430" t="s">
        <v>335</v>
      </c>
      <c r="I4" s="427"/>
      <c r="J4" s="427"/>
      <c r="K4" s="431"/>
      <c r="L4" s="430" t="s">
        <v>336</v>
      </c>
      <c r="M4" s="427"/>
      <c r="N4" s="427"/>
      <c r="O4" s="427"/>
      <c r="P4" s="431"/>
      <c r="Q4" s="430" t="s">
        <v>311</v>
      </c>
      <c r="R4" s="427"/>
      <c r="S4" s="427"/>
      <c r="T4" s="431"/>
      <c r="U4" s="432" t="s">
        <v>337</v>
      </c>
      <c r="V4" s="433"/>
      <c r="W4" s="433"/>
      <c r="X4" s="434"/>
    </row>
    <row r="5" spans="1:24" ht="21.75" customHeight="1">
      <c r="A5" s="428"/>
      <c r="B5" s="428"/>
      <c r="C5" s="429"/>
      <c r="D5" s="435" t="s">
        <v>338</v>
      </c>
      <c r="E5" s="435" t="s">
        <v>339</v>
      </c>
      <c r="F5" s="435" t="s">
        <v>340</v>
      </c>
      <c r="G5" s="437" t="s">
        <v>341</v>
      </c>
      <c r="H5" s="435" t="s">
        <v>338</v>
      </c>
      <c r="I5" s="435" t="s">
        <v>339</v>
      </c>
      <c r="J5" s="435" t="s">
        <v>340</v>
      </c>
      <c r="K5" s="437" t="s">
        <v>341</v>
      </c>
      <c r="L5" s="435" t="s">
        <v>338</v>
      </c>
      <c r="M5" s="435" t="s">
        <v>339</v>
      </c>
      <c r="N5" s="435" t="s">
        <v>340</v>
      </c>
      <c r="O5" s="437" t="s">
        <v>341</v>
      </c>
      <c r="P5" s="438"/>
      <c r="Q5" s="435" t="s">
        <v>338</v>
      </c>
      <c r="R5" s="435" t="s">
        <v>339</v>
      </c>
      <c r="S5" s="435" t="s">
        <v>340</v>
      </c>
      <c r="T5" s="438" t="s">
        <v>70</v>
      </c>
      <c r="U5" s="436" t="s">
        <v>342</v>
      </c>
      <c r="V5" s="436" t="s">
        <v>343</v>
      </c>
      <c r="W5" s="436" t="s">
        <v>344</v>
      </c>
      <c r="X5" s="439" t="s">
        <v>345</v>
      </c>
    </row>
    <row r="6" spans="1:24" ht="21.75" customHeight="1">
      <c r="A6" s="372"/>
      <c r="B6" s="372"/>
      <c r="C6" s="372"/>
      <c r="D6" s="435"/>
      <c r="E6" s="435"/>
      <c r="F6" s="435"/>
      <c r="G6" s="438"/>
      <c r="H6" s="435"/>
      <c r="I6" s="435"/>
      <c r="J6" s="435"/>
      <c r="K6" s="438"/>
      <c r="L6" s="435"/>
      <c r="M6" s="435"/>
      <c r="N6" s="435"/>
      <c r="O6" s="438"/>
      <c r="P6" s="438"/>
      <c r="Q6" s="435"/>
      <c r="R6" s="435"/>
      <c r="S6" s="435"/>
      <c r="T6" s="438"/>
      <c r="U6" s="436"/>
      <c r="V6" s="436"/>
      <c r="W6" s="436"/>
      <c r="X6" s="440"/>
    </row>
    <row r="7" spans="1:24" ht="21.75" customHeight="1">
      <c r="A7" s="425" t="s">
        <v>353</v>
      </c>
      <c r="B7" s="425"/>
      <c r="C7" s="426"/>
      <c r="D7" s="257">
        <f>SUM(D8:D26)</f>
        <v>142584000</v>
      </c>
      <c r="E7" s="257">
        <f>SUM(E8:E26)</f>
        <v>147219906</v>
      </c>
      <c r="F7" s="257">
        <f aca="true" t="shared" si="0" ref="F7:W7">SUM(F8:F26)</f>
        <v>144276657</v>
      </c>
      <c r="G7" s="267">
        <f>100*F7/E7</f>
        <v>98.00078054661984</v>
      </c>
      <c r="H7" s="257">
        <f t="shared" si="0"/>
        <v>134233000</v>
      </c>
      <c r="I7" s="257">
        <f t="shared" si="0"/>
        <v>139121062</v>
      </c>
      <c r="J7" s="257">
        <f t="shared" si="0"/>
        <v>136201958</v>
      </c>
      <c r="K7" s="260">
        <f>100*J7/I7</f>
        <v>97.90175264763289</v>
      </c>
      <c r="L7" s="257">
        <f t="shared" si="0"/>
        <v>127367000</v>
      </c>
      <c r="M7" s="257">
        <f t="shared" si="0"/>
        <v>131859513</v>
      </c>
      <c r="N7" s="257">
        <f t="shared" si="0"/>
        <v>128986625</v>
      </c>
      <c r="O7" s="109"/>
      <c r="P7" s="260">
        <f>100*N7/M7</f>
        <v>97.82125086416784</v>
      </c>
      <c r="Q7" s="257">
        <f t="shared" si="0"/>
        <v>131022000</v>
      </c>
      <c r="R7" s="257">
        <f t="shared" si="0"/>
        <v>135307662</v>
      </c>
      <c r="S7" s="257">
        <f t="shared" si="0"/>
        <v>132306311</v>
      </c>
      <c r="T7" s="260">
        <f>100*S7/R7</f>
        <v>97.78183219217844</v>
      </c>
      <c r="U7" s="257">
        <f t="shared" si="0"/>
        <v>132576000</v>
      </c>
      <c r="V7" s="257">
        <f t="shared" si="0"/>
        <v>138000135</v>
      </c>
      <c r="W7" s="257">
        <f t="shared" si="0"/>
        <v>134770573</v>
      </c>
      <c r="X7" s="260">
        <f>100*W7/V7</f>
        <v>97.65973997054424</v>
      </c>
    </row>
    <row r="8" spans="1:24" ht="21.75" customHeight="1">
      <c r="A8" s="422" t="s">
        <v>72</v>
      </c>
      <c r="B8" s="15"/>
      <c r="C8" s="85" t="s">
        <v>71</v>
      </c>
      <c r="D8" s="169">
        <v>21712000</v>
      </c>
      <c r="E8" s="156">
        <v>22550331</v>
      </c>
      <c r="F8" s="156">
        <v>21890803</v>
      </c>
      <c r="G8" s="242">
        <f>100*F8/E8</f>
        <v>97.07530678817974</v>
      </c>
      <c r="H8" s="156">
        <v>24001000</v>
      </c>
      <c r="I8" s="156">
        <v>24912152</v>
      </c>
      <c r="J8" s="156">
        <v>24152637</v>
      </c>
      <c r="K8" s="258">
        <f>100*J8/I8</f>
        <v>96.95122685507057</v>
      </c>
      <c r="L8" s="156">
        <v>23737000</v>
      </c>
      <c r="M8" s="156">
        <v>24603829</v>
      </c>
      <c r="N8" s="156">
        <v>23762648</v>
      </c>
      <c r="O8" s="144"/>
      <c r="P8" s="258">
        <f>100*N8/M8</f>
        <v>96.58109719426191</v>
      </c>
      <c r="Q8" s="156">
        <v>20229000</v>
      </c>
      <c r="R8" s="156">
        <v>21197383</v>
      </c>
      <c r="S8" s="156">
        <v>20284723</v>
      </c>
      <c r="T8" s="258">
        <f>100*S8/R8</f>
        <v>95.69446851057039</v>
      </c>
      <c r="U8" s="182">
        <v>22227000</v>
      </c>
      <c r="V8" s="182">
        <v>23449849</v>
      </c>
      <c r="W8" s="182">
        <v>22483946</v>
      </c>
      <c r="X8" s="260">
        <f>100*W8/V8</f>
        <v>95.88098413768037</v>
      </c>
    </row>
    <row r="9" spans="1:24" ht="21.75" customHeight="1">
      <c r="A9" s="422"/>
      <c r="B9" s="15"/>
      <c r="C9" s="85" t="s">
        <v>73</v>
      </c>
      <c r="D9" s="169">
        <v>8680000</v>
      </c>
      <c r="E9" s="156">
        <v>8926846</v>
      </c>
      <c r="F9" s="156">
        <v>8860101</v>
      </c>
      <c r="G9" s="242">
        <f aca="true" t="shared" si="1" ref="G9:G26">100*F9/E9</f>
        <v>99.25231151069482</v>
      </c>
      <c r="H9" s="156">
        <v>7655000</v>
      </c>
      <c r="I9" s="156">
        <v>7942433</v>
      </c>
      <c r="J9" s="156">
        <v>7897183</v>
      </c>
      <c r="K9" s="258">
        <f aca="true" t="shared" si="2" ref="K9:K26">100*J9/I9</f>
        <v>99.43027533250832</v>
      </c>
      <c r="L9" s="156">
        <v>6779000</v>
      </c>
      <c r="M9" s="156">
        <v>7106919</v>
      </c>
      <c r="N9" s="156">
        <v>7051879</v>
      </c>
      <c r="O9" s="144"/>
      <c r="P9" s="258">
        <f aca="true" t="shared" si="3" ref="P9:P26">100*N9/M9</f>
        <v>99.2255434457604</v>
      </c>
      <c r="Q9" s="156">
        <v>6939000</v>
      </c>
      <c r="R9" s="156">
        <v>7242979</v>
      </c>
      <c r="S9" s="156">
        <v>7186067</v>
      </c>
      <c r="T9" s="258">
        <f aca="true" t="shared" si="4" ref="T9:T26">100*S9/R9</f>
        <v>99.21424596150285</v>
      </c>
      <c r="U9" s="182">
        <v>7320000</v>
      </c>
      <c r="V9" s="182">
        <v>7634037</v>
      </c>
      <c r="W9" s="182">
        <v>7573927</v>
      </c>
      <c r="X9" s="260">
        <f aca="true" t="shared" si="5" ref="X9:X26">100*W9/V9</f>
        <v>99.2126053358138</v>
      </c>
    </row>
    <row r="10" spans="1:24" ht="21.75" customHeight="1">
      <c r="A10" s="422"/>
      <c r="B10" s="86"/>
      <c r="C10" s="85" t="s">
        <v>74</v>
      </c>
      <c r="D10" s="169">
        <v>12660000</v>
      </c>
      <c r="E10" s="156">
        <v>12676057</v>
      </c>
      <c r="F10" s="156">
        <v>12676057</v>
      </c>
      <c r="G10" s="270">
        <f>100*F10/E10</f>
        <v>100</v>
      </c>
      <c r="H10" s="156">
        <v>8925000</v>
      </c>
      <c r="I10" s="156">
        <v>9113896</v>
      </c>
      <c r="J10" s="156">
        <v>9113896</v>
      </c>
      <c r="K10" s="271">
        <f t="shared" si="2"/>
        <v>100</v>
      </c>
      <c r="L10" s="156">
        <v>9560000</v>
      </c>
      <c r="M10" s="156">
        <v>9851569</v>
      </c>
      <c r="N10" s="156">
        <v>9851569</v>
      </c>
      <c r="O10" s="144"/>
      <c r="P10" s="271">
        <f t="shared" si="3"/>
        <v>100</v>
      </c>
      <c r="Q10" s="156">
        <v>11643000</v>
      </c>
      <c r="R10" s="156">
        <v>11669430</v>
      </c>
      <c r="S10" s="156">
        <v>11669430</v>
      </c>
      <c r="T10" s="271">
        <f t="shared" si="4"/>
        <v>100</v>
      </c>
      <c r="U10" s="182">
        <v>8894000</v>
      </c>
      <c r="V10" s="182">
        <v>9184888</v>
      </c>
      <c r="W10" s="182">
        <v>9184888</v>
      </c>
      <c r="X10" s="273">
        <f t="shared" si="5"/>
        <v>100</v>
      </c>
    </row>
    <row r="11" spans="1:24" ht="21.75" customHeight="1">
      <c r="A11" s="422" t="s">
        <v>75</v>
      </c>
      <c r="B11" s="15"/>
      <c r="C11" s="85" t="s">
        <v>71</v>
      </c>
      <c r="D11" s="169">
        <v>2663000</v>
      </c>
      <c r="E11" s="156">
        <v>2811984</v>
      </c>
      <c r="F11" s="156">
        <v>2714916</v>
      </c>
      <c r="G11" s="242">
        <f t="shared" si="1"/>
        <v>96.54806001741119</v>
      </c>
      <c r="H11" s="156">
        <v>2808000</v>
      </c>
      <c r="I11" s="156">
        <v>2950363</v>
      </c>
      <c r="J11" s="156">
        <v>2831234</v>
      </c>
      <c r="K11" s="271">
        <f t="shared" si="2"/>
        <v>95.96222566511307</v>
      </c>
      <c r="L11" s="156">
        <v>2385000</v>
      </c>
      <c r="M11" s="156">
        <v>2518919</v>
      </c>
      <c r="N11" s="156">
        <v>2407392</v>
      </c>
      <c r="O11" s="144"/>
      <c r="P11" s="258">
        <f t="shared" si="3"/>
        <v>95.5724261081837</v>
      </c>
      <c r="Q11" s="156">
        <v>2192000</v>
      </c>
      <c r="R11" s="156">
        <v>2335109</v>
      </c>
      <c r="S11" s="156">
        <v>2227009</v>
      </c>
      <c r="T11" s="258">
        <f t="shared" si="4"/>
        <v>95.3706657804839</v>
      </c>
      <c r="U11" s="182">
        <v>2275000</v>
      </c>
      <c r="V11" s="182">
        <v>2441909</v>
      </c>
      <c r="W11" s="182">
        <v>2332581</v>
      </c>
      <c r="X11" s="260">
        <f t="shared" si="5"/>
        <v>95.52284708398224</v>
      </c>
    </row>
    <row r="12" spans="1:24" ht="21.75" customHeight="1">
      <c r="A12" s="422"/>
      <c r="B12" s="15"/>
      <c r="C12" s="85" t="s">
        <v>73</v>
      </c>
      <c r="D12" s="169">
        <v>51326000</v>
      </c>
      <c r="E12" s="156">
        <v>52492957</v>
      </c>
      <c r="F12" s="156">
        <v>52114167</v>
      </c>
      <c r="G12" s="242">
        <f t="shared" si="1"/>
        <v>99.278398433527</v>
      </c>
      <c r="H12" s="156">
        <v>42998000</v>
      </c>
      <c r="I12" s="156">
        <v>44171399</v>
      </c>
      <c r="J12" s="156">
        <v>43825168</v>
      </c>
      <c r="K12" s="258">
        <f t="shared" si="2"/>
        <v>99.21616474044664</v>
      </c>
      <c r="L12" s="156">
        <v>35893000</v>
      </c>
      <c r="M12" s="156">
        <v>37028999</v>
      </c>
      <c r="N12" s="156">
        <v>36724089</v>
      </c>
      <c r="O12" s="144"/>
      <c r="P12" s="258">
        <f t="shared" si="3"/>
        <v>99.17656429221864</v>
      </c>
      <c r="Q12" s="156">
        <v>36850000</v>
      </c>
      <c r="R12" s="156">
        <v>37831108</v>
      </c>
      <c r="S12" s="156">
        <v>37515746</v>
      </c>
      <c r="T12" s="258">
        <f t="shared" si="4"/>
        <v>99.16639502073268</v>
      </c>
      <c r="U12" s="182">
        <v>36571000</v>
      </c>
      <c r="V12" s="182">
        <v>37415485</v>
      </c>
      <c r="W12" s="182">
        <v>37110016</v>
      </c>
      <c r="X12" s="260">
        <f t="shared" si="5"/>
        <v>99.18357599801259</v>
      </c>
    </row>
    <row r="13" spans="1:24" ht="21.75" customHeight="1">
      <c r="A13" s="422" t="s">
        <v>354</v>
      </c>
      <c r="B13" s="422"/>
      <c r="C13" s="423"/>
      <c r="D13" s="169">
        <v>5942000</v>
      </c>
      <c r="E13" s="156">
        <v>6427479</v>
      </c>
      <c r="F13" s="156">
        <v>5951816</v>
      </c>
      <c r="G13" s="242">
        <f t="shared" si="1"/>
        <v>92.59954019297457</v>
      </c>
      <c r="H13" s="156">
        <v>7060000</v>
      </c>
      <c r="I13" s="156">
        <v>7810008</v>
      </c>
      <c r="J13" s="156">
        <v>7227773</v>
      </c>
      <c r="K13" s="258">
        <f t="shared" si="2"/>
        <v>92.54501403839791</v>
      </c>
      <c r="L13" s="156">
        <v>6543000</v>
      </c>
      <c r="M13" s="156">
        <v>7120263</v>
      </c>
      <c r="N13" s="156">
        <v>6601300</v>
      </c>
      <c r="O13" s="156"/>
      <c r="P13" s="258">
        <f t="shared" si="3"/>
        <v>92.71146304567682</v>
      </c>
      <c r="Q13" s="156">
        <v>6532000</v>
      </c>
      <c r="R13" s="156">
        <v>7196390</v>
      </c>
      <c r="S13" s="156">
        <v>6582907</v>
      </c>
      <c r="T13" s="258">
        <f t="shared" si="4"/>
        <v>91.47512850192943</v>
      </c>
      <c r="U13" s="182">
        <v>7713000</v>
      </c>
      <c r="V13" s="182">
        <v>8715432</v>
      </c>
      <c r="W13" s="182">
        <v>8058374</v>
      </c>
      <c r="X13" s="260">
        <f t="shared" si="5"/>
        <v>92.46098185379681</v>
      </c>
    </row>
    <row r="14" spans="1:24" ht="21.75" customHeight="1">
      <c r="A14" s="422" t="s">
        <v>355</v>
      </c>
      <c r="B14" s="422"/>
      <c r="C14" s="423"/>
      <c r="D14" s="169">
        <v>3492000</v>
      </c>
      <c r="E14" s="156">
        <v>3525938</v>
      </c>
      <c r="F14" s="156">
        <v>3525938</v>
      </c>
      <c r="G14" s="271">
        <f t="shared" si="1"/>
        <v>100</v>
      </c>
      <c r="H14" s="156">
        <v>3504000</v>
      </c>
      <c r="I14" s="156">
        <v>3505528</v>
      </c>
      <c r="J14" s="156">
        <v>3505528</v>
      </c>
      <c r="K14" s="271">
        <f t="shared" si="2"/>
        <v>100</v>
      </c>
      <c r="L14" s="156">
        <v>3535000</v>
      </c>
      <c r="M14" s="156">
        <v>3546837</v>
      </c>
      <c r="N14" s="156">
        <v>3546837</v>
      </c>
      <c r="O14" s="156"/>
      <c r="P14" s="271">
        <f t="shared" si="3"/>
        <v>100</v>
      </c>
      <c r="Q14" s="156">
        <v>3572000</v>
      </c>
      <c r="R14" s="156">
        <v>3585519</v>
      </c>
      <c r="S14" s="156">
        <v>3585519</v>
      </c>
      <c r="T14" s="271">
        <f t="shared" si="4"/>
        <v>100</v>
      </c>
      <c r="U14" s="182">
        <v>3639000</v>
      </c>
      <c r="V14" s="182">
        <v>3655132</v>
      </c>
      <c r="W14" s="182">
        <v>3655132</v>
      </c>
      <c r="X14" s="273">
        <f t="shared" si="5"/>
        <v>100</v>
      </c>
    </row>
    <row r="15" spans="1:24" ht="21.75" customHeight="1">
      <c r="A15" s="422" t="s">
        <v>356</v>
      </c>
      <c r="B15" s="422"/>
      <c r="C15" s="423"/>
      <c r="D15" s="169">
        <v>1170000</v>
      </c>
      <c r="E15" s="156">
        <v>1208937</v>
      </c>
      <c r="F15" s="156">
        <v>1208937</v>
      </c>
      <c r="G15" s="271">
        <f t="shared" si="1"/>
        <v>100</v>
      </c>
      <c r="H15" s="156">
        <v>1235000</v>
      </c>
      <c r="I15" s="156">
        <v>1245818</v>
      </c>
      <c r="J15" s="156">
        <v>1245818</v>
      </c>
      <c r="K15" s="271">
        <f t="shared" si="2"/>
        <v>100</v>
      </c>
      <c r="L15" s="156">
        <v>1194000</v>
      </c>
      <c r="M15" s="156">
        <v>1194172</v>
      </c>
      <c r="N15" s="156">
        <v>1194172</v>
      </c>
      <c r="O15" s="144"/>
      <c r="P15" s="271">
        <f t="shared" si="3"/>
        <v>100</v>
      </c>
      <c r="Q15" s="156">
        <v>1182000</v>
      </c>
      <c r="R15" s="156">
        <v>1182969</v>
      </c>
      <c r="S15" s="156">
        <v>1182969</v>
      </c>
      <c r="T15" s="271">
        <f t="shared" si="4"/>
        <v>100</v>
      </c>
      <c r="U15" s="182">
        <v>1196000</v>
      </c>
      <c r="V15" s="182">
        <v>1197213</v>
      </c>
      <c r="W15" s="182">
        <v>1197213</v>
      </c>
      <c r="X15" s="273">
        <f t="shared" si="5"/>
        <v>100</v>
      </c>
    </row>
    <row r="16" spans="1:24" ht="21.75" customHeight="1">
      <c r="A16" s="422" t="s">
        <v>357</v>
      </c>
      <c r="B16" s="422"/>
      <c r="C16" s="423"/>
      <c r="D16" s="169">
        <v>4102000</v>
      </c>
      <c r="E16" s="156">
        <v>4177594</v>
      </c>
      <c r="F16" s="156">
        <v>4142370</v>
      </c>
      <c r="G16" s="242">
        <f t="shared" si="1"/>
        <v>99.15683525014637</v>
      </c>
      <c r="H16" s="156">
        <v>3730000</v>
      </c>
      <c r="I16" s="156">
        <v>3796257</v>
      </c>
      <c r="J16" s="156">
        <v>3743749</v>
      </c>
      <c r="K16" s="258">
        <f t="shared" si="2"/>
        <v>98.61684812171568</v>
      </c>
      <c r="L16" s="156">
        <v>3422000</v>
      </c>
      <c r="M16" s="156">
        <v>3497306</v>
      </c>
      <c r="N16" s="156">
        <v>3419556</v>
      </c>
      <c r="O16" s="144"/>
      <c r="P16" s="258">
        <f t="shared" si="3"/>
        <v>97.77686024614374</v>
      </c>
      <c r="Q16" s="156">
        <v>3155000</v>
      </c>
      <c r="R16" s="156">
        <v>3257890</v>
      </c>
      <c r="S16" s="156">
        <v>3170667</v>
      </c>
      <c r="T16" s="258">
        <f t="shared" si="4"/>
        <v>97.32271500879403</v>
      </c>
      <c r="U16" s="182">
        <v>3049000</v>
      </c>
      <c r="V16" s="182">
        <v>3185268</v>
      </c>
      <c r="W16" s="182">
        <v>3097353</v>
      </c>
      <c r="X16" s="260">
        <f t="shared" si="5"/>
        <v>97.23994966828536</v>
      </c>
    </row>
    <row r="17" spans="1:24" ht="21.75" customHeight="1">
      <c r="A17" s="422" t="s">
        <v>358</v>
      </c>
      <c r="B17" s="422"/>
      <c r="C17" s="423"/>
      <c r="D17" s="169">
        <v>14092000</v>
      </c>
      <c r="E17" s="156">
        <v>14667796</v>
      </c>
      <c r="F17" s="156">
        <v>14118753</v>
      </c>
      <c r="G17" s="242">
        <f t="shared" si="1"/>
        <v>96.25681322538165</v>
      </c>
      <c r="H17" s="156">
        <v>14921870</v>
      </c>
      <c r="I17" s="156">
        <v>15463356</v>
      </c>
      <c r="J17" s="156">
        <v>14942627</v>
      </c>
      <c r="K17" s="258">
        <f t="shared" si="2"/>
        <v>96.63249685255904</v>
      </c>
      <c r="L17" s="156">
        <v>15571370</v>
      </c>
      <c r="M17" s="156">
        <v>16089636</v>
      </c>
      <c r="N17" s="156">
        <v>15603500</v>
      </c>
      <c r="O17" s="144"/>
      <c r="P17" s="258">
        <f t="shared" si="3"/>
        <v>96.97857676829979</v>
      </c>
      <c r="Q17" s="156">
        <v>16278880</v>
      </c>
      <c r="R17" s="156">
        <v>16798173</v>
      </c>
      <c r="S17" s="156">
        <v>16316719</v>
      </c>
      <c r="T17" s="258">
        <f t="shared" si="4"/>
        <v>97.13389069156509</v>
      </c>
      <c r="U17" s="182">
        <v>16971980</v>
      </c>
      <c r="V17" s="182">
        <v>17531843</v>
      </c>
      <c r="W17" s="182">
        <v>17045334</v>
      </c>
      <c r="X17" s="260">
        <f t="shared" si="5"/>
        <v>97.22499796513122</v>
      </c>
    </row>
    <row r="18" spans="1:24" ht="21.75" customHeight="1">
      <c r="A18" s="422" t="s">
        <v>359</v>
      </c>
      <c r="B18" s="422"/>
      <c r="C18" s="423"/>
      <c r="D18" s="169">
        <v>2110</v>
      </c>
      <c r="E18" s="156">
        <v>2157</v>
      </c>
      <c r="F18" s="156">
        <v>2157</v>
      </c>
      <c r="G18" s="271">
        <f t="shared" si="1"/>
        <v>100</v>
      </c>
      <c r="H18" s="156">
        <v>2100</v>
      </c>
      <c r="I18" s="156">
        <v>2460</v>
      </c>
      <c r="J18" s="156">
        <v>2460</v>
      </c>
      <c r="K18" s="271">
        <f t="shared" si="2"/>
        <v>100</v>
      </c>
      <c r="L18" s="156">
        <v>2300</v>
      </c>
      <c r="M18" s="156">
        <v>2383</v>
      </c>
      <c r="N18" s="156">
        <v>2383</v>
      </c>
      <c r="O18" s="144"/>
      <c r="P18" s="271">
        <f t="shared" si="3"/>
        <v>100</v>
      </c>
      <c r="Q18" s="156">
        <v>2100</v>
      </c>
      <c r="R18" s="156">
        <v>2306</v>
      </c>
      <c r="S18" s="156">
        <v>2306</v>
      </c>
      <c r="T18" s="271">
        <f t="shared" si="4"/>
        <v>100</v>
      </c>
      <c r="U18" s="182">
        <v>2100</v>
      </c>
      <c r="V18" s="182">
        <v>2150</v>
      </c>
      <c r="W18" s="182">
        <v>2150</v>
      </c>
      <c r="X18" s="273">
        <f t="shared" si="5"/>
        <v>100</v>
      </c>
    </row>
    <row r="19" spans="1:24" ht="21.75" customHeight="1">
      <c r="A19" s="422" t="s">
        <v>360</v>
      </c>
      <c r="B19" s="422"/>
      <c r="C19" s="423"/>
      <c r="D19" s="169">
        <v>13700</v>
      </c>
      <c r="E19" s="156">
        <v>14119</v>
      </c>
      <c r="F19" s="156">
        <v>14119</v>
      </c>
      <c r="G19" s="271">
        <f t="shared" si="1"/>
        <v>100</v>
      </c>
      <c r="H19" s="156">
        <v>14000</v>
      </c>
      <c r="I19" s="156">
        <v>13412</v>
      </c>
      <c r="J19" s="156">
        <v>13412</v>
      </c>
      <c r="K19" s="271">
        <f t="shared" si="2"/>
        <v>100</v>
      </c>
      <c r="L19" s="156">
        <v>13000</v>
      </c>
      <c r="M19" s="156">
        <v>12943</v>
      </c>
      <c r="N19" s="156">
        <v>12943</v>
      </c>
      <c r="O19" s="144"/>
      <c r="P19" s="271">
        <f t="shared" si="3"/>
        <v>100</v>
      </c>
      <c r="Q19" s="156">
        <v>12000</v>
      </c>
      <c r="R19" s="156">
        <v>12568</v>
      </c>
      <c r="S19" s="156">
        <v>12568</v>
      </c>
      <c r="T19" s="271">
        <f t="shared" si="4"/>
        <v>100</v>
      </c>
      <c r="U19" s="182">
        <v>12000</v>
      </c>
      <c r="V19" s="182">
        <v>12107</v>
      </c>
      <c r="W19" s="182">
        <v>12107</v>
      </c>
      <c r="X19" s="273">
        <f t="shared" si="5"/>
        <v>100</v>
      </c>
    </row>
    <row r="20" spans="1:24" ht="21.75" customHeight="1">
      <c r="A20" s="422" t="s">
        <v>361</v>
      </c>
      <c r="B20" s="422"/>
      <c r="C20" s="423"/>
      <c r="D20" s="169">
        <v>6337190</v>
      </c>
      <c r="E20" s="156">
        <v>6386008</v>
      </c>
      <c r="F20" s="156">
        <v>6385581</v>
      </c>
      <c r="G20" s="271">
        <f t="shared" si="1"/>
        <v>99.99331350665392</v>
      </c>
      <c r="H20" s="156">
        <v>6164010</v>
      </c>
      <c r="I20" s="156">
        <v>6244262</v>
      </c>
      <c r="J20" s="156">
        <v>6243587</v>
      </c>
      <c r="K20" s="271">
        <f t="shared" si="2"/>
        <v>99.98919007562463</v>
      </c>
      <c r="L20" s="156">
        <v>5747010</v>
      </c>
      <c r="M20" s="156">
        <v>5780737</v>
      </c>
      <c r="N20" s="156">
        <v>5780185</v>
      </c>
      <c r="O20" s="144"/>
      <c r="P20" s="271">
        <f t="shared" si="3"/>
        <v>99.99045104456404</v>
      </c>
      <c r="Q20" s="156">
        <v>6261010</v>
      </c>
      <c r="R20" s="156">
        <v>6336649</v>
      </c>
      <c r="S20" s="156">
        <v>6336154</v>
      </c>
      <c r="T20" s="271">
        <f t="shared" si="4"/>
        <v>99.99218830015676</v>
      </c>
      <c r="U20" s="182">
        <v>6368010</v>
      </c>
      <c r="V20" s="182">
        <v>6516278</v>
      </c>
      <c r="W20" s="182">
        <v>6515821</v>
      </c>
      <c r="X20" s="267">
        <f t="shared" si="5"/>
        <v>99.99298679399497</v>
      </c>
    </row>
    <row r="21" spans="1:24" ht="21.75" customHeight="1">
      <c r="A21" s="422" t="s">
        <v>362</v>
      </c>
      <c r="B21" s="422"/>
      <c r="C21" s="423"/>
      <c r="D21" s="169">
        <v>10323000</v>
      </c>
      <c r="E21" s="156">
        <v>10830384</v>
      </c>
      <c r="F21" s="156">
        <v>10599030</v>
      </c>
      <c r="G21" s="242">
        <f t="shared" si="1"/>
        <v>97.86384305487229</v>
      </c>
      <c r="H21" s="156">
        <v>11162000</v>
      </c>
      <c r="I21" s="156">
        <v>11497803</v>
      </c>
      <c r="J21" s="156">
        <v>11403020</v>
      </c>
      <c r="K21" s="258">
        <f t="shared" si="2"/>
        <v>99.17564251187814</v>
      </c>
      <c r="L21" s="156">
        <v>12226000</v>
      </c>
      <c r="M21" s="156">
        <v>12380327</v>
      </c>
      <c r="N21" s="156">
        <v>12267649</v>
      </c>
      <c r="O21" s="144"/>
      <c r="P21" s="258">
        <f t="shared" si="3"/>
        <v>99.08986248909257</v>
      </c>
      <c r="Q21" s="156">
        <v>15858000</v>
      </c>
      <c r="R21" s="156">
        <v>16042364</v>
      </c>
      <c r="S21" s="156">
        <v>15916324</v>
      </c>
      <c r="T21" s="258">
        <f t="shared" si="4"/>
        <v>99.21433025706186</v>
      </c>
      <c r="U21" s="182">
        <v>16013000</v>
      </c>
      <c r="V21" s="182">
        <v>16467330</v>
      </c>
      <c r="W21" s="182">
        <v>16175970</v>
      </c>
      <c r="X21" s="260">
        <f t="shared" si="5"/>
        <v>98.23067856173405</v>
      </c>
    </row>
    <row r="22" spans="1:24" ht="21.75" customHeight="1">
      <c r="A22" s="422" t="s">
        <v>363</v>
      </c>
      <c r="B22" s="422"/>
      <c r="C22" s="423"/>
      <c r="D22" s="169">
        <v>9000</v>
      </c>
      <c r="E22" s="156">
        <v>9289</v>
      </c>
      <c r="F22" s="156">
        <v>9289</v>
      </c>
      <c r="G22" s="272">
        <f t="shared" si="1"/>
        <v>100</v>
      </c>
      <c r="H22" s="156">
        <v>9000</v>
      </c>
      <c r="I22" s="156">
        <v>8797</v>
      </c>
      <c r="J22" s="156">
        <v>8797</v>
      </c>
      <c r="K22" s="271">
        <f t="shared" si="2"/>
        <v>100</v>
      </c>
      <c r="L22" s="156">
        <v>8600</v>
      </c>
      <c r="M22" s="156">
        <v>8502</v>
      </c>
      <c r="N22" s="156">
        <v>8502</v>
      </c>
      <c r="O22" s="144"/>
      <c r="P22" s="271">
        <f t="shared" si="3"/>
        <v>100</v>
      </c>
      <c r="Q22" s="156">
        <v>8000</v>
      </c>
      <c r="R22" s="156">
        <v>8249</v>
      </c>
      <c r="S22" s="156">
        <v>8249</v>
      </c>
      <c r="T22" s="271">
        <f t="shared" si="4"/>
        <v>100</v>
      </c>
      <c r="U22" s="182">
        <v>7900</v>
      </c>
      <c r="V22" s="182">
        <v>7935</v>
      </c>
      <c r="W22" s="182">
        <v>7935</v>
      </c>
      <c r="X22" s="273">
        <f t="shared" si="5"/>
        <v>100</v>
      </c>
    </row>
    <row r="23" spans="1:24" ht="21.75" customHeight="1">
      <c r="A23" s="422" t="s">
        <v>364</v>
      </c>
      <c r="B23" s="422"/>
      <c r="C23" s="423"/>
      <c r="D23" s="163" t="s">
        <v>330</v>
      </c>
      <c r="E23" s="163" t="s">
        <v>330</v>
      </c>
      <c r="F23" s="163" t="s">
        <v>330</v>
      </c>
      <c r="G23" s="156" t="s">
        <v>422</v>
      </c>
      <c r="H23" s="156" t="s">
        <v>422</v>
      </c>
      <c r="I23" s="156" t="s">
        <v>422</v>
      </c>
      <c r="J23" s="156" t="s">
        <v>422</v>
      </c>
      <c r="K23" s="156" t="s">
        <v>422</v>
      </c>
      <c r="L23" s="156">
        <v>727700</v>
      </c>
      <c r="M23" s="156">
        <v>727706</v>
      </c>
      <c r="N23" s="156">
        <v>727706</v>
      </c>
      <c r="O23" s="144"/>
      <c r="P23" s="271">
        <f t="shared" si="3"/>
        <v>100</v>
      </c>
      <c r="Q23" s="156">
        <v>293000</v>
      </c>
      <c r="R23" s="156">
        <v>293533</v>
      </c>
      <c r="S23" s="156">
        <v>293533</v>
      </c>
      <c r="T23" s="271">
        <f t="shared" si="4"/>
        <v>100</v>
      </c>
      <c r="U23" s="182">
        <v>305000</v>
      </c>
      <c r="V23" s="182">
        <v>305022</v>
      </c>
      <c r="W23" s="182">
        <v>305022</v>
      </c>
      <c r="X23" s="273">
        <f t="shared" si="5"/>
        <v>100</v>
      </c>
    </row>
    <row r="24" spans="1:24" ht="18" customHeight="1">
      <c r="A24" s="419" t="s">
        <v>365</v>
      </c>
      <c r="B24" s="87"/>
      <c r="C24" s="85" t="s">
        <v>168</v>
      </c>
      <c r="D24" s="163" t="s">
        <v>330</v>
      </c>
      <c r="E24" s="163" t="s">
        <v>330</v>
      </c>
      <c r="F24" s="163" t="s">
        <v>330</v>
      </c>
      <c r="G24" s="156" t="s">
        <v>422</v>
      </c>
      <c r="H24" s="156" t="s">
        <v>422</v>
      </c>
      <c r="I24" s="156" t="s">
        <v>422</v>
      </c>
      <c r="J24" s="156" t="s">
        <v>422</v>
      </c>
      <c r="K24" s="156" t="s">
        <v>422</v>
      </c>
      <c r="L24" s="156" t="s">
        <v>422</v>
      </c>
      <c r="M24" s="156" t="s">
        <v>422</v>
      </c>
      <c r="N24" s="156" t="s">
        <v>422</v>
      </c>
      <c r="O24" s="156"/>
      <c r="P24" s="156" t="s">
        <v>422</v>
      </c>
      <c r="Q24" s="163" t="s">
        <v>330</v>
      </c>
      <c r="R24" s="163" t="s">
        <v>330</v>
      </c>
      <c r="S24" s="163" t="s">
        <v>330</v>
      </c>
      <c r="T24" s="156" t="s">
        <v>422</v>
      </c>
      <c r="U24" s="182" t="s">
        <v>192</v>
      </c>
      <c r="V24" s="182" t="s">
        <v>192</v>
      </c>
      <c r="W24" s="182" t="s">
        <v>192</v>
      </c>
      <c r="X24" s="182" t="s">
        <v>422</v>
      </c>
    </row>
    <row r="25" spans="1:24" ht="26.25" customHeight="1">
      <c r="A25" s="419"/>
      <c r="B25" s="88"/>
      <c r="C25" s="85" t="s">
        <v>76</v>
      </c>
      <c r="D25" s="169">
        <v>610</v>
      </c>
      <c r="E25" s="156">
        <v>2471</v>
      </c>
      <c r="F25" s="156">
        <v>580</v>
      </c>
      <c r="G25" s="242">
        <f t="shared" si="1"/>
        <v>23.47227842978551</v>
      </c>
      <c r="H25" s="156">
        <v>10</v>
      </c>
      <c r="I25" s="156">
        <v>1891</v>
      </c>
      <c r="J25" s="156">
        <v>345</v>
      </c>
      <c r="K25" s="258">
        <f t="shared" si="2"/>
        <v>18.244315177154945</v>
      </c>
      <c r="L25" s="156">
        <v>10</v>
      </c>
      <c r="M25" s="156">
        <v>1425</v>
      </c>
      <c r="N25" s="156">
        <v>353</v>
      </c>
      <c r="O25" s="156"/>
      <c r="P25" s="258">
        <f t="shared" si="3"/>
        <v>24.771929824561404</v>
      </c>
      <c r="Q25" s="156">
        <v>10</v>
      </c>
      <c r="R25" s="156">
        <v>790</v>
      </c>
      <c r="S25" s="156">
        <v>220</v>
      </c>
      <c r="T25" s="258">
        <f t="shared" si="4"/>
        <v>27.848101265822784</v>
      </c>
      <c r="U25" s="182">
        <v>10</v>
      </c>
      <c r="V25" s="182">
        <v>518</v>
      </c>
      <c r="W25" s="182">
        <v>121</v>
      </c>
      <c r="X25" s="260">
        <f t="shared" si="5"/>
        <v>23.35907335907336</v>
      </c>
    </row>
    <row r="26" spans="1:24" ht="27" customHeight="1">
      <c r="A26" s="420"/>
      <c r="B26" s="88"/>
      <c r="C26" s="85" t="s">
        <v>169</v>
      </c>
      <c r="D26" s="169">
        <v>59390</v>
      </c>
      <c r="E26" s="156">
        <v>509559</v>
      </c>
      <c r="F26" s="156">
        <v>62043</v>
      </c>
      <c r="G26" s="242">
        <f t="shared" si="1"/>
        <v>12.175822623091733</v>
      </c>
      <c r="H26" s="156">
        <v>44010</v>
      </c>
      <c r="I26" s="156">
        <v>441227</v>
      </c>
      <c r="J26" s="156">
        <v>44724</v>
      </c>
      <c r="K26" s="258">
        <f t="shared" si="2"/>
        <v>10.136279058171871</v>
      </c>
      <c r="L26" s="156">
        <v>23010</v>
      </c>
      <c r="M26" s="156">
        <v>387041</v>
      </c>
      <c r="N26" s="156">
        <v>23962</v>
      </c>
      <c r="O26" s="144"/>
      <c r="P26" s="258">
        <f t="shared" si="3"/>
        <v>6.191075364108712</v>
      </c>
      <c r="Q26" s="156">
        <v>15000</v>
      </c>
      <c r="R26" s="156">
        <v>314253</v>
      </c>
      <c r="S26" s="156">
        <v>15201</v>
      </c>
      <c r="T26" s="258">
        <f t="shared" si="4"/>
        <v>4.837185325199759</v>
      </c>
      <c r="U26" s="182">
        <v>12000</v>
      </c>
      <c r="V26" s="182">
        <v>277739</v>
      </c>
      <c r="W26" s="182">
        <v>12683</v>
      </c>
      <c r="X26" s="260">
        <f t="shared" si="5"/>
        <v>4.566517485841024</v>
      </c>
    </row>
    <row r="27" spans="1:24" ht="21.75" customHeight="1">
      <c r="A27" s="12" t="s">
        <v>77</v>
      </c>
      <c r="B27" s="220"/>
      <c r="C27" s="221"/>
      <c r="D27" s="222"/>
      <c r="E27" s="222"/>
      <c r="F27" s="222"/>
      <c r="G27" s="223"/>
      <c r="H27" s="222"/>
      <c r="I27" s="222"/>
      <c r="J27" s="222"/>
      <c r="K27" s="223"/>
      <c r="L27" s="222"/>
      <c r="M27" s="222"/>
      <c r="N27" s="222"/>
      <c r="O27" s="221"/>
      <c r="P27" s="224"/>
      <c r="Q27" s="222"/>
      <c r="R27" s="222"/>
      <c r="S27" s="222"/>
      <c r="T27" s="223"/>
      <c r="U27" s="222"/>
      <c r="V27" s="222"/>
      <c r="W27" s="222"/>
      <c r="X27" s="223"/>
    </row>
    <row r="28" spans="1:24" ht="21.75" customHeight="1">
      <c r="A28" s="12"/>
      <c r="B28" s="114"/>
      <c r="C28" s="86"/>
      <c r="D28" s="117"/>
      <c r="E28" s="117"/>
      <c r="F28" s="117"/>
      <c r="G28" s="118"/>
      <c r="H28" s="117"/>
      <c r="I28" s="117"/>
      <c r="J28" s="117"/>
      <c r="K28" s="118"/>
      <c r="L28" s="117"/>
      <c r="M28" s="117"/>
      <c r="N28" s="117"/>
      <c r="O28" s="16"/>
      <c r="P28" s="16"/>
      <c r="Q28" s="117"/>
      <c r="R28" s="117"/>
      <c r="S28" s="117"/>
      <c r="T28" s="118"/>
      <c r="U28" s="117"/>
      <c r="V28" s="117"/>
      <c r="W28" s="117"/>
      <c r="X28" s="118"/>
    </row>
    <row r="29" spans="1:24" ht="15" customHeight="1">
      <c r="A29" s="12"/>
      <c r="B29" s="12"/>
      <c r="C29" s="15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2:24" ht="15" customHeight="1">
      <c r="B30" s="12"/>
      <c r="C30" s="15"/>
      <c r="D30" s="38"/>
      <c r="E30" s="15"/>
      <c r="F30" s="15"/>
      <c r="G30" s="12"/>
      <c r="H30" s="15"/>
      <c r="I30" s="15"/>
      <c r="J30" s="15"/>
      <c r="K30" s="12"/>
      <c r="L30" s="15"/>
      <c r="M30" s="15"/>
      <c r="N30" s="15"/>
      <c r="O30" s="15"/>
      <c r="P30" s="12"/>
      <c r="Q30" s="15"/>
      <c r="R30" s="15"/>
      <c r="S30" s="15"/>
      <c r="T30" s="12"/>
      <c r="U30" s="15"/>
      <c r="V30" s="15"/>
      <c r="W30" s="15"/>
      <c r="X30" s="12"/>
    </row>
    <row r="31" ht="15" customHeight="1"/>
    <row r="32" ht="15" customHeight="1"/>
    <row r="33" spans="1:24" ht="15" customHeight="1">
      <c r="A33" s="15"/>
      <c r="B33" s="15"/>
      <c r="C33" s="1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ht="15" customHeight="1"/>
    <row r="35" spans="1:24" ht="19.5" customHeight="1">
      <c r="A35" s="411" t="s">
        <v>346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O35" s="424" t="s">
        <v>423</v>
      </c>
      <c r="P35" s="424"/>
      <c r="Q35" s="424"/>
      <c r="R35" s="424"/>
      <c r="S35" s="424"/>
      <c r="T35" s="424"/>
      <c r="U35" s="424"/>
      <c r="V35" s="318"/>
      <c r="W35" s="90"/>
      <c r="X35" s="90"/>
    </row>
    <row r="36" spans="1:24" ht="18" customHeight="1" thickBot="1">
      <c r="A36" s="6"/>
      <c r="B36" s="6"/>
      <c r="C36" s="15"/>
      <c r="D36" s="83"/>
      <c r="E36" s="83"/>
      <c r="F36" s="83"/>
      <c r="G36" s="84"/>
      <c r="H36" s="83"/>
      <c r="I36" s="83"/>
      <c r="J36" s="83"/>
      <c r="K36" s="84"/>
      <c r="L36" s="83"/>
      <c r="M36" s="16" t="s">
        <v>317</v>
      </c>
      <c r="Q36" s="83"/>
      <c r="R36" s="83"/>
      <c r="S36" s="83"/>
      <c r="T36" s="84"/>
      <c r="V36" s="57" t="s">
        <v>317</v>
      </c>
      <c r="W36" s="83"/>
      <c r="X36" s="82"/>
    </row>
    <row r="37" spans="1:34" ht="15" customHeight="1">
      <c r="A37" s="409" t="s">
        <v>348</v>
      </c>
      <c r="B37" s="409"/>
      <c r="C37" s="416"/>
      <c r="D37" s="415" t="s">
        <v>244</v>
      </c>
      <c r="E37" s="343"/>
      <c r="F37" s="415" t="s">
        <v>190</v>
      </c>
      <c r="G37" s="343"/>
      <c r="H37" s="415" t="s">
        <v>191</v>
      </c>
      <c r="I37" s="416"/>
      <c r="J37" s="415" t="s">
        <v>188</v>
      </c>
      <c r="K37" s="416"/>
      <c r="L37" s="417" t="s">
        <v>189</v>
      </c>
      <c r="M37" s="418"/>
      <c r="N37" s="6"/>
      <c r="O37" s="409" t="s">
        <v>333</v>
      </c>
      <c r="P37" s="410"/>
      <c r="Q37" s="343"/>
      <c r="R37" s="216" t="s">
        <v>244</v>
      </c>
      <c r="S37" s="216" t="s">
        <v>190</v>
      </c>
      <c r="T37" s="216" t="s">
        <v>191</v>
      </c>
      <c r="U37" s="216" t="s">
        <v>188</v>
      </c>
      <c r="V37" s="217" t="s">
        <v>189</v>
      </c>
      <c r="W37" s="38"/>
      <c r="X37" s="38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customHeight="1">
      <c r="A38" s="91"/>
      <c r="B38" s="91"/>
      <c r="C38" s="92"/>
      <c r="D38" s="55"/>
      <c r="E38" s="42"/>
      <c r="F38" s="41"/>
      <c r="G38" s="13"/>
      <c r="H38" s="42"/>
      <c r="I38" s="42"/>
      <c r="J38" s="42"/>
      <c r="K38" s="13"/>
      <c r="L38" s="228"/>
      <c r="M38" s="228"/>
      <c r="N38" s="6"/>
      <c r="O38" s="412" t="s">
        <v>78</v>
      </c>
      <c r="P38" s="413"/>
      <c r="Q38" s="414"/>
      <c r="R38" s="249">
        <v>421346842</v>
      </c>
      <c r="S38" s="249">
        <v>396097619</v>
      </c>
      <c r="T38" s="249">
        <f>SUM(T40,T43:T66)</f>
        <v>413331704</v>
      </c>
      <c r="U38" s="249">
        <f>SUM(U40,U43:U66)</f>
        <v>406182524</v>
      </c>
      <c r="V38" s="249">
        <f>SUM(V40,V43:V66)</f>
        <v>394278085</v>
      </c>
      <c r="W38" s="17"/>
      <c r="X38" s="17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customHeight="1">
      <c r="A39" s="402" t="s">
        <v>79</v>
      </c>
      <c r="B39" s="403"/>
      <c r="C39" s="390"/>
      <c r="D39" s="93"/>
      <c r="E39" s="144">
        <v>147219906</v>
      </c>
      <c r="F39" s="144"/>
      <c r="G39" s="144">
        <v>139121062</v>
      </c>
      <c r="H39" s="171"/>
      <c r="I39" s="144">
        <v>131859513</v>
      </c>
      <c r="J39" s="144"/>
      <c r="K39" s="144">
        <v>135307662</v>
      </c>
      <c r="L39" s="229"/>
      <c r="M39" s="109">
        <v>138000135</v>
      </c>
      <c r="N39" s="6"/>
      <c r="P39" s="12"/>
      <c r="Q39" s="94"/>
      <c r="V39" s="225"/>
      <c r="W39" s="38"/>
      <c r="X39" s="38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customHeight="1">
      <c r="A40" s="12"/>
      <c r="B40" s="12"/>
      <c r="C40" s="94"/>
      <c r="D40" s="93"/>
      <c r="E40" s="171"/>
      <c r="F40" s="171"/>
      <c r="G40" s="171"/>
      <c r="H40" s="171"/>
      <c r="I40" s="171"/>
      <c r="J40" s="171"/>
      <c r="K40" s="171"/>
      <c r="L40" s="229"/>
      <c r="M40" s="230"/>
      <c r="N40" s="6"/>
      <c r="O40" s="396" t="s">
        <v>80</v>
      </c>
      <c r="P40" s="396"/>
      <c r="Q40" s="408"/>
      <c r="R40" s="250">
        <v>208254763</v>
      </c>
      <c r="S40" s="172">
        <f>SUM(S41:S42)</f>
        <v>183254847</v>
      </c>
      <c r="T40" s="172">
        <f>SUM(T41:T42)</f>
        <v>190826839</v>
      </c>
      <c r="U40" s="172">
        <f>SUM(U41:U42)</f>
        <v>177605768</v>
      </c>
      <c r="V40" s="226">
        <v>164777673</v>
      </c>
      <c r="W40" s="15"/>
      <c r="X40" s="15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customHeight="1">
      <c r="A41" s="12"/>
      <c r="B41" s="12"/>
      <c r="C41" s="94"/>
      <c r="D41" s="93"/>
      <c r="E41" s="171"/>
      <c r="F41" s="171"/>
      <c r="G41" s="171"/>
      <c r="H41" s="171"/>
      <c r="I41" s="171"/>
      <c r="J41" s="171"/>
      <c r="K41" s="171"/>
      <c r="L41" s="229"/>
      <c r="M41" s="230"/>
      <c r="N41" s="6"/>
      <c r="P41" s="12"/>
      <c r="Q41" s="219" t="s">
        <v>350</v>
      </c>
      <c r="R41" s="172">
        <v>150334696</v>
      </c>
      <c r="S41" s="172">
        <v>145977014</v>
      </c>
      <c r="T41" s="172">
        <v>153152393</v>
      </c>
      <c r="U41" s="172">
        <v>144876318</v>
      </c>
      <c r="V41" s="226">
        <v>130660643</v>
      </c>
      <c r="W41" s="15"/>
      <c r="X41" s="15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 customHeight="1">
      <c r="A42" s="402" t="s">
        <v>81</v>
      </c>
      <c r="B42" s="402"/>
      <c r="C42" s="383"/>
      <c r="D42" s="21"/>
      <c r="E42" s="144">
        <v>144276657</v>
      </c>
      <c r="F42" s="144"/>
      <c r="G42" s="144">
        <v>136201958</v>
      </c>
      <c r="H42" s="171"/>
      <c r="I42" s="144">
        <v>128986625</v>
      </c>
      <c r="J42" s="144"/>
      <c r="K42" s="144">
        <v>132306311</v>
      </c>
      <c r="L42" s="229"/>
      <c r="M42" s="109">
        <v>134770573</v>
      </c>
      <c r="N42" s="6"/>
      <c r="P42" s="12"/>
      <c r="Q42" s="219" t="s">
        <v>351</v>
      </c>
      <c r="R42" s="156">
        <v>57920066</v>
      </c>
      <c r="S42" s="156">
        <v>37277833</v>
      </c>
      <c r="T42" s="156">
        <v>37674446</v>
      </c>
      <c r="U42" s="156">
        <v>32729450</v>
      </c>
      <c r="V42" s="182">
        <v>34117031</v>
      </c>
      <c r="W42" s="15"/>
      <c r="X42" s="15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" customHeight="1">
      <c r="A43" s="12"/>
      <c r="B43" s="12"/>
      <c r="C43" s="94"/>
      <c r="D43" s="93"/>
      <c r="E43" s="171"/>
      <c r="F43" s="171"/>
      <c r="G43" s="171"/>
      <c r="H43" s="171"/>
      <c r="I43" s="171"/>
      <c r="J43" s="171"/>
      <c r="K43" s="171"/>
      <c r="L43" s="229"/>
      <c r="M43" s="230"/>
      <c r="N43" s="6"/>
      <c r="O43" s="396" t="s">
        <v>82</v>
      </c>
      <c r="P43" s="404"/>
      <c r="Q43" s="405"/>
      <c r="R43" s="169">
        <v>106529560</v>
      </c>
      <c r="S43" s="156">
        <v>97811046</v>
      </c>
      <c r="T43" s="156">
        <v>86774647</v>
      </c>
      <c r="U43" s="156">
        <v>87001367</v>
      </c>
      <c r="V43" s="182">
        <v>85383912</v>
      </c>
      <c r="W43" s="15"/>
      <c r="X43" s="15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" customHeight="1">
      <c r="A44" s="12"/>
      <c r="B44" s="12"/>
      <c r="C44" s="94"/>
      <c r="D44" s="93"/>
      <c r="E44" s="171"/>
      <c r="F44" s="171"/>
      <c r="G44" s="171"/>
      <c r="H44" s="171"/>
      <c r="I44" s="171"/>
      <c r="J44" s="171"/>
      <c r="K44" s="171"/>
      <c r="L44" s="229"/>
      <c r="M44" s="230"/>
      <c r="N44" s="6"/>
      <c r="O44" s="396" t="s">
        <v>88</v>
      </c>
      <c r="P44" s="404"/>
      <c r="Q44" s="405"/>
      <c r="R44" s="169">
        <v>46192660</v>
      </c>
      <c r="S44" s="156">
        <v>53023806</v>
      </c>
      <c r="T44" s="156">
        <v>55265352</v>
      </c>
      <c r="U44" s="156">
        <v>54827633</v>
      </c>
      <c r="V44" s="182">
        <v>54808385</v>
      </c>
      <c r="W44" s="15"/>
      <c r="X44" s="15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" customHeight="1">
      <c r="A45" s="402" t="s">
        <v>83</v>
      </c>
      <c r="B45" s="402"/>
      <c r="C45" s="383"/>
      <c r="D45" s="21"/>
      <c r="E45" s="144">
        <v>101372</v>
      </c>
      <c r="F45" s="144"/>
      <c r="G45" s="144">
        <v>151112</v>
      </c>
      <c r="H45" s="171"/>
      <c r="I45" s="144">
        <v>166980</v>
      </c>
      <c r="J45" s="144"/>
      <c r="K45" s="144">
        <v>148611</v>
      </c>
      <c r="L45" s="229"/>
      <c r="M45" s="109">
        <v>187548</v>
      </c>
      <c r="N45" s="6"/>
      <c r="O45" s="396" t="s">
        <v>84</v>
      </c>
      <c r="P45" s="404"/>
      <c r="Q45" s="405"/>
      <c r="R45" s="169">
        <v>12095740</v>
      </c>
      <c r="S45" s="156">
        <v>15311951</v>
      </c>
      <c r="T45" s="156">
        <v>16849033</v>
      </c>
      <c r="U45" s="156">
        <v>19534503</v>
      </c>
      <c r="V45" s="182">
        <v>20508790</v>
      </c>
      <c r="W45" s="15"/>
      <c r="X45" s="15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 customHeight="1">
      <c r="A46" s="12"/>
      <c r="B46" s="12"/>
      <c r="C46" s="94"/>
      <c r="D46" s="93"/>
      <c r="E46" s="171"/>
      <c r="F46" s="171"/>
      <c r="G46" s="171"/>
      <c r="H46" s="171"/>
      <c r="I46" s="171"/>
      <c r="J46" s="171"/>
      <c r="K46" s="171"/>
      <c r="L46" s="229"/>
      <c r="M46" s="230"/>
      <c r="N46" s="6"/>
      <c r="O46" s="396" t="s">
        <v>89</v>
      </c>
      <c r="P46" s="404"/>
      <c r="Q46" s="405"/>
      <c r="R46" s="169">
        <v>2943132</v>
      </c>
      <c r="S46" s="156">
        <v>2456921</v>
      </c>
      <c r="T46" s="156">
        <v>19329348</v>
      </c>
      <c r="U46" s="156">
        <v>23839990</v>
      </c>
      <c r="V46" s="182">
        <v>23079294</v>
      </c>
      <c r="W46" s="15"/>
      <c r="X46" s="15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 customHeight="1">
      <c r="A47" s="12"/>
      <c r="B47" s="12"/>
      <c r="C47" s="94"/>
      <c r="D47" s="93"/>
      <c r="E47" s="171"/>
      <c r="F47" s="171"/>
      <c r="G47" s="171"/>
      <c r="H47" s="171"/>
      <c r="I47" s="171"/>
      <c r="J47" s="171"/>
      <c r="K47" s="171"/>
      <c r="L47" s="229"/>
      <c r="M47" s="230"/>
      <c r="N47" s="6"/>
      <c r="O47" s="396" t="s">
        <v>90</v>
      </c>
      <c r="P47" s="404"/>
      <c r="Q47" s="405"/>
      <c r="R47" s="169">
        <v>14901746</v>
      </c>
      <c r="S47" s="156">
        <v>14696637</v>
      </c>
      <c r="T47" s="156">
        <v>14726655</v>
      </c>
      <c r="U47" s="156">
        <v>14414755</v>
      </c>
      <c r="V47" s="182">
        <v>14278119</v>
      </c>
      <c r="W47" s="15"/>
      <c r="X47" s="15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" customHeight="1">
      <c r="A48" s="402" t="s">
        <v>85</v>
      </c>
      <c r="B48" s="402"/>
      <c r="C48" s="383"/>
      <c r="D48" s="21"/>
      <c r="E48" s="144">
        <v>94128</v>
      </c>
      <c r="F48" s="144"/>
      <c r="G48" s="144">
        <v>113546</v>
      </c>
      <c r="H48" s="171"/>
      <c r="I48" s="144">
        <v>149440</v>
      </c>
      <c r="J48" s="144"/>
      <c r="K48" s="144">
        <v>133595</v>
      </c>
      <c r="L48" s="229"/>
      <c r="M48" s="109">
        <v>163587</v>
      </c>
      <c r="N48" s="6"/>
      <c r="O48" s="396" t="s">
        <v>170</v>
      </c>
      <c r="P48" s="404"/>
      <c r="Q48" s="405"/>
      <c r="R48" s="163" t="s">
        <v>330</v>
      </c>
      <c r="S48" s="163" t="s">
        <v>330</v>
      </c>
      <c r="T48" s="163" t="s">
        <v>330</v>
      </c>
      <c r="U48" s="163" t="s">
        <v>330</v>
      </c>
      <c r="V48" s="182" t="s">
        <v>192</v>
      </c>
      <c r="W48" s="16"/>
      <c r="X48" s="1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" customHeight="1">
      <c r="A49" s="12"/>
      <c r="B49" s="12"/>
      <c r="C49" s="94"/>
      <c r="D49" s="93"/>
      <c r="E49" s="171"/>
      <c r="F49" s="171"/>
      <c r="G49" s="171"/>
      <c r="H49" s="171"/>
      <c r="I49" s="171"/>
      <c r="J49" s="171"/>
      <c r="K49" s="171"/>
      <c r="L49" s="229"/>
      <c r="M49" s="230"/>
      <c r="N49" s="6"/>
      <c r="O49" s="402" t="s">
        <v>171</v>
      </c>
      <c r="P49" s="406"/>
      <c r="Q49" s="407"/>
      <c r="R49" s="163" t="s">
        <v>330</v>
      </c>
      <c r="S49" s="163" t="s">
        <v>330</v>
      </c>
      <c r="T49" s="163" t="s">
        <v>330</v>
      </c>
      <c r="U49" s="163" t="s">
        <v>330</v>
      </c>
      <c r="V49" s="182" t="s">
        <v>192</v>
      </c>
      <c r="W49" s="16"/>
      <c r="X49" s="1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" customHeight="1">
      <c r="A50" s="12"/>
      <c r="B50" s="12"/>
      <c r="C50" s="94"/>
      <c r="D50" s="93"/>
      <c r="E50" s="171"/>
      <c r="F50" s="171"/>
      <c r="G50" s="171"/>
      <c r="H50" s="171"/>
      <c r="I50" s="171"/>
      <c r="J50" s="171"/>
      <c r="K50" s="171"/>
      <c r="L50" s="229"/>
      <c r="M50" s="230"/>
      <c r="N50" s="6"/>
      <c r="O50" s="396" t="s">
        <v>172</v>
      </c>
      <c r="P50" s="404"/>
      <c r="Q50" s="405"/>
      <c r="R50" s="172">
        <v>9981</v>
      </c>
      <c r="S50" s="172">
        <v>8469</v>
      </c>
      <c r="T50" s="172">
        <v>2154</v>
      </c>
      <c r="U50" s="172">
        <v>1847</v>
      </c>
      <c r="V50" s="226">
        <v>1163</v>
      </c>
      <c r="W50" s="16"/>
      <c r="X50" s="1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" customHeight="1">
      <c r="A51" s="402" t="s">
        <v>87</v>
      </c>
      <c r="B51" s="402"/>
      <c r="C51" s="383"/>
      <c r="D51" s="21"/>
      <c r="E51" s="144">
        <v>2859329</v>
      </c>
      <c r="F51" s="144"/>
      <c r="G51" s="144">
        <v>2822142</v>
      </c>
      <c r="H51" s="171"/>
      <c r="I51" s="144">
        <v>2731104</v>
      </c>
      <c r="J51" s="144"/>
      <c r="K51" s="144">
        <v>2884558</v>
      </c>
      <c r="L51" s="229"/>
      <c r="M51" s="109">
        <v>3080206</v>
      </c>
      <c r="N51" s="6"/>
      <c r="O51" s="396" t="s">
        <v>352</v>
      </c>
      <c r="P51" s="404"/>
      <c r="Q51" s="405"/>
      <c r="R51" s="163" t="s">
        <v>330</v>
      </c>
      <c r="S51" s="163" t="s">
        <v>330</v>
      </c>
      <c r="T51" s="163" t="s">
        <v>330</v>
      </c>
      <c r="U51" s="163" t="s">
        <v>330</v>
      </c>
      <c r="V51" s="182" t="s">
        <v>192</v>
      </c>
      <c r="W51" s="16"/>
      <c r="X51" s="1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" customHeight="1">
      <c r="A52" s="12"/>
      <c r="B52" s="12"/>
      <c r="C52" s="94"/>
      <c r="D52" s="93"/>
      <c r="E52" s="38"/>
      <c r="F52" s="38"/>
      <c r="G52" s="38"/>
      <c r="H52" s="38"/>
      <c r="I52" s="38"/>
      <c r="J52" s="38"/>
      <c r="K52" s="38"/>
      <c r="L52" s="229"/>
      <c r="M52" s="230"/>
      <c r="N52" s="6"/>
      <c r="O52" s="396" t="s">
        <v>173</v>
      </c>
      <c r="P52" s="404"/>
      <c r="Q52" s="405"/>
      <c r="R52" s="163" t="s">
        <v>330</v>
      </c>
      <c r="S52" s="163" t="s">
        <v>330</v>
      </c>
      <c r="T52" s="163" t="s">
        <v>330</v>
      </c>
      <c r="U52" s="163" t="s">
        <v>330</v>
      </c>
      <c r="V52" s="182" t="s">
        <v>192</v>
      </c>
      <c r="W52" s="16"/>
      <c r="X52" s="1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" customHeight="1">
      <c r="A53" s="12"/>
      <c r="B53" s="12"/>
      <c r="C53" s="94"/>
      <c r="D53" s="93"/>
      <c r="E53" s="38"/>
      <c r="F53" s="38"/>
      <c r="G53" s="38"/>
      <c r="H53" s="38"/>
      <c r="I53" s="38"/>
      <c r="J53" s="38"/>
      <c r="K53" s="38"/>
      <c r="L53" s="229"/>
      <c r="M53" s="230"/>
      <c r="N53" s="6"/>
      <c r="O53" s="396" t="s">
        <v>86</v>
      </c>
      <c r="P53" s="404"/>
      <c r="Q53" s="405"/>
      <c r="R53" s="169">
        <v>454131</v>
      </c>
      <c r="S53" s="156">
        <v>360786</v>
      </c>
      <c r="T53" s="156">
        <v>504169</v>
      </c>
      <c r="U53" s="156">
        <v>373031</v>
      </c>
      <c r="V53" s="182">
        <v>512420</v>
      </c>
      <c r="W53" s="16"/>
      <c r="X53" s="1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" customHeight="1">
      <c r="A54" s="402" t="s">
        <v>91</v>
      </c>
      <c r="B54" s="402"/>
      <c r="C54" s="383"/>
      <c r="D54" s="21"/>
      <c r="E54" s="178">
        <f>100*E42/E39</f>
        <v>98.00078054661984</v>
      </c>
      <c r="F54" s="171"/>
      <c r="G54" s="178">
        <f aca="true" t="shared" si="6" ref="G54:M54">100*G42/G39</f>
        <v>97.90175264763289</v>
      </c>
      <c r="H54" s="144"/>
      <c r="I54" s="178">
        <f t="shared" si="6"/>
        <v>97.82125086416784</v>
      </c>
      <c r="J54" s="144"/>
      <c r="K54" s="178">
        <f t="shared" si="6"/>
        <v>97.78183219217844</v>
      </c>
      <c r="L54" s="229"/>
      <c r="M54" s="179">
        <f t="shared" si="6"/>
        <v>97.65973997054424</v>
      </c>
      <c r="N54" s="6"/>
      <c r="O54" s="396" t="s">
        <v>174</v>
      </c>
      <c r="P54" s="404"/>
      <c r="Q54" s="405"/>
      <c r="R54" s="163" t="s">
        <v>330</v>
      </c>
      <c r="S54" s="163" t="s">
        <v>330</v>
      </c>
      <c r="T54" s="163" t="s">
        <v>330</v>
      </c>
      <c r="U54" s="163" t="s">
        <v>330</v>
      </c>
      <c r="V54" s="182" t="s">
        <v>192</v>
      </c>
      <c r="W54" s="16"/>
      <c r="X54" s="1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" customHeight="1">
      <c r="A55" s="15"/>
      <c r="B55" s="15"/>
      <c r="C55" s="89"/>
      <c r="D55" s="14"/>
      <c r="E55" s="12"/>
      <c r="F55" s="15"/>
      <c r="G55" s="15"/>
      <c r="H55" s="15"/>
      <c r="I55" s="12"/>
      <c r="J55" s="15"/>
      <c r="K55" s="15"/>
      <c r="L55" s="17"/>
      <c r="M55" s="109"/>
      <c r="N55" s="6"/>
      <c r="O55" s="396" t="s">
        <v>175</v>
      </c>
      <c r="P55" s="404"/>
      <c r="Q55" s="405"/>
      <c r="R55" s="163" t="s">
        <v>330</v>
      </c>
      <c r="S55" s="163" t="s">
        <v>330</v>
      </c>
      <c r="T55" s="163" t="s">
        <v>330</v>
      </c>
      <c r="U55" s="163" t="s">
        <v>330</v>
      </c>
      <c r="V55" s="182" t="s">
        <v>192</v>
      </c>
      <c r="W55" s="15"/>
      <c r="X55" s="15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" customHeight="1">
      <c r="A56" s="15"/>
      <c r="B56" s="15"/>
      <c r="C56" s="89"/>
      <c r="D56" s="14"/>
      <c r="E56" s="12"/>
      <c r="F56" s="15"/>
      <c r="G56" s="15"/>
      <c r="H56" s="15"/>
      <c r="I56" s="12"/>
      <c r="J56" s="15"/>
      <c r="K56" s="15"/>
      <c r="L56" s="17"/>
      <c r="M56" s="109"/>
      <c r="N56" s="6"/>
      <c r="O56" s="396" t="s">
        <v>176</v>
      </c>
      <c r="P56" s="404"/>
      <c r="Q56" s="405"/>
      <c r="R56" s="163" t="s">
        <v>330</v>
      </c>
      <c r="S56" s="163" t="s">
        <v>330</v>
      </c>
      <c r="T56" s="163" t="s">
        <v>330</v>
      </c>
      <c r="U56" s="163" t="s">
        <v>330</v>
      </c>
      <c r="V56" s="182" t="s">
        <v>192</v>
      </c>
      <c r="W56" s="15"/>
      <c r="X56" s="15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" customHeight="1">
      <c r="A57" s="402" t="s">
        <v>94</v>
      </c>
      <c r="B57" s="403"/>
      <c r="C57" s="390"/>
      <c r="D57" s="21"/>
      <c r="E57" s="144">
        <v>123854</v>
      </c>
      <c r="F57" s="144"/>
      <c r="G57" s="144">
        <v>116704</v>
      </c>
      <c r="H57" s="171"/>
      <c r="I57" s="144">
        <v>110275</v>
      </c>
      <c r="J57" s="144"/>
      <c r="K57" s="144">
        <v>113108</v>
      </c>
      <c r="L57" s="229"/>
      <c r="M57" s="109">
        <v>114993</v>
      </c>
      <c r="N57" s="6"/>
      <c r="O57" s="402" t="s">
        <v>96</v>
      </c>
      <c r="P57" s="389"/>
      <c r="Q57" s="421"/>
      <c r="R57" s="163" t="s">
        <v>330</v>
      </c>
      <c r="S57" s="163" t="s">
        <v>330</v>
      </c>
      <c r="T57" s="163" t="s">
        <v>330</v>
      </c>
      <c r="U57" s="163" t="s">
        <v>330</v>
      </c>
      <c r="V57" s="182" t="s">
        <v>192</v>
      </c>
      <c r="W57" s="16"/>
      <c r="X57" s="1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" customHeight="1">
      <c r="A58" s="95"/>
      <c r="B58" s="95"/>
      <c r="C58" s="218" t="s">
        <v>349</v>
      </c>
      <c r="D58" s="56"/>
      <c r="E58" s="96"/>
      <c r="F58" s="78"/>
      <c r="G58" s="96"/>
      <c r="H58" s="78"/>
      <c r="I58" s="96"/>
      <c r="J58" s="78"/>
      <c r="K58" s="96"/>
      <c r="L58" s="78"/>
      <c r="M58" s="96"/>
      <c r="N58" s="6"/>
      <c r="O58" s="396" t="s">
        <v>177</v>
      </c>
      <c r="P58" s="397"/>
      <c r="Q58" s="398"/>
      <c r="R58" s="163" t="s">
        <v>330</v>
      </c>
      <c r="S58" s="163" t="s">
        <v>330</v>
      </c>
      <c r="T58" s="163" t="s">
        <v>330</v>
      </c>
      <c r="U58" s="163" t="s">
        <v>330</v>
      </c>
      <c r="V58" s="182" t="s">
        <v>192</v>
      </c>
      <c r="W58" s="15"/>
      <c r="X58" s="15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" customHeight="1">
      <c r="A59" s="13" t="s">
        <v>77</v>
      </c>
      <c r="B59" s="13"/>
      <c r="C59" s="41"/>
      <c r="D59" s="41"/>
      <c r="E59" s="41"/>
      <c r="F59" s="38"/>
      <c r="G59" s="38"/>
      <c r="H59" s="38"/>
      <c r="I59" s="38"/>
      <c r="J59" s="38"/>
      <c r="K59" s="38"/>
      <c r="L59" s="38"/>
      <c r="M59" s="97"/>
      <c r="N59" s="6"/>
      <c r="O59" s="396" t="s">
        <v>178</v>
      </c>
      <c r="P59" s="397"/>
      <c r="Q59" s="398"/>
      <c r="R59" s="142">
        <v>25915722</v>
      </c>
      <c r="S59" s="142">
        <v>24298997</v>
      </c>
      <c r="T59" s="142">
        <v>24036568</v>
      </c>
      <c r="U59" s="142">
        <v>25050221</v>
      </c>
      <c r="V59" s="227">
        <v>27397336</v>
      </c>
      <c r="W59" s="15"/>
      <c r="X59" s="15"/>
      <c r="Z59" s="6"/>
      <c r="AA59" s="6"/>
      <c r="AB59" s="6"/>
      <c r="AC59" s="6"/>
      <c r="AD59" s="6"/>
      <c r="AE59" s="6"/>
      <c r="AF59" s="6"/>
      <c r="AG59" s="6"/>
      <c r="AH59" s="6"/>
    </row>
    <row r="60" spans="3:34" ht="15" customHeight="1">
      <c r="C60" s="6"/>
      <c r="D60" s="6"/>
      <c r="E60" s="6"/>
      <c r="F60" s="6"/>
      <c r="H60" s="6"/>
      <c r="I60" s="6"/>
      <c r="J60" s="6"/>
      <c r="L60" s="6"/>
      <c r="M60" s="6"/>
      <c r="N60" s="6"/>
      <c r="O60" s="396" t="s">
        <v>92</v>
      </c>
      <c r="P60" s="397"/>
      <c r="Q60" s="398"/>
      <c r="R60" s="173">
        <v>235913</v>
      </c>
      <c r="S60" s="173">
        <v>223174</v>
      </c>
      <c r="T60" s="142">
        <v>217056</v>
      </c>
      <c r="U60" s="173">
        <v>220543</v>
      </c>
      <c r="V60" s="227">
        <v>221727</v>
      </c>
      <c r="W60" s="16"/>
      <c r="X60" s="1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" customHeight="1">
      <c r="A61" s="6"/>
      <c r="B61" s="6"/>
      <c r="C61" s="6"/>
      <c r="D61" s="6"/>
      <c r="E61" s="6"/>
      <c r="F61" s="6"/>
      <c r="H61" s="6"/>
      <c r="I61" s="6"/>
      <c r="J61" s="6"/>
      <c r="L61" s="6"/>
      <c r="M61" s="6"/>
      <c r="N61" s="6"/>
      <c r="O61" s="396" t="s">
        <v>179</v>
      </c>
      <c r="P61" s="397"/>
      <c r="Q61" s="398"/>
      <c r="R61" s="173" t="s">
        <v>330</v>
      </c>
      <c r="S61" s="173">
        <v>19</v>
      </c>
      <c r="T61" s="175" t="s">
        <v>330</v>
      </c>
      <c r="U61" s="175" t="s">
        <v>330</v>
      </c>
      <c r="V61" s="227" t="s">
        <v>192</v>
      </c>
      <c r="W61" s="15"/>
      <c r="X61" s="15"/>
      <c r="Z61" s="6"/>
      <c r="AA61" s="6"/>
      <c r="AB61" s="6"/>
      <c r="AC61" s="6"/>
      <c r="AD61" s="6"/>
      <c r="AE61" s="6"/>
      <c r="AF61" s="6"/>
      <c r="AG61" s="6"/>
      <c r="AH61" s="6"/>
    </row>
    <row r="62" spans="14:34" ht="15" customHeight="1">
      <c r="N62" s="6"/>
      <c r="O62" s="396" t="s">
        <v>93</v>
      </c>
      <c r="P62" s="397"/>
      <c r="Q62" s="398"/>
      <c r="R62" s="173">
        <v>588875</v>
      </c>
      <c r="S62" s="173">
        <v>663303</v>
      </c>
      <c r="T62" s="142">
        <v>667658</v>
      </c>
      <c r="U62" s="173">
        <v>727187</v>
      </c>
      <c r="V62" s="227">
        <v>736811</v>
      </c>
      <c r="W62" s="15"/>
      <c r="X62" s="15"/>
      <c r="Z62" s="6"/>
      <c r="AA62" s="6"/>
      <c r="AB62" s="6"/>
      <c r="AC62" s="6"/>
      <c r="AD62" s="6"/>
      <c r="AE62" s="6"/>
      <c r="AF62" s="6"/>
      <c r="AG62" s="6"/>
      <c r="AH62" s="6"/>
    </row>
    <row r="63" spans="14:34" ht="15" customHeight="1">
      <c r="N63" s="6"/>
      <c r="O63" s="396" t="s">
        <v>95</v>
      </c>
      <c r="P63" s="397"/>
      <c r="Q63" s="398"/>
      <c r="R63" s="173">
        <v>1048976</v>
      </c>
      <c r="S63" s="173">
        <v>1012268</v>
      </c>
      <c r="T63" s="142">
        <v>1074618</v>
      </c>
      <c r="U63" s="173">
        <v>1153379</v>
      </c>
      <c r="V63" s="188">
        <v>1327892</v>
      </c>
      <c r="W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4:34" ht="15" customHeight="1">
      <c r="N64" s="6"/>
      <c r="O64" s="396" t="s">
        <v>180</v>
      </c>
      <c r="P64" s="397"/>
      <c r="Q64" s="398"/>
      <c r="R64" s="173">
        <v>2175642</v>
      </c>
      <c r="S64" s="173">
        <v>69437</v>
      </c>
      <c r="T64" s="142">
        <v>17810</v>
      </c>
      <c r="U64" s="173">
        <v>7582</v>
      </c>
      <c r="V64" s="227">
        <v>2667</v>
      </c>
      <c r="Z64" s="6"/>
      <c r="AA64" s="6"/>
      <c r="AB64" s="6"/>
      <c r="AC64" s="6"/>
      <c r="AD64" s="6"/>
      <c r="AE64" s="6"/>
      <c r="AF64" s="6"/>
      <c r="AG64" s="6"/>
      <c r="AH64" s="6"/>
    </row>
    <row r="65" spans="14:34" ht="15" customHeight="1">
      <c r="N65" s="6"/>
      <c r="O65" s="396" t="s">
        <v>181</v>
      </c>
      <c r="P65" s="396"/>
      <c r="Q65" s="399"/>
      <c r="R65" s="142" t="s">
        <v>330</v>
      </c>
      <c r="S65" s="142">
        <v>1970323</v>
      </c>
      <c r="T65" s="142">
        <v>1730544</v>
      </c>
      <c r="U65" s="142">
        <v>137239</v>
      </c>
      <c r="V65" s="227">
        <v>21455</v>
      </c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" customHeight="1">
      <c r="A66" s="6"/>
      <c r="B66" s="6"/>
      <c r="C66" s="6"/>
      <c r="D66" s="6"/>
      <c r="E66" s="6"/>
      <c r="F66" s="6"/>
      <c r="H66" s="6"/>
      <c r="I66" s="6"/>
      <c r="J66" s="6"/>
      <c r="L66" s="6"/>
      <c r="M66" s="6"/>
      <c r="N66" s="6"/>
      <c r="O66" s="400" t="s">
        <v>182</v>
      </c>
      <c r="P66" s="400"/>
      <c r="Q66" s="401"/>
      <c r="R66" s="174" t="s">
        <v>330</v>
      </c>
      <c r="S66" s="174">
        <v>935637</v>
      </c>
      <c r="T66" s="174">
        <v>1309253</v>
      </c>
      <c r="U66" s="174">
        <v>1287479</v>
      </c>
      <c r="V66" s="200">
        <v>1220441</v>
      </c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customHeight="1">
      <c r="A67" s="6"/>
      <c r="B67" s="6"/>
      <c r="C67" s="6"/>
      <c r="D67" s="6"/>
      <c r="E67" s="6"/>
      <c r="F67" s="6"/>
      <c r="H67" s="6"/>
      <c r="I67" s="6"/>
      <c r="J67" s="6"/>
      <c r="L67" s="6"/>
      <c r="M67" s="6"/>
      <c r="N67" s="6"/>
      <c r="O67" s="12" t="s">
        <v>183</v>
      </c>
      <c r="Q67" s="6"/>
      <c r="R67" s="6"/>
      <c r="S67" s="6"/>
      <c r="U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customHeight="1">
      <c r="A68" s="6"/>
      <c r="B68" s="6"/>
      <c r="C68" s="6"/>
      <c r="D68" s="6"/>
      <c r="E68" s="6"/>
      <c r="F68" s="6"/>
      <c r="H68" s="6"/>
      <c r="I68" s="6"/>
      <c r="J68" s="6"/>
      <c r="L68" s="6"/>
      <c r="M68" s="6"/>
      <c r="N68" s="6"/>
      <c r="O68" s="6"/>
      <c r="Q68" s="6"/>
      <c r="R68" s="6"/>
      <c r="S68" s="6"/>
      <c r="U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>
      <c r="A69" s="6"/>
      <c r="B69" s="6"/>
      <c r="C69" s="6"/>
      <c r="D69" s="6"/>
      <c r="E69" s="6"/>
      <c r="F69" s="6"/>
      <c r="H69" s="6"/>
      <c r="I69" s="6"/>
      <c r="J69" s="6"/>
      <c r="L69" s="6"/>
      <c r="M69" s="6"/>
      <c r="N69" s="6"/>
      <c r="O69" s="6"/>
      <c r="Q69" s="6"/>
      <c r="R69" s="6"/>
      <c r="S69" s="6"/>
      <c r="U69" s="6"/>
      <c r="V69" s="6"/>
      <c r="W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>
      <c r="A70" s="6"/>
      <c r="B70" s="6"/>
      <c r="C70" s="6"/>
      <c r="D70" s="6"/>
      <c r="E70" s="6"/>
      <c r="F70" s="6"/>
      <c r="H70" s="6"/>
      <c r="I70" s="6"/>
      <c r="J70" s="6"/>
      <c r="L70" s="6"/>
      <c r="M70" s="6"/>
      <c r="N70" s="6"/>
      <c r="O70" s="6"/>
      <c r="Q70" s="6"/>
      <c r="R70" s="6"/>
      <c r="S70" s="6"/>
      <c r="U70" s="6"/>
      <c r="V70" s="6"/>
      <c r="W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>
      <c r="A71" s="6"/>
      <c r="B71" s="6"/>
      <c r="C71" s="6"/>
      <c r="D71" s="6"/>
      <c r="E71" s="6"/>
      <c r="F71" s="6"/>
      <c r="H71" s="6"/>
      <c r="I71" s="6"/>
      <c r="J71" s="6"/>
      <c r="L71" s="6"/>
      <c r="M71" s="6"/>
      <c r="N71" s="6"/>
      <c r="O71" s="6"/>
      <c r="Q71" s="6"/>
      <c r="R71" s="6"/>
      <c r="S71" s="6"/>
      <c r="U71" s="6"/>
      <c r="V71" s="6"/>
      <c r="W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>
      <c r="A72" s="6"/>
      <c r="B72" s="6"/>
      <c r="C72" s="6"/>
      <c r="D72" s="6"/>
      <c r="E72" s="6"/>
      <c r="F72" s="6"/>
      <c r="H72" s="6"/>
      <c r="I72" s="6"/>
      <c r="J72" s="6"/>
      <c r="L72" s="6"/>
      <c r="M72" s="6"/>
      <c r="N72" s="6"/>
      <c r="O72" s="6"/>
      <c r="Q72" s="6"/>
      <c r="R72" s="6"/>
      <c r="S72" s="6"/>
      <c r="U72" s="6"/>
      <c r="V72" s="6"/>
      <c r="W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>
      <c r="A73" s="6"/>
      <c r="B73" s="6"/>
      <c r="C73" s="6"/>
      <c r="D73" s="6"/>
      <c r="E73" s="6"/>
      <c r="F73" s="6"/>
      <c r="H73" s="6"/>
      <c r="I73" s="6"/>
      <c r="J73" s="6"/>
      <c r="L73" s="6"/>
      <c r="M73" s="6"/>
      <c r="N73" s="6"/>
      <c r="O73" s="6"/>
      <c r="Q73" s="6"/>
      <c r="R73" s="6"/>
      <c r="S73" s="6"/>
      <c r="U73" s="6"/>
      <c r="V73" s="6"/>
      <c r="W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>
      <c r="A74" s="6"/>
      <c r="B74" s="6"/>
      <c r="C74" s="6"/>
      <c r="D74" s="6"/>
      <c r="E74" s="6"/>
      <c r="F74" s="6"/>
      <c r="H74" s="6"/>
      <c r="I74" s="6"/>
      <c r="J74" s="6"/>
      <c r="L74" s="6"/>
      <c r="M74" s="6"/>
      <c r="N74" s="6"/>
      <c r="O74" s="6"/>
      <c r="Q74" s="6"/>
      <c r="R74" s="6"/>
      <c r="S74" s="6"/>
      <c r="U74" s="6"/>
      <c r="V74" s="6"/>
      <c r="W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>
      <c r="A75" s="6"/>
      <c r="B75" s="6"/>
      <c r="C75" s="6"/>
      <c r="D75" s="6"/>
      <c r="E75" s="6"/>
      <c r="F75" s="6"/>
      <c r="H75" s="6"/>
      <c r="I75" s="6"/>
      <c r="J75" s="6"/>
      <c r="L75" s="6"/>
      <c r="M75" s="6"/>
      <c r="N75" s="6"/>
      <c r="O75" s="6"/>
      <c r="Q75" s="6"/>
      <c r="R75" s="6"/>
      <c r="S75" s="6"/>
      <c r="U75" s="6"/>
      <c r="V75" s="6"/>
      <c r="W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4.25">
      <c r="A76" s="6"/>
      <c r="B76" s="6"/>
      <c r="C76" s="6"/>
      <c r="D76" s="6"/>
      <c r="E76" s="6"/>
      <c r="F76" s="6"/>
      <c r="H76" s="6"/>
      <c r="I76" s="6"/>
      <c r="J76" s="6"/>
      <c r="L76" s="6"/>
      <c r="M76" s="6"/>
      <c r="N76" s="6"/>
      <c r="O76" s="6"/>
      <c r="Q76" s="6"/>
      <c r="R76" s="6"/>
      <c r="S76" s="6"/>
      <c r="U76" s="6"/>
      <c r="V76" s="6"/>
      <c r="W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4.25">
      <c r="A77" s="6"/>
      <c r="B77" s="6"/>
      <c r="C77" s="6"/>
      <c r="D77" s="6"/>
      <c r="E77" s="6"/>
      <c r="F77" s="6"/>
      <c r="H77" s="6"/>
      <c r="I77" s="6"/>
      <c r="J77" s="6"/>
      <c r="L77" s="6"/>
      <c r="M77" s="6"/>
      <c r="N77" s="6"/>
      <c r="O77" s="6"/>
      <c r="Q77" s="6"/>
      <c r="R77" s="6"/>
      <c r="S77" s="6"/>
      <c r="U77" s="6"/>
      <c r="V77" s="6"/>
      <c r="W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4.25">
      <c r="A78" s="6"/>
      <c r="B78" s="6"/>
      <c r="C78" s="6"/>
      <c r="D78" s="6"/>
      <c r="E78" s="6"/>
      <c r="F78" s="6"/>
      <c r="H78" s="6"/>
      <c r="I78" s="6"/>
      <c r="J78" s="6"/>
      <c r="L78" s="6"/>
      <c r="M78" s="6"/>
      <c r="N78" s="6"/>
      <c r="O78" s="6"/>
      <c r="Q78" s="6"/>
      <c r="R78" s="6"/>
      <c r="S78" s="6"/>
      <c r="U78" s="6"/>
      <c r="V78" s="6"/>
      <c r="W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4.25">
      <c r="A79" s="6"/>
      <c r="B79" s="6"/>
      <c r="C79" s="6"/>
      <c r="D79" s="6"/>
      <c r="E79" s="6"/>
      <c r="F79" s="6"/>
      <c r="H79" s="6"/>
      <c r="I79" s="6"/>
      <c r="J79" s="6"/>
      <c r="L79" s="6"/>
      <c r="M79" s="6"/>
      <c r="N79" s="6"/>
      <c r="O79" s="6"/>
      <c r="Q79" s="6"/>
      <c r="R79" s="6"/>
      <c r="S79" s="6"/>
      <c r="U79" s="6"/>
      <c r="V79" s="6"/>
      <c r="W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4.25">
      <c r="A80" s="6"/>
      <c r="B80" s="6"/>
      <c r="C80" s="6"/>
      <c r="D80" s="6"/>
      <c r="E80" s="6"/>
      <c r="F80" s="6"/>
      <c r="H80" s="6"/>
      <c r="I80" s="6"/>
      <c r="J80" s="6"/>
      <c r="L80" s="6"/>
      <c r="M80" s="6"/>
      <c r="N80" s="6"/>
      <c r="O80" s="6"/>
      <c r="Q80" s="6"/>
      <c r="R80" s="6"/>
      <c r="S80" s="6"/>
      <c r="U80" s="6"/>
      <c r="V80" s="6"/>
      <c r="W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4.25">
      <c r="A81" s="6"/>
      <c r="B81" s="6"/>
      <c r="C81" s="6"/>
      <c r="D81" s="6"/>
      <c r="E81" s="6"/>
      <c r="F81" s="6"/>
      <c r="H81" s="6"/>
      <c r="I81" s="6"/>
      <c r="J81" s="6"/>
      <c r="L81" s="6"/>
      <c r="M81" s="6"/>
      <c r="N81" s="6"/>
      <c r="O81" s="6"/>
      <c r="Q81" s="6"/>
      <c r="R81" s="6"/>
      <c r="S81" s="6"/>
      <c r="U81" s="6"/>
      <c r="V81" s="6"/>
      <c r="W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4.25">
      <c r="A82" s="6"/>
      <c r="B82" s="6"/>
      <c r="C82" s="6"/>
      <c r="D82" s="6"/>
      <c r="E82" s="6"/>
      <c r="F82" s="6"/>
      <c r="H82" s="6"/>
      <c r="I82" s="6"/>
      <c r="J82" s="6"/>
      <c r="L82" s="6"/>
      <c r="M82" s="6"/>
      <c r="N82" s="6"/>
      <c r="O82" s="6"/>
      <c r="Q82" s="6"/>
      <c r="R82" s="6"/>
      <c r="S82" s="6"/>
      <c r="U82" s="6"/>
      <c r="V82" s="6"/>
      <c r="W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4.25">
      <c r="A83" s="6"/>
      <c r="B83" s="6"/>
      <c r="C83" s="6"/>
      <c r="D83" s="6"/>
      <c r="E83" s="6"/>
      <c r="F83" s="6"/>
      <c r="H83" s="6"/>
      <c r="I83" s="6"/>
      <c r="J83" s="6"/>
      <c r="L83" s="6"/>
      <c r="M83" s="6"/>
      <c r="N83" s="6"/>
      <c r="O83" s="6"/>
      <c r="Q83" s="6"/>
      <c r="R83" s="6"/>
      <c r="S83" s="6"/>
      <c r="U83" s="6"/>
      <c r="V83" s="6"/>
      <c r="W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4.25">
      <c r="A84" s="6"/>
      <c r="B84" s="6"/>
      <c r="C84" s="6"/>
      <c r="D84" s="6"/>
      <c r="E84" s="6"/>
      <c r="F84" s="6"/>
      <c r="H84" s="6"/>
      <c r="I84" s="6"/>
      <c r="J84" s="6"/>
      <c r="L84" s="6"/>
      <c r="M84" s="6"/>
      <c r="N84" s="6"/>
      <c r="O84" s="6"/>
      <c r="Q84" s="6"/>
      <c r="R84" s="6"/>
      <c r="S84" s="6"/>
      <c r="U84" s="6"/>
      <c r="V84" s="6"/>
      <c r="W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4.25">
      <c r="A85" s="6"/>
      <c r="B85" s="6"/>
      <c r="C85" s="6"/>
      <c r="D85" s="6"/>
      <c r="E85" s="6"/>
      <c r="F85" s="6"/>
      <c r="H85" s="6"/>
      <c r="I85" s="6"/>
      <c r="J85" s="6"/>
      <c r="L85" s="6"/>
      <c r="M85" s="6"/>
      <c r="N85" s="6"/>
      <c r="O85" s="6"/>
      <c r="Q85" s="6"/>
      <c r="R85" s="6"/>
      <c r="S85" s="6"/>
      <c r="U85" s="6"/>
      <c r="V85" s="6"/>
      <c r="W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4.25">
      <c r="A86" s="6"/>
      <c r="B86" s="6"/>
      <c r="C86" s="6"/>
      <c r="D86" s="6"/>
      <c r="E86" s="6"/>
      <c r="F86" s="6"/>
      <c r="H86" s="6"/>
      <c r="I86" s="6"/>
      <c r="J86" s="6"/>
      <c r="L86" s="6"/>
      <c r="M86" s="6"/>
      <c r="N86" s="6"/>
      <c r="O86" s="6"/>
      <c r="Q86" s="6"/>
      <c r="R86" s="6"/>
      <c r="S86" s="6"/>
      <c r="U86" s="6"/>
      <c r="V86" s="6"/>
      <c r="W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4.25">
      <c r="A87" s="6"/>
      <c r="B87" s="6"/>
      <c r="C87" s="6"/>
      <c r="D87" s="6"/>
      <c r="E87" s="6"/>
      <c r="F87" s="6"/>
      <c r="H87" s="6"/>
      <c r="I87" s="6"/>
      <c r="J87" s="6"/>
      <c r="L87" s="6"/>
      <c r="M87" s="6"/>
      <c r="N87" s="6"/>
      <c r="O87" s="6"/>
      <c r="Q87" s="6"/>
      <c r="R87" s="6"/>
      <c r="S87" s="6"/>
      <c r="U87" s="6"/>
      <c r="V87" s="6"/>
      <c r="W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4.25">
      <c r="A88" s="6"/>
      <c r="B88" s="6"/>
      <c r="C88" s="6"/>
      <c r="D88" s="6"/>
      <c r="E88" s="6"/>
      <c r="F88" s="6"/>
      <c r="H88" s="6"/>
      <c r="I88" s="6"/>
      <c r="J88" s="6"/>
      <c r="L88" s="6"/>
      <c r="M88" s="6"/>
      <c r="N88" s="6"/>
      <c r="O88" s="6"/>
      <c r="Q88" s="6"/>
      <c r="R88" s="6"/>
      <c r="S88" s="6"/>
      <c r="U88" s="6"/>
      <c r="V88" s="6"/>
      <c r="W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4.25">
      <c r="A89" s="6"/>
      <c r="B89" s="6"/>
      <c r="C89" s="6"/>
      <c r="D89" s="6"/>
      <c r="E89" s="6"/>
      <c r="F89" s="6"/>
      <c r="H89" s="6"/>
      <c r="I89" s="6"/>
      <c r="J89" s="6"/>
      <c r="L89" s="6"/>
      <c r="M89" s="6"/>
      <c r="N89" s="6"/>
      <c r="O89" s="6"/>
      <c r="Q89" s="6"/>
      <c r="R89" s="6"/>
      <c r="S89" s="6"/>
      <c r="U89" s="6"/>
      <c r="V89" s="6"/>
      <c r="W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4.25">
      <c r="A90" s="6"/>
      <c r="B90" s="6"/>
      <c r="C90" s="6"/>
      <c r="D90" s="6"/>
      <c r="E90" s="6"/>
      <c r="F90" s="6"/>
      <c r="H90" s="6"/>
      <c r="I90" s="6"/>
      <c r="J90" s="6"/>
      <c r="L90" s="6"/>
      <c r="M90" s="6"/>
      <c r="N90" s="6"/>
      <c r="O90" s="6"/>
      <c r="Q90" s="6"/>
      <c r="R90" s="6"/>
      <c r="S90" s="6"/>
      <c r="U90" s="6"/>
      <c r="V90" s="6"/>
      <c r="W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4.25">
      <c r="A91" s="6"/>
      <c r="B91" s="6"/>
      <c r="C91" s="6"/>
      <c r="D91" s="6"/>
      <c r="E91" s="6"/>
      <c r="F91" s="6"/>
      <c r="H91" s="6"/>
      <c r="I91" s="6"/>
      <c r="J91" s="6"/>
      <c r="L91" s="6"/>
      <c r="M91" s="6"/>
      <c r="N91" s="6"/>
      <c r="O91" s="6"/>
      <c r="Q91" s="6"/>
      <c r="R91" s="6"/>
      <c r="S91" s="6"/>
      <c r="U91" s="6"/>
      <c r="V91" s="6"/>
      <c r="W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4.25">
      <c r="A92" s="6"/>
      <c r="B92" s="6"/>
      <c r="C92" s="6"/>
      <c r="D92" s="6"/>
      <c r="E92" s="6"/>
      <c r="F92" s="6"/>
      <c r="H92" s="6"/>
      <c r="I92" s="6"/>
      <c r="J92" s="6"/>
      <c r="L92" s="6"/>
      <c r="M92" s="6"/>
      <c r="N92" s="6"/>
      <c r="O92" s="6"/>
      <c r="Q92" s="6"/>
      <c r="R92" s="6"/>
      <c r="S92" s="6"/>
      <c r="U92" s="6"/>
      <c r="V92" s="6"/>
      <c r="W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4:34" ht="14.25">
      <c r="N93" s="6"/>
      <c r="V93" s="6"/>
      <c r="W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4:34" ht="14.25">
      <c r="N94" s="6"/>
      <c r="V94" s="6"/>
      <c r="W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4:34" ht="14.25">
      <c r="N95" s="6"/>
      <c r="V95" s="6"/>
      <c r="W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4:34" ht="14.25">
      <c r="N96" s="6"/>
      <c r="V96" s="6"/>
      <c r="W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</sheetData>
  <sheetProtection/>
  <mergeCells count="84">
    <mergeCell ref="X5:X6"/>
    <mergeCell ref="R5:R6"/>
    <mergeCell ref="S5:S6"/>
    <mergeCell ref="T5:T6"/>
    <mergeCell ref="U5:U6"/>
    <mergeCell ref="M5:M6"/>
    <mergeCell ref="N5:N6"/>
    <mergeCell ref="O5:P6"/>
    <mergeCell ref="Q5:Q6"/>
    <mergeCell ref="V5:V6"/>
    <mergeCell ref="W5:W6"/>
    <mergeCell ref="G5:G6"/>
    <mergeCell ref="H5:H6"/>
    <mergeCell ref="I5:I6"/>
    <mergeCell ref="J5:J6"/>
    <mergeCell ref="K5:K6"/>
    <mergeCell ref="L5:L6"/>
    <mergeCell ref="A2:X2"/>
    <mergeCell ref="A4:C6"/>
    <mergeCell ref="D4:G4"/>
    <mergeCell ref="H4:K4"/>
    <mergeCell ref="Q4:T4"/>
    <mergeCell ref="U4:X4"/>
    <mergeCell ref="L4:P4"/>
    <mergeCell ref="D5:D6"/>
    <mergeCell ref="E5:E6"/>
    <mergeCell ref="F5:F6"/>
    <mergeCell ref="A16:C16"/>
    <mergeCell ref="A17:C17"/>
    <mergeCell ref="A18:C18"/>
    <mergeCell ref="A19:C19"/>
    <mergeCell ref="A7:C7"/>
    <mergeCell ref="A11:A12"/>
    <mergeCell ref="A15:C15"/>
    <mergeCell ref="A13:C13"/>
    <mergeCell ref="A14:C14"/>
    <mergeCell ref="A8:A10"/>
    <mergeCell ref="A24:A26"/>
    <mergeCell ref="O57:Q57"/>
    <mergeCell ref="O59:Q59"/>
    <mergeCell ref="A20:C20"/>
    <mergeCell ref="A21:C21"/>
    <mergeCell ref="A22:C22"/>
    <mergeCell ref="A23:C23"/>
    <mergeCell ref="O35:V35"/>
    <mergeCell ref="A37:C37"/>
    <mergeCell ref="D37:E37"/>
    <mergeCell ref="O37:Q37"/>
    <mergeCell ref="A35:M35"/>
    <mergeCell ref="O38:Q38"/>
    <mergeCell ref="A39:C39"/>
    <mergeCell ref="F37:G37"/>
    <mergeCell ref="H37:I37"/>
    <mergeCell ref="J37:K37"/>
    <mergeCell ref="L37:M37"/>
    <mergeCell ref="A45:C45"/>
    <mergeCell ref="O45:Q45"/>
    <mergeCell ref="O46:Q46"/>
    <mergeCell ref="O47:Q47"/>
    <mergeCell ref="O40:Q40"/>
    <mergeCell ref="A42:C42"/>
    <mergeCell ref="O43:Q43"/>
    <mergeCell ref="O44:Q44"/>
    <mergeCell ref="A51:C51"/>
    <mergeCell ref="O51:Q51"/>
    <mergeCell ref="O52:Q52"/>
    <mergeCell ref="O53:Q53"/>
    <mergeCell ref="A48:C48"/>
    <mergeCell ref="O50:Q50"/>
    <mergeCell ref="O48:Q48"/>
    <mergeCell ref="O49:Q49"/>
    <mergeCell ref="A54:C54"/>
    <mergeCell ref="O58:Q58"/>
    <mergeCell ref="A57:C57"/>
    <mergeCell ref="O54:Q54"/>
    <mergeCell ref="O55:Q55"/>
    <mergeCell ref="O56:Q56"/>
    <mergeCell ref="O64:Q64"/>
    <mergeCell ref="O65:Q65"/>
    <mergeCell ref="O66:Q66"/>
    <mergeCell ref="O60:Q60"/>
    <mergeCell ref="O61:Q61"/>
    <mergeCell ref="O62:Q62"/>
    <mergeCell ref="O63:Q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1">
      <selection activeCell="I60" sqref="I60"/>
    </sheetView>
  </sheetViews>
  <sheetFormatPr defaultColWidth="10.59765625" defaultRowHeight="15"/>
  <cols>
    <col min="1" max="1" width="16.8984375" style="6" customWidth="1"/>
    <col min="2" max="2" width="14.19921875" style="6" customWidth="1"/>
    <col min="3" max="3" width="14.09765625" style="6" customWidth="1"/>
    <col min="4" max="5" width="13.09765625" style="6" customWidth="1"/>
    <col min="6" max="6" width="14" style="6" customWidth="1"/>
    <col min="7" max="9" width="13.09765625" style="6" customWidth="1"/>
    <col min="10" max="10" width="15.3984375" style="6" customWidth="1"/>
    <col min="11" max="11" width="14.59765625" style="6" customWidth="1"/>
    <col min="12" max="15" width="13.09765625" style="6" customWidth="1"/>
    <col min="16" max="16" width="10.59765625" style="6" customWidth="1"/>
    <col min="17" max="17" width="14.19921875" style="6" customWidth="1"/>
    <col min="18" max="16384" width="10.59765625" style="6" customWidth="1"/>
  </cols>
  <sheetData>
    <row r="1" spans="1:15" s="60" customFormat="1" ht="19.5" customHeight="1">
      <c r="A1" s="8" t="s">
        <v>366</v>
      </c>
      <c r="O1" s="10" t="s">
        <v>368</v>
      </c>
    </row>
    <row r="2" spans="1:15" ht="19.5" customHeight="1">
      <c r="A2" s="280" t="s">
        <v>367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ht="18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 t="s">
        <v>317</v>
      </c>
    </row>
    <row r="4" spans="1:15" ht="17.25" customHeight="1">
      <c r="A4" s="446" t="s">
        <v>369</v>
      </c>
      <c r="B4" s="311" t="s">
        <v>370</v>
      </c>
      <c r="C4" s="311" t="s">
        <v>371</v>
      </c>
      <c r="D4" s="448" t="s">
        <v>372</v>
      </c>
      <c r="E4" s="448" t="s">
        <v>373</v>
      </c>
      <c r="F4" s="311" t="s">
        <v>374</v>
      </c>
      <c r="G4" s="448" t="s">
        <v>375</v>
      </c>
      <c r="H4" s="448" t="s">
        <v>376</v>
      </c>
      <c r="I4" s="311" t="s">
        <v>97</v>
      </c>
      <c r="J4" s="311" t="s">
        <v>377</v>
      </c>
      <c r="K4" s="311" t="s">
        <v>6</v>
      </c>
      <c r="L4" s="311" t="s">
        <v>98</v>
      </c>
      <c r="M4" s="441" t="s">
        <v>378</v>
      </c>
      <c r="N4" s="441" t="s">
        <v>379</v>
      </c>
      <c r="O4" s="443" t="s">
        <v>380</v>
      </c>
    </row>
    <row r="5" spans="1:15" ht="17.25" customHeight="1">
      <c r="A5" s="447"/>
      <c r="B5" s="445"/>
      <c r="C5" s="445"/>
      <c r="D5" s="449"/>
      <c r="E5" s="449"/>
      <c r="F5" s="445"/>
      <c r="G5" s="449"/>
      <c r="H5" s="449"/>
      <c r="I5" s="445"/>
      <c r="J5" s="445"/>
      <c r="K5" s="445"/>
      <c r="L5" s="445"/>
      <c r="M5" s="442"/>
      <c r="N5" s="442"/>
      <c r="O5" s="444"/>
    </row>
    <row r="6" spans="1:17" ht="17.25" customHeight="1">
      <c r="A6" s="185" t="s">
        <v>244</v>
      </c>
      <c r="B6" s="166">
        <f>SUM(J6:O6,'１５４'!B6:O6)</f>
        <v>429998021</v>
      </c>
      <c r="C6" s="144">
        <f>SUM('１５４'!P6,'１５６'!B6:N6)</f>
        <v>418215429</v>
      </c>
      <c r="D6" s="144">
        <f>B6-C6</f>
        <v>11782592</v>
      </c>
      <c r="E6" s="141">
        <v>4325223</v>
      </c>
      <c r="F6" s="144">
        <f>D6-E6</f>
        <v>7457369</v>
      </c>
      <c r="G6" s="243">
        <v>3.3</v>
      </c>
      <c r="H6" s="241">
        <v>69.5</v>
      </c>
      <c r="I6" s="235">
        <v>0.423</v>
      </c>
      <c r="J6" s="232">
        <v>154585487</v>
      </c>
      <c r="K6" s="232">
        <v>8639392</v>
      </c>
      <c r="L6" s="232">
        <v>5883336</v>
      </c>
      <c r="M6" s="232">
        <v>842449</v>
      </c>
      <c r="N6" s="232">
        <v>397766</v>
      </c>
      <c r="O6" s="232">
        <v>4117567</v>
      </c>
      <c r="Q6" s="98"/>
    </row>
    <row r="7" spans="1:17" ht="17.25" customHeight="1">
      <c r="A7" s="189" t="s">
        <v>381</v>
      </c>
      <c r="B7" s="166">
        <f>SUM(J7:O7,'１５４'!B7:O7)</f>
        <v>465124529</v>
      </c>
      <c r="C7" s="144">
        <f>SUM('１５４'!P7,'１５６'!B7:N7)</f>
        <v>452081764</v>
      </c>
      <c r="D7" s="144">
        <f>B7-C7</f>
        <v>13042765</v>
      </c>
      <c r="E7" s="144">
        <v>6278388</v>
      </c>
      <c r="F7" s="144">
        <f>D7-E7</f>
        <v>6764377</v>
      </c>
      <c r="G7" s="244">
        <v>2.8</v>
      </c>
      <c r="H7" s="242">
        <v>71.8</v>
      </c>
      <c r="I7" s="236">
        <v>0.42</v>
      </c>
      <c r="J7" s="233">
        <v>162347530</v>
      </c>
      <c r="K7" s="233">
        <v>9369785</v>
      </c>
      <c r="L7" s="233">
        <v>3835822</v>
      </c>
      <c r="M7" s="233">
        <v>867173</v>
      </c>
      <c r="N7" s="233">
        <v>750550</v>
      </c>
      <c r="O7" s="233">
        <v>4176717</v>
      </c>
      <c r="Q7" s="98"/>
    </row>
    <row r="8" spans="1:17" ht="17.25" customHeight="1">
      <c r="A8" s="189" t="s">
        <v>382</v>
      </c>
      <c r="B8" s="166">
        <f>SUM(J8:O8,'１５４'!B8:O8)</f>
        <v>510849980</v>
      </c>
      <c r="C8" s="144">
        <f>SUM('１５４'!P8,'１５６'!B8:N8)</f>
        <v>494434874</v>
      </c>
      <c r="D8" s="144">
        <f aca="true" t="shared" si="0" ref="D8:D54">B8-C8</f>
        <v>16415106</v>
      </c>
      <c r="E8" s="144">
        <v>9258364</v>
      </c>
      <c r="F8" s="144">
        <f aca="true" t="shared" si="1" ref="F8:F54">D8-E8</f>
        <v>7156742</v>
      </c>
      <c r="G8" s="244">
        <v>2.9</v>
      </c>
      <c r="H8" s="242">
        <v>74.4</v>
      </c>
      <c r="I8" s="236">
        <v>0.421</v>
      </c>
      <c r="J8" s="233">
        <v>163054219</v>
      </c>
      <c r="K8" s="233">
        <v>10175987</v>
      </c>
      <c r="L8" s="233">
        <v>4563091</v>
      </c>
      <c r="M8" s="233">
        <v>845778</v>
      </c>
      <c r="N8" s="233">
        <v>731526</v>
      </c>
      <c r="O8" s="233">
        <v>3724121</v>
      </c>
      <c r="Q8" s="98"/>
    </row>
    <row r="9" spans="1:17" ht="17.25" customHeight="1">
      <c r="A9" s="189" t="s">
        <v>383</v>
      </c>
      <c r="B9" s="166">
        <f>SUM(J9:O9,'１５４'!B9:O9)</f>
        <v>523745556</v>
      </c>
      <c r="C9" s="144">
        <f>SUM('１５４'!P9,'１５６'!B9:N9)</f>
        <v>511183660</v>
      </c>
      <c r="D9" s="144">
        <f t="shared" si="0"/>
        <v>12561896</v>
      </c>
      <c r="E9" s="144">
        <v>5593910</v>
      </c>
      <c r="F9" s="144">
        <f t="shared" si="1"/>
        <v>6967986</v>
      </c>
      <c r="G9" s="244">
        <v>2.7</v>
      </c>
      <c r="H9" s="242">
        <v>74.7</v>
      </c>
      <c r="I9" s="236">
        <v>0.429</v>
      </c>
      <c r="J9" s="233">
        <v>160001515</v>
      </c>
      <c r="K9" s="233">
        <v>10288542</v>
      </c>
      <c r="L9" s="233">
        <v>5950014</v>
      </c>
      <c r="M9" s="233">
        <v>822408</v>
      </c>
      <c r="N9" s="233">
        <v>637679</v>
      </c>
      <c r="O9" s="233">
        <v>4325589</v>
      </c>
      <c r="Q9" s="98"/>
    </row>
    <row r="10" spans="1:17" ht="17.25" customHeight="1">
      <c r="A10" s="231" t="s">
        <v>434</v>
      </c>
      <c r="B10" s="109">
        <f>SUM(B20,B55)</f>
        <v>539325314</v>
      </c>
      <c r="C10" s="109">
        <f>SUM(C20,C55)</f>
        <v>525980085</v>
      </c>
      <c r="D10" s="109">
        <f>SUM(D20,D55)</f>
        <v>13345229</v>
      </c>
      <c r="E10" s="109">
        <f>SUM(E20,E55)</f>
        <v>5955099</v>
      </c>
      <c r="F10" s="109">
        <f>SUM(F20,F55)</f>
        <v>7390130</v>
      </c>
      <c r="G10" s="275">
        <v>2.8</v>
      </c>
      <c r="H10" s="267">
        <v>75.1</v>
      </c>
      <c r="I10" s="276">
        <v>0.429</v>
      </c>
      <c r="J10" s="277">
        <f aca="true" t="shared" si="2" ref="J10:O10">SUM(J20,J55)</f>
        <v>167863336</v>
      </c>
      <c r="K10" s="277">
        <f t="shared" si="2"/>
        <v>10503837</v>
      </c>
      <c r="L10" s="277">
        <f t="shared" si="2"/>
        <v>4685536</v>
      </c>
      <c r="M10" s="277">
        <f t="shared" si="2"/>
        <v>840654</v>
      </c>
      <c r="N10" s="277">
        <f t="shared" si="2"/>
        <v>616341</v>
      </c>
      <c r="O10" s="277">
        <f t="shared" si="2"/>
        <v>4383744</v>
      </c>
      <c r="Q10" s="99"/>
    </row>
    <row r="11" spans="1:15" ht="17.25" customHeight="1">
      <c r="A11" s="69"/>
      <c r="B11" s="176"/>
      <c r="C11" s="176"/>
      <c r="D11" s="176"/>
      <c r="E11" s="176"/>
      <c r="F11" s="176"/>
      <c r="G11" s="176"/>
      <c r="H11" s="176"/>
      <c r="I11" s="177"/>
      <c r="J11" s="147"/>
      <c r="K11" s="147"/>
      <c r="L11" s="147"/>
      <c r="M11" s="147"/>
      <c r="N11" s="147"/>
      <c r="O11" s="147"/>
    </row>
    <row r="12" spans="1:17" ht="17.25" customHeight="1">
      <c r="A12" s="66" t="s">
        <v>99</v>
      </c>
      <c r="B12" s="166">
        <f>SUM(J12:O12,'１５４'!B12:O12)</f>
        <v>175909089</v>
      </c>
      <c r="C12" s="144">
        <f>SUM('１５４'!P12,'１５６'!B12:N12)</f>
        <v>172197698</v>
      </c>
      <c r="D12" s="144">
        <f t="shared" si="0"/>
        <v>3711391</v>
      </c>
      <c r="E12" s="144">
        <v>3145593</v>
      </c>
      <c r="F12" s="144">
        <f t="shared" si="1"/>
        <v>565798</v>
      </c>
      <c r="G12" s="178">
        <v>0.6</v>
      </c>
      <c r="H12" s="178">
        <v>66.5</v>
      </c>
      <c r="I12" s="237">
        <v>0.864</v>
      </c>
      <c r="J12" s="144">
        <v>75973680</v>
      </c>
      <c r="K12" s="144">
        <v>3719031</v>
      </c>
      <c r="L12" s="274">
        <v>2147304</v>
      </c>
      <c r="M12" s="144">
        <v>99207</v>
      </c>
      <c r="N12" s="144">
        <v>138068</v>
      </c>
      <c r="O12" s="144">
        <v>1206532</v>
      </c>
      <c r="Q12" s="98"/>
    </row>
    <row r="13" spans="1:17" ht="17.25" customHeight="1">
      <c r="A13" s="66" t="s">
        <v>100</v>
      </c>
      <c r="B13" s="166">
        <f>SUM(J13:O13,'１５４'!B13:O13)</f>
        <v>22443542</v>
      </c>
      <c r="C13" s="144">
        <f>SUM('１５４'!P13,'１５６'!B13:N13)</f>
        <v>22222110</v>
      </c>
      <c r="D13" s="144">
        <f t="shared" si="0"/>
        <v>221432</v>
      </c>
      <c r="E13" s="144">
        <v>148550</v>
      </c>
      <c r="F13" s="144">
        <f t="shared" si="1"/>
        <v>72882</v>
      </c>
      <c r="G13" s="178">
        <v>0.7</v>
      </c>
      <c r="H13" s="178">
        <v>96.6</v>
      </c>
      <c r="I13" s="237">
        <v>0.609</v>
      </c>
      <c r="J13" s="144">
        <v>7336544</v>
      </c>
      <c r="K13" s="144">
        <v>493783</v>
      </c>
      <c r="L13" s="274">
        <v>160090</v>
      </c>
      <c r="M13" s="144">
        <v>18990</v>
      </c>
      <c r="N13" s="156">
        <v>115170</v>
      </c>
      <c r="O13" s="144">
        <v>196852</v>
      </c>
      <c r="Q13" s="98"/>
    </row>
    <row r="14" spans="1:17" ht="17.25" customHeight="1">
      <c r="A14" s="66" t="s">
        <v>101</v>
      </c>
      <c r="B14" s="166">
        <f>SUM(J14:O14,'１５４'!B14:O14)</f>
        <v>44856002</v>
      </c>
      <c r="C14" s="144">
        <f>SUM('１５４'!P14,'１５６'!B14:N14)</f>
        <v>43974793</v>
      </c>
      <c r="D14" s="144">
        <f t="shared" si="0"/>
        <v>881209</v>
      </c>
      <c r="E14" s="144">
        <v>286891</v>
      </c>
      <c r="F14" s="144">
        <f t="shared" si="1"/>
        <v>594318</v>
      </c>
      <c r="G14" s="178">
        <v>2.9</v>
      </c>
      <c r="H14" s="178">
        <v>81.3</v>
      </c>
      <c r="I14" s="237">
        <v>0.79</v>
      </c>
      <c r="J14" s="144">
        <v>15543838</v>
      </c>
      <c r="K14" s="144">
        <v>935570</v>
      </c>
      <c r="L14" s="274">
        <v>423405</v>
      </c>
      <c r="M14" s="144">
        <v>144119</v>
      </c>
      <c r="N14" s="144">
        <v>43938</v>
      </c>
      <c r="O14" s="144">
        <v>349891</v>
      </c>
      <c r="Q14" s="98"/>
    </row>
    <row r="15" spans="1:17" ht="17.25" customHeight="1">
      <c r="A15" s="66" t="s">
        <v>102</v>
      </c>
      <c r="B15" s="166">
        <f>SUM(J15:O15,'１５４'!B15:O15)</f>
        <v>15931276</v>
      </c>
      <c r="C15" s="144">
        <f>SUM('１５４'!P15,'１５６'!B15:N15)</f>
        <v>15401055</v>
      </c>
      <c r="D15" s="144">
        <f t="shared" si="0"/>
        <v>530221</v>
      </c>
      <c r="E15" s="144">
        <v>161551</v>
      </c>
      <c r="F15" s="144">
        <f t="shared" si="1"/>
        <v>368670</v>
      </c>
      <c r="G15" s="178">
        <v>5</v>
      </c>
      <c r="H15" s="178">
        <v>74.9</v>
      </c>
      <c r="I15" s="237">
        <v>0.333</v>
      </c>
      <c r="J15" s="144">
        <v>2665905</v>
      </c>
      <c r="K15" s="144">
        <v>273901</v>
      </c>
      <c r="L15" s="274">
        <v>77838</v>
      </c>
      <c r="M15" s="156" t="s">
        <v>422</v>
      </c>
      <c r="N15" s="144">
        <v>16867</v>
      </c>
      <c r="O15" s="144">
        <v>131167</v>
      </c>
      <c r="Q15" s="98"/>
    </row>
    <row r="16" spans="1:17" ht="17.25" customHeight="1">
      <c r="A16" s="66" t="s">
        <v>103</v>
      </c>
      <c r="B16" s="166">
        <f>SUM(J16:O16,'１５４'!B16:O16)</f>
        <v>13918969</v>
      </c>
      <c r="C16" s="144">
        <f>SUM('１５４'!P16,'１５６'!B16:N16)</f>
        <v>13794133</v>
      </c>
      <c r="D16" s="144">
        <f t="shared" si="0"/>
        <v>124836</v>
      </c>
      <c r="E16" s="144">
        <v>26344</v>
      </c>
      <c r="F16" s="144">
        <f t="shared" si="1"/>
        <v>98492</v>
      </c>
      <c r="G16" s="178">
        <v>1.3</v>
      </c>
      <c r="H16" s="178">
        <v>83.3</v>
      </c>
      <c r="I16" s="237">
        <v>0.259</v>
      </c>
      <c r="J16" s="144">
        <v>2086804</v>
      </c>
      <c r="K16" s="144">
        <v>232743</v>
      </c>
      <c r="L16" s="274">
        <v>59051</v>
      </c>
      <c r="M16" s="156" t="s">
        <v>422</v>
      </c>
      <c r="N16" s="156">
        <v>2935</v>
      </c>
      <c r="O16" s="144">
        <v>121823</v>
      </c>
      <c r="Q16" s="98"/>
    </row>
    <row r="17" spans="1:17" ht="17.25" customHeight="1">
      <c r="A17" s="66" t="s">
        <v>104</v>
      </c>
      <c r="B17" s="166">
        <f>SUM(J17:O17,'１５４'!B17:O17)</f>
        <v>31010738</v>
      </c>
      <c r="C17" s="144">
        <f>SUM('１５４'!P17,'１５６'!B17:N17)</f>
        <v>30288488</v>
      </c>
      <c r="D17" s="144">
        <f t="shared" si="0"/>
        <v>722250</v>
      </c>
      <c r="E17" s="144">
        <v>431007</v>
      </c>
      <c r="F17" s="144">
        <f t="shared" si="1"/>
        <v>291243</v>
      </c>
      <c r="G17" s="178">
        <v>2.1</v>
      </c>
      <c r="H17" s="178">
        <v>79.2</v>
      </c>
      <c r="I17" s="237">
        <v>0.748</v>
      </c>
      <c r="J17" s="144">
        <v>9913213</v>
      </c>
      <c r="K17" s="144">
        <v>615244</v>
      </c>
      <c r="L17" s="274">
        <v>271656</v>
      </c>
      <c r="M17" s="144">
        <v>186330</v>
      </c>
      <c r="N17" s="144">
        <v>226471</v>
      </c>
      <c r="O17" s="144">
        <v>251466</v>
      </c>
      <c r="Q17" s="98"/>
    </row>
    <row r="18" spans="1:17" ht="17.25" customHeight="1">
      <c r="A18" s="66" t="s">
        <v>105</v>
      </c>
      <c r="B18" s="166">
        <f>SUM(J18:O18,'１５４'!B18:O18)</f>
        <v>15787749</v>
      </c>
      <c r="C18" s="144">
        <f>SUM('１５４'!P18,'１５６'!B18:N18)</f>
        <v>15671015</v>
      </c>
      <c r="D18" s="144">
        <f t="shared" si="0"/>
        <v>116734</v>
      </c>
      <c r="E18" s="144">
        <v>74455</v>
      </c>
      <c r="F18" s="144">
        <f t="shared" si="1"/>
        <v>42279</v>
      </c>
      <c r="G18" s="178">
        <v>0.7</v>
      </c>
      <c r="H18" s="178">
        <v>89.1</v>
      </c>
      <c r="I18" s="237">
        <v>0.491</v>
      </c>
      <c r="J18" s="144">
        <v>3140123</v>
      </c>
      <c r="K18" s="144">
        <v>253632</v>
      </c>
      <c r="L18" s="274">
        <v>89257</v>
      </c>
      <c r="M18" s="144">
        <v>31928</v>
      </c>
      <c r="N18" s="156">
        <v>1435</v>
      </c>
      <c r="O18" s="144">
        <v>116283</v>
      </c>
      <c r="Q18" s="98"/>
    </row>
    <row r="19" spans="1:17" ht="17.25" customHeight="1">
      <c r="A19" s="66" t="s">
        <v>106</v>
      </c>
      <c r="B19" s="166">
        <f>SUM(J19:O19,'１５４'!B19:O19)</f>
        <v>25313355</v>
      </c>
      <c r="C19" s="144">
        <f>SUM('１５４'!P19,'１５６'!B19:N19)</f>
        <v>24692522</v>
      </c>
      <c r="D19" s="144">
        <f t="shared" si="0"/>
        <v>620833</v>
      </c>
      <c r="E19" s="144">
        <v>59994</v>
      </c>
      <c r="F19" s="144">
        <f t="shared" si="1"/>
        <v>560839</v>
      </c>
      <c r="G19" s="178">
        <v>4.6</v>
      </c>
      <c r="H19" s="178">
        <v>78.9</v>
      </c>
      <c r="I19" s="237">
        <v>0.742</v>
      </c>
      <c r="J19" s="144">
        <v>8660755</v>
      </c>
      <c r="K19" s="144">
        <v>515324</v>
      </c>
      <c r="L19" s="274">
        <v>250246</v>
      </c>
      <c r="M19" s="156" t="s">
        <v>422</v>
      </c>
      <c r="N19" s="156">
        <v>1130</v>
      </c>
      <c r="O19" s="144">
        <v>219511</v>
      </c>
      <c r="Q19" s="98"/>
    </row>
    <row r="20" spans="1:17" ht="17.25" customHeight="1">
      <c r="A20" s="116" t="s">
        <v>107</v>
      </c>
      <c r="B20" s="109">
        <f>SUM(B12:B19)</f>
        <v>345170720</v>
      </c>
      <c r="C20" s="109">
        <f>SUM(C12:C19)</f>
        <v>338241814</v>
      </c>
      <c r="D20" s="109">
        <f>SUM(D12:D19)</f>
        <v>6928906</v>
      </c>
      <c r="E20" s="109">
        <f>SUM(E12:E19)</f>
        <v>4334385</v>
      </c>
      <c r="F20" s="109">
        <f>SUM(F12:F19)</f>
        <v>2594521</v>
      </c>
      <c r="G20" s="179">
        <v>1.5</v>
      </c>
      <c r="H20" s="275">
        <v>74.3</v>
      </c>
      <c r="I20" s="238">
        <v>0.605</v>
      </c>
      <c r="J20" s="109">
        <f aca="true" t="shared" si="3" ref="J20:O20">SUM(J12:J19)</f>
        <v>125320862</v>
      </c>
      <c r="K20" s="109">
        <f t="shared" si="3"/>
        <v>7039228</v>
      </c>
      <c r="L20" s="109">
        <f t="shared" si="3"/>
        <v>3478847</v>
      </c>
      <c r="M20" s="109">
        <f t="shared" si="3"/>
        <v>480574</v>
      </c>
      <c r="N20" s="109">
        <f t="shared" si="3"/>
        <v>546014</v>
      </c>
      <c r="O20" s="109">
        <f t="shared" si="3"/>
        <v>2593525</v>
      </c>
      <c r="Q20" s="98"/>
    </row>
    <row r="21" spans="1:17" ht="17.25" customHeight="1">
      <c r="A21" s="66"/>
      <c r="B21" s="176"/>
      <c r="C21" s="176"/>
      <c r="D21" s="176"/>
      <c r="E21" s="176"/>
      <c r="F21" s="176"/>
      <c r="G21" s="176"/>
      <c r="H21" s="176"/>
      <c r="I21" s="239"/>
      <c r="J21" s="147"/>
      <c r="K21" s="147"/>
      <c r="L21" s="145"/>
      <c r="M21" s="147"/>
      <c r="N21" s="147"/>
      <c r="O21" s="147"/>
      <c r="Q21" s="98"/>
    </row>
    <row r="22" spans="1:17" ht="17.25" customHeight="1">
      <c r="A22" s="66" t="s">
        <v>108</v>
      </c>
      <c r="B22" s="166">
        <f>SUM(J22:O22,'１５４'!B22:O22)</f>
        <v>6761536</v>
      </c>
      <c r="C22" s="144">
        <f>SUM('１５４'!P22,'１５６'!B22:N22)</f>
        <v>6622083</v>
      </c>
      <c r="D22" s="144">
        <f t="shared" si="0"/>
        <v>139453</v>
      </c>
      <c r="E22" s="144">
        <v>38898</v>
      </c>
      <c r="F22" s="144">
        <f t="shared" si="1"/>
        <v>100555</v>
      </c>
      <c r="G22" s="180">
        <v>3.1</v>
      </c>
      <c r="H22" s="178">
        <v>77.3</v>
      </c>
      <c r="I22" s="237">
        <v>0.458</v>
      </c>
      <c r="J22" s="144">
        <v>1503831</v>
      </c>
      <c r="K22" s="144">
        <v>105187</v>
      </c>
      <c r="L22" s="274">
        <v>40217</v>
      </c>
      <c r="M22" s="156" t="s">
        <v>422</v>
      </c>
      <c r="N22" s="144">
        <v>49093</v>
      </c>
      <c r="O22" s="144">
        <v>42632</v>
      </c>
      <c r="Q22" s="98"/>
    </row>
    <row r="23" spans="1:17" ht="17.25" customHeight="1">
      <c r="A23" s="66" t="s">
        <v>109</v>
      </c>
      <c r="B23" s="166">
        <f>SUM(J23:O23,'１５４'!B23:O23)</f>
        <v>6912577</v>
      </c>
      <c r="C23" s="144">
        <f>SUM('１５４'!P23,'１５６'!B23:N23)</f>
        <v>6735624</v>
      </c>
      <c r="D23" s="144">
        <f t="shared" si="0"/>
        <v>176953</v>
      </c>
      <c r="E23" s="144">
        <v>54220</v>
      </c>
      <c r="F23" s="144">
        <f t="shared" si="1"/>
        <v>122733</v>
      </c>
      <c r="G23" s="178">
        <v>3.6</v>
      </c>
      <c r="H23" s="178">
        <v>80.5</v>
      </c>
      <c r="I23" s="237">
        <v>0.691</v>
      </c>
      <c r="J23" s="144">
        <v>2459604</v>
      </c>
      <c r="K23" s="144">
        <v>137845</v>
      </c>
      <c r="L23" s="274">
        <v>58134</v>
      </c>
      <c r="M23" s="156" t="s">
        <v>424</v>
      </c>
      <c r="N23" s="156">
        <v>2340</v>
      </c>
      <c r="O23" s="144">
        <v>61451</v>
      </c>
      <c r="Q23" s="98"/>
    </row>
    <row r="24" spans="1:17" ht="17.25" customHeight="1">
      <c r="A24" s="66" t="s">
        <v>110</v>
      </c>
      <c r="B24" s="166">
        <f>SUM(J24:O24,'１５４'!B24:O24)</f>
        <v>6154530</v>
      </c>
      <c r="C24" s="144">
        <f>SUM('１５４'!P24,'１５６'!B24:N24)</f>
        <v>5907747</v>
      </c>
      <c r="D24" s="144">
        <f t="shared" si="0"/>
        <v>246783</v>
      </c>
      <c r="E24" s="144">
        <v>6503</v>
      </c>
      <c r="F24" s="144">
        <f t="shared" si="1"/>
        <v>240280</v>
      </c>
      <c r="G24" s="178">
        <v>7.4</v>
      </c>
      <c r="H24" s="178">
        <v>77</v>
      </c>
      <c r="I24" s="237">
        <v>0.562</v>
      </c>
      <c r="J24" s="144">
        <v>1836970</v>
      </c>
      <c r="K24" s="144">
        <v>135330</v>
      </c>
      <c r="L24" s="274">
        <v>58788</v>
      </c>
      <c r="M24" s="156" t="s">
        <v>425</v>
      </c>
      <c r="N24" s="156">
        <v>256</v>
      </c>
      <c r="O24" s="144">
        <v>62120</v>
      </c>
      <c r="Q24" s="98"/>
    </row>
    <row r="25" spans="1:17" ht="17.25" customHeight="1">
      <c r="A25" s="66" t="s">
        <v>111</v>
      </c>
      <c r="B25" s="166">
        <f>SUM(J25:O25,'１５４'!B25:O25)</f>
        <v>6029039</v>
      </c>
      <c r="C25" s="144">
        <f>SUM('１５４'!P25,'１５６'!B25:N25)</f>
        <v>5606754</v>
      </c>
      <c r="D25" s="144">
        <f t="shared" si="0"/>
        <v>422285</v>
      </c>
      <c r="E25" s="144">
        <v>80910</v>
      </c>
      <c r="F25" s="144">
        <f t="shared" si="1"/>
        <v>341375</v>
      </c>
      <c r="G25" s="178">
        <v>10.2</v>
      </c>
      <c r="H25" s="178">
        <v>65.2</v>
      </c>
      <c r="I25" s="237">
        <v>0.565</v>
      </c>
      <c r="J25" s="144">
        <v>1810281</v>
      </c>
      <c r="K25" s="144">
        <v>145780</v>
      </c>
      <c r="L25" s="274">
        <v>42047</v>
      </c>
      <c r="M25" s="144">
        <v>79778</v>
      </c>
      <c r="N25" s="156">
        <v>6285</v>
      </c>
      <c r="O25" s="144">
        <v>88729</v>
      </c>
      <c r="Q25" s="98"/>
    </row>
    <row r="26" spans="1:17" ht="17.25" customHeight="1">
      <c r="A26" s="66" t="s">
        <v>112</v>
      </c>
      <c r="B26" s="166">
        <f>SUM(J26:O26,'１５４'!B26:O26)</f>
        <v>3199820</v>
      </c>
      <c r="C26" s="144">
        <f>SUM('１５４'!P26,'１５６'!B26:N26)</f>
        <v>2923076</v>
      </c>
      <c r="D26" s="144">
        <f t="shared" si="0"/>
        <v>276744</v>
      </c>
      <c r="E26" s="144">
        <v>31025</v>
      </c>
      <c r="F26" s="144">
        <f t="shared" si="1"/>
        <v>245719</v>
      </c>
      <c r="G26" s="178">
        <v>14.2</v>
      </c>
      <c r="H26" s="178">
        <v>68.4</v>
      </c>
      <c r="I26" s="237">
        <v>0.535</v>
      </c>
      <c r="J26" s="144">
        <v>1041447</v>
      </c>
      <c r="K26" s="144">
        <v>41368</v>
      </c>
      <c r="L26" s="274">
        <v>16479</v>
      </c>
      <c r="M26" s="156" t="s">
        <v>425</v>
      </c>
      <c r="N26" s="156">
        <v>872</v>
      </c>
      <c r="O26" s="144">
        <v>19289</v>
      </c>
      <c r="Q26" s="98"/>
    </row>
    <row r="27" spans="1:17" ht="17.25" customHeight="1">
      <c r="A27" s="66" t="s">
        <v>113</v>
      </c>
      <c r="B27" s="166">
        <f>SUM(J27:O27,'１５４'!B27:O27)</f>
        <v>5246947</v>
      </c>
      <c r="C27" s="144">
        <f>SUM('１５４'!P27,'１５６'!B27:N27)</f>
        <v>5038985</v>
      </c>
      <c r="D27" s="144">
        <f t="shared" si="0"/>
        <v>207962</v>
      </c>
      <c r="E27" s="156" t="s">
        <v>426</v>
      </c>
      <c r="F27" s="144">
        <f>SUM(D27)</f>
        <v>207962</v>
      </c>
      <c r="G27" s="178">
        <v>6.9</v>
      </c>
      <c r="H27" s="145">
        <v>78.7</v>
      </c>
      <c r="I27" s="237">
        <v>0.416</v>
      </c>
      <c r="J27" s="144">
        <v>1267403</v>
      </c>
      <c r="K27" s="144">
        <v>97608</v>
      </c>
      <c r="L27" s="274">
        <v>43247</v>
      </c>
      <c r="M27" s="156" t="s">
        <v>427</v>
      </c>
      <c r="N27" s="156">
        <v>109</v>
      </c>
      <c r="O27" s="144">
        <v>40781</v>
      </c>
      <c r="Q27" s="98"/>
    </row>
    <row r="28" spans="1:17" ht="17.25" customHeight="1">
      <c r="A28" s="66" t="s">
        <v>114</v>
      </c>
      <c r="B28" s="166">
        <f>SUM(J28:O28,'１５４'!B28:O28)</f>
        <v>7932362</v>
      </c>
      <c r="C28" s="144">
        <f>SUM('１５４'!P28,'１５６'!B28:N28)</f>
        <v>7748030</v>
      </c>
      <c r="D28" s="144">
        <f t="shared" si="0"/>
        <v>184332</v>
      </c>
      <c r="E28" s="144">
        <v>12014</v>
      </c>
      <c r="F28" s="144">
        <f t="shared" si="1"/>
        <v>172318</v>
      </c>
      <c r="G28" s="178">
        <v>3.9</v>
      </c>
      <c r="H28" s="178">
        <v>70.9</v>
      </c>
      <c r="I28" s="237">
        <v>0.527</v>
      </c>
      <c r="J28" s="144">
        <v>2397868</v>
      </c>
      <c r="K28" s="144">
        <v>177285</v>
      </c>
      <c r="L28" s="274">
        <v>78072</v>
      </c>
      <c r="M28" s="156" t="s">
        <v>425</v>
      </c>
      <c r="N28" s="156">
        <v>1606</v>
      </c>
      <c r="O28" s="144">
        <v>85755</v>
      </c>
      <c r="Q28" s="98"/>
    </row>
    <row r="29" spans="1:17" ht="17.25" customHeight="1">
      <c r="A29" s="66" t="s">
        <v>115</v>
      </c>
      <c r="B29" s="166">
        <f>SUM(J29:O29,'１５４'!B29:O29)</f>
        <v>14086469</v>
      </c>
      <c r="C29" s="144">
        <f>SUM('１５４'!P29,'１５６'!B29:N29)</f>
        <v>13508791</v>
      </c>
      <c r="D29" s="144">
        <f t="shared" si="0"/>
        <v>577678</v>
      </c>
      <c r="E29" s="144">
        <v>341139</v>
      </c>
      <c r="F29" s="144">
        <f t="shared" si="1"/>
        <v>236539</v>
      </c>
      <c r="G29" s="178">
        <v>3.2</v>
      </c>
      <c r="H29" s="178">
        <v>75.7</v>
      </c>
      <c r="I29" s="237">
        <v>0.708</v>
      </c>
      <c r="J29" s="144">
        <v>4933203</v>
      </c>
      <c r="K29" s="144">
        <v>323613</v>
      </c>
      <c r="L29" s="274">
        <v>161860</v>
      </c>
      <c r="M29" s="156" t="s">
        <v>424</v>
      </c>
      <c r="N29" s="156">
        <v>259</v>
      </c>
      <c r="O29" s="144">
        <v>122758</v>
      </c>
      <c r="Q29" s="98"/>
    </row>
    <row r="30" spans="1:17" ht="17.25" customHeight="1">
      <c r="A30" s="66" t="s">
        <v>116</v>
      </c>
      <c r="B30" s="166">
        <f>SUM(J30:O30,'１５４'!B30:O30)</f>
        <v>2138575</v>
      </c>
      <c r="C30" s="144">
        <f>SUM('１５４'!P30,'１５６'!B30:N30)</f>
        <v>2041636</v>
      </c>
      <c r="D30" s="144">
        <f t="shared" si="0"/>
        <v>96939</v>
      </c>
      <c r="E30" s="144">
        <v>1022</v>
      </c>
      <c r="F30" s="144">
        <f t="shared" si="1"/>
        <v>95917</v>
      </c>
      <c r="G30" s="178">
        <v>9.2</v>
      </c>
      <c r="H30" s="178">
        <v>78.6</v>
      </c>
      <c r="I30" s="237">
        <v>0.206</v>
      </c>
      <c r="J30" s="144">
        <v>246665</v>
      </c>
      <c r="K30" s="144">
        <v>13746</v>
      </c>
      <c r="L30" s="274">
        <v>4372</v>
      </c>
      <c r="M30" s="156" t="s">
        <v>424</v>
      </c>
      <c r="N30" s="156" t="s">
        <v>424</v>
      </c>
      <c r="O30" s="144">
        <v>8898</v>
      </c>
      <c r="Q30" s="98"/>
    </row>
    <row r="31" spans="1:17" ht="17.25" customHeight="1">
      <c r="A31" s="66" t="s">
        <v>117</v>
      </c>
      <c r="B31" s="166">
        <f>SUM(J31:O31,'１５４'!B31:O31)</f>
        <v>2511778</v>
      </c>
      <c r="C31" s="144">
        <f>SUM('１５４'!P31,'１５６'!B31:N31)</f>
        <v>2400383</v>
      </c>
      <c r="D31" s="144">
        <f t="shared" si="0"/>
        <v>111395</v>
      </c>
      <c r="E31" s="156">
        <v>756</v>
      </c>
      <c r="F31" s="144">
        <f t="shared" si="1"/>
        <v>110639</v>
      </c>
      <c r="G31" s="178">
        <v>7.9</v>
      </c>
      <c r="H31" s="178">
        <v>74.3</v>
      </c>
      <c r="I31" s="237">
        <v>0.201</v>
      </c>
      <c r="J31" s="144">
        <v>350567</v>
      </c>
      <c r="K31" s="144">
        <v>16925</v>
      </c>
      <c r="L31" s="274">
        <v>5022</v>
      </c>
      <c r="M31" s="156" t="s">
        <v>424</v>
      </c>
      <c r="N31" s="156">
        <v>141</v>
      </c>
      <c r="O31" s="144">
        <v>9258</v>
      </c>
      <c r="Q31" s="98"/>
    </row>
    <row r="32" spans="1:17" ht="17.25" customHeight="1">
      <c r="A32" s="66" t="s">
        <v>118</v>
      </c>
      <c r="B32" s="166">
        <f>SUM(J32:O32,'１５４'!B32:O32)</f>
        <v>2671760</v>
      </c>
      <c r="C32" s="144">
        <f>SUM('１５４'!P32,'１５６'!B32:N32)</f>
        <v>2638936</v>
      </c>
      <c r="D32" s="144">
        <f t="shared" si="0"/>
        <v>32824</v>
      </c>
      <c r="E32" s="144">
        <v>27635</v>
      </c>
      <c r="F32" s="144">
        <f t="shared" si="1"/>
        <v>5189</v>
      </c>
      <c r="G32" s="178">
        <v>0.3</v>
      </c>
      <c r="H32" s="178">
        <v>81.6</v>
      </c>
      <c r="I32" s="237">
        <v>0.145</v>
      </c>
      <c r="J32" s="144">
        <v>249486</v>
      </c>
      <c r="K32" s="144">
        <v>37737</v>
      </c>
      <c r="L32" s="274">
        <v>10028</v>
      </c>
      <c r="M32" s="156" t="s">
        <v>424</v>
      </c>
      <c r="N32" s="156" t="s">
        <v>422</v>
      </c>
      <c r="O32" s="144">
        <v>24830</v>
      </c>
      <c r="Q32" s="98"/>
    </row>
    <row r="33" spans="1:17" ht="17.25" customHeight="1">
      <c r="A33" s="66" t="s">
        <v>119</v>
      </c>
      <c r="B33" s="166">
        <f>SUM(J33:O33,'１５４'!B33:O33)</f>
        <v>2370239</v>
      </c>
      <c r="C33" s="144">
        <f>SUM('１５４'!P33,'１５６'!B33:N33)</f>
        <v>2120697</v>
      </c>
      <c r="D33" s="144">
        <f t="shared" si="0"/>
        <v>249542</v>
      </c>
      <c r="E33" s="156">
        <v>102204</v>
      </c>
      <c r="F33" s="144">
        <f t="shared" si="1"/>
        <v>147338</v>
      </c>
      <c r="G33" s="178">
        <v>15</v>
      </c>
      <c r="H33" s="178">
        <v>73.7</v>
      </c>
      <c r="I33" s="237">
        <v>0.653</v>
      </c>
      <c r="J33" s="144">
        <v>738951</v>
      </c>
      <c r="K33" s="144">
        <v>11539</v>
      </c>
      <c r="L33" s="274">
        <v>3165</v>
      </c>
      <c r="M33" s="156" t="s">
        <v>422</v>
      </c>
      <c r="N33" s="156">
        <v>326</v>
      </c>
      <c r="O33" s="144">
        <v>6354</v>
      </c>
      <c r="Q33" s="98"/>
    </row>
    <row r="34" spans="1:17" ht="17.25" customHeight="1">
      <c r="A34" s="66" t="s">
        <v>120</v>
      </c>
      <c r="B34" s="166">
        <f>SUM(J34:O34,'１５４'!B34:O34)</f>
        <v>2733505</v>
      </c>
      <c r="C34" s="144">
        <f>SUM('１５４'!P34,'１５６'!B34:N34)</f>
        <v>2620720</v>
      </c>
      <c r="D34" s="144">
        <f t="shared" si="0"/>
        <v>112785</v>
      </c>
      <c r="E34" s="144">
        <v>28420</v>
      </c>
      <c r="F34" s="144">
        <f t="shared" si="1"/>
        <v>84365</v>
      </c>
      <c r="G34" s="178">
        <v>6.6</v>
      </c>
      <c r="H34" s="178">
        <v>80.4</v>
      </c>
      <c r="I34" s="237">
        <v>0.135</v>
      </c>
      <c r="J34" s="144">
        <v>191265</v>
      </c>
      <c r="K34" s="144">
        <v>21050</v>
      </c>
      <c r="L34" s="274">
        <v>4444</v>
      </c>
      <c r="M34" s="156" t="s">
        <v>192</v>
      </c>
      <c r="N34" s="156">
        <v>403</v>
      </c>
      <c r="O34" s="144">
        <v>13304</v>
      </c>
      <c r="Q34" s="98"/>
    </row>
    <row r="35" spans="1:17" ht="17.25" customHeight="1">
      <c r="A35" s="66" t="s">
        <v>121</v>
      </c>
      <c r="B35" s="166">
        <f>SUM(J35:O35,'１５４'!B35:O35)</f>
        <v>12033273</v>
      </c>
      <c r="C35" s="144">
        <f>SUM('１５４'!P35,'１５６'!B35:N35)</f>
        <v>11793218</v>
      </c>
      <c r="D35" s="144">
        <f t="shared" si="0"/>
        <v>240055</v>
      </c>
      <c r="E35" s="144">
        <v>118395</v>
      </c>
      <c r="F35" s="144">
        <f t="shared" si="1"/>
        <v>121660</v>
      </c>
      <c r="G35" s="178">
        <v>2</v>
      </c>
      <c r="H35" s="178">
        <v>70.3</v>
      </c>
      <c r="I35" s="237">
        <v>0.438</v>
      </c>
      <c r="J35" s="144">
        <v>2678345</v>
      </c>
      <c r="K35" s="144">
        <v>233781</v>
      </c>
      <c r="L35" s="274">
        <v>95802</v>
      </c>
      <c r="M35" s="144">
        <v>15999</v>
      </c>
      <c r="N35" s="156">
        <v>175</v>
      </c>
      <c r="O35" s="144">
        <v>126384</v>
      </c>
      <c r="Q35" s="98"/>
    </row>
    <row r="36" spans="1:17" ht="17.25" customHeight="1">
      <c r="A36" s="66" t="s">
        <v>122</v>
      </c>
      <c r="B36" s="166">
        <f>SUM(J36:O36,'１５４'!B36:O36)</f>
        <v>5150130</v>
      </c>
      <c r="C36" s="144">
        <f>SUM('１５４'!P36,'１５６'!B36:N36)</f>
        <v>4993768</v>
      </c>
      <c r="D36" s="144">
        <f t="shared" si="0"/>
        <v>156362</v>
      </c>
      <c r="E36" s="156">
        <v>13306</v>
      </c>
      <c r="F36" s="144">
        <f t="shared" si="1"/>
        <v>143056</v>
      </c>
      <c r="G36" s="178">
        <v>5.4</v>
      </c>
      <c r="H36" s="178">
        <v>73</v>
      </c>
      <c r="I36" s="237">
        <v>0.433</v>
      </c>
      <c r="J36" s="144">
        <v>1169219</v>
      </c>
      <c r="K36" s="144">
        <v>96786</v>
      </c>
      <c r="L36" s="274">
        <v>42133</v>
      </c>
      <c r="M36" s="156" t="s">
        <v>422</v>
      </c>
      <c r="N36" s="156" t="s">
        <v>428</v>
      </c>
      <c r="O36" s="144">
        <v>41989</v>
      </c>
      <c r="Q36" s="98"/>
    </row>
    <row r="37" spans="1:17" ht="17.25" customHeight="1">
      <c r="A37" s="66" t="s">
        <v>123</v>
      </c>
      <c r="B37" s="166">
        <f>SUM(J37:O37,'１５４'!B37:O37)</f>
        <v>4477974</v>
      </c>
      <c r="C37" s="144">
        <f>SUM('１５４'!P37,'１５６'!B37:N37)</f>
        <v>4382536</v>
      </c>
      <c r="D37" s="144">
        <f t="shared" si="0"/>
        <v>95438</v>
      </c>
      <c r="E37" s="144">
        <v>2957</v>
      </c>
      <c r="F37" s="144">
        <f t="shared" si="1"/>
        <v>92481</v>
      </c>
      <c r="G37" s="178">
        <v>3.7</v>
      </c>
      <c r="H37" s="178">
        <v>81</v>
      </c>
      <c r="I37" s="237">
        <v>0.426</v>
      </c>
      <c r="J37" s="144">
        <v>1110398</v>
      </c>
      <c r="K37" s="274">
        <v>89865</v>
      </c>
      <c r="L37" s="274">
        <v>40973</v>
      </c>
      <c r="M37" s="156" t="s">
        <v>421</v>
      </c>
      <c r="N37" s="156">
        <v>214</v>
      </c>
      <c r="O37" s="144">
        <v>35126</v>
      </c>
      <c r="Q37" s="98"/>
    </row>
    <row r="38" spans="1:17" ht="17.25" customHeight="1">
      <c r="A38" s="66" t="s">
        <v>124</v>
      </c>
      <c r="B38" s="166">
        <f>SUM(J38:O38,'１５４'!B38:O38)</f>
        <v>4534461</v>
      </c>
      <c r="C38" s="144">
        <f>SUM('１５４'!P38,'１５６'!B38:N38)</f>
        <v>4322456</v>
      </c>
      <c r="D38" s="144">
        <f t="shared" si="0"/>
        <v>212005</v>
      </c>
      <c r="E38" s="144">
        <v>1788</v>
      </c>
      <c r="F38" s="144">
        <f t="shared" si="1"/>
        <v>210217</v>
      </c>
      <c r="G38" s="178">
        <v>7.8</v>
      </c>
      <c r="H38" s="178">
        <v>77.9</v>
      </c>
      <c r="I38" s="237">
        <v>0.54</v>
      </c>
      <c r="J38" s="144">
        <v>1525164</v>
      </c>
      <c r="K38" s="144">
        <v>111829</v>
      </c>
      <c r="L38" s="274">
        <v>43990</v>
      </c>
      <c r="M38" s="144">
        <v>80019</v>
      </c>
      <c r="N38" s="156">
        <v>138</v>
      </c>
      <c r="O38" s="144">
        <v>46702</v>
      </c>
      <c r="Q38" s="98"/>
    </row>
    <row r="39" spans="1:17" ht="17.25" customHeight="1">
      <c r="A39" s="66" t="s">
        <v>125</v>
      </c>
      <c r="B39" s="166">
        <f>SUM(J39:O39,'１５４'!B39:O39)</f>
        <v>9450904</v>
      </c>
      <c r="C39" s="144">
        <f>SUM('１５４'!P39,'１５６'!B39:N39)</f>
        <v>9317854</v>
      </c>
      <c r="D39" s="144">
        <f t="shared" si="0"/>
        <v>133050</v>
      </c>
      <c r="E39" s="144">
        <v>42277</v>
      </c>
      <c r="F39" s="144">
        <f t="shared" si="1"/>
        <v>90773</v>
      </c>
      <c r="G39" s="178">
        <v>1.9</v>
      </c>
      <c r="H39" s="178">
        <v>78</v>
      </c>
      <c r="I39" s="237">
        <v>0.54</v>
      </c>
      <c r="J39" s="144">
        <v>2403341</v>
      </c>
      <c r="K39" s="144">
        <v>182777</v>
      </c>
      <c r="L39" s="274">
        <v>105640</v>
      </c>
      <c r="M39" s="156" t="s">
        <v>428</v>
      </c>
      <c r="N39" s="156">
        <v>272</v>
      </c>
      <c r="O39" s="144">
        <v>80911</v>
      </c>
      <c r="Q39" s="98"/>
    </row>
    <row r="40" spans="1:17" ht="17.25" customHeight="1">
      <c r="A40" s="66" t="s">
        <v>126</v>
      </c>
      <c r="B40" s="166">
        <f>SUM(J40:O40,'１５４'!B40:O40)</f>
        <v>6626122</v>
      </c>
      <c r="C40" s="144">
        <f>SUM('１５４'!P40,'１５６'!B40:N40)</f>
        <v>6437034</v>
      </c>
      <c r="D40" s="144">
        <f t="shared" si="0"/>
        <v>189088</v>
      </c>
      <c r="E40" s="144">
        <v>70731</v>
      </c>
      <c r="F40" s="144">
        <f t="shared" si="1"/>
        <v>118357</v>
      </c>
      <c r="G40" s="178">
        <v>3.5</v>
      </c>
      <c r="H40" s="178">
        <v>83.4</v>
      </c>
      <c r="I40" s="237">
        <v>0.251</v>
      </c>
      <c r="J40" s="144">
        <v>792246</v>
      </c>
      <c r="K40" s="144">
        <v>123988</v>
      </c>
      <c r="L40" s="274">
        <v>28026</v>
      </c>
      <c r="M40" s="156" t="s">
        <v>429</v>
      </c>
      <c r="N40" s="156">
        <v>505</v>
      </c>
      <c r="O40" s="144">
        <v>73988</v>
      </c>
      <c r="Q40" s="98"/>
    </row>
    <row r="41" spans="1:17" ht="17.25" customHeight="1">
      <c r="A41" s="66" t="s">
        <v>127</v>
      </c>
      <c r="B41" s="166">
        <f>SUM(J41:O41,'１５４'!B41:O41)</f>
        <v>4841524</v>
      </c>
      <c r="C41" s="144">
        <f>SUM('１５４'!P41,'１５６'!B41:N41)</f>
        <v>4727577</v>
      </c>
      <c r="D41" s="144">
        <f t="shared" si="0"/>
        <v>113947</v>
      </c>
      <c r="E41" s="144">
        <v>19162</v>
      </c>
      <c r="F41" s="144">
        <f t="shared" si="1"/>
        <v>94785</v>
      </c>
      <c r="G41" s="178">
        <v>4.1</v>
      </c>
      <c r="H41" s="178">
        <v>77.5</v>
      </c>
      <c r="I41" s="237">
        <v>0.37</v>
      </c>
      <c r="J41" s="144">
        <v>861196</v>
      </c>
      <c r="K41" s="144">
        <v>79477</v>
      </c>
      <c r="L41" s="274">
        <v>22543</v>
      </c>
      <c r="M41" s="144">
        <v>10774</v>
      </c>
      <c r="N41" s="156">
        <v>214</v>
      </c>
      <c r="O41" s="144">
        <v>45501</v>
      </c>
      <c r="Q41" s="98"/>
    </row>
    <row r="42" spans="1:17" ht="17.25" customHeight="1">
      <c r="A42" s="66" t="s">
        <v>128</v>
      </c>
      <c r="B42" s="166">
        <f>SUM(J42:O42,'１５４'!B42:O42)</f>
        <v>9727887</v>
      </c>
      <c r="C42" s="144">
        <f>SUM('１５４'!P42,'１５６'!B42:N42)</f>
        <v>9618224</v>
      </c>
      <c r="D42" s="144">
        <f t="shared" si="0"/>
        <v>109663</v>
      </c>
      <c r="E42" s="144">
        <v>80408</v>
      </c>
      <c r="F42" s="144">
        <f t="shared" si="1"/>
        <v>29255</v>
      </c>
      <c r="G42" s="178">
        <v>0.5</v>
      </c>
      <c r="H42" s="178">
        <v>67.1</v>
      </c>
      <c r="I42" s="237">
        <v>0.963</v>
      </c>
      <c r="J42" s="144">
        <v>5035050</v>
      </c>
      <c r="K42" s="144">
        <v>208206</v>
      </c>
      <c r="L42" s="274">
        <v>49802</v>
      </c>
      <c r="M42" s="144">
        <v>51783</v>
      </c>
      <c r="N42" s="156">
        <v>4262</v>
      </c>
      <c r="O42" s="144">
        <v>126287</v>
      </c>
      <c r="Q42" s="98"/>
    </row>
    <row r="43" spans="1:17" ht="17.25" customHeight="1">
      <c r="A43" s="66" t="s">
        <v>129</v>
      </c>
      <c r="B43" s="166">
        <f>SUM(J43:O43,'１５４'!B43:O43)</f>
        <v>3946479</v>
      </c>
      <c r="C43" s="144">
        <f>SUM('１５４'!P43,'１５６'!B43:N43)</f>
        <v>3810732</v>
      </c>
      <c r="D43" s="144">
        <f t="shared" si="0"/>
        <v>135747</v>
      </c>
      <c r="E43" s="144">
        <v>41783</v>
      </c>
      <c r="F43" s="144">
        <f t="shared" si="1"/>
        <v>93964</v>
      </c>
      <c r="G43" s="178">
        <v>4</v>
      </c>
      <c r="H43" s="178">
        <v>85.3</v>
      </c>
      <c r="I43" s="237">
        <v>0.419</v>
      </c>
      <c r="J43" s="144">
        <v>804224</v>
      </c>
      <c r="K43" s="144">
        <v>87520</v>
      </c>
      <c r="L43" s="274">
        <v>28207</v>
      </c>
      <c r="M43" s="144">
        <v>74298</v>
      </c>
      <c r="N43" s="156">
        <v>444</v>
      </c>
      <c r="O43" s="144">
        <v>48878</v>
      </c>
      <c r="Q43" s="98"/>
    </row>
    <row r="44" spans="1:17" ht="17.25" customHeight="1">
      <c r="A44" s="66" t="s">
        <v>130</v>
      </c>
      <c r="B44" s="166">
        <f>SUM(J44:O44,'１５４'!B44:O44)</f>
        <v>3683027</v>
      </c>
      <c r="C44" s="144">
        <f>SUM('１５４'!P44,'１５６'!B44:N44)</f>
        <v>3644585</v>
      </c>
      <c r="D44" s="144">
        <f t="shared" si="0"/>
        <v>38442</v>
      </c>
      <c r="E44" s="144">
        <v>990</v>
      </c>
      <c r="F44" s="144">
        <f t="shared" si="1"/>
        <v>37452</v>
      </c>
      <c r="G44" s="178">
        <v>1.9</v>
      </c>
      <c r="H44" s="178">
        <v>84.7</v>
      </c>
      <c r="I44" s="237">
        <v>0.251</v>
      </c>
      <c r="J44" s="144">
        <v>458741</v>
      </c>
      <c r="K44" s="144">
        <v>64515</v>
      </c>
      <c r="L44" s="274">
        <v>15019</v>
      </c>
      <c r="M44" s="144">
        <v>7645</v>
      </c>
      <c r="N44" s="156" t="s">
        <v>422</v>
      </c>
      <c r="O44" s="144">
        <v>35383</v>
      </c>
      <c r="Q44" s="98"/>
    </row>
    <row r="45" spans="1:17" ht="17.25" customHeight="1">
      <c r="A45" s="66" t="s">
        <v>131</v>
      </c>
      <c r="B45" s="166">
        <f>SUM(J45:O45,'１５４'!B45:O45)</f>
        <v>3904869</v>
      </c>
      <c r="C45" s="144">
        <f>SUM('１５４'!P45,'１５６'!B45:N45)</f>
        <v>3719928</v>
      </c>
      <c r="D45" s="144">
        <f t="shared" si="0"/>
        <v>184941</v>
      </c>
      <c r="E45" s="144">
        <v>34200</v>
      </c>
      <c r="F45" s="144">
        <f t="shared" si="1"/>
        <v>150741</v>
      </c>
      <c r="G45" s="178">
        <v>7.8</v>
      </c>
      <c r="H45" s="178">
        <v>70.4</v>
      </c>
      <c r="I45" s="237">
        <v>0.259</v>
      </c>
      <c r="J45" s="144">
        <v>448161</v>
      </c>
      <c r="K45" s="144">
        <v>68878</v>
      </c>
      <c r="L45" s="274">
        <v>14261</v>
      </c>
      <c r="M45" s="156" t="s">
        <v>422</v>
      </c>
      <c r="N45" s="156" t="s">
        <v>430</v>
      </c>
      <c r="O45" s="144">
        <v>41036</v>
      </c>
      <c r="Q45" s="98"/>
    </row>
    <row r="46" spans="1:17" ht="17.25" customHeight="1">
      <c r="A46" s="66" t="s">
        <v>132</v>
      </c>
      <c r="B46" s="166">
        <f>SUM(J46:O46,'１５４'!B46:O46)</f>
        <v>6979626</v>
      </c>
      <c r="C46" s="144">
        <f>SUM('１５４'!P46,'１５６'!B46:N46)</f>
        <v>6824088</v>
      </c>
      <c r="D46" s="144">
        <f t="shared" si="0"/>
        <v>155538</v>
      </c>
      <c r="E46" s="144">
        <v>5043</v>
      </c>
      <c r="F46" s="144">
        <f t="shared" si="1"/>
        <v>150495</v>
      </c>
      <c r="G46" s="178">
        <v>4.9</v>
      </c>
      <c r="H46" s="178">
        <v>75.9</v>
      </c>
      <c r="I46" s="237">
        <v>0.222</v>
      </c>
      <c r="J46" s="144">
        <v>659151</v>
      </c>
      <c r="K46" s="144">
        <v>93994</v>
      </c>
      <c r="L46" s="274">
        <v>22378</v>
      </c>
      <c r="M46" s="156" t="s">
        <v>428</v>
      </c>
      <c r="N46" s="156">
        <v>150</v>
      </c>
      <c r="O46" s="144">
        <v>59408</v>
      </c>
      <c r="Q46" s="98"/>
    </row>
    <row r="47" spans="1:17" ht="17.25" customHeight="1">
      <c r="A47" s="66" t="s">
        <v>133</v>
      </c>
      <c r="B47" s="166">
        <f>SUM(J47:O47,'１５４'!B47:O47)</f>
        <v>4864129</v>
      </c>
      <c r="C47" s="144">
        <f>SUM('１５４'!P47,'１５６'!B47:N47)</f>
        <v>4744348</v>
      </c>
      <c r="D47" s="144">
        <f t="shared" si="0"/>
        <v>119781</v>
      </c>
      <c r="E47" s="144">
        <v>60741</v>
      </c>
      <c r="F47" s="144">
        <f t="shared" si="1"/>
        <v>59040</v>
      </c>
      <c r="G47" s="178">
        <v>2.3</v>
      </c>
      <c r="H47" s="178">
        <v>84.6</v>
      </c>
      <c r="I47" s="237">
        <v>0.323</v>
      </c>
      <c r="J47" s="144">
        <v>775825</v>
      </c>
      <c r="K47" s="144">
        <v>106167</v>
      </c>
      <c r="L47" s="274">
        <v>25170</v>
      </c>
      <c r="M47" s="156" t="s">
        <v>428</v>
      </c>
      <c r="N47" s="156" t="s">
        <v>430</v>
      </c>
      <c r="O47" s="144">
        <v>64064</v>
      </c>
      <c r="Q47" s="98"/>
    </row>
    <row r="48" spans="1:17" ht="17.25" customHeight="1">
      <c r="A48" s="66" t="s">
        <v>134</v>
      </c>
      <c r="B48" s="166">
        <f>SUM(J48:O48,'１５４'!B48:O48)</f>
        <v>5392428</v>
      </c>
      <c r="C48" s="144">
        <f>SUM('１５４'!P48,'１５６'!B48:N48)</f>
        <v>5187366</v>
      </c>
      <c r="D48" s="144">
        <f t="shared" si="0"/>
        <v>205062</v>
      </c>
      <c r="E48" s="144">
        <v>43334</v>
      </c>
      <c r="F48" s="144">
        <f t="shared" si="1"/>
        <v>161728</v>
      </c>
      <c r="G48" s="178">
        <v>7.8</v>
      </c>
      <c r="H48" s="178">
        <v>80.9</v>
      </c>
      <c r="I48" s="237">
        <v>0.161</v>
      </c>
      <c r="J48" s="144">
        <v>288967</v>
      </c>
      <c r="K48" s="144">
        <v>44976</v>
      </c>
      <c r="L48" s="274">
        <v>7925</v>
      </c>
      <c r="M48" s="144">
        <v>29116</v>
      </c>
      <c r="N48" s="156">
        <v>532</v>
      </c>
      <c r="O48" s="144">
        <v>28229</v>
      </c>
      <c r="Q48" s="98"/>
    </row>
    <row r="49" spans="1:17" ht="17.25" customHeight="1">
      <c r="A49" s="66" t="s">
        <v>135</v>
      </c>
      <c r="B49" s="166">
        <f>SUM(J49:O49,'１５４'!B49:O49)</f>
        <v>3747515</v>
      </c>
      <c r="C49" s="144">
        <f>SUM('１５４'!P49,'１５６'!B49:N49)</f>
        <v>3614420</v>
      </c>
      <c r="D49" s="144">
        <f t="shared" si="0"/>
        <v>133095</v>
      </c>
      <c r="E49" s="144">
        <v>42388</v>
      </c>
      <c r="F49" s="144">
        <f t="shared" si="1"/>
        <v>90707</v>
      </c>
      <c r="G49" s="178">
        <v>5.7</v>
      </c>
      <c r="H49" s="178">
        <v>68.8</v>
      </c>
      <c r="I49" s="237">
        <v>0.265</v>
      </c>
      <c r="J49" s="144">
        <v>405620</v>
      </c>
      <c r="K49" s="144">
        <v>51991</v>
      </c>
      <c r="L49" s="274">
        <v>15028</v>
      </c>
      <c r="M49" s="156" t="s">
        <v>431</v>
      </c>
      <c r="N49" s="156" t="s">
        <v>430</v>
      </c>
      <c r="O49" s="144">
        <v>26877</v>
      </c>
      <c r="Q49" s="98"/>
    </row>
    <row r="50" spans="1:17" ht="17.25" customHeight="1">
      <c r="A50" s="66" t="s">
        <v>136</v>
      </c>
      <c r="B50" s="166">
        <f>SUM(J50:O50,'１５４'!B50:O50)</f>
        <v>8311554</v>
      </c>
      <c r="C50" s="144">
        <f>SUM('１５４'!P50,'１５６'!B50:N50)</f>
        <v>7964807</v>
      </c>
      <c r="D50" s="144">
        <f t="shared" si="0"/>
        <v>346747</v>
      </c>
      <c r="E50" s="144">
        <v>2060</v>
      </c>
      <c r="F50" s="144">
        <f t="shared" si="1"/>
        <v>344687</v>
      </c>
      <c r="G50" s="178">
        <v>8.2</v>
      </c>
      <c r="H50" s="178">
        <v>82.4</v>
      </c>
      <c r="I50" s="237">
        <v>0.267</v>
      </c>
      <c r="J50" s="144">
        <v>1186821</v>
      </c>
      <c r="K50" s="144">
        <v>144106</v>
      </c>
      <c r="L50" s="274">
        <v>33095</v>
      </c>
      <c r="M50" s="144">
        <v>10668</v>
      </c>
      <c r="N50" s="156">
        <v>393</v>
      </c>
      <c r="O50" s="144">
        <v>86073</v>
      </c>
      <c r="Q50" s="98"/>
    </row>
    <row r="51" spans="1:17" ht="17.25" customHeight="1">
      <c r="A51" s="66" t="s">
        <v>137</v>
      </c>
      <c r="B51" s="166">
        <f>SUM(J51:O51,'１５４'!B51:O51)</f>
        <v>6423785</v>
      </c>
      <c r="C51" s="144">
        <f>SUM('１５４'!P51,'１５６'!B51:N51)</f>
        <v>6079635</v>
      </c>
      <c r="D51" s="144">
        <f t="shared" si="0"/>
        <v>344150</v>
      </c>
      <c r="E51" s="144">
        <v>88017</v>
      </c>
      <c r="F51" s="144">
        <f t="shared" si="1"/>
        <v>256133</v>
      </c>
      <c r="G51" s="178">
        <v>7</v>
      </c>
      <c r="H51" s="178">
        <v>73</v>
      </c>
      <c r="I51" s="237">
        <v>0.21</v>
      </c>
      <c r="J51" s="144">
        <v>718113</v>
      </c>
      <c r="K51" s="144">
        <v>112844</v>
      </c>
      <c r="L51" s="274">
        <v>25860</v>
      </c>
      <c r="M51" s="156" t="s">
        <v>432</v>
      </c>
      <c r="N51" s="156">
        <v>189</v>
      </c>
      <c r="O51" s="144">
        <v>68067</v>
      </c>
      <c r="Q51" s="98"/>
    </row>
    <row r="52" spans="1:17" ht="17.25" customHeight="1">
      <c r="A52" s="66" t="s">
        <v>138</v>
      </c>
      <c r="B52" s="166">
        <f>SUM(J52:O52,'１５４'!B52:O52)</f>
        <v>10676229</v>
      </c>
      <c r="C52" s="144">
        <f>SUM('１５４'!P52,'１５６'!B52:N52)</f>
        <v>10280562</v>
      </c>
      <c r="D52" s="144">
        <f t="shared" si="0"/>
        <v>395667</v>
      </c>
      <c r="E52" s="144">
        <v>187473</v>
      </c>
      <c r="F52" s="144">
        <f t="shared" si="1"/>
        <v>208194</v>
      </c>
      <c r="G52" s="178">
        <v>4.7</v>
      </c>
      <c r="H52" s="178">
        <v>76.1</v>
      </c>
      <c r="I52" s="237">
        <v>0.227</v>
      </c>
      <c r="J52" s="144">
        <v>1049416</v>
      </c>
      <c r="K52" s="144">
        <v>146785</v>
      </c>
      <c r="L52" s="274">
        <v>30667</v>
      </c>
      <c r="M52" s="156" t="s">
        <v>432</v>
      </c>
      <c r="N52" s="156">
        <v>174</v>
      </c>
      <c r="O52" s="144">
        <v>84183</v>
      </c>
      <c r="Q52" s="98"/>
    </row>
    <row r="53" spans="1:17" ht="17.25" customHeight="1">
      <c r="A53" s="66" t="s">
        <v>139</v>
      </c>
      <c r="B53" s="166">
        <f>SUM(J53:O53,'１５４'!B53:O53)</f>
        <v>5393115</v>
      </c>
      <c r="C53" s="144">
        <f>SUM('１５４'!P53,'１５６'!B53:N53)</f>
        <v>5314344</v>
      </c>
      <c r="D53" s="144">
        <f t="shared" si="0"/>
        <v>78771</v>
      </c>
      <c r="E53" s="144">
        <v>11846</v>
      </c>
      <c r="F53" s="144">
        <f t="shared" si="1"/>
        <v>66925</v>
      </c>
      <c r="G53" s="178">
        <v>2.7</v>
      </c>
      <c r="H53" s="178">
        <v>84.5</v>
      </c>
      <c r="I53" s="237">
        <v>0.134</v>
      </c>
      <c r="J53" s="144">
        <v>343233</v>
      </c>
      <c r="K53" s="144">
        <v>61187</v>
      </c>
      <c r="L53" s="274">
        <v>11019</v>
      </c>
      <c r="M53" s="156" t="s">
        <v>432</v>
      </c>
      <c r="N53" s="156" t="s">
        <v>431</v>
      </c>
      <c r="O53" s="144">
        <v>37301</v>
      </c>
      <c r="Q53" s="98"/>
    </row>
    <row r="54" spans="1:17" ht="17.25" customHeight="1">
      <c r="A54" s="66" t="s">
        <v>140</v>
      </c>
      <c r="B54" s="166">
        <f>SUM(J54:O54,'１５４'!B54:O54)</f>
        <v>5240426</v>
      </c>
      <c r="C54" s="144">
        <f>SUM('１５４'!P54,'１５６'!B54:N54)</f>
        <v>5047327</v>
      </c>
      <c r="D54" s="144">
        <f t="shared" si="0"/>
        <v>193099</v>
      </c>
      <c r="E54" s="144">
        <v>29069</v>
      </c>
      <c r="F54" s="144">
        <f t="shared" si="1"/>
        <v>164030</v>
      </c>
      <c r="G54" s="178">
        <v>6</v>
      </c>
      <c r="H54" s="178">
        <v>80.9</v>
      </c>
      <c r="I54" s="237">
        <v>0.254</v>
      </c>
      <c r="J54" s="150">
        <v>801702</v>
      </c>
      <c r="K54" s="144">
        <v>89924</v>
      </c>
      <c r="L54" s="274">
        <v>23276</v>
      </c>
      <c r="M54" s="156" t="s">
        <v>433</v>
      </c>
      <c r="N54" s="156">
        <v>975</v>
      </c>
      <c r="O54" s="144">
        <v>47673</v>
      </c>
      <c r="Q54" s="98"/>
    </row>
    <row r="55" spans="1:17" ht="17.25" customHeight="1">
      <c r="A55" s="119" t="s">
        <v>384</v>
      </c>
      <c r="B55" s="194">
        <f>SUM(B22:B54)</f>
        <v>194154594</v>
      </c>
      <c r="C55" s="194">
        <f>SUM(C22:C54)</f>
        <v>187738271</v>
      </c>
      <c r="D55" s="194">
        <f>SUM(D22:D54)</f>
        <v>6416323</v>
      </c>
      <c r="E55" s="194">
        <f>SUM(E22:E54)</f>
        <v>1620714</v>
      </c>
      <c r="F55" s="194">
        <f>SUM(F22:F54)</f>
        <v>4795609</v>
      </c>
      <c r="G55" s="120">
        <v>4.8</v>
      </c>
      <c r="H55" s="120">
        <v>76.3</v>
      </c>
      <c r="I55" s="240">
        <v>0.386</v>
      </c>
      <c r="J55" s="194">
        <f aca="true" t="shared" si="4" ref="J55:O55">SUM(J22:J54)</f>
        <v>42542474</v>
      </c>
      <c r="K55" s="194">
        <f t="shared" si="4"/>
        <v>3464609</v>
      </c>
      <c r="L55" s="194">
        <f t="shared" si="4"/>
        <v>1206689</v>
      </c>
      <c r="M55" s="194">
        <f t="shared" si="4"/>
        <v>360080</v>
      </c>
      <c r="N55" s="194">
        <f t="shared" si="4"/>
        <v>70327</v>
      </c>
      <c r="O55" s="194">
        <f t="shared" si="4"/>
        <v>1790219</v>
      </c>
      <c r="P55" s="121"/>
      <c r="Q55" s="122"/>
    </row>
    <row r="56" spans="1:6" ht="15" customHeight="1">
      <c r="A56" s="33" t="s">
        <v>142</v>
      </c>
      <c r="B56" s="82"/>
      <c r="C56" s="82"/>
      <c r="D56" s="82"/>
      <c r="E56" s="82"/>
      <c r="F56" s="82"/>
    </row>
    <row r="57" ht="15" customHeight="1"/>
  </sheetData>
  <sheetProtection/>
  <mergeCells count="16">
    <mergeCell ref="D4:D5"/>
    <mergeCell ref="I4:I5"/>
    <mergeCell ref="E4:E5"/>
    <mergeCell ref="F4:F5"/>
    <mergeCell ref="G4:G5"/>
    <mergeCell ref="H4:H5"/>
    <mergeCell ref="A2:O2"/>
    <mergeCell ref="N4:N5"/>
    <mergeCell ref="M4:M5"/>
    <mergeCell ref="O4:O5"/>
    <mergeCell ref="J4:J5"/>
    <mergeCell ref="K4:K5"/>
    <mergeCell ref="L4:L5"/>
    <mergeCell ref="A4:A5"/>
    <mergeCell ref="B4:B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A1">
      <selection activeCell="I60" sqref="I60"/>
    </sheetView>
  </sheetViews>
  <sheetFormatPr defaultColWidth="10.59765625" defaultRowHeight="15"/>
  <cols>
    <col min="1" max="1" width="16.69921875" style="6" customWidth="1"/>
    <col min="2" max="2" width="13.69921875" style="6" customWidth="1"/>
    <col min="3" max="3" width="13.8984375" style="6" customWidth="1"/>
    <col min="4" max="7" width="13.09765625" style="6" customWidth="1"/>
    <col min="8" max="8" width="15.19921875" style="6" customWidth="1"/>
    <col min="9" max="15" width="13.09765625" style="6" customWidth="1"/>
    <col min="16" max="16" width="12.59765625" style="6" customWidth="1"/>
    <col min="17" max="19" width="13.59765625" style="6" customWidth="1"/>
    <col min="20" max="16384" width="10.59765625" style="6" customWidth="1"/>
  </cols>
  <sheetData>
    <row r="1" spans="1:16" s="60" customFormat="1" ht="19.5" customHeight="1">
      <c r="A1" s="8" t="s">
        <v>385</v>
      </c>
      <c r="P1" s="10" t="s">
        <v>386</v>
      </c>
    </row>
    <row r="2" spans="1:16" ht="19.5" customHeight="1">
      <c r="A2" s="280" t="s">
        <v>387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2:16" ht="18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P3" s="35" t="s">
        <v>317</v>
      </c>
    </row>
    <row r="4" spans="1:16" ht="17.25" customHeight="1">
      <c r="A4" s="446" t="s">
        <v>369</v>
      </c>
      <c r="B4" s="311" t="s">
        <v>143</v>
      </c>
      <c r="C4" s="448" t="s">
        <v>388</v>
      </c>
      <c r="D4" s="448" t="s">
        <v>389</v>
      </c>
      <c r="E4" s="448" t="s">
        <v>390</v>
      </c>
      <c r="F4" s="311" t="s">
        <v>391</v>
      </c>
      <c r="G4" s="448" t="s">
        <v>144</v>
      </c>
      <c r="H4" s="451" t="s">
        <v>392</v>
      </c>
      <c r="I4" s="453" t="s">
        <v>393</v>
      </c>
      <c r="J4" s="311" t="s">
        <v>145</v>
      </c>
      <c r="K4" s="311" t="s">
        <v>394</v>
      </c>
      <c r="L4" s="311" t="s">
        <v>395</v>
      </c>
      <c r="M4" s="448" t="s">
        <v>396</v>
      </c>
      <c r="N4" s="448" t="s">
        <v>397</v>
      </c>
      <c r="O4" s="443" t="s">
        <v>398</v>
      </c>
      <c r="P4" s="443" t="s">
        <v>399</v>
      </c>
    </row>
    <row r="5" spans="1:16" ht="17.25" customHeight="1">
      <c r="A5" s="447"/>
      <c r="B5" s="445"/>
      <c r="C5" s="449"/>
      <c r="D5" s="449"/>
      <c r="E5" s="449"/>
      <c r="F5" s="445"/>
      <c r="G5" s="449"/>
      <c r="H5" s="452"/>
      <c r="I5" s="454"/>
      <c r="J5" s="445"/>
      <c r="K5" s="445"/>
      <c r="L5" s="445"/>
      <c r="M5" s="449"/>
      <c r="N5" s="450"/>
      <c r="O5" s="444"/>
      <c r="P5" s="444"/>
    </row>
    <row r="6" spans="1:19" ht="17.25" customHeight="1">
      <c r="A6" s="185" t="s">
        <v>244</v>
      </c>
      <c r="B6" s="181">
        <v>81074914</v>
      </c>
      <c r="C6" s="181">
        <v>301017</v>
      </c>
      <c r="D6" s="181">
        <v>6238820</v>
      </c>
      <c r="E6" s="181">
        <v>9346724</v>
      </c>
      <c r="F6" s="181">
        <v>1343860</v>
      </c>
      <c r="G6" s="181">
        <v>30700712</v>
      </c>
      <c r="H6" s="181">
        <v>295143</v>
      </c>
      <c r="I6" s="181">
        <v>23363144</v>
      </c>
      <c r="J6" s="181">
        <v>12702202</v>
      </c>
      <c r="K6" s="181">
        <v>1119733</v>
      </c>
      <c r="L6" s="181">
        <v>9623320</v>
      </c>
      <c r="M6" s="181">
        <v>9738079</v>
      </c>
      <c r="N6" s="181">
        <v>35940292</v>
      </c>
      <c r="O6" s="181">
        <v>33744064</v>
      </c>
      <c r="P6" s="124">
        <v>4758947</v>
      </c>
      <c r="Q6" s="98"/>
      <c r="R6" s="98"/>
      <c r="S6" s="98"/>
    </row>
    <row r="7" spans="1:19" ht="17.25" customHeight="1">
      <c r="A7" s="189" t="s">
        <v>381</v>
      </c>
      <c r="B7" s="160">
        <v>88798436</v>
      </c>
      <c r="C7" s="160">
        <v>281701</v>
      </c>
      <c r="D7" s="160">
        <v>6856322</v>
      </c>
      <c r="E7" s="160">
        <v>9755286</v>
      </c>
      <c r="F7" s="160">
        <v>1452060</v>
      </c>
      <c r="G7" s="160">
        <v>35940239</v>
      </c>
      <c r="H7" s="160">
        <v>314765</v>
      </c>
      <c r="I7" s="160">
        <v>23217221</v>
      </c>
      <c r="J7" s="160">
        <v>9499058</v>
      </c>
      <c r="K7" s="160">
        <v>1258782</v>
      </c>
      <c r="L7" s="160">
        <v>13506546</v>
      </c>
      <c r="M7" s="160">
        <v>9835004</v>
      </c>
      <c r="N7" s="160">
        <v>38509230</v>
      </c>
      <c r="O7" s="160">
        <v>44552302</v>
      </c>
      <c r="P7" s="124">
        <v>5031968</v>
      </c>
      <c r="Q7" s="98"/>
      <c r="R7" s="98"/>
      <c r="S7" s="98"/>
    </row>
    <row r="8" spans="1:19" ht="17.25" customHeight="1">
      <c r="A8" s="189" t="s">
        <v>382</v>
      </c>
      <c r="B8" s="160">
        <v>90561816</v>
      </c>
      <c r="C8" s="160">
        <v>274613</v>
      </c>
      <c r="D8" s="160">
        <v>7677038</v>
      </c>
      <c r="E8" s="160">
        <v>9969904</v>
      </c>
      <c r="F8" s="160">
        <v>1538690</v>
      </c>
      <c r="G8" s="160">
        <v>45503187</v>
      </c>
      <c r="H8" s="160">
        <v>315265</v>
      </c>
      <c r="I8" s="160">
        <v>26528551</v>
      </c>
      <c r="J8" s="160">
        <v>8652171</v>
      </c>
      <c r="K8" s="160">
        <v>1337629</v>
      </c>
      <c r="L8" s="160">
        <v>15673181</v>
      </c>
      <c r="M8" s="160">
        <v>11293651</v>
      </c>
      <c r="N8" s="160">
        <v>40463680</v>
      </c>
      <c r="O8" s="160">
        <v>67965882</v>
      </c>
      <c r="P8" s="124">
        <v>5162084</v>
      </c>
      <c r="Q8" s="98"/>
      <c r="R8" s="98"/>
      <c r="S8" s="98"/>
    </row>
    <row r="9" spans="1:19" ht="17.25" customHeight="1">
      <c r="A9" s="189" t="s">
        <v>383</v>
      </c>
      <c r="B9" s="160">
        <v>91649134</v>
      </c>
      <c r="C9" s="160">
        <v>273334</v>
      </c>
      <c r="D9" s="160">
        <v>8060969</v>
      </c>
      <c r="E9" s="160">
        <v>10395771</v>
      </c>
      <c r="F9" s="160">
        <v>1838640</v>
      </c>
      <c r="G9" s="160">
        <v>44493677</v>
      </c>
      <c r="H9" s="160">
        <v>315348</v>
      </c>
      <c r="I9" s="160">
        <v>26746729</v>
      </c>
      <c r="J9" s="160">
        <v>8189810</v>
      </c>
      <c r="K9" s="160">
        <v>2262925</v>
      </c>
      <c r="L9" s="160">
        <v>12977350</v>
      </c>
      <c r="M9" s="160">
        <v>14501895</v>
      </c>
      <c r="N9" s="160">
        <v>41783862</v>
      </c>
      <c r="O9" s="160">
        <v>78230365</v>
      </c>
      <c r="P9" s="124">
        <v>5228216</v>
      </c>
      <c r="Q9" s="98"/>
      <c r="R9" s="98"/>
      <c r="S9" s="98"/>
    </row>
    <row r="10" spans="1:19" ht="17.25" customHeight="1">
      <c r="A10" s="231" t="s">
        <v>434</v>
      </c>
      <c r="B10" s="109">
        <f>SUM(B20,B55)</f>
        <v>98419501</v>
      </c>
      <c r="C10" s="109">
        <f>SUM(C20,C55)</f>
        <v>273725</v>
      </c>
      <c r="D10" s="109">
        <f aca="true" t="shared" si="0" ref="D10:P10">SUM(D20,D55)</f>
        <v>8512089</v>
      </c>
      <c r="E10" s="109">
        <f t="shared" si="0"/>
        <v>10507793</v>
      </c>
      <c r="F10" s="109">
        <f t="shared" si="0"/>
        <v>1937071</v>
      </c>
      <c r="G10" s="109">
        <f t="shared" si="0"/>
        <v>40251369</v>
      </c>
      <c r="H10" s="109">
        <f t="shared" si="0"/>
        <v>322068</v>
      </c>
      <c r="I10" s="109">
        <f t="shared" si="0"/>
        <v>28321626</v>
      </c>
      <c r="J10" s="109">
        <f t="shared" si="0"/>
        <v>4938630</v>
      </c>
      <c r="K10" s="109">
        <f t="shared" si="0"/>
        <v>1157618</v>
      </c>
      <c r="L10" s="109">
        <f t="shared" si="0"/>
        <v>13094230</v>
      </c>
      <c r="M10" s="109">
        <f t="shared" si="0"/>
        <v>10344769</v>
      </c>
      <c r="N10" s="109">
        <f t="shared" si="0"/>
        <v>42556126</v>
      </c>
      <c r="O10" s="109">
        <f t="shared" si="0"/>
        <v>89795251</v>
      </c>
      <c r="P10" s="109">
        <f t="shared" si="0"/>
        <v>5360048</v>
      </c>
      <c r="Q10" s="100"/>
      <c r="R10" s="99"/>
      <c r="S10" s="100"/>
    </row>
    <row r="11" spans="1:16" ht="17.25" customHeight="1">
      <c r="A11" s="6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5"/>
    </row>
    <row r="12" spans="1:19" ht="17.25" customHeight="1">
      <c r="A12" s="66" t="s">
        <v>99</v>
      </c>
      <c r="B12" s="143">
        <v>11255269</v>
      </c>
      <c r="C12" s="144">
        <v>132900</v>
      </c>
      <c r="D12" s="144">
        <v>2903221</v>
      </c>
      <c r="E12" s="144">
        <v>2848333</v>
      </c>
      <c r="F12" s="144">
        <v>1360659</v>
      </c>
      <c r="G12" s="144">
        <v>14048762</v>
      </c>
      <c r="H12" s="144">
        <v>21391</v>
      </c>
      <c r="I12" s="144">
        <v>5182059</v>
      </c>
      <c r="J12" s="144">
        <v>1560091</v>
      </c>
      <c r="K12" s="144">
        <v>126756</v>
      </c>
      <c r="L12" s="144">
        <v>2721046</v>
      </c>
      <c r="M12" s="144">
        <v>3800663</v>
      </c>
      <c r="N12" s="144">
        <v>18482817</v>
      </c>
      <c r="O12" s="144">
        <v>28181300</v>
      </c>
      <c r="P12" s="143">
        <v>903644</v>
      </c>
      <c r="Q12" s="98"/>
      <c r="R12" s="98"/>
      <c r="S12" s="98"/>
    </row>
    <row r="13" spans="1:19" ht="17.25" customHeight="1">
      <c r="A13" s="66" t="s">
        <v>100</v>
      </c>
      <c r="B13" s="143">
        <v>3966496</v>
      </c>
      <c r="C13" s="144">
        <v>9129</v>
      </c>
      <c r="D13" s="144">
        <v>756425</v>
      </c>
      <c r="E13" s="144">
        <v>297812</v>
      </c>
      <c r="F13" s="144">
        <v>32027</v>
      </c>
      <c r="G13" s="144">
        <v>1745412</v>
      </c>
      <c r="H13" s="156" t="s">
        <v>422</v>
      </c>
      <c r="I13" s="144">
        <v>1528885</v>
      </c>
      <c r="J13" s="144">
        <v>47674</v>
      </c>
      <c r="K13" s="144">
        <v>416911</v>
      </c>
      <c r="L13" s="144">
        <v>704768</v>
      </c>
      <c r="M13" s="144">
        <v>138860</v>
      </c>
      <c r="N13" s="144">
        <v>1195307</v>
      </c>
      <c r="O13" s="144">
        <v>3282407</v>
      </c>
      <c r="P13" s="143">
        <v>249694</v>
      </c>
      <c r="Q13" s="98"/>
      <c r="R13" s="98"/>
      <c r="S13" s="98"/>
    </row>
    <row r="14" spans="1:19" ht="17.25" customHeight="1">
      <c r="A14" s="66" t="s">
        <v>101</v>
      </c>
      <c r="B14" s="143">
        <v>4729871</v>
      </c>
      <c r="C14" s="144">
        <v>20920</v>
      </c>
      <c r="D14" s="144">
        <v>1080408</v>
      </c>
      <c r="E14" s="144">
        <v>941493</v>
      </c>
      <c r="F14" s="144">
        <v>133607</v>
      </c>
      <c r="G14" s="144">
        <v>4370024</v>
      </c>
      <c r="H14" s="156">
        <v>300677</v>
      </c>
      <c r="I14" s="144">
        <v>2797092</v>
      </c>
      <c r="J14" s="144">
        <v>544281</v>
      </c>
      <c r="K14" s="144">
        <v>47660</v>
      </c>
      <c r="L14" s="144">
        <v>263886</v>
      </c>
      <c r="M14" s="144">
        <v>938707</v>
      </c>
      <c r="N14" s="144">
        <v>3577885</v>
      </c>
      <c r="O14" s="144">
        <v>7668730</v>
      </c>
      <c r="P14" s="143">
        <v>385912</v>
      </c>
      <c r="Q14" s="98"/>
      <c r="R14" s="98"/>
      <c r="S14" s="98"/>
    </row>
    <row r="15" spans="1:19" ht="17.25" customHeight="1">
      <c r="A15" s="66" t="s">
        <v>102</v>
      </c>
      <c r="B15" s="143">
        <v>5190271</v>
      </c>
      <c r="C15" s="144">
        <v>5732</v>
      </c>
      <c r="D15" s="144">
        <v>152158</v>
      </c>
      <c r="E15" s="144">
        <v>245027</v>
      </c>
      <c r="F15" s="144">
        <v>32975</v>
      </c>
      <c r="G15" s="144">
        <v>1814599</v>
      </c>
      <c r="H15" s="156" t="s">
        <v>422</v>
      </c>
      <c r="I15" s="144">
        <v>953615</v>
      </c>
      <c r="J15" s="144">
        <v>66836</v>
      </c>
      <c r="K15" s="144">
        <v>15903</v>
      </c>
      <c r="L15" s="144">
        <v>61994</v>
      </c>
      <c r="M15" s="144">
        <v>242567</v>
      </c>
      <c r="N15" s="144">
        <v>601121</v>
      </c>
      <c r="O15" s="144">
        <v>3382800</v>
      </c>
      <c r="P15" s="143">
        <v>215209</v>
      </c>
      <c r="Q15" s="98"/>
      <c r="R15" s="98"/>
      <c r="S15" s="98"/>
    </row>
    <row r="16" spans="1:19" ht="17.25" customHeight="1">
      <c r="A16" s="66" t="s">
        <v>103</v>
      </c>
      <c r="B16" s="143">
        <v>5806471</v>
      </c>
      <c r="C16" s="144">
        <v>2991</v>
      </c>
      <c r="D16" s="144">
        <v>151729</v>
      </c>
      <c r="E16" s="144">
        <v>211312</v>
      </c>
      <c r="F16" s="144">
        <v>38369</v>
      </c>
      <c r="G16" s="144">
        <v>821129</v>
      </c>
      <c r="H16" s="156" t="s">
        <v>422</v>
      </c>
      <c r="I16" s="144">
        <v>1240935</v>
      </c>
      <c r="J16" s="144">
        <v>173814</v>
      </c>
      <c r="K16" s="144">
        <v>1160</v>
      </c>
      <c r="L16" s="144">
        <v>199858</v>
      </c>
      <c r="M16" s="144">
        <v>175610</v>
      </c>
      <c r="N16" s="144">
        <v>331135</v>
      </c>
      <c r="O16" s="144">
        <v>2261100</v>
      </c>
      <c r="P16" s="143">
        <v>182904</v>
      </c>
      <c r="Q16" s="98"/>
      <c r="R16" s="98"/>
      <c r="S16" s="98"/>
    </row>
    <row r="17" spans="1:19" ht="17.25" customHeight="1">
      <c r="A17" s="66" t="s">
        <v>104</v>
      </c>
      <c r="B17" s="143">
        <v>3705954</v>
      </c>
      <c r="C17" s="144">
        <v>16201</v>
      </c>
      <c r="D17" s="144">
        <v>526348</v>
      </c>
      <c r="E17" s="144">
        <v>603387</v>
      </c>
      <c r="F17" s="144">
        <v>85428</v>
      </c>
      <c r="G17" s="144">
        <v>3163702</v>
      </c>
      <c r="H17" s="156" t="s">
        <v>422</v>
      </c>
      <c r="I17" s="144">
        <v>1070855</v>
      </c>
      <c r="J17" s="144">
        <v>146593</v>
      </c>
      <c r="K17" s="144">
        <v>23585</v>
      </c>
      <c r="L17" s="144">
        <v>653981</v>
      </c>
      <c r="M17" s="144">
        <v>398099</v>
      </c>
      <c r="N17" s="144">
        <v>3109025</v>
      </c>
      <c r="O17" s="144">
        <v>6043200</v>
      </c>
      <c r="P17" s="143">
        <v>270467</v>
      </c>
      <c r="Q17" s="98"/>
      <c r="R17" s="98"/>
      <c r="S17" s="98"/>
    </row>
    <row r="18" spans="1:19" ht="17.25" customHeight="1">
      <c r="A18" s="66" t="s">
        <v>105</v>
      </c>
      <c r="B18" s="143">
        <v>3279032</v>
      </c>
      <c r="C18" s="144">
        <v>6267</v>
      </c>
      <c r="D18" s="144">
        <v>189442</v>
      </c>
      <c r="E18" s="144">
        <v>196724</v>
      </c>
      <c r="F18" s="144">
        <v>21704</v>
      </c>
      <c r="G18" s="144">
        <v>861715</v>
      </c>
      <c r="H18" s="156" t="s">
        <v>422</v>
      </c>
      <c r="I18" s="144">
        <v>698859</v>
      </c>
      <c r="J18" s="144">
        <v>87793</v>
      </c>
      <c r="K18" s="144">
        <v>55478</v>
      </c>
      <c r="L18" s="144">
        <v>1133394</v>
      </c>
      <c r="M18" s="144">
        <v>83640</v>
      </c>
      <c r="N18" s="144">
        <v>434143</v>
      </c>
      <c r="O18" s="144">
        <v>5106900</v>
      </c>
      <c r="P18" s="143">
        <v>192823</v>
      </c>
      <c r="Q18" s="98"/>
      <c r="R18" s="98"/>
      <c r="S18" s="98"/>
    </row>
    <row r="19" spans="1:19" ht="17.25" customHeight="1">
      <c r="A19" s="66" t="s">
        <v>106</v>
      </c>
      <c r="B19" s="143">
        <v>3365059</v>
      </c>
      <c r="C19" s="144">
        <v>12898</v>
      </c>
      <c r="D19" s="144">
        <v>273199</v>
      </c>
      <c r="E19" s="144">
        <v>770890</v>
      </c>
      <c r="F19" s="144">
        <v>34851</v>
      </c>
      <c r="G19" s="144">
        <v>1424612</v>
      </c>
      <c r="H19" s="156" t="s">
        <v>422</v>
      </c>
      <c r="I19" s="144">
        <v>1709804</v>
      </c>
      <c r="J19" s="144">
        <v>80861</v>
      </c>
      <c r="K19" s="144">
        <v>18470</v>
      </c>
      <c r="L19" s="144">
        <v>5213</v>
      </c>
      <c r="M19" s="144">
        <v>740176</v>
      </c>
      <c r="N19" s="144">
        <v>4341556</v>
      </c>
      <c r="O19" s="144">
        <v>2888800</v>
      </c>
      <c r="P19" s="143">
        <v>223750</v>
      </c>
      <c r="Q19" s="98"/>
      <c r="R19" s="98"/>
      <c r="S19" s="98"/>
    </row>
    <row r="20" spans="1:19" ht="17.25" customHeight="1">
      <c r="A20" s="116" t="s">
        <v>107</v>
      </c>
      <c r="B20" s="278">
        <f aca="true" t="shared" si="1" ref="B20:O20">SUM(B12:B19)</f>
        <v>41298423</v>
      </c>
      <c r="C20" s="278">
        <f t="shared" si="1"/>
        <v>207038</v>
      </c>
      <c r="D20" s="278">
        <f t="shared" si="1"/>
        <v>6032930</v>
      </c>
      <c r="E20" s="278">
        <f t="shared" si="1"/>
        <v>6114978</v>
      </c>
      <c r="F20" s="278">
        <f t="shared" si="1"/>
        <v>1739620</v>
      </c>
      <c r="G20" s="278">
        <f t="shared" si="1"/>
        <v>28249955</v>
      </c>
      <c r="H20" s="278">
        <f t="shared" si="1"/>
        <v>322068</v>
      </c>
      <c r="I20" s="278">
        <f t="shared" si="1"/>
        <v>15182104</v>
      </c>
      <c r="J20" s="278">
        <f t="shared" si="1"/>
        <v>2707943</v>
      </c>
      <c r="K20" s="278">
        <f t="shared" si="1"/>
        <v>705923</v>
      </c>
      <c r="L20" s="278">
        <f t="shared" si="1"/>
        <v>5744140</v>
      </c>
      <c r="M20" s="278">
        <f t="shared" si="1"/>
        <v>6518322</v>
      </c>
      <c r="N20" s="278">
        <f t="shared" si="1"/>
        <v>32072989</v>
      </c>
      <c r="O20" s="278">
        <f t="shared" si="1"/>
        <v>58815237</v>
      </c>
      <c r="P20" s="278">
        <f>SUM(P12:P19)</f>
        <v>2624403</v>
      </c>
      <c r="Q20" s="98"/>
      <c r="R20" s="98"/>
      <c r="S20" s="98"/>
    </row>
    <row r="21" spans="1:19" ht="17.25" customHeight="1">
      <c r="A21" s="6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3"/>
      <c r="Q21" s="98"/>
      <c r="R21" s="98"/>
      <c r="S21" s="98"/>
    </row>
    <row r="22" spans="1:19" ht="17.25" customHeight="1">
      <c r="A22" s="66" t="s">
        <v>108</v>
      </c>
      <c r="B22" s="144">
        <v>1848150</v>
      </c>
      <c r="C22" s="144">
        <v>1968</v>
      </c>
      <c r="D22" s="144">
        <v>131285</v>
      </c>
      <c r="E22" s="144">
        <v>217881</v>
      </c>
      <c r="F22" s="144">
        <v>5087</v>
      </c>
      <c r="G22" s="144">
        <v>414518</v>
      </c>
      <c r="H22" s="156" t="s">
        <v>422</v>
      </c>
      <c r="I22" s="144">
        <v>242654</v>
      </c>
      <c r="J22" s="144">
        <v>66223</v>
      </c>
      <c r="K22" s="144">
        <v>20849</v>
      </c>
      <c r="L22" s="144">
        <v>3150</v>
      </c>
      <c r="M22" s="144">
        <v>59685</v>
      </c>
      <c r="N22" s="144">
        <v>360826</v>
      </c>
      <c r="O22" s="144">
        <v>1648300</v>
      </c>
      <c r="P22" s="143">
        <v>88028</v>
      </c>
      <c r="Q22" s="98"/>
      <c r="R22" s="98"/>
      <c r="S22" s="98"/>
    </row>
    <row r="23" spans="1:19" ht="17.25" customHeight="1">
      <c r="A23" s="66" t="s">
        <v>109</v>
      </c>
      <c r="B23" s="144">
        <v>1331687</v>
      </c>
      <c r="C23" s="144">
        <v>3309</v>
      </c>
      <c r="D23" s="144">
        <v>46704</v>
      </c>
      <c r="E23" s="144">
        <v>221321</v>
      </c>
      <c r="F23" s="144">
        <v>6624</v>
      </c>
      <c r="G23" s="144">
        <v>476596</v>
      </c>
      <c r="H23" s="156" t="s">
        <v>422</v>
      </c>
      <c r="I23" s="144">
        <v>250134</v>
      </c>
      <c r="J23" s="144">
        <v>46445</v>
      </c>
      <c r="K23" s="144">
        <v>24014</v>
      </c>
      <c r="L23" s="144">
        <v>201157</v>
      </c>
      <c r="M23" s="144">
        <v>92988</v>
      </c>
      <c r="N23" s="144">
        <v>1072724</v>
      </c>
      <c r="O23" s="144">
        <v>419500</v>
      </c>
      <c r="P23" s="143">
        <v>95694</v>
      </c>
      <c r="Q23" s="98"/>
      <c r="R23" s="98"/>
      <c r="S23" s="98"/>
    </row>
    <row r="24" spans="1:19" ht="17.25" customHeight="1">
      <c r="A24" s="66" t="s">
        <v>110</v>
      </c>
      <c r="B24" s="144">
        <v>1395197</v>
      </c>
      <c r="C24" s="144">
        <v>2402</v>
      </c>
      <c r="D24" s="144">
        <v>82813</v>
      </c>
      <c r="E24" s="144">
        <v>448514</v>
      </c>
      <c r="F24" s="144">
        <v>6493</v>
      </c>
      <c r="G24" s="144">
        <v>384285</v>
      </c>
      <c r="H24" s="156" t="s">
        <v>422</v>
      </c>
      <c r="I24" s="144">
        <v>277288</v>
      </c>
      <c r="J24" s="144">
        <v>28132</v>
      </c>
      <c r="K24" s="144">
        <v>16777</v>
      </c>
      <c r="L24" s="144">
        <v>249622</v>
      </c>
      <c r="M24" s="144">
        <v>70275</v>
      </c>
      <c r="N24" s="144">
        <v>449768</v>
      </c>
      <c r="O24" s="143">
        <v>649500</v>
      </c>
      <c r="P24" s="143">
        <v>90302</v>
      </c>
      <c r="Q24" s="98"/>
      <c r="R24" s="98"/>
      <c r="S24" s="98"/>
    </row>
    <row r="25" spans="1:19" ht="17.25" customHeight="1">
      <c r="A25" s="66" t="s">
        <v>111</v>
      </c>
      <c r="B25" s="144">
        <v>1410213</v>
      </c>
      <c r="C25" s="144">
        <v>2659</v>
      </c>
      <c r="D25" s="144">
        <v>159450</v>
      </c>
      <c r="E25" s="144">
        <v>126528</v>
      </c>
      <c r="F25" s="144">
        <v>6295</v>
      </c>
      <c r="G25" s="144">
        <v>349014</v>
      </c>
      <c r="H25" s="156" t="s">
        <v>422</v>
      </c>
      <c r="I25" s="144">
        <v>377600</v>
      </c>
      <c r="J25" s="144">
        <v>144894</v>
      </c>
      <c r="K25" s="144">
        <v>23946</v>
      </c>
      <c r="L25" s="144">
        <v>229753</v>
      </c>
      <c r="M25" s="144">
        <v>113073</v>
      </c>
      <c r="N25" s="144">
        <v>191514</v>
      </c>
      <c r="O25" s="144">
        <v>721200</v>
      </c>
      <c r="P25" s="143">
        <v>75200</v>
      </c>
      <c r="Q25" s="98"/>
      <c r="R25" s="98"/>
      <c r="S25" s="98"/>
    </row>
    <row r="26" spans="1:19" ht="17.25" customHeight="1">
      <c r="A26" s="66" t="s">
        <v>112</v>
      </c>
      <c r="B26" s="144">
        <v>936449</v>
      </c>
      <c r="C26" s="144">
        <v>749</v>
      </c>
      <c r="D26" s="144">
        <v>26840</v>
      </c>
      <c r="E26" s="144">
        <v>105092</v>
      </c>
      <c r="F26" s="144">
        <v>1419</v>
      </c>
      <c r="G26" s="144">
        <v>62070</v>
      </c>
      <c r="H26" s="156" t="s">
        <v>435</v>
      </c>
      <c r="I26" s="144">
        <v>216759</v>
      </c>
      <c r="J26" s="144">
        <v>22416</v>
      </c>
      <c r="K26" s="144">
        <v>22170</v>
      </c>
      <c r="L26" s="144">
        <v>10029</v>
      </c>
      <c r="M26" s="144">
        <v>210705</v>
      </c>
      <c r="N26" s="144">
        <v>117267</v>
      </c>
      <c r="O26" s="144">
        <v>348400</v>
      </c>
      <c r="P26" s="143">
        <v>60617</v>
      </c>
      <c r="Q26" s="98"/>
      <c r="R26" s="98"/>
      <c r="S26" s="98"/>
    </row>
    <row r="27" spans="1:19" ht="17.25" customHeight="1">
      <c r="A27" s="66" t="s">
        <v>113</v>
      </c>
      <c r="B27" s="144">
        <v>1796194</v>
      </c>
      <c r="C27" s="144">
        <v>2240</v>
      </c>
      <c r="D27" s="144">
        <v>12262</v>
      </c>
      <c r="E27" s="144">
        <v>107724</v>
      </c>
      <c r="F27" s="144">
        <v>5069</v>
      </c>
      <c r="G27" s="144">
        <v>310790</v>
      </c>
      <c r="H27" s="156" t="s">
        <v>192</v>
      </c>
      <c r="I27" s="144">
        <v>186565</v>
      </c>
      <c r="J27" s="144">
        <v>43534</v>
      </c>
      <c r="K27" s="156">
        <v>1600</v>
      </c>
      <c r="L27" s="144">
        <v>243688</v>
      </c>
      <c r="M27" s="144">
        <v>189569</v>
      </c>
      <c r="N27" s="144">
        <v>255564</v>
      </c>
      <c r="O27" s="144">
        <v>643000</v>
      </c>
      <c r="P27" s="143">
        <v>92620</v>
      </c>
      <c r="Q27" s="98"/>
      <c r="R27" s="98"/>
      <c r="S27" s="98"/>
    </row>
    <row r="28" spans="1:19" ht="17.25" customHeight="1">
      <c r="A28" s="66" t="s">
        <v>114</v>
      </c>
      <c r="B28" s="144">
        <v>1913212</v>
      </c>
      <c r="C28" s="144">
        <v>3137</v>
      </c>
      <c r="D28" s="144">
        <v>73765</v>
      </c>
      <c r="E28" s="144">
        <v>116498</v>
      </c>
      <c r="F28" s="144">
        <v>8515</v>
      </c>
      <c r="G28" s="144">
        <v>248075</v>
      </c>
      <c r="H28" s="156" t="s">
        <v>192</v>
      </c>
      <c r="I28" s="144">
        <v>401988</v>
      </c>
      <c r="J28" s="144">
        <v>125615</v>
      </c>
      <c r="K28" s="144">
        <v>28974</v>
      </c>
      <c r="L28" s="144">
        <v>134292</v>
      </c>
      <c r="M28" s="144">
        <v>310782</v>
      </c>
      <c r="N28" s="144">
        <v>250523</v>
      </c>
      <c r="O28" s="144">
        <v>1576400</v>
      </c>
      <c r="P28" s="143">
        <v>102671</v>
      </c>
      <c r="Q28" s="98"/>
      <c r="R28" s="98"/>
      <c r="S28" s="98"/>
    </row>
    <row r="29" spans="1:19" ht="17.25" customHeight="1">
      <c r="A29" s="66" t="s">
        <v>115</v>
      </c>
      <c r="B29" s="144">
        <v>2086820</v>
      </c>
      <c r="C29" s="144">
        <v>11767</v>
      </c>
      <c r="D29" s="144">
        <v>118148</v>
      </c>
      <c r="E29" s="144">
        <v>234211</v>
      </c>
      <c r="F29" s="144">
        <v>16272</v>
      </c>
      <c r="G29" s="144">
        <v>860023</v>
      </c>
      <c r="H29" s="156" t="s">
        <v>192</v>
      </c>
      <c r="I29" s="144">
        <v>400473</v>
      </c>
      <c r="J29" s="144">
        <v>35661</v>
      </c>
      <c r="K29" s="144">
        <v>12493</v>
      </c>
      <c r="L29" s="144">
        <v>800361</v>
      </c>
      <c r="M29" s="144">
        <v>290244</v>
      </c>
      <c r="N29" s="144">
        <v>1861003</v>
      </c>
      <c r="O29" s="144">
        <v>1817300</v>
      </c>
      <c r="P29" s="143">
        <v>144505</v>
      </c>
      <c r="Q29" s="98"/>
      <c r="R29" s="98"/>
      <c r="S29" s="98"/>
    </row>
    <row r="30" spans="1:19" ht="17.25" customHeight="1">
      <c r="A30" s="66" t="s">
        <v>116</v>
      </c>
      <c r="B30" s="144">
        <v>928204</v>
      </c>
      <c r="C30" s="156" t="s">
        <v>192</v>
      </c>
      <c r="D30" s="144">
        <v>5083</v>
      </c>
      <c r="E30" s="144">
        <v>29741</v>
      </c>
      <c r="F30" s="144">
        <v>627</v>
      </c>
      <c r="G30" s="144">
        <v>94307</v>
      </c>
      <c r="H30" s="156" t="s">
        <v>192</v>
      </c>
      <c r="I30" s="144">
        <v>68209</v>
      </c>
      <c r="J30" s="144">
        <v>86853</v>
      </c>
      <c r="K30" s="144">
        <v>8200</v>
      </c>
      <c r="L30" s="144">
        <v>184453</v>
      </c>
      <c r="M30" s="144">
        <v>37951</v>
      </c>
      <c r="N30" s="144">
        <v>45466</v>
      </c>
      <c r="O30" s="144">
        <v>375800</v>
      </c>
      <c r="P30" s="143">
        <v>31293</v>
      </c>
      <c r="Q30" s="98"/>
      <c r="R30" s="98"/>
      <c r="S30" s="98"/>
    </row>
    <row r="31" spans="1:19" ht="17.25" customHeight="1">
      <c r="A31" s="66" t="s">
        <v>117</v>
      </c>
      <c r="B31" s="144">
        <v>1205130</v>
      </c>
      <c r="C31" s="156" t="s">
        <v>192</v>
      </c>
      <c r="D31" s="144">
        <v>13805</v>
      </c>
      <c r="E31" s="144">
        <v>24098</v>
      </c>
      <c r="F31" s="144">
        <v>767</v>
      </c>
      <c r="G31" s="144">
        <v>76097</v>
      </c>
      <c r="H31" s="156" t="s">
        <v>192</v>
      </c>
      <c r="I31" s="144">
        <v>242354</v>
      </c>
      <c r="J31" s="144">
        <v>19464</v>
      </c>
      <c r="K31" s="156">
        <v>500</v>
      </c>
      <c r="L31" s="144">
        <v>111821</v>
      </c>
      <c r="M31" s="144">
        <v>79449</v>
      </c>
      <c r="N31" s="144">
        <v>18980</v>
      </c>
      <c r="O31" s="144">
        <v>337400</v>
      </c>
      <c r="P31" s="143">
        <v>39512</v>
      </c>
      <c r="Q31" s="98"/>
      <c r="R31" s="98"/>
      <c r="S31" s="98"/>
    </row>
    <row r="32" spans="1:19" ht="17.25" customHeight="1">
      <c r="A32" s="66" t="s">
        <v>118</v>
      </c>
      <c r="B32" s="144">
        <v>1629702</v>
      </c>
      <c r="C32" s="144">
        <v>628</v>
      </c>
      <c r="D32" s="144">
        <v>26999</v>
      </c>
      <c r="E32" s="144">
        <v>45180</v>
      </c>
      <c r="F32" s="144">
        <v>1475</v>
      </c>
      <c r="G32" s="144">
        <v>72467</v>
      </c>
      <c r="H32" s="156" t="s">
        <v>436</v>
      </c>
      <c r="I32" s="144">
        <v>199995</v>
      </c>
      <c r="J32" s="144">
        <v>23284</v>
      </c>
      <c r="K32" s="144">
        <v>1315</v>
      </c>
      <c r="L32" s="156" t="s">
        <v>436</v>
      </c>
      <c r="M32" s="144">
        <v>24741</v>
      </c>
      <c r="N32" s="144">
        <v>21593</v>
      </c>
      <c r="O32" s="144">
        <v>302300</v>
      </c>
      <c r="P32" s="143">
        <v>52836</v>
      </c>
      <c r="Q32" s="98"/>
      <c r="R32" s="98"/>
      <c r="S32" s="98"/>
    </row>
    <row r="33" spans="1:19" ht="17.25" customHeight="1">
      <c r="A33" s="66" t="s">
        <v>119</v>
      </c>
      <c r="B33" s="144">
        <v>424841</v>
      </c>
      <c r="C33" s="156" t="s">
        <v>192</v>
      </c>
      <c r="D33" s="156">
        <v>4168</v>
      </c>
      <c r="E33" s="144">
        <v>21336</v>
      </c>
      <c r="F33" s="144">
        <v>466</v>
      </c>
      <c r="G33" s="144">
        <v>55072</v>
      </c>
      <c r="H33" s="156" t="s">
        <v>192</v>
      </c>
      <c r="I33" s="144">
        <v>170651</v>
      </c>
      <c r="J33" s="144">
        <v>31737</v>
      </c>
      <c r="K33" s="156">
        <v>1300</v>
      </c>
      <c r="L33" s="144">
        <v>223319</v>
      </c>
      <c r="M33" s="144">
        <v>341966</v>
      </c>
      <c r="N33" s="144">
        <v>129848</v>
      </c>
      <c r="O33" s="144">
        <v>205200</v>
      </c>
      <c r="P33" s="143">
        <v>32961</v>
      </c>
      <c r="Q33" s="98"/>
      <c r="R33" s="98"/>
      <c r="S33" s="98"/>
    </row>
    <row r="34" spans="1:19" ht="17.25" customHeight="1">
      <c r="A34" s="66" t="s">
        <v>120</v>
      </c>
      <c r="B34" s="144">
        <v>1236858</v>
      </c>
      <c r="C34" s="156" t="s">
        <v>192</v>
      </c>
      <c r="D34" s="156">
        <v>2649</v>
      </c>
      <c r="E34" s="144">
        <v>116885</v>
      </c>
      <c r="F34" s="144">
        <v>628</v>
      </c>
      <c r="G34" s="144">
        <v>200596</v>
      </c>
      <c r="H34" s="156" t="s">
        <v>192</v>
      </c>
      <c r="I34" s="144">
        <v>160501</v>
      </c>
      <c r="J34" s="144">
        <v>28381</v>
      </c>
      <c r="K34" s="156" t="s">
        <v>437</v>
      </c>
      <c r="L34" s="144">
        <v>12309</v>
      </c>
      <c r="M34" s="144">
        <v>78547</v>
      </c>
      <c r="N34" s="144">
        <v>96385</v>
      </c>
      <c r="O34" s="144">
        <v>569300</v>
      </c>
      <c r="P34" s="143">
        <v>47973</v>
      </c>
      <c r="Q34" s="98"/>
      <c r="R34" s="98"/>
      <c r="S34" s="98"/>
    </row>
    <row r="35" spans="1:19" ht="17.25" customHeight="1">
      <c r="A35" s="66" t="s">
        <v>121</v>
      </c>
      <c r="B35" s="144">
        <v>3276230</v>
      </c>
      <c r="C35" s="144">
        <v>4295</v>
      </c>
      <c r="D35" s="144">
        <v>101846</v>
      </c>
      <c r="E35" s="144">
        <v>380247</v>
      </c>
      <c r="F35" s="144">
        <v>16615</v>
      </c>
      <c r="G35" s="144">
        <v>1154703</v>
      </c>
      <c r="H35" s="156" t="s">
        <v>436</v>
      </c>
      <c r="I35" s="144">
        <v>487842</v>
      </c>
      <c r="J35" s="144">
        <v>674802</v>
      </c>
      <c r="K35" s="144">
        <v>13403</v>
      </c>
      <c r="L35" s="144">
        <v>210731</v>
      </c>
      <c r="M35" s="144">
        <v>49679</v>
      </c>
      <c r="N35" s="144">
        <v>453266</v>
      </c>
      <c r="O35" s="144">
        <v>2059128</v>
      </c>
      <c r="P35" s="143">
        <v>126579</v>
      </c>
      <c r="Q35" s="98"/>
      <c r="R35" s="98"/>
      <c r="S35" s="98"/>
    </row>
    <row r="36" spans="1:19" ht="17.25" customHeight="1">
      <c r="A36" s="66" t="s">
        <v>122</v>
      </c>
      <c r="B36" s="144">
        <v>1474280</v>
      </c>
      <c r="C36" s="144">
        <v>1310</v>
      </c>
      <c r="D36" s="144">
        <v>23991</v>
      </c>
      <c r="E36" s="144">
        <v>128290</v>
      </c>
      <c r="F36" s="144">
        <v>7563</v>
      </c>
      <c r="G36" s="144">
        <v>317699</v>
      </c>
      <c r="H36" s="156" t="s">
        <v>192</v>
      </c>
      <c r="I36" s="144">
        <v>231525</v>
      </c>
      <c r="J36" s="144">
        <v>24166</v>
      </c>
      <c r="K36" s="144">
        <v>1558</v>
      </c>
      <c r="L36" s="144">
        <v>63946</v>
      </c>
      <c r="M36" s="144">
        <v>139780</v>
      </c>
      <c r="N36" s="144">
        <v>203995</v>
      </c>
      <c r="O36" s="144">
        <v>1181900</v>
      </c>
      <c r="P36" s="143">
        <v>87516</v>
      </c>
      <c r="Q36" s="98"/>
      <c r="R36" s="98"/>
      <c r="S36" s="98"/>
    </row>
    <row r="37" spans="1:19" ht="17.25" customHeight="1">
      <c r="A37" s="66" t="s">
        <v>123</v>
      </c>
      <c r="B37" s="144">
        <v>1420957</v>
      </c>
      <c r="C37" s="144">
        <v>1092</v>
      </c>
      <c r="D37" s="144">
        <v>32360</v>
      </c>
      <c r="E37" s="144">
        <v>106639</v>
      </c>
      <c r="F37" s="144">
        <v>6783</v>
      </c>
      <c r="G37" s="144">
        <v>486161</v>
      </c>
      <c r="H37" s="156" t="s">
        <v>192</v>
      </c>
      <c r="I37" s="144">
        <v>131114</v>
      </c>
      <c r="J37" s="144">
        <v>100305</v>
      </c>
      <c r="K37" s="144">
        <v>29432</v>
      </c>
      <c r="L37" s="144">
        <v>150719</v>
      </c>
      <c r="M37" s="144">
        <v>49175</v>
      </c>
      <c r="N37" s="144">
        <v>304861</v>
      </c>
      <c r="O37" s="144">
        <v>381800</v>
      </c>
      <c r="P37" s="143">
        <v>89203</v>
      </c>
      <c r="Q37" s="98"/>
      <c r="R37" s="98"/>
      <c r="S37" s="98"/>
    </row>
    <row r="38" spans="1:19" ht="17.25" customHeight="1">
      <c r="A38" s="66" t="s">
        <v>124</v>
      </c>
      <c r="B38" s="144">
        <v>1164841</v>
      </c>
      <c r="C38" s="144">
        <v>1515</v>
      </c>
      <c r="D38" s="144">
        <v>52117</v>
      </c>
      <c r="E38" s="144">
        <v>114656</v>
      </c>
      <c r="F38" s="144">
        <v>7403</v>
      </c>
      <c r="G38" s="144">
        <v>280191</v>
      </c>
      <c r="H38" s="156" t="s">
        <v>192</v>
      </c>
      <c r="I38" s="144">
        <v>149803</v>
      </c>
      <c r="J38" s="144">
        <v>20674</v>
      </c>
      <c r="K38" s="144">
        <v>26703</v>
      </c>
      <c r="L38" s="156">
        <v>29450</v>
      </c>
      <c r="M38" s="144">
        <v>208207</v>
      </c>
      <c r="N38" s="144">
        <v>241659</v>
      </c>
      <c r="O38" s="144">
        <v>429400</v>
      </c>
      <c r="P38" s="143">
        <v>83003</v>
      </c>
      <c r="Q38" s="98"/>
      <c r="R38" s="98"/>
      <c r="S38" s="98"/>
    </row>
    <row r="39" spans="1:19" ht="17.25" customHeight="1">
      <c r="A39" s="66" t="s">
        <v>125</v>
      </c>
      <c r="B39" s="144">
        <v>2041209</v>
      </c>
      <c r="C39" s="144">
        <v>5292</v>
      </c>
      <c r="D39" s="144">
        <v>27471</v>
      </c>
      <c r="E39" s="144">
        <v>324785</v>
      </c>
      <c r="F39" s="144">
        <v>10838</v>
      </c>
      <c r="G39" s="144">
        <v>830693</v>
      </c>
      <c r="H39" s="156" t="s">
        <v>192</v>
      </c>
      <c r="I39" s="144">
        <v>308344</v>
      </c>
      <c r="J39" s="144">
        <v>112038</v>
      </c>
      <c r="K39" s="144">
        <v>2634</v>
      </c>
      <c r="L39" s="144">
        <v>489393</v>
      </c>
      <c r="M39" s="144">
        <v>132758</v>
      </c>
      <c r="N39" s="144">
        <v>1021508</v>
      </c>
      <c r="O39" s="144">
        <v>1371000</v>
      </c>
      <c r="P39" s="143">
        <v>128311</v>
      </c>
      <c r="Q39" s="98"/>
      <c r="R39" s="98"/>
      <c r="S39" s="98"/>
    </row>
    <row r="40" spans="1:19" ht="17.25" customHeight="1">
      <c r="A40" s="66" t="s">
        <v>126</v>
      </c>
      <c r="B40" s="144">
        <v>2508414</v>
      </c>
      <c r="C40" s="144">
        <v>1149</v>
      </c>
      <c r="D40" s="144">
        <v>66168</v>
      </c>
      <c r="E40" s="144">
        <v>152566</v>
      </c>
      <c r="F40" s="144">
        <v>9039</v>
      </c>
      <c r="G40" s="144">
        <v>338182</v>
      </c>
      <c r="H40" s="156" t="s">
        <v>192</v>
      </c>
      <c r="I40" s="144">
        <v>567932</v>
      </c>
      <c r="J40" s="144">
        <v>59161</v>
      </c>
      <c r="K40" s="144">
        <v>911</v>
      </c>
      <c r="L40" s="144">
        <v>386240</v>
      </c>
      <c r="M40" s="144">
        <v>78580</v>
      </c>
      <c r="N40" s="144">
        <v>206127</v>
      </c>
      <c r="O40" s="144">
        <v>1232900</v>
      </c>
      <c r="P40" s="143">
        <v>90656</v>
      </c>
      <c r="Q40" s="98"/>
      <c r="R40" s="98"/>
      <c r="S40" s="98"/>
    </row>
    <row r="41" spans="1:19" ht="17.25" customHeight="1">
      <c r="A41" s="66" t="s">
        <v>127</v>
      </c>
      <c r="B41" s="144">
        <v>1490798</v>
      </c>
      <c r="C41" s="144">
        <v>1383</v>
      </c>
      <c r="D41" s="144">
        <v>25455</v>
      </c>
      <c r="E41" s="144">
        <v>67992</v>
      </c>
      <c r="F41" s="144">
        <v>3352</v>
      </c>
      <c r="G41" s="144">
        <v>311445</v>
      </c>
      <c r="H41" s="156" t="s">
        <v>436</v>
      </c>
      <c r="I41" s="144">
        <v>157033</v>
      </c>
      <c r="J41" s="144">
        <v>28140</v>
      </c>
      <c r="K41" s="144">
        <v>7667</v>
      </c>
      <c r="L41" s="144">
        <v>76130</v>
      </c>
      <c r="M41" s="144">
        <v>88151</v>
      </c>
      <c r="N41" s="144">
        <v>129273</v>
      </c>
      <c r="O41" s="144">
        <v>1435000</v>
      </c>
      <c r="P41" s="143">
        <v>83516</v>
      </c>
      <c r="Q41" s="98"/>
      <c r="R41" s="98"/>
      <c r="S41" s="98"/>
    </row>
    <row r="42" spans="1:19" ht="17.25" customHeight="1">
      <c r="A42" s="66" t="s">
        <v>128</v>
      </c>
      <c r="B42" s="144">
        <v>84133</v>
      </c>
      <c r="C42" s="144">
        <v>2395</v>
      </c>
      <c r="D42" s="144">
        <v>163184</v>
      </c>
      <c r="E42" s="144">
        <v>181844</v>
      </c>
      <c r="F42" s="144">
        <v>7669</v>
      </c>
      <c r="G42" s="144">
        <v>943801</v>
      </c>
      <c r="H42" s="156" t="s">
        <v>438</v>
      </c>
      <c r="I42" s="144">
        <v>742023</v>
      </c>
      <c r="J42" s="144">
        <v>124561</v>
      </c>
      <c r="K42" s="144">
        <v>12158</v>
      </c>
      <c r="L42" s="144">
        <v>63821</v>
      </c>
      <c r="M42" s="144">
        <v>68800</v>
      </c>
      <c r="N42" s="144">
        <v>596708</v>
      </c>
      <c r="O42" s="144">
        <v>1261400</v>
      </c>
      <c r="P42" s="143">
        <v>109264</v>
      </c>
      <c r="Q42" s="98"/>
      <c r="R42" s="98"/>
      <c r="S42" s="98"/>
    </row>
    <row r="43" spans="1:19" ht="17.25" customHeight="1">
      <c r="A43" s="66" t="s">
        <v>129</v>
      </c>
      <c r="B43" s="144">
        <v>1382795</v>
      </c>
      <c r="C43" s="144">
        <v>1429</v>
      </c>
      <c r="D43" s="144">
        <v>47377</v>
      </c>
      <c r="E43" s="144">
        <v>73847</v>
      </c>
      <c r="F43" s="144">
        <v>4014</v>
      </c>
      <c r="G43" s="144">
        <v>169043</v>
      </c>
      <c r="H43" s="156" t="s">
        <v>192</v>
      </c>
      <c r="I43" s="144">
        <v>193671</v>
      </c>
      <c r="J43" s="144">
        <v>23568</v>
      </c>
      <c r="K43" s="144">
        <v>11083</v>
      </c>
      <c r="L43" s="156">
        <v>283900</v>
      </c>
      <c r="M43" s="144">
        <v>86824</v>
      </c>
      <c r="N43" s="144">
        <v>178557</v>
      </c>
      <c r="O43" s="144">
        <v>446800</v>
      </c>
      <c r="P43" s="143">
        <v>87604</v>
      </c>
      <c r="Q43" s="98"/>
      <c r="R43" s="98"/>
      <c r="S43" s="98"/>
    </row>
    <row r="44" spans="1:19" ht="17.25" customHeight="1">
      <c r="A44" s="66" t="s">
        <v>130</v>
      </c>
      <c r="B44" s="144">
        <v>1513193</v>
      </c>
      <c r="C44" s="144">
        <v>845</v>
      </c>
      <c r="D44" s="144">
        <v>343558</v>
      </c>
      <c r="E44" s="144">
        <v>80797</v>
      </c>
      <c r="F44" s="144">
        <v>3732</v>
      </c>
      <c r="G44" s="144">
        <v>189254</v>
      </c>
      <c r="H44" s="156" t="s">
        <v>439</v>
      </c>
      <c r="I44" s="144">
        <v>339487</v>
      </c>
      <c r="J44" s="144">
        <v>4776</v>
      </c>
      <c r="K44" s="144">
        <v>5075</v>
      </c>
      <c r="L44" s="144">
        <v>86605</v>
      </c>
      <c r="M44" s="144">
        <v>38610</v>
      </c>
      <c r="N44" s="144">
        <v>104892</v>
      </c>
      <c r="O44" s="144">
        <v>390900</v>
      </c>
      <c r="P44" s="143">
        <v>74168</v>
      </c>
      <c r="Q44" s="98"/>
      <c r="R44" s="98"/>
      <c r="S44" s="98"/>
    </row>
    <row r="45" spans="1:19" ht="17.25" customHeight="1">
      <c r="A45" s="66" t="s">
        <v>131</v>
      </c>
      <c r="B45" s="144">
        <v>1498887</v>
      </c>
      <c r="C45" s="144">
        <v>1370</v>
      </c>
      <c r="D45" s="144">
        <v>101658</v>
      </c>
      <c r="E45" s="144">
        <v>58621</v>
      </c>
      <c r="F45" s="144">
        <v>3781</v>
      </c>
      <c r="G45" s="144">
        <v>134623</v>
      </c>
      <c r="H45" s="156" t="s">
        <v>435</v>
      </c>
      <c r="I45" s="144">
        <v>335607</v>
      </c>
      <c r="J45" s="144">
        <v>29342</v>
      </c>
      <c r="K45" s="144">
        <v>3050</v>
      </c>
      <c r="L45" s="144">
        <v>235657</v>
      </c>
      <c r="M45" s="144">
        <v>132350</v>
      </c>
      <c r="N45" s="144">
        <v>146889</v>
      </c>
      <c r="O45" s="144">
        <v>650698</v>
      </c>
      <c r="P45" s="143">
        <v>70251</v>
      </c>
      <c r="Q45" s="98"/>
      <c r="R45" s="98"/>
      <c r="S45" s="98"/>
    </row>
    <row r="46" spans="1:19" ht="17.25" customHeight="1">
      <c r="A46" s="66" t="s">
        <v>132</v>
      </c>
      <c r="B46" s="144">
        <v>2440439</v>
      </c>
      <c r="C46" s="144">
        <v>1765</v>
      </c>
      <c r="D46" s="144">
        <v>106778</v>
      </c>
      <c r="E46" s="144">
        <v>106458</v>
      </c>
      <c r="F46" s="144">
        <v>5587</v>
      </c>
      <c r="G46" s="144">
        <v>397925</v>
      </c>
      <c r="H46" s="156" t="s">
        <v>192</v>
      </c>
      <c r="I46" s="144">
        <v>673117</v>
      </c>
      <c r="J46" s="144">
        <v>40802</v>
      </c>
      <c r="K46" s="144">
        <v>16565</v>
      </c>
      <c r="L46" s="144">
        <v>274185</v>
      </c>
      <c r="M46" s="144">
        <v>108606</v>
      </c>
      <c r="N46" s="144">
        <v>420370</v>
      </c>
      <c r="O46" s="144">
        <v>1551948</v>
      </c>
      <c r="P46" s="143">
        <v>85891</v>
      </c>
      <c r="Q46" s="98"/>
      <c r="R46" s="98"/>
      <c r="S46" s="98"/>
    </row>
    <row r="47" spans="1:19" ht="17.25" customHeight="1">
      <c r="A47" s="66" t="s">
        <v>133</v>
      </c>
      <c r="B47" s="144">
        <v>1847503</v>
      </c>
      <c r="C47" s="144">
        <v>1387</v>
      </c>
      <c r="D47" s="144">
        <v>104717</v>
      </c>
      <c r="E47" s="144">
        <v>101455</v>
      </c>
      <c r="F47" s="144">
        <v>4843</v>
      </c>
      <c r="G47" s="144">
        <v>242993</v>
      </c>
      <c r="H47" s="156" t="s">
        <v>192</v>
      </c>
      <c r="I47" s="144">
        <v>558666</v>
      </c>
      <c r="J47" s="144">
        <v>36441</v>
      </c>
      <c r="K47" s="144">
        <v>1230</v>
      </c>
      <c r="L47" s="156">
        <v>236086</v>
      </c>
      <c r="M47" s="144">
        <v>24455</v>
      </c>
      <c r="N47" s="144">
        <v>377727</v>
      </c>
      <c r="O47" s="144">
        <v>355400</v>
      </c>
      <c r="P47" s="143">
        <v>87287</v>
      </c>
      <c r="Q47" s="98"/>
      <c r="R47" s="98"/>
      <c r="S47" s="98"/>
    </row>
    <row r="48" spans="1:19" ht="17.25" customHeight="1">
      <c r="A48" s="66" t="s">
        <v>134</v>
      </c>
      <c r="B48" s="144">
        <v>1821282</v>
      </c>
      <c r="C48" s="144">
        <v>815</v>
      </c>
      <c r="D48" s="144">
        <v>80108</v>
      </c>
      <c r="E48" s="144">
        <v>173668</v>
      </c>
      <c r="F48" s="144">
        <v>3331</v>
      </c>
      <c r="G48" s="144">
        <v>407025</v>
      </c>
      <c r="H48" s="156" t="s">
        <v>192</v>
      </c>
      <c r="I48" s="144">
        <v>748317</v>
      </c>
      <c r="J48" s="144">
        <v>19802</v>
      </c>
      <c r="K48" s="144">
        <v>17115</v>
      </c>
      <c r="L48" s="156">
        <v>520365</v>
      </c>
      <c r="M48" s="144">
        <v>62606</v>
      </c>
      <c r="N48" s="144">
        <v>68349</v>
      </c>
      <c r="O48" s="144">
        <v>1069900</v>
      </c>
      <c r="P48" s="143">
        <v>59299</v>
      </c>
      <c r="Q48" s="98"/>
      <c r="R48" s="98"/>
      <c r="S48" s="98"/>
    </row>
    <row r="49" spans="1:19" ht="17.25" customHeight="1">
      <c r="A49" s="66" t="s">
        <v>135</v>
      </c>
      <c r="B49" s="144">
        <v>1224952</v>
      </c>
      <c r="C49" s="144">
        <v>825</v>
      </c>
      <c r="D49" s="144">
        <v>32952</v>
      </c>
      <c r="E49" s="144">
        <v>51815</v>
      </c>
      <c r="F49" s="144">
        <v>2995</v>
      </c>
      <c r="G49" s="144">
        <v>167551</v>
      </c>
      <c r="H49" s="156" t="s">
        <v>192</v>
      </c>
      <c r="I49" s="144">
        <v>162955</v>
      </c>
      <c r="J49" s="144">
        <v>34924</v>
      </c>
      <c r="K49" s="144">
        <v>33496</v>
      </c>
      <c r="L49" s="144">
        <v>219845</v>
      </c>
      <c r="M49" s="144">
        <v>79294</v>
      </c>
      <c r="N49" s="144">
        <v>156795</v>
      </c>
      <c r="O49" s="144">
        <v>1079600</v>
      </c>
      <c r="P49" s="143">
        <v>57365</v>
      </c>
      <c r="Q49" s="98"/>
      <c r="R49" s="98"/>
      <c r="S49" s="98"/>
    </row>
    <row r="50" spans="1:19" ht="17.25" customHeight="1">
      <c r="A50" s="66" t="s">
        <v>136</v>
      </c>
      <c r="B50" s="144">
        <v>3054573</v>
      </c>
      <c r="C50" s="144">
        <v>3293</v>
      </c>
      <c r="D50" s="144">
        <v>172515</v>
      </c>
      <c r="E50" s="144">
        <v>77370</v>
      </c>
      <c r="F50" s="144">
        <v>6995</v>
      </c>
      <c r="G50" s="144">
        <v>655463</v>
      </c>
      <c r="H50" s="156" t="s">
        <v>192</v>
      </c>
      <c r="I50" s="144">
        <v>927990</v>
      </c>
      <c r="J50" s="144">
        <v>58645</v>
      </c>
      <c r="K50" s="144">
        <v>76724</v>
      </c>
      <c r="L50" s="144">
        <v>83819</v>
      </c>
      <c r="M50" s="144">
        <v>169615</v>
      </c>
      <c r="N50" s="144">
        <v>287956</v>
      </c>
      <c r="O50" s="144">
        <v>1275440</v>
      </c>
      <c r="P50" s="143">
        <v>95602</v>
      </c>
      <c r="Q50" s="98"/>
      <c r="R50" s="98"/>
      <c r="S50" s="98"/>
    </row>
    <row r="51" spans="1:19" ht="17.25" customHeight="1">
      <c r="A51" s="66" t="s">
        <v>137</v>
      </c>
      <c r="B51" s="144">
        <v>2938349</v>
      </c>
      <c r="C51" s="144">
        <v>2125</v>
      </c>
      <c r="D51" s="144">
        <v>47602</v>
      </c>
      <c r="E51" s="144">
        <v>133699</v>
      </c>
      <c r="F51" s="144">
        <v>5791</v>
      </c>
      <c r="G51" s="144">
        <v>374513</v>
      </c>
      <c r="H51" s="156" t="s">
        <v>192</v>
      </c>
      <c r="I51" s="144">
        <v>859769</v>
      </c>
      <c r="J51" s="144">
        <v>53773</v>
      </c>
      <c r="K51" s="144">
        <v>20451</v>
      </c>
      <c r="L51" s="144">
        <v>7800</v>
      </c>
      <c r="M51" s="144">
        <v>144997</v>
      </c>
      <c r="N51" s="144">
        <v>149743</v>
      </c>
      <c r="O51" s="144">
        <v>760100</v>
      </c>
      <c r="P51" s="143">
        <v>100414</v>
      </c>
      <c r="Q51" s="98"/>
      <c r="R51" s="98"/>
      <c r="S51" s="98"/>
    </row>
    <row r="52" spans="1:19" ht="17.25" customHeight="1">
      <c r="A52" s="66" t="s">
        <v>138</v>
      </c>
      <c r="B52" s="144">
        <v>3427329</v>
      </c>
      <c r="C52" s="144">
        <v>3114</v>
      </c>
      <c r="D52" s="144">
        <v>56185</v>
      </c>
      <c r="E52" s="144">
        <v>130215</v>
      </c>
      <c r="F52" s="144">
        <v>8237</v>
      </c>
      <c r="G52" s="144">
        <v>387424</v>
      </c>
      <c r="H52" s="156" t="s">
        <v>192</v>
      </c>
      <c r="I52" s="144">
        <v>1072453</v>
      </c>
      <c r="J52" s="144">
        <v>37387</v>
      </c>
      <c r="K52" s="144">
        <v>6198</v>
      </c>
      <c r="L52" s="144">
        <v>1133557</v>
      </c>
      <c r="M52" s="144">
        <v>162905</v>
      </c>
      <c r="N52" s="144">
        <v>370700</v>
      </c>
      <c r="O52" s="144">
        <v>2569300</v>
      </c>
      <c r="P52" s="143">
        <v>94318</v>
      </c>
      <c r="Q52" s="98"/>
      <c r="R52" s="98"/>
      <c r="S52" s="98"/>
    </row>
    <row r="53" spans="1:19" ht="17.25" customHeight="1">
      <c r="A53" s="66" t="s">
        <v>139</v>
      </c>
      <c r="B53" s="144">
        <v>2295357</v>
      </c>
      <c r="C53" s="144">
        <v>1322</v>
      </c>
      <c r="D53" s="144">
        <v>106418</v>
      </c>
      <c r="E53" s="144">
        <v>69901</v>
      </c>
      <c r="F53" s="144">
        <v>2968</v>
      </c>
      <c r="G53" s="144">
        <v>355494</v>
      </c>
      <c r="H53" s="156" t="s">
        <v>436</v>
      </c>
      <c r="I53" s="144">
        <v>733556</v>
      </c>
      <c r="J53" s="144">
        <v>18682</v>
      </c>
      <c r="K53" s="156" t="s">
        <v>436</v>
      </c>
      <c r="L53" s="144">
        <v>221472</v>
      </c>
      <c r="M53" s="144">
        <v>37754</v>
      </c>
      <c r="N53" s="144">
        <v>94551</v>
      </c>
      <c r="O53" s="144">
        <v>1002900</v>
      </c>
      <c r="P53" s="143">
        <v>84236</v>
      </c>
      <c r="Q53" s="98"/>
      <c r="R53" s="98"/>
      <c r="S53" s="98"/>
    </row>
    <row r="54" spans="1:19" ht="17.25" customHeight="1">
      <c r="A54" s="66" t="s">
        <v>140</v>
      </c>
      <c r="B54" s="144">
        <v>2072900</v>
      </c>
      <c r="C54" s="144">
        <v>1107</v>
      </c>
      <c r="D54" s="144">
        <v>82728</v>
      </c>
      <c r="E54" s="144">
        <v>62941</v>
      </c>
      <c r="F54" s="144">
        <v>16178</v>
      </c>
      <c r="G54" s="144">
        <v>253321</v>
      </c>
      <c r="H54" s="156" t="s">
        <v>192</v>
      </c>
      <c r="I54" s="144">
        <v>563147</v>
      </c>
      <c r="J54" s="144">
        <v>26059</v>
      </c>
      <c r="K54" s="144">
        <v>4104</v>
      </c>
      <c r="L54" s="144">
        <v>172415</v>
      </c>
      <c r="M54" s="144">
        <v>63326</v>
      </c>
      <c r="N54" s="144">
        <v>97750</v>
      </c>
      <c r="O54" s="144">
        <v>860900</v>
      </c>
      <c r="P54" s="143">
        <v>86950</v>
      </c>
      <c r="Q54" s="98"/>
      <c r="R54" s="98"/>
      <c r="S54" s="98"/>
    </row>
    <row r="55" spans="1:19" ht="17.25" customHeight="1">
      <c r="A55" s="119" t="s">
        <v>384</v>
      </c>
      <c r="B55" s="194">
        <f>SUM(B22:B54)</f>
        <v>57121078</v>
      </c>
      <c r="C55" s="194">
        <f>SUM(C22:C54)</f>
        <v>66687</v>
      </c>
      <c r="D55" s="194">
        <f aca="true" t="shared" si="2" ref="D55:P55">SUM(D22:D54)</f>
        <v>2479159</v>
      </c>
      <c r="E55" s="194">
        <f t="shared" si="2"/>
        <v>4392815</v>
      </c>
      <c r="F55" s="194">
        <f t="shared" si="2"/>
        <v>197451</v>
      </c>
      <c r="G55" s="194">
        <f t="shared" si="2"/>
        <v>12001414</v>
      </c>
      <c r="H55" s="245" t="s">
        <v>421</v>
      </c>
      <c r="I55" s="194">
        <f t="shared" si="2"/>
        <v>13139522</v>
      </c>
      <c r="J55" s="194">
        <f t="shared" si="2"/>
        <v>2230687</v>
      </c>
      <c r="K55" s="194">
        <f t="shared" si="2"/>
        <v>451695</v>
      </c>
      <c r="L55" s="194">
        <f t="shared" si="2"/>
        <v>7350090</v>
      </c>
      <c r="M55" s="194">
        <f t="shared" si="2"/>
        <v>3826447</v>
      </c>
      <c r="N55" s="194">
        <f t="shared" si="2"/>
        <v>10483137</v>
      </c>
      <c r="O55" s="194">
        <f t="shared" si="2"/>
        <v>30980014</v>
      </c>
      <c r="P55" s="194">
        <f t="shared" si="2"/>
        <v>2735645</v>
      </c>
      <c r="Q55" s="98"/>
      <c r="R55" s="98"/>
      <c r="S55" s="98"/>
    </row>
    <row r="56" spans="1:6" ht="15" customHeight="1">
      <c r="A56" s="33"/>
      <c r="B56" s="82"/>
      <c r="C56" s="82"/>
      <c r="D56" s="82"/>
      <c r="E56" s="82"/>
      <c r="F56" s="82"/>
    </row>
    <row r="57" spans="1:6" ht="14.25">
      <c r="A57" s="33"/>
      <c r="B57" s="82"/>
      <c r="C57" s="82"/>
      <c r="D57" s="82"/>
      <c r="E57" s="82"/>
      <c r="F57" s="82"/>
    </row>
    <row r="58" spans="1:6" ht="14.25">
      <c r="A58" s="33"/>
      <c r="B58" s="82"/>
      <c r="C58" s="82"/>
      <c r="D58" s="82"/>
      <c r="E58" s="82"/>
      <c r="F58" s="82"/>
    </row>
    <row r="59" spans="1:6" ht="14.25">
      <c r="A59" s="33"/>
      <c r="B59" s="82"/>
      <c r="C59" s="82"/>
      <c r="D59" s="82"/>
      <c r="E59" s="82"/>
      <c r="F59" s="82"/>
    </row>
    <row r="60" spans="1:6" ht="14.25">
      <c r="A60" s="33"/>
      <c r="B60" s="82"/>
      <c r="C60" s="82"/>
      <c r="D60" s="82"/>
      <c r="E60" s="82"/>
      <c r="F60" s="82"/>
    </row>
    <row r="61" spans="1:6" ht="14.25">
      <c r="A61" s="33"/>
      <c r="B61" s="82"/>
      <c r="C61" s="82"/>
      <c r="D61" s="82"/>
      <c r="E61" s="82"/>
      <c r="F61" s="82"/>
    </row>
    <row r="62" spans="1:6" ht="14.25">
      <c r="A62" s="33"/>
      <c r="B62" s="82"/>
      <c r="C62" s="82"/>
      <c r="D62" s="82"/>
      <c r="E62" s="82"/>
      <c r="F62" s="82"/>
    </row>
    <row r="63" spans="1:6" ht="14.25">
      <c r="A63" s="33"/>
      <c r="B63" s="82"/>
      <c r="C63" s="82"/>
      <c r="D63" s="82"/>
      <c r="E63" s="82"/>
      <c r="F63" s="82"/>
    </row>
    <row r="64" spans="1:6" ht="14.25">
      <c r="A64" s="33"/>
      <c r="B64" s="82"/>
      <c r="C64" s="82"/>
      <c r="D64" s="82"/>
      <c r="E64" s="82"/>
      <c r="F64" s="82"/>
    </row>
    <row r="65" spans="1:6" ht="14.25">
      <c r="A65" s="33"/>
      <c r="B65" s="82"/>
      <c r="C65" s="82"/>
      <c r="D65" s="82"/>
      <c r="E65" s="82"/>
      <c r="F65" s="82"/>
    </row>
    <row r="66" spans="1:6" ht="14.25">
      <c r="A66" s="33"/>
      <c r="B66" s="82"/>
      <c r="C66" s="82"/>
      <c r="D66" s="82"/>
      <c r="E66" s="82"/>
      <c r="F66" s="82"/>
    </row>
    <row r="67" spans="1:6" ht="14.25">
      <c r="A67" s="33"/>
      <c r="B67" s="82"/>
      <c r="C67" s="82"/>
      <c r="D67" s="82"/>
      <c r="E67" s="82"/>
      <c r="F67" s="82"/>
    </row>
    <row r="68" spans="1:6" ht="14.25">
      <c r="A68" s="33"/>
      <c r="B68" s="82"/>
      <c r="C68" s="82"/>
      <c r="D68" s="82"/>
      <c r="E68" s="82"/>
      <c r="F68" s="82"/>
    </row>
    <row r="69" spans="1:6" ht="14.25">
      <c r="A69" s="33"/>
      <c r="B69" s="82"/>
      <c r="C69" s="82"/>
      <c r="D69" s="82"/>
      <c r="E69" s="82"/>
      <c r="F69" s="82"/>
    </row>
    <row r="70" spans="1:6" ht="14.25">
      <c r="A70" s="33"/>
      <c r="B70" s="82"/>
      <c r="C70" s="82"/>
      <c r="D70" s="82"/>
      <c r="E70" s="82"/>
      <c r="F70" s="82"/>
    </row>
    <row r="71" spans="1:6" ht="14.25">
      <c r="A71" s="33"/>
      <c r="B71" s="82"/>
      <c r="C71" s="82"/>
      <c r="D71" s="82"/>
      <c r="E71" s="82"/>
      <c r="F71" s="82"/>
    </row>
    <row r="72" spans="1:6" ht="14.25">
      <c r="A72" s="33"/>
      <c r="B72" s="82"/>
      <c r="C72" s="82"/>
      <c r="D72" s="82"/>
      <c r="E72" s="82"/>
      <c r="F72" s="82"/>
    </row>
    <row r="73" spans="1:6" ht="14.25">
      <c r="A73" s="33"/>
      <c r="B73" s="82"/>
      <c r="C73" s="82"/>
      <c r="D73" s="82"/>
      <c r="E73" s="82"/>
      <c r="F73" s="82"/>
    </row>
    <row r="74" spans="1:6" ht="14.25">
      <c r="A74" s="33"/>
      <c r="B74" s="82"/>
      <c r="C74" s="82"/>
      <c r="D74" s="82"/>
      <c r="E74" s="82"/>
      <c r="F74" s="82"/>
    </row>
    <row r="75" spans="1:6" ht="14.25">
      <c r="A75" s="33"/>
      <c r="B75" s="82"/>
      <c r="C75" s="82"/>
      <c r="D75" s="82"/>
      <c r="E75" s="82"/>
      <c r="F75" s="82"/>
    </row>
    <row r="76" spans="1:6" ht="14.25">
      <c r="A76" s="33"/>
      <c r="B76" s="82"/>
      <c r="C76" s="82"/>
      <c r="D76" s="82"/>
      <c r="E76" s="82"/>
      <c r="F76" s="82"/>
    </row>
    <row r="77" spans="1:6" ht="14.25">
      <c r="A77" s="33"/>
      <c r="B77" s="82"/>
      <c r="C77" s="82"/>
      <c r="D77" s="82"/>
      <c r="E77" s="82"/>
      <c r="F77" s="82"/>
    </row>
  </sheetData>
  <sheetProtection/>
  <mergeCells count="17">
    <mergeCell ref="G4:G5"/>
    <mergeCell ref="H4:H5"/>
    <mergeCell ref="I4:I5"/>
    <mergeCell ref="C4:C5"/>
    <mergeCell ref="D4:D5"/>
    <mergeCell ref="E4:E5"/>
    <mergeCell ref="F4:F5"/>
    <mergeCell ref="A2:P2"/>
    <mergeCell ref="J4:J5"/>
    <mergeCell ref="K4:K5"/>
    <mergeCell ref="L4:L5"/>
    <mergeCell ref="P4:P5"/>
    <mergeCell ref="M4:M5"/>
    <mergeCell ref="N4:N5"/>
    <mergeCell ref="O4:O5"/>
    <mergeCell ref="A4:A5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I60" sqref="I60"/>
    </sheetView>
  </sheetViews>
  <sheetFormatPr defaultColWidth="14.296875" defaultRowHeight="15"/>
  <cols>
    <col min="1" max="16384" width="14.19921875" style="6" customWidth="1"/>
  </cols>
  <sheetData>
    <row r="1" spans="1:16" s="60" customFormat="1" ht="19.5" customHeight="1">
      <c r="A1" s="8" t="s">
        <v>400</v>
      </c>
      <c r="P1" s="10" t="s">
        <v>401</v>
      </c>
    </row>
    <row r="2" spans="1:16" ht="19.5" customHeight="1">
      <c r="A2" s="280" t="s">
        <v>387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2:16" ht="18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 t="s">
        <v>1</v>
      </c>
    </row>
    <row r="4" spans="1:16" ht="17.25" customHeight="1">
      <c r="A4" s="446" t="s">
        <v>369</v>
      </c>
      <c r="B4" s="311" t="s">
        <v>402</v>
      </c>
      <c r="C4" s="311" t="s">
        <v>403</v>
      </c>
      <c r="D4" s="311" t="s">
        <v>404</v>
      </c>
      <c r="E4" s="311" t="s">
        <v>405</v>
      </c>
      <c r="F4" s="283" t="s">
        <v>406</v>
      </c>
      <c r="G4" s="311" t="s">
        <v>407</v>
      </c>
      <c r="H4" s="351" t="s">
        <v>408</v>
      </c>
      <c r="I4" s="319" t="s">
        <v>409</v>
      </c>
      <c r="J4" s="311" t="s">
        <v>410</v>
      </c>
      <c r="K4" s="448" t="s">
        <v>411</v>
      </c>
      <c r="L4" s="311" t="s">
        <v>412</v>
      </c>
      <c r="M4" s="311" t="s">
        <v>147</v>
      </c>
      <c r="N4" s="283" t="s">
        <v>413</v>
      </c>
      <c r="O4" s="456" t="s">
        <v>148</v>
      </c>
      <c r="P4" s="293" t="s">
        <v>414</v>
      </c>
    </row>
    <row r="5" spans="1:16" ht="17.25" customHeight="1">
      <c r="A5" s="447"/>
      <c r="B5" s="445"/>
      <c r="C5" s="445"/>
      <c r="D5" s="445"/>
      <c r="E5" s="445"/>
      <c r="F5" s="455"/>
      <c r="G5" s="445"/>
      <c r="H5" s="459"/>
      <c r="I5" s="320"/>
      <c r="J5" s="445"/>
      <c r="K5" s="449"/>
      <c r="L5" s="445"/>
      <c r="M5" s="445"/>
      <c r="N5" s="455"/>
      <c r="O5" s="457"/>
      <c r="P5" s="458"/>
    </row>
    <row r="6" spans="1:18" ht="17.25" customHeight="1">
      <c r="A6" s="185" t="s">
        <v>244</v>
      </c>
      <c r="B6" s="168">
        <v>53716297</v>
      </c>
      <c r="C6" s="168">
        <v>59976067</v>
      </c>
      <c r="D6" s="168">
        <v>30650160</v>
      </c>
      <c r="E6" s="168">
        <v>3208526</v>
      </c>
      <c r="F6" s="168">
        <v>27317110</v>
      </c>
      <c r="G6" s="168">
        <v>36877306</v>
      </c>
      <c r="H6" s="168">
        <v>84244302</v>
      </c>
      <c r="I6" s="168">
        <v>11074032</v>
      </c>
      <c r="J6" s="168">
        <v>64349626</v>
      </c>
      <c r="K6" s="168">
        <v>6572183</v>
      </c>
      <c r="L6" s="168">
        <v>34904839</v>
      </c>
      <c r="M6" s="168">
        <v>566034</v>
      </c>
      <c r="N6" s="16" t="s">
        <v>46</v>
      </c>
      <c r="O6" s="168">
        <v>269986848</v>
      </c>
      <c r="P6" s="168">
        <v>91638989</v>
      </c>
      <c r="R6" s="98"/>
    </row>
    <row r="7" spans="1:18" ht="17.25" customHeight="1">
      <c r="A7" s="23" t="s">
        <v>184</v>
      </c>
      <c r="B7" s="156">
        <v>56280136</v>
      </c>
      <c r="C7" s="156">
        <v>68692343</v>
      </c>
      <c r="D7" s="156">
        <v>35134609</v>
      </c>
      <c r="E7" s="156">
        <v>3382090</v>
      </c>
      <c r="F7" s="156">
        <v>30503733</v>
      </c>
      <c r="G7" s="156">
        <v>40993386</v>
      </c>
      <c r="H7" s="156">
        <v>97015961</v>
      </c>
      <c r="I7" s="156">
        <v>12263330</v>
      </c>
      <c r="J7" s="156">
        <v>58887572</v>
      </c>
      <c r="K7" s="156">
        <v>4016900</v>
      </c>
      <c r="L7" s="156">
        <v>39162311</v>
      </c>
      <c r="M7" s="156">
        <v>717425</v>
      </c>
      <c r="N7" s="16" t="s">
        <v>46</v>
      </c>
      <c r="O7" s="156">
        <v>291860195</v>
      </c>
      <c r="P7" s="156">
        <v>97084666</v>
      </c>
      <c r="R7" s="98"/>
    </row>
    <row r="8" spans="1:18" ht="17.25" customHeight="1">
      <c r="A8" s="23" t="s">
        <v>185</v>
      </c>
      <c r="B8" s="156">
        <v>53883354</v>
      </c>
      <c r="C8" s="156">
        <v>76586521</v>
      </c>
      <c r="D8" s="156">
        <v>47139313</v>
      </c>
      <c r="E8" s="156">
        <v>3777867</v>
      </c>
      <c r="F8" s="156">
        <v>35077487</v>
      </c>
      <c r="G8" s="156">
        <v>42232682</v>
      </c>
      <c r="H8" s="156">
        <v>99787505</v>
      </c>
      <c r="I8" s="156">
        <v>13188023</v>
      </c>
      <c r="J8" s="156">
        <v>65069599</v>
      </c>
      <c r="K8" s="156">
        <v>4242809</v>
      </c>
      <c r="L8" s="156">
        <v>45625800</v>
      </c>
      <c r="M8" s="156">
        <v>2661830</v>
      </c>
      <c r="N8" s="16" t="s">
        <v>46</v>
      </c>
      <c r="O8" s="156">
        <v>337569052</v>
      </c>
      <c r="P8" s="156">
        <v>97159012</v>
      </c>
      <c r="R8" s="98"/>
    </row>
    <row r="9" spans="1:18" ht="17.25" customHeight="1">
      <c r="A9" s="23" t="s">
        <v>186</v>
      </c>
      <c r="B9" s="156">
        <v>57796804</v>
      </c>
      <c r="C9" s="156">
        <v>78459966</v>
      </c>
      <c r="D9" s="156">
        <v>46204341</v>
      </c>
      <c r="E9" s="156">
        <v>4100675</v>
      </c>
      <c r="F9" s="156">
        <v>39248460</v>
      </c>
      <c r="G9" s="156">
        <v>42013772</v>
      </c>
      <c r="H9" s="156">
        <v>105621146</v>
      </c>
      <c r="I9" s="156">
        <v>14874381</v>
      </c>
      <c r="J9" s="156">
        <v>66262994</v>
      </c>
      <c r="K9" s="156">
        <v>1845996</v>
      </c>
      <c r="L9" s="156">
        <v>48478198</v>
      </c>
      <c r="M9" s="156">
        <v>1048711</v>
      </c>
      <c r="N9" s="16" t="s">
        <v>46</v>
      </c>
      <c r="O9" s="156">
        <v>391700512</v>
      </c>
      <c r="P9" s="156">
        <v>98030228</v>
      </c>
      <c r="R9" s="98"/>
    </row>
    <row r="10" spans="1:18" ht="17.25" customHeight="1">
      <c r="A10" s="101" t="s">
        <v>187</v>
      </c>
      <c r="B10" s="109">
        <f>SUM(B20,B55)</f>
        <v>67220128</v>
      </c>
      <c r="C10" s="109">
        <f>SUM(C20,C55)</f>
        <v>83184668</v>
      </c>
      <c r="D10" s="109">
        <f aca="true" t="shared" si="0" ref="D10:P10">SUM(D20,D55)</f>
        <v>41443780</v>
      </c>
      <c r="E10" s="109">
        <f t="shared" si="0"/>
        <v>4211044</v>
      </c>
      <c r="F10" s="109">
        <f t="shared" si="0"/>
        <v>40818129</v>
      </c>
      <c r="G10" s="109">
        <f t="shared" si="0"/>
        <v>43809014</v>
      </c>
      <c r="H10" s="109">
        <f t="shared" si="0"/>
        <v>111358515</v>
      </c>
      <c r="I10" s="109">
        <f t="shared" si="0"/>
        <v>15439709</v>
      </c>
      <c r="J10" s="109">
        <f t="shared" si="0"/>
        <v>60786630</v>
      </c>
      <c r="K10" s="109">
        <f t="shared" si="0"/>
        <v>3820699</v>
      </c>
      <c r="L10" s="109">
        <f t="shared" si="0"/>
        <v>46712763</v>
      </c>
      <c r="M10" s="109">
        <f t="shared" si="0"/>
        <v>1814958</v>
      </c>
      <c r="N10" s="182" t="s">
        <v>440</v>
      </c>
      <c r="O10" s="109">
        <f t="shared" si="0"/>
        <v>454488729</v>
      </c>
      <c r="P10" s="109">
        <f t="shared" si="0"/>
        <v>97532966</v>
      </c>
      <c r="R10" s="99"/>
    </row>
    <row r="11" spans="1:16" ht="17.25" customHeight="1">
      <c r="A11" s="6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8" ht="17.25" customHeight="1">
      <c r="A12" s="66" t="s">
        <v>99</v>
      </c>
      <c r="B12" s="15">
        <v>18692269</v>
      </c>
      <c r="C12" s="15">
        <v>27356754</v>
      </c>
      <c r="D12" s="15">
        <v>12056988</v>
      </c>
      <c r="E12" s="15">
        <v>1111436</v>
      </c>
      <c r="F12" s="15">
        <v>6160301</v>
      </c>
      <c r="G12" s="15">
        <v>19669017</v>
      </c>
      <c r="H12" s="15">
        <v>50889124</v>
      </c>
      <c r="I12" s="15">
        <v>4678288</v>
      </c>
      <c r="J12" s="15">
        <v>19105601</v>
      </c>
      <c r="K12" s="15">
        <v>146003</v>
      </c>
      <c r="L12" s="15">
        <v>10747844</v>
      </c>
      <c r="M12" s="15">
        <v>680429</v>
      </c>
      <c r="N12" s="16" t="s">
        <v>46</v>
      </c>
      <c r="O12" s="15">
        <v>140382462</v>
      </c>
      <c r="P12" s="15">
        <v>17210423</v>
      </c>
      <c r="R12" s="98"/>
    </row>
    <row r="13" spans="1:18" ht="17.25" customHeight="1">
      <c r="A13" s="66" t="s">
        <v>100</v>
      </c>
      <c r="B13" s="15">
        <v>3092502</v>
      </c>
      <c r="C13" s="15">
        <v>4136414</v>
      </c>
      <c r="D13" s="15">
        <v>1907617</v>
      </c>
      <c r="E13" s="15">
        <v>513934</v>
      </c>
      <c r="F13" s="15">
        <v>1729438</v>
      </c>
      <c r="G13" s="15">
        <v>1464198</v>
      </c>
      <c r="H13" s="15">
        <v>3079224</v>
      </c>
      <c r="I13" s="15">
        <v>777769</v>
      </c>
      <c r="J13" s="15">
        <v>2809612</v>
      </c>
      <c r="K13" s="15">
        <v>351663</v>
      </c>
      <c r="L13" s="15">
        <v>2110045</v>
      </c>
      <c r="M13" s="16" t="s">
        <v>46</v>
      </c>
      <c r="N13" s="16" t="s">
        <v>46</v>
      </c>
      <c r="O13" s="15">
        <v>21250187</v>
      </c>
      <c r="P13" s="15">
        <v>1650953</v>
      </c>
      <c r="R13" s="98"/>
    </row>
    <row r="14" spans="1:18" ht="17.25" customHeight="1">
      <c r="A14" s="66" t="s">
        <v>101</v>
      </c>
      <c r="B14" s="15">
        <v>5143866</v>
      </c>
      <c r="C14" s="15">
        <v>7854857</v>
      </c>
      <c r="D14" s="15">
        <v>3334420</v>
      </c>
      <c r="E14" s="15">
        <v>409655</v>
      </c>
      <c r="F14" s="15">
        <v>3282569</v>
      </c>
      <c r="G14" s="15">
        <v>3452963</v>
      </c>
      <c r="H14" s="15">
        <v>10051154</v>
      </c>
      <c r="I14" s="15">
        <v>1332088</v>
      </c>
      <c r="J14" s="15">
        <v>4594930</v>
      </c>
      <c r="K14" s="15">
        <v>272865</v>
      </c>
      <c r="L14" s="15">
        <v>3859514</v>
      </c>
      <c r="M14" s="16" t="s">
        <v>46</v>
      </c>
      <c r="N14" s="16" t="s">
        <v>46</v>
      </c>
      <c r="O14" s="15">
        <v>39328504</v>
      </c>
      <c r="P14" s="15">
        <v>4031449</v>
      </c>
      <c r="R14" s="98"/>
    </row>
    <row r="15" spans="1:18" ht="17.25" customHeight="1">
      <c r="A15" s="66" t="s">
        <v>102</v>
      </c>
      <c r="B15" s="15">
        <v>1357880</v>
      </c>
      <c r="C15" s="15">
        <v>2329282</v>
      </c>
      <c r="D15" s="15">
        <v>780607</v>
      </c>
      <c r="E15" s="15">
        <v>71679</v>
      </c>
      <c r="F15" s="15">
        <v>1824830</v>
      </c>
      <c r="G15" s="15">
        <v>513527</v>
      </c>
      <c r="H15" s="15">
        <v>3422313</v>
      </c>
      <c r="I15" s="15">
        <v>629021</v>
      </c>
      <c r="J15" s="15">
        <v>1377465</v>
      </c>
      <c r="K15" s="15">
        <v>564186</v>
      </c>
      <c r="L15" s="15">
        <v>1472662</v>
      </c>
      <c r="M15" s="16">
        <v>842394</v>
      </c>
      <c r="N15" s="16" t="s">
        <v>46</v>
      </c>
      <c r="O15" s="15">
        <v>13195708</v>
      </c>
      <c r="P15" s="15">
        <v>4104373</v>
      </c>
      <c r="R15" s="98"/>
    </row>
    <row r="16" spans="1:18" ht="17.25" customHeight="1">
      <c r="A16" s="66" t="s">
        <v>103</v>
      </c>
      <c r="B16" s="15">
        <v>1653105</v>
      </c>
      <c r="C16" s="15">
        <v>2329506</v>
      </c>
      <c r="D16" s="15">
        <v>900219</v>
      </c>
      <c r="E16" s="15">
        <v>89025</v>
      </c>
      <c r="F16" s="15">
        <v>2096933</v>
      </c>
      <c r="G16" s="15">
        <v>751753</v>
      </c>
      <c r="H16" s="15">
        <v>1841824</v>
      </c>
      <c r="I16" s="15">
        <v>410773</v>
      </c>
      <c r="J16" s="15">
        <v>1390460</v>
      </c>
      <c r="K16" s="15">
        <v>205261</v>
      </c>
      <c r="L16" s="15">
        <v>1934214</v>
      </c>
      <c r="M16" s="15">
        <v>8156</v>
      </c>
      <c r="N16" s="16" t="s">
        <v>46</v>
      </c>
      <c r="O16" s="15">
        <v>15870406</v>
      </c>
      <c r="P16" s="15">
        <v>2129335</v>
      </c>
      <c r="R16" s="98"/>
    </row>
    <row r="17" spans="1:18" ht="17.25" customHeight="1">
      <c r="A17" s="66" t="s">
        <v>104</v>
      </c>
      <c r="B17" s="15">
        <v>2208266</v>
      </c>
      <c r="C17" s="15">
        <v>5759204</v>
      </c>
      <c r="D17" s="15">
        <v>6170254</v>
      </c>
      <c r="E17" s="15">
        <v>316803</v>
      </c>
      <c r="F17" s="15">
        <v>1177332</v>
      </c>
      <c r="G17" s="15">
        <v>2915997</v>
      </c>
      <c r="H17" s="15">
        <v>4726297</v>
      </c>
      <c r="I17" s="15">
        <v>853791</v>
      </c>
      <c r="J17" s="15">
        <v>3310148</v>
      </c>
      <c r="K17" s="16">
        <v>492</v>
      </c>
      <c r="L17" s="15">
        <v>2557182</v>
      </c>
      <c r="M17" s="16">
        <v>22255</v>
      </c>
      <c r="N17" s="16" t="s">
        <v>46</v>
      </c>
      <c r="O17" s="15">
        <v>29228542</v>
      </c>
      <c r="P17" s="15">
        <v>3238716</v>
      </c>
      <c r="R17" s="98"/>
    </row>
    <row r="18" spans="1:18" ht="17.25" customHeight="1">
      <c r="A18" s="66" t="s">
        <v>105</v>
      </c>
      <c r="B18" s="15">
        <v>5196224</v>
      </c>
      <c r="C18" s="15">
        <v>2022370</v>
      </c>
      <c r="D18" s="15">
        <v>739904</v>
      </c>
      <c r="E18" s="15">
        <v>135929</v>
      </c>
      <c r="F18" s="15">
        <v>1227654</v>
      </c>
      <c r="G18" s="15">
        <v>465080</v>
      </c>
      <c r="H18" s="15">
        <v>1584408</v>
      </c>
      <c r="I18" s="15">
        <v>349553</v>
      </c>
      <c r="J18" s="15">
        <v>2553583</v>
      </c>
      <c r="K18" s="15">
        <v>203323</v>
      </c>
      <c r="L18" s="15">
        <v>1000164</v>
      </c>
      <c r="M18" s="16" t="s">
        <v>46</v>
      </c>
      <c r="N18" s="16" t="s">
        <v>46</v>
      </c>
      <c r="O18" s="15">
        <v>14104397</v>
      </c>
      <c r="P18" s="15">
        <v>2440294</v>
      </c>
      <c r="R18" s="98"/>
    </row>
    <row r="19" spans="1:18" ht="17.25" customHeight="1">
      <c r="A19" s="66" t="s">
        <v>106</v>
      </c>
      <c r="B19" s="15">
        <v>3302983</v>
      </c>
      <c r="C19" s="15">
        <v>3472500</v>
      </c>
      <c r="D19" s="15">
        <v>1641513</v>
      </c>
      <c r="E19" s="15">
        <v>301362</v>
      </c>
      <c r="F19" s="15">
        <v>2741907</v>
      </c>
      <c r="G19" s="15">
        <v>3011966</v>
      </c>
      <c r="H19" s="15">
        <v>5280219</v>
      </c>
      <c r="I19" s="15">
        <v>426463</v>
      </c>
      <c r="J19" s="15">
        <v>2026827</v>
      </c>
      <c r="K19" s="16" t="s">
        <v>46</v>
      </c>
      <c r="L19" s="15">
        <v>2263032</v>
      </c>
      <c r="M19" s="16" t="s">
        <v>46</v>
      </c>
      <c r="N19" s="16" t="s">
        <v>46</v>
      </c>
      <c r="O19" s="15">
        <v>20014007</v>
      </c>
      <c r="P19" s="15">
        <v>7496846</v>
      </c>
      <c r="R19" s="98"/>
    </row>
    <row r="20" spans="1:18" ht="17.25" customHeight="1">
      <c r="A20" s="116" t="s">
        <v>146</v>
      </c>
      <c r="B20" s="109">
        <f>SUM(B12:B19)</f>
        <v>40647095</v>
      </c>
      <c r="C20" s="109">
        <f>SUM(C12:C19)</f>
        <v>55260887</v>
      </c>
      <c r="D20" s="109">
        <f aca="true" t="shared" si="1" ref="D20:P20">SUM(D12:D19)</f>
        <v>27531522</v>
      </c>
      <c r="E20" s="109">
        <f t="shared" si="1"/>
        <v>2949823</v>
      </c>
      <c r="F20" s="109">
        <f t="shared" si="1"/>
        <v>20240964</v>
      </c>
      <c r="G20" s="109">
        <f t="shared" si="1"/>
        <v>32244501</v>
      </c>
      <c r="H20" s="109">
        <f t="shared" si="1"/>
        <v>80874563</v>
      </c>
      <c r="I20" s="109">
        <f t="shared" si="1"/>
        <v>9457746</v>
      </c>
      <c r="J20" s="109">
        <f t="shared" si="1"/>
        <v>37168626</v>
      </c>
      <c r="K20" s="109">
        <f t="shared" si="1"/>
        <v>1743793</v>
      </c>
      <c r="L20" s="109">
        <f t="shared" si="1"/>
        <v>25944657</v>
      </c>
      <c r="M20" s="109">
        <f t="shared" si="1"/>
        <v>1553234</v>
      </c>
      <c r="N20" s="182" t="s">
        <v>422</v>
      </c>
      <c r="O20" s="109">
        <f t="shared" si="1"/>
        <v>293374213</v>
      </c>
      <c r="P20" s="109">
        <f t="shared" si="1"/>
        <v>42302389</v>
      </c>
      <c r="R20" s="98"/>
    </row>
    <row r="21" spans="1:18" ht="17.25" customHeight="1">
      <c r="A21" s="6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98"/>
    </row>
    <row r="22" spans="1:18" ht="17.25" customHeight="1">
      <c r="A22" s="66" t="s">
        <v>108</v>
      </c>
      <c r="B22" s="15">
        <v>726489</v>
      </c>
      <c r="C22" s="15">
        <v>1200291</v>
      </c>
      <c r="D22" s="15">
        <v>1955967</v>
      </c>
      <c r="E22" s="15">
        <v>37550</v>
      </c>
      <c r="F22" s="15">
        <v>99490</v>
      </c>
      <c r="G22" s="15">
        <v>394047</v>
      </c>
      <c r="H22" s="15">
        <v>519755</v>
      </c>
      <c r="I22" s="15">
        <v>226391</v>
      </c>
      <c r="J22" s="15">
        <v>692336</v>
      </c>
      <c r="K22" s="15">
        <v>24169</v>
      </c>
      <c r="L22" s="15">
        <v>597570</v>
      </c>
      <c r="M22" s="16">
        <v>60000</v>
      </c>
      <c r="N22" s="16" t="s">
        <v>46</v>
      </c>
      <c r="O22" s="15">
        <v>6995128</v>
      </c>
      <c r="P22" s="15">
        <v>1656834</v>
      </c>
      <c r="R22" s="98"/>
    </row>
    <row r="23" spans="1:18" ht="17.25" customHeight="1">
      <c r="A23" s="66" t="s">
        <v>109</v>
      </c>
      <c r="B23" s="15">
        <v>775933</v>
      </c>
      <c r="C23" s="15">
        <v>1089645</v>
      </c>
      <c r="D23" s="15">
        <v>685565</v>
      </c>
      <c r="E23" s="15">
        <v>104706</v>
      </c>
      <c r="F23" s="15">
        <v>235528</v>
      </c>
      <c r="G23" s="15">
        <v>451771</v>
      </c>
      <c r="H23" s="15">
        <v>1556853</v>
      </c>
      <c r="I23" s="15">
        <v>120321</v>
      </c>
      <c r="J23" s="15">
        <v>814827</v>
      </c>
      <c r="K23" s="16" t="s">
        <v>46</v>
      </c>
      <c r="L23" s="15">
        <v>804781</v>
      </c>
      <c r="M23" s="16" t="s">
        <v>46</v>
      </c>
      <c r="N23" s="16" t="s">
        <v>46</v>
      </c>
      <c r="O23" s="15">
        <v>5269188</v>
      </c>
      <c r="P23" s="15">
        <v>2310562</v>
      </c>
      <c r="R23" s="98"/>
    </row>
    <row r="24" spans="1:18" ht="17.25" customHeight="1">
      <c r="A24" s="66" t="s">
        <v>110</v>
      </c>
      <c r="B24" s="15">
        <v>564009</v>
      </c>
      <c r="C24" s="15">
        <v>1136039</v>
      </c>
      <c r="D24" s="15">
        <v>751422</v>
      </c>
      <c r="E24" s="15">
        <v>49828</v>
      </c>
      <c r="F24" s="15">
        <v>265220</v>
      </c>
      <c r="G24" s="15">
        <v>864299</v>
      </c>
      <c r="H24" s="15">
        <v>883860</v>
      </c>
      <c r="I24" s="15">
        <v>122013</v>
      </c>
      <c r="J24" s="15">
        <v>534852</v>
      </c>
      <c r="K24" s="16" t="s">
        <v>46</v>
      </c>
      <c r="L24" s="15">
        <v>645903</v>
      </c>
      <c r="M24" s="16" t="s">
        <v>46</v>
      </c>
      <c r="N24" s="16" t="s">
        <v>46</v>
      </c>
      <c r="O24" s="15">
        <v>4059654</v>
      </c>
      <c r="P24" s="15">
        <v>1268245</v>
      </c>
      <c r="R24" s="98"/>
    </row>
    <row r="25" spans="1:18" ht="17.25" customHeight="1">
      <c r="A25" s="66" t="s">
        <v>111</v>
      </c>
      <c r="B25" s="15">
        <v>881083</v>
      </c>
      <c r="C25" s="15">
        <v>806288</v>
      </c>
      <c r="D25" s="15">
        <v>213424</v>
      </c>
      <c r="E25" s="15">
        <v>42686</v>
      </c>
      <c r="F25" s="15">
        <v>786695</v>
      </c>
      <c r="G25" s="15">
        <v>151244</v>
      </c>
      <c r="H25" s="15">
        <v>1063359</v>
      </c>
      <c r="I25" s="15">
        <v>152901</v>
      </c>
      <c r="J25" s="15">
        <v>733549</v>
      </c>
      <c r="K25" s="16" t="s">
        <v>46</v>
      </c>
      <c r="L25" s="15">
        <v>700325</v>
      </c>
      <c r="M25" s="16" t="s">
        <v>46</v>
      </c>
      <c r="N25" s="16" t="s">
        <v>46</v>
      </c>
      <c r="O25" s="15">
        <v>5225313</v>
      </c>
      <c r="P25" s="15">
        <v>2734145</v>
      </c>
      <c r="R25" s="98"/>
    </row>
    <row r="26" spans="1:18" ht="17.25" customHeight="1">
      <c r="A26" s="66" t="s">
        <v>112</v>
      </c>
      <c r="B26" s="15">
        <v>696136</v>
      </c>
      <c r="C26" s="15">
        <v>379945</v>
      </c>
      <c r="D26" s="15">
        <v>104463</v>
      </c>
      <c r="E26" s="15">
        <v>31720</v>
      </c>
      <c r="F26" s="15">
        <v>364245</v>
      </c>
      <c r="G26" s="15">
        <v>144350</v>
      </c>
      <c r="H26" s="15">
        <v>225976</v>
      </c>
      <c r="I26" s="15">
        <v>80338</v>
      </c>
      <c r="J26" s="15">
        <v>392153</v>
      </c>
      <c r="K26" s="16" t="s">
        <v>46</v>
      </c>
      <c r="L26" s="15">
        <v>443133</v>
      </c>
      <c r="M26" s="16" t="s">
        <v>46</v>
      </c>
      <c r="N26" s="16" t="s">
        <v>46</v>
      </c>
      <c r="O26" s="15">
        <v>3523308</v>
      </c>
      <c r="P26" s="15">
        <v>1336837</v>
      </c>
      <c r="R26" s="98"/>
    </row>
    <row r="27" spans="1:18" ht="17.25" customHeight="1">
      <c r="A27" s="66" t="s">
        <v>113</v>
      </c>
      <c r="B27" s="15">
        <v>933698</v>
      </c>
      <c r="C27" s="15">
        <v>689098</v>
      </c>
      <c r="D27" s="15">
        <v>237835</v>
      </c>
      <c r="E27" s="15">
        <v>40938</v>
      </c>
      <c r="F27" s="15">
        <v>148937</v>
      </c>
      <c r="G27" s="15">
        <v>259406</v>
      </c>
      <c r="H27" s="15">
        <v>1041823</v>
      </c>
      <c r="I27" s="15">
        <v>149541</v>
      </c>
      <c r="J27" s="15">
        <v>664516</v>
      </c>
      <c r="K27" s="16">
        <v>4116</v>
      </c>
      <c r="L27" s="15">
        <v>776457</v>
      </c>
      <c r="M27" s="16" t="s">
        <v>46</v>
      </c>
      <c r="N27" s="16" t="s">
        <v>46</v>
      </c>
      <c r="O27" s="15">
        <v>5100085</v>
      </c>
      <c r="P27" s="15">
        <v>715251</v>
      </c>
      <c r="R27" s="98"/>
    </row>
    <row r="28" spans="1:18" ht="17.25" customHeight="1">
      <c r="A28" s="66" t="s">
        <v>114</v>
      </c>
      <c r="B28" s="15">
        <v>2352698</v>
      </c>
      <c r="C28" s="15">
        <v>932447</v>
      </c>
      <c r="D28" s="15">
        <v>591542</v>
      </c>
      <c r="E28" s="22">
        <v>51250</v>
      </c>
      <c r="F28" s="15">
        <v>360834</v>
      </c>
      <c r="G28" s="15">
        <v>532750</v>
      </c>
      <c r="H28" s="15">
        <v>1175778</v>
      </c>
      <c r="I28" s="15">
        <v>226306</v>
      </c>
      <c r="J28" s="15">
        <v>828232</v>
      </c>
      <c r="K28" s="16" t="s">
        <v>46</v>
      </c>
      <c r="L28" s="15">
        <v>593522</v>
      </c>
      <c r="M28" s="16" t="s">
        <v>46</v>
      </c>
      <c r="N28" s="16" t="s">
        <v>46</v>
      </c>
      <c r="O28" s="15">
        <v>6565454</v>
      </c>
      <c r="P28" s="15">
        <v>2640353</v>
      </c>
      <c r="R28" s="98"/>
    </row>
    <row r="29" spans="1:18" ht="17.25" customHeight="1">
      <c r="A29" s="66" t="s">
        <v>115</v>
      </c>
      <c r="B29" s="15">
        <v>1171888</v>
      </c>
      <c r="C29" s="15">
        <v>1935783</v>
      </c>
      <c r="D29" s="15">
        <v>641958</v>
      </c>
      <c r="E29" s="15">
        <v>143218</v>
      </c>
      <c r="F29" s="15">
        <v>223170</v>
      </c>
      <c r="G29" s="15">
        <v>917685</v>
      </c>
      <c r="H29" s="15">
        <v>4498247</v>
      </c>
      <c r="I29" s="15">
        <v>344548</v>
      </c>
      <c r="J29" s="15">
        <v>1564395</v>
      </c>
      <c r="K29" s="16" t="s">
        <v>46</v>
      </c>
      <c r="L29" s="15">
        <v>1923394</v>
      </c>
      <c r="M29" s="16" t="s">
        <v>46</v>
      </c>
      <c r="N29" s="16" t="s">
        <v>46</v>
      </c>
      <c r="O29" s="15">
        <v>11551520</v>
      </c>
      <c r="P29" s="15">
        <v>2998685</v>
      </c>
      <c r="R29" s="98"/>
    </row>
    <row r="30" spans="1:18" ht="17.25" customHeight="1">
      <c r="A30" s="66" t="s">
        <v>116</v>
      </c>
      <c r="B30" s="15">
        <v>248972</v>
      </c>
      <c r="C30" s="15">
        <v>155138</v>
      </c>
      <c r="D30" s="15">
        <v>98647</v>
      </c>
      <c r="E30" s="16" t="s">
        <v>46</v>
      </c>
      <c r="F30" s="15">
        <v>154166</v>
      </c>
      <c r="G30" s="15">
        <v>403553</v>
      </c>
      <c r="H30" s="15">
        <v>571533</v>
      </c>
      <c r="I30" s="15">
        <v>43563</v>
      </c>
      <c r="J30" s="15">
        <v>109322</v>
      </c>
      <c r="K30" s="16" t="s">
        <v>46</v>
      </c>
      <c r="L30" s="15">
        <v>225449</v>
      </c>
      <c r="M30" s="16" t="s">
        <v>46</v>
      </c>
      <c r="N30" s="16" t="s">
        <v>46</v>
      </c>
      <c r="O30" s="15">
        <v>1956700</v>
      </c>
      <c r="P30" s="15">
        <v>698089</v>
      </c>
      <c r="R30" s="98"/>
    </row>
    <row r="31" spans="1:18" ht="17.25" customHeight="1">
      <c r="A31" s="66" t="s">
        <v>117</v>
      </c>
      <c r="B31" s="15">
        <v>398751</v>
      </c>
      <c r="C31" s="15">
        <v>321408</v>
      </c>
      <c r="D31" s="15">
        <v>92508</v>
      </c>
      <c r="E31" s="16">
        <v>2270</v>
      </c>
      <c r="F31" s="15">
        <v>348377</v>
      </c>
      <c r="G31" s="15">
        <v>306418</v>
      </c>
      <c r="H31" s="15">
        <v>232501</v>
      </c>
      <c r="I31" s="15">
        <v>52459</v>
      </c>
      <c r="J31" s="15">
        <v>178114</v>
      </c>
      <c r="K31" s="16" t="s">
        <v>46</v>
      </c>
      <c r="L31" s="15">
        <v>428065</v>
      </c>
      <c r="M31" s="16" t="s">
        <v>46</v>
      </c>
      <c r="N31" s="16" t="s">
        <v>46</v>
      </c>
      <c r="O31" s="15">
        <v>3093964</v>
      </c>
      <c r="P31" s="15">
        <v>589944</v>
      </c>
      <c r="R31" s="98"/>
    </row>
    <row r="32" spans="1:18" ht="17.25" customHeight="1">
      <c r="A32" s="66" t="s">
        <v>118</v>
      </c>
      <c r="B32" s="15">
        <v>294010</v>
      </c>
      <c r="C32" s="15">
        <v>297239</v>
      </c>
      <c r="D32" s="22">
        <v>126827</v>
      </c>
      <c r="E32" s="15">
        <v>4370</v>
      </c>
      <c r="F32" s="15">
        <v>515867</v>
      </c>
      <c r="G32" s="15">
        <v>271777</v>
      </c>
      <c r="H32" s="15">
        <v>380527</v>
      </c>
      <c r="I32" s="15">
        <v>68899</v>
      </c>
      <c r="J32" s="15">
        <v>228922</v>
      </c>
      <c r="K32" s="15">
        <v>2339</v>
      </c>
      <c r="L32" s="15">
        <v>395323</v>
      </c>
      <c r="M32" s="16" t="s">
        <v>46</v>
      </c>
      <c r="N32" s="16" t="s">
        <v>46</v>
      </c>
      <c r="O32" s="15">
        <v>3506534</v>
      </c>
      <c r="P32" s="15">
        <v>1041770</v>
      </c>
      <c r="R32" s="98"/>
    </row>
    <row r="33" spans="1:18" ht="17.25" customHeight="1">
      <c r="A33" s="66" t="s">
        <v>119</v>
      </c>
      <c r="B33" s="15">
        <v>679232</v>
      </c>
      <c r="C33" s="15">
        <v>117014</v>
      </c>
      <c r="D33" s="22">
        <v>103890</v>
      </c>
      <c r="E33" s="15">
        <v>2270</v>
      </c>
      <c r="F33" s="15">
        <v>213110</v>
      </c>
      <c r="G33" s="15">
        <v>382739</v>
      </c>
      <c r="H33" s="15">
        <v>201057</v>
      </c>
      <c r="I33" s="15">
        <v>26504</v>
      </c>
      <c r="J33" s="15">
        <v>137512</v>
      </c>
      <c r="K33" s="16">
        <v>36642</v>
      </c>
      <c r="L33" s="15">
        <v>187766</v>
      </c>
      <c r="M33" s="16" t="s">
        <v>46</v>
      </c>
      <c r="N33" s="16" t="s">
        <v>46</v>
      </c>
      <c r="O33" s="15">
        <v>1403101</v>
      </c>
      <c r="P33" s="15">
        <v>1114890</v>
      </c>
      <c r="R33" s="98"/>
    </row>
    <row r="34" spans="1:18" ht="17.25" customHeight="1">
      <c r="A34" s="66" t="s">
        <v>120</v>
      </c>
      <c r="B34" s="15">
        <v>255121</v>
      </c>
      <c r="C34" s="15">
        <v>518271</v>
      </c>
      <c r="D34" s="15">
        <v>348299</v>
      </c>
      <c r="E34" s="15">
        <v>2968</v>
      </c>
      <c r="F34" s="15">
        <v>179525</v>
      </c>
      <c r="G34" s="15">
        <v>350084</v>
      </c>
      <c r="H34" s="15">
        <v>286515</v>
      </c>
      <c r="I34" s="15">
        <v>40598</v>
      </c>
      <c r="J34" s="15">
        <v>162477</v>
      </c>
      <c r="K34" s="15">
        <v>15427</v>
      </c>
      <c r="L34" s="15">
        <v>413462</v>
      </c>
      <c r="M34" s="16" t="s">
        <v>46</v>
      </c>
      <c r="N34" s="16" t="s">
        <v>46</v>
      </c>
      <c r="O34" s="15">
        <v>3018720</v>
      </c>
      <c r="P34" s="15">
        <v>1165112</v>
      </c>
      <c r="R34" s="98"/>
    </row>
    <row r="35" spans="1:18" ht="17.25" customHeight="1">
      <c r="A35" s="66" t="s">
        <v>121</v>
      </c>
      <c r="B35" s="15">
        <v>1190500</v>
      </c>
      <c r="C35" s="15">
        <v>1364276</v>
      </c>
      <c r="D35" s="15">
        <v>689483</v>
      </c>
      <c r="E35" s="15">
        <v>57396</v>
      </c>
      <c r="F35" s="15">
        <v>927283</v>
      </c>
      <c r="G35" s="124">
        <v>840258</v>
      </c>
      <c r="H35" s="15">
        <v>2150435</v>
      </c>
      <c r="I35" s="15">
        <v>426738</v>
      </c>
      <c r="J35" s="15">
        <v>2823273</v>
      </c>
      <c r="K35" s="15">
        <v>164453</v>
      </c>
      <c r="L35" s="15">
        <v>998913</v>
      </c>
      <c r="M35" s="16">
        <v>33631</v>
      </c>
      <c r="N35" s="16" t="s">
        <v>46</v>
      </c>
      <c r="O35" s="15">
        <v>8846835</v>
      </c>
      <c r="P35" s="15">
        <v>3048111</v>
      </c>
      <c r="R35" s="98"/>
    </row>
    <row r="36" spans="1:18" ht="17.25" customHeight="1">
      <c r="A36" s="66" t="s">
        <v>122</v>
      </c>
      <c r="B36" s="15">
        <v>542785</v>
      </c>
      <c r="C36" s="15">
        <v>760359</v>
      </c>
      <c r="D36" s="15">
        <v>196173</v>
      </c>
      <c r="E36" s="15">
        <v>49911</v>
      </c>
      <c r="F36" s="15">
        <v>220525</v>
      </c>
      <c r="G36" s="15">
        <v>242302</v>
      </c>
      <c r="H36" s="15">
        <v>711065</v>
      </c>
      <c r="I36" s="15">
        <v>168109</v>
      </c>
      <c r="J36" s="15">
        <v>1603996</v>
      </c>
      <c r="K36" s="16">
        <v>11986</v>
      </c>
      <c r="L36" s="15">
        <v>399041</v>
      </c>
      <c r="M36" s="16" t="s">
        <v>46</v>
      </c>
      <c r="N36" s="16" t="s">
        <v>46</v>
      </c>
      <c r="O36" s="15">
        <v>3828040</v>
      </c>
      <c r="P36" s="15">
        <v>1030403</v>
      </c>
      <c r="R36" s="98"/>
    </row>
    <row r="37" spans="1:18" ht="17.25" customHeight="1">
      <c r="A37" s="66" t="s">
        <v>123</v>
      </c>
      <c r="B37" s="15">
        <v>413787</v>
      </c>
      <c r="C37" s="15">
        <v>742851</v>
      </c>
      <c r="D37" s="15">
        <v>250894</v>
      </c>
      <c r="E37" s="15">
        <v>27754</v>
      </c>
      <c r="F37" s="15">
        <v>133282</v>
      </c>
      <c r="G37" s="15">
        <v>181109</v>
      </c>
      <c r="H37" s="15">
        <v>1448290</v>
      </c>
      <c r="I37" s="15">
        <v>205441</v>
      </c>
      <c r="J37" s="15">
        <v>423376</v>
      </c>
      <c r="K37" s="16" t="s">
        <v>46</v>
      </c>
      <c r="L37" s="15">
        <v>370619</v>
      </c>
      <c r="M37" s="16">
        <v>95930</v>
      </c>
      <c r="N37" s="16" t="s">
        <v>46</v>
      </c>
      <c r="O37" s="15">
        <v>3124349</v>
      </c>
      <c r="P37" s="15">
        <v>952885</v>
      </c>
      <c r="R37" s="98"/>
    </row>
    <row r="38" spans="1:18" ht="17.25" customHeight="1">
      <c r="A38" s="66" t="s">
        <v>124</v>
      </c>
      <c r="B38" s="15">
        <v>568128</v>
      </c>
      <c r="C38" s="15">
        <v>773814</v>
      </c>
      <c r="D38" s="15">
        <v>255230</v>
      </c>
      <c r="E38" s="15">
        <v>33660</v>
      </c>
      <c r="F38" s="15">
        <v>334661</v>
      </c>
      <c r="G38" s="15">
        <v>317657</v>
      </c>
      <c r="H38" s="15">
        <v>594118</v>
      </c>
      <c r="I38" s="15">
        <v>164864</v>
      </c>
      <c r="J38" s="15">
        <v>716981</v>
      </c>
      <c r="K38" s="16">
        <v>28769</v>
      </c>
      <c r="L38" s="15">
        <v>451571</v>
      </c>
      <c r="M38" s="16" t="s">
        <v>46</v>
      </c>
      <c r="N38" s="16" t="s">
        <v>46</v>
      </c>
      <c r="O38" s="15">
        <v>3123104</v>
      </c>
      <c r="P38" s="15">
        <v>712981</v>
      </c>
      <c r="R38" s="98"/>
    </row>
    <row r="39" spans="1:18" ht="17.25" customHeight="1">
      <c r="A39" s="66" t="s">
        <v>125</v>
      </c>
      <c r="B39" s="15">
        <v>1082156</v>
      </c>
      <c r="C39" s="15">
        <v>1903787</v>
      </c>
      <c r="D39" s="15">
        <v>425745</v>
      </c>
      <c r="E39" s="15">
        <v>110013</v>
      </c>
      <c r="F39" s="15">
        <v>228803</v>
      </c>
      <c r="G39" s="15">
        <v>133450</v>
      </c>
      <c r="H39" s="15">
        <v>2465354</v>
      </c>
      <c r="I39" s="15">
        <v>245294</v>
      </c>
      <c r="J39" s="15">
        <v>2033156</v>
      </c>
      <c r="K39" s="16" t="s">
        <v>46</v>
      </c>
      <c r="L39" s="15">
        <v>520998</v>
      </c>
      <c r="M39" s="16">
        <v>40787</v>
      </c>
      <c r="N39" s="16" t="s">
        <v>46</v>
      </c>
      <c r="O39" s="15">
        <v>4642961</v>
      </c>
      <c r="P39" s="15">
        <v>4859132</v>
      </c>
      <c r="R39" s="98"/>
    </row>
    <row r="40" spans="1:18" ht="17.25" customHeight="1">
      <c r="A40" s="66" t="s">
        <v>126</v>
      </c>
      <c r="B40" s="15">
        <v>1002220</v>
      </c>
      <c r="C40" s="15">
        <v>1171290</v>
      </c>
      <c r="D40" s="15">
        <v>562177</v>
      </c>
      <c r="E40" s="15">
        <v>35399</v>
      </c>
      <c r="F40" s="15">
        <v>1038240</v>
      </c>
      <c r="G40" s="15">
        <v>182244</v>
      </c>
      <c r="H40" s="15">
        <v>562513</v>
      </c>
      <c r="I40" s="15">
        <v>232322</v>
      </c>
      <c r="J40" s="15">
        <v>782740</v>
      </c>
      <c r="K40" s="15">
        <v>139717</v>
      </c>
      <c r="L40" s="15">
        <v>637516</v>
      </c>
      <c r="M40" s="16" t="s">
        <v>46</v>
      </c>
      <c r="N40" s="16" t="s">
        <v>46</v>
      </c>
      <c r="O40" s="15">
        <v>6849015</v>
      </c>
      <c r="P40" s="15">
        <v>2645984</v>
      </c>
      <c r="R40" s="98"/>
    </row>
    <row r="41" spans="1:18" ht="17.25" customHeight="1">
      <c r="A41" s="66" t="s">
        <v>127</v>
      </c>
      <c r="B41" s="15">
        <v>694773</v>
      </c>
      <c r="C41" s="15">
        <v>567302</v>
      </c>
      <c r="D41" s="15">
        <v>437180</v>
      </c>
      <c r="E41" s="15">
        <v>22773</v>
      </c>
      <c r="F41" s="15">
        <v>269978</v>
      </c>
      <c r="G41" s="15">
        <v>924065</v>
      </c>
      <c r="H41" s="15">
        <v>591074</v>
      </c>
      <c r="I41" s="15">
        <v>102879</v>
      </c>
      <c r="J41" s="15">
        <v>490368</v>
      </c>
      <c r="K41" s="15">
        <v>160890</v>
      </c>
      <c r="L41" s="15">
        <v>382779</v>
      </c>
      <c r="M41" s="16" t="s">
        <v>46</v>
      </c>
      <c r="N41" s="16" t="s">
        <v>46</v>
      </c>
      <c r="O41" s="15">
        <v>4314401</v>
      </c>
      <c r="P41" s="15">
        <v>1933539</v>
      </c>
      <c r="R41" s="98"/>
    </row>
    <row r="42" spans="1:18" ht="17.25" customHeight="1">
      <c r="A42" s="66" t="s">
        <v>128</v>
      </c>
      <c r="B42" s="15">
        <v>1943048</v>
      </c>
      <c r="C42" s="15">
        <v>1803471</v>
      </c>
      <c r="D42" s="15">
        <v>460445</v>
      </c>
      <c r="E42" s="15">
        <v>91795</v>
      </c>
      <c r="F42" s="15">
        <v>1418654</v>
      </c>
      <c r="G42" s="15">
        <v>606797</v>
      </c>
      <c r="H42" s="15">
        <v>962610</v>
      </c>
      <c r="I42" s="15">
        <v>299692</v>
      </c>
      <c r="J42" s="15">
        <v>1030663</v>
      </c>
      <c r="K42" s="15">
        <v>192570</v>
      </c>
      <c r="L42" s="15">
        <v>699215</v>
      </c>
      <c r="M42" s="16" t="s">
        <v>46</v>
      </c>
      <c r="N42" s="16" t="s">
        <v>46</v>
      </c>
      <c r="O42" s="15">
        <v>6947096</v>
      </c>
      <c r="P42" s="15">
        <v>3359925</v>
      </c>
      <c r="R42" s="98"/>
    </row>
    <row r="43" spans="1:18" ht="17.25" customHeight="1">
      <c r="A43" s="66" t="s">
        <v>129</v>
      </c>
      <c r="B43" s="15">
        <v>842622</v>
      </c>
      <c r="C43" s="15">
        <v>589216</v>
      </c>
      <c r="D43" s="15">
        <v>271106</v>
      </c>
      <c r="E43" s="15">
        <v>42804</v>
      </c>
      <c r="F43" s="15">
        <v>416108</v>
      </c>
      <c r="G43" s="15">
        <v>194853</v>
      </c>
      <c r="H43" s="15">
        <v>321817</v>
      </c>
      <c r="I43" s="15">
        <v>160829</v>
      </c>
      <c r="J43" s="15">
        <v>533324</v>
      </c>
      <c r="K43" s="15">
        <v>27720</v>
      </c>
      <c r="L43" s="15">
        <v>322729</v>
      </c>
      <c r="M43" s="16" t="s">
        <v>46</v>
      </c>
      <c r="N43" s="16" t="s">
        <v>46</v>
      </c>
      <c r="O43" s="15">
        <v>2841547</v>
      </c>
      <c r="P43" s="15">
        <v>1164730</v>
      </c>
      <c r="R43" s="98"/>
    </row>
    <row r="44" spans="1:18" ht="17.25" customHeight="1">
      <c r="A44" s="66" t="s">
        <v>130</v>
      </c>
      <c r="B44" s="15">
        <v>716489</v>
      </c>
      <c r="C44" s="15">
        <v>829750</v>
      </c>
      <c r="D44" s="15">
        <v>152099</v>
      </c>
      <c r="E44" s="15">
        <v>18272</v>
      </c>
      <c r="F44" s="15">
        <v>725483</v>
      </c>
      <c r="G44" s="15">
        <v>73266</v>
      </c>
      <c r="H44" s="15">
        <v>232312</v>
      </c>
      <c r="I44" s="15">
        <v>109004</v>
      </c>
      <c r="J44" s="15">
        <v>357361</v>
      </c>
      <c r="K44" s="16">
        <v>36243</v>
      </c>
      <c r="L44" s="15">
        <v>320025</v>
      </c>
      <c r="M44" s="16">
        <v>113</v>
      </c>
      <c r="N44" s="16" t="s">
        <v>46</v>
      </c>
      <c r="O44" s="15">
        <v>2667826</v>
      </c>
      <c r="P44" s="15">
        <v>281297</v>
      </c>
      <c r="R44" s="98"/>
    </row>
    <row r="45" spans="1:18" ht="17.25" customHeight="1">
      <c r="A45" s="66" t="s">
        <v>131</v>
      </c>
      <c r="B45" s="15">
        <v>364937</v>
      </c>
      <c r="C45" s="15">
        <v>613445</v>
      </c>
      <c r="D45" s="15">
        <v>151834</v>
      </c>
      <c r="E45" s="15">
        <v>9643</v>
      </c>
      <c r="F45" s="15">
        <v>630935</v>
      </c>
      <c r="G45" s="15">
        <v>139454</v>
      </c>
      <c r="H45" s="15">
        <v>364233</v>
      </c>
      <c r="I45" s="15">
        <v>81734</v>
      </c>
      <c r="J45" s="15">
        <v>874091</v>
      </c>
      <c r="K45" s="16">
        <v>34244</v>
      </c>
      <c r="L45" s="15">
        <v>385127</v>
      </c>
      <c r="M45" s="16" t="s">
        <v>46</v>
      </c>
      <c r="N45" s="16" t="s">
        <v>46</v>
      </c>
      <c r="O45" s="15">
        <v>2188204</v>
      </c>
      <c r="P45" s="15">
        <v>932977</v>
      </c>
      <c r="R45" s="98"/>
    </row>
    <row r="46" spans="1:18" ht="17.25" customHeight="1">
      <c r="A46" s="66" t="s">
        <v>132</v>
      </c>
      <c r="B46" s="15">
        <v>1141150</v>
      </c>
      <c r="C46" s="15">
        <v>858469</v>
      </c>
      <c r="D46" s="15">
        <v>226787</v>
      </c>
      <c r="E46" s="15">
        <v>18842</v>
      </c>
      <c r="F46" s="15">
        <v>1458460</v>
      </c>
      <c r="G46" s="15">
        <v>309847</v>
      </c>
      <c r="H46" s="15">
        <v>708323</v>
      </c>
      <c r="I46" s="15">
        <v>149508</v>
      </c>
      <c r="J46" s="15">
        <v>905034</v>
      </c>
      <c r="K46" s="15">
        <v>177029</v>
      </c>
      <c r="L46" s="15">
        <v>784748</v>
      </c>
      <c r="M46" s="16" t="s">
        <v>46</v>
      </c>
      <c r="N46" s="16" t="s">
        <v>46</v>
      </c>
      <c r="O46" s="15">
        <v>7978121</v>
      </c>
      <c r="P46" s="15">
        <v>1766454</v>
      </c>
      <c r="R46" s="98"/>
    </row>
    <row r="47" spans="1:18" ht="17.25" customHeight="1">
      <c r="A47" s="66" t="s">
        <v>133</v>
      </c>
      <c r="B47" s="15">
        <v>597300</v>
      </c>
      <c r="C47" s="15">
        <v>894825</v>
      </c>
      <c r="D47" s="15">
        <v>175736</v>
      </c>
      <c r="E47" s="15">
        <v>17477</v>
      </c>
      <c r="F47" s="15">
        <v>430379</v>
      </c>
      <c r="G47" s="15">
        <v>292882</v>
      </c>
      <c r="H47" s="15">
        <v>620392</v>
      </c>
      <c r="I47" s="15">
        <v>348073</v>
      </c>
      <c r="J47" s="15">
        <v>564669</v>
      </c>
      <c r="K47" s="16">
        <v>33624</v>
      </c>
      <c r="L47" s="15">
        <v>681704</v>
      </c>
      <c r="M47" s="16" t="s">
        <v>46</v>
      </c>
      <c r="N47" s="16" t="s">
        <v>46</v>
      </c>
      <c r="O47" s="15">
        <v>3979412</v>
      </c>
      <c r="P47" s="15">
        <v>1852255</v>
      </c>
      <c r="R47" s="98"/>
    </row>
    <row r="48" spans="1:18" ht="17.25" customHeight="1">
      <c r="A48" s="66" t="s">
        <v>134</v>
      </c>
      <c r="B48" s="15">
        <v>634539</v>
      </c>
      <c r="C48" s="15">
        <v>403631</v>
      </c>
      <c r="D48" s="15">
        <v>214924</v>
      </c>
      <c r="E48" s="15">
        <v>8515</v>
      </c>
      <c r="F48" s="15">
        <v>1471917</v>
      </c>
      <c r="G48" s="15">
        <v>119517</v>
      </c>
      <c r="H48" s="15">
        <v>708183</v>
      </c>
      <c r="I48" s="15">
        <v>102899</v>
      </c>
      <c r="J48" s="15">
        <v>373269</v>
      </c>
      <c r="K48" s="16">
        <v>157908</v>
      </c>
      <c r="L48" s="15">
        <v>922584</v>
      </c>
      <c r="M48" s="16">
        <v>10181</v>
      </c>
      <c r="N48" s="16" t="s">
        <v>46</v>
      </c>
      <c r="O48" s="15">
        <v>3973109</v>
      </c>
      <c r="P48" s="15">
        <v>700667</v>
      </c>
      <c r="R48" s="98"/>
    </row>
    <row r="49" spans="1:18" ht="17.25" customHeight="1">
      <c r="A49" s="66" t="s">
        <v>135</v>
      </c>
      <c r="B49" s="15">
        <v>1411856</v>
      </c>
      <c r="C49" s="15">
        <v>538915</v>
      </c>
      <c r="D49" s="15">
        <v>166099</v>
      </c>
      <c r="E49" s="15">
        <v>48931</v>
      </c>
      <c r="F49" s="15">
        <v>388279</v>
      </c>
      <c r="G49" s="15">
        <v>105045</v>
      </c>
      <c r="H49" s="15">
        <v>108250</v>
      </c>
      <c r="I49" s="15">
        <v>217531</v>
      </c>
      <c r="J49" s="15">
        <v>366546</v>
      </c>
      <c r="K49" s="16">
        <v>22477</v>
      </c>
      <c r="L49" s="15">
        <v>183126</v>
      </c>
      <c r="M49" s="16" t="s">
        <v>46</v>
      </c>
      <c r="N49" s="16" t="s">
        <v>46</v>
      </c>
      <c r="O49" s="15">
        <v>2426795</v>
      </c>
      <c r="P49" s="15">
        <v>1477698</v>
      </c>
      <c r="R49" s="98"/>
    </row>
    <row r="50" spans="1:18" ht="17.25" customHeight="1">
      <c r="A50" s="66" t="s">
        <v>136</v>
      </c>
      <c r="B50" s="15">
        <v>857252</v>
      </c>
      <c r="C50" s="15">
        <v>1042452</v>
      </c>
      <c r="D50" s="15">
        <v>823401</v>
      </c>
      <c r="E50" s="15">
        <v>27755</v>
      </c>
      <c r="F50" s="15">
        <v>1355290</v>
      </c>
      <c r="G50" s="15">
        <v>247405</v>
      </c>
      <c r="H50" s="15">
        <v>1311424</v>
      </c>
      <c r="I50" s="15">
        <v>215120</v>
      </c>
      <c r="J50" s="15">
        <v>917586</v>
      </c>
      <c r="K50" s="15">
        <v>137827</v>
      </c>
      <c r="L50" s="15">
        <v>912611</v>
      </c>
      <c r="M50" s="15">
        <v>21082</v>
      </c>
      <c r="N50" s="16" t="s">
        <v>46</v>
      </c>
      <c r="O50" s="15">
        <v>9018970</v>
      </c>
      <c r="P50" s="15">
        <v>1109245</v>
      </c>
      <c r="R50" s="98"/>
    </row>
    <row r="51" spans="1:18" ht="17.25" customHeight="1">
      <c r="A51" s="66" t="s">
        <v>137</v>
      </c>
      <c r="B51" s="15">
        <v>727476</v>
      </c>
      <c r="C51" s="15">
        <v>959306</v>
      </c>
      <c r="D51" s="15">
        <v>489367</v>
      </c>
      <c r="E51" s="15">
        <v>35751</v>
      </c>
      <c r="F51" s="15">
        <v>1456130</v>
      </c>
      <c r="G51" s="15">
        <v>230053</v>
      </c>
      <c r="H51" s="15">
        <v>597833</v>
      </c>
      <c r="I51" s="15">
        <v>208187</v>
      </c>
      <c r="J51" s="15">
        <v>413279</v>
      </c>
      <c r="K51" s="15">
        <v>146246</v>
      </c>
      <c r="L51" s="15">
        <v>715593</v>
      </c>
      <c r="M51" s="16" t="s">
        <v>46</v>
      </c>
      <c r="N51" s="16" t="s">
        <v>46</v>
      </c>
      <c r="O51" s="15">
        <v>4960421</v>
      </c>
      <c r="P51" s="15">
        <v>2235583</v>
      </c>
      <c r="R51" s="98"/>
    </row>
    <row r="52" spans="1:18" ht="17.25" customHeight="1">
      <c r="A52" s="66" t="s">
        <v>138</v>
      </c>
      <c r="B52" s="15">
        <v>775902</v>
      </c>
      <c r="C52" s="15">
        <v>1096582</v>
      </c>
      <c r="D52" s="15">
        <v>1124043</v>
      </c>
      <c r="E52" s="15">
        <v>42249</v>
      </c>
      <c r="F52" s="15">
        <v>1839837</v>
      </c>
      <c r="G52" s="15">
        <v>552708</v>
      </c>
      <c r="H52" s="15">
        <v>1908514</v>
      </c>
      <c r="I52" s="124">
        <v>482367</v>
      </c>
      <c r="J52" s="15">
        <v>708635</v>
      </c>
      <c r="K52" s="15">
        <v>103007</v>
      </c>
      <c r="L52" s="15">
        <v>1552400</v>
      </c>
      <c r="M52" s="16" t="s">
        <v>46</v>
      </c>
      <c r="N52" s="16" t="s">
        <v>46</v>
      </c>
      <c r="O52" s="15">
        <v>8458931</v>
      </c>
      <c r="P52" s="15">
        <v>2534644</v>
      </c>
      <c r="R52" s="98"/>
    </row>
    <row r="53" spans="1:18" ht="17.25" customHeight="1">
      <c r="A53" s="66" t="s">
        <v>139</v>
      </c>
      <c r="B53" s="15">
        <v>616064</v>
      </c>
      <c r="C53" s="15">
        <v>659015</v>
      </c>
      <c r="D53" s="15">
        <v>366765</v>
      </c>
      <c r="E53" s="15">
        <v>16349</v>
      </c>
      <c r="F53" s="15">
        <v>1109545</v>
      </c>
      <c r="G53" s="15">
        <v>209753</v>
      </c>
      <c r="H53" s="15">
        <v>773307</v>
      </c>
      <c r="I53" s="15">
        <v>184175</v>
      </c>
      <c r="J53" s="15">
        <v>221612</v>
      </c>
      <c r="K53" s="15">
        <v>374561</v>
      </c>
      <c r="L53" s="15">
        <v>698962</v>
      </c>
      <c r="M53" s="16" t="s">
        <v>46</v>
      </c>
      <c r="N53" s="16" t="s">
        <v>46</v>
      </c>
      <c r="O53" s="15">
        <v>5084889</v>
      </c>
      <c r="P53" s="15">
        <v>1079791</v>
      </c>
      <c r="R53" s="98"/>
    </row>
    <row r="54" spans="1:18" ht="17.25" customHeight="1">
      <c r="A54" s="66" t="s">
        <v>140</v>
      </c>
      <c r="B54" s="15">
        <v>472029</v>
      </c>
      <c r="C54" s="15">
        <v>772419</v>
      </c>
      <c r="D54" s="15">
        <v>520423</v>
      </c>
      <c r="E54" s="15">
        <v>32158</v>
      </c>
      <c r="F54" s="15">
        <v>828212</v>
      </c>
      <c r="G54" s="22">
        <v>231725</v>
      </c>
      <c r="H54" s="15">
        <v>706121</v>
      </c>
      <c r="I54" s="15">
        <v>222815</v>
      </c>
      <c r="J54" s="15">
        <v>436838</v>
      </c>
      <c r="K54" s="15">
        <v>44942</v>
      </c>
      <c r="L54" s="15">
        <v>692695</v>
      </c>
      <c r="M54" s="16" t="s">
        <v>46</v>
      </c>
      <c r="N54" s="16" t="s">
        <v>46</v>
      </c>
      <c r="O54" s="15">
        <v>4591821</v>
      </c>
      <c r="P54" s="234">
        <v>1281559</v>
      </c>
      <c r="R54" s="98"/>
    </row>
    <row r="55" spans="1:18" ht="17.25" customHeight="1">
      <c r="A55" s="119" t="s">
        <v>141</v>
      </c>
      <c r="B55" s="194">
        <f>SUM(B22:B54)</f>
        <v>26573033</v>
      </c>
      <c r="C55" s="194">
        <f>SUM(C22:C54)</f>
        <v>27923781</v>
      </c>
      <c r="D55" s="194">
        <f aca="true" t="shared" si="2" ref="D55:P55">SUM(D22:D54)</f>
        <v>13912258</v>
      </c>
      <c r="E55" s="194">
        <f t="shared" si="2"/>
        <v>1261221</v>
      </c>
      <c r="F55" s="194">
        <f t="shared" si="2"/>
        <v>20577165</v>
      </c>
      <c r="G55" s="194">
        <f t="shared" si="2"/>
        <v>11564513</v>
      </c>
      <c r="H55" s="194">
        <f t="shared" si="2"/>
        <v>30483952</v>
      </c>
      <c r="I55" s="194">
        <f t="shared" si="2"/>
        <v>5981963</v>
      </c>
      <c r="J55" s="194">
        <f t="shared" si="2"/>
        <v>23618004</v>
      </c>
      <c r="K55" s="194">
        <f t="shared" si="2"/>
        <v>2076906</v>
      </c>
      <c r="L55" s="194">
        <f t="shared" si="2"/>
        <v>20768106</v>
      </c>
      <c r="M55" s="194">
        <f t="shared" si="2"/>
        <v>261724</v>
      </c>
      <c r="N55" s="246" t="s">
        <v>440</v>
      </c>
      <c r="O55" s="194">
        <f t="shared" si="2"/>
        <v>161114516</v>
      </c>
      <c r="P55" s="194">
        <f t="shared" si="2"/>
        <v>55230577</v>
      </c>
      <c r="R55" s="98"/>
    </row>
    <row r="56" spans="1:6" ht="15" customHeight="1">
      <c r="A56" s="33"/>
      <c r="B56" s="82"/>
      <c r="C56" s="82"/>
      <c r="D56" s="82"/>
      <c r="E56" s="82"/>
      <c r="F56" s="82"/>
    </row>
    <row r="57" ht="14.25">
      <c r="G57" s="28"/>
    </row>
  </sheetData>
  <sheetProtection/>
  <mergeCells count="17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J4:J5"/>
    <mergeCell ref="K4:K5"/>
    <mergeCell ref="L4:L5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2013-06-10T00:24:40Z</cp:lastPrinted>
  <dcterms:created xsi:type="dcterms:W3CDTF">1998-01-13T23:50:51Z</dcterms:created>
  <dcterms:modified xsi:type="dcterms:W3CDTF">2013-06-10T00:24:43Z</dcterms:modified>
  <cp:category/>
  <cp:version/>
  <cp:contentType/>
  <cp:contentStatus/>
</cp:coreProperties>
</file>