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795" windowWidth="9690" windowHeight="5670" activeTab="0"/>
  </bookViews>
  <sheets>
    <sheet name="１９８" sheetId="1" r:id="rId1"/>
    <sheet name="２００" sheetId="2" r:id="rId2"/>
    <sheet name="２０２" sheetId="3" r:id="rId3"/>
    <sheet name="２０４" sheetId="4" r:id="rId4"/>
  </sheets>
  <definedNames>
    <definedName name="_xlnm.Print_Area" localSheetId="1">'２００'!$A$1:$Q$46</definedName>
    <definedName name="_xlnm.Print_Area" localSheetId="2">'２０２'!$A$1:$U$58</definedName>
    <definedName name="_xlnm.Print_Area" localSheetId="3">'２０４'!$A$1:$T$43</definedName>
  </definedNames>
  <calcPr fullCalcOnLoad="1"/>
</workbook>
</file>

<file path=xl/sharedStrings.xml><?xml version="1.0" encoding="utf-8"?>
<sst xmlns="http://schemas.openxmlformats.org/spreadsheetml/2006/main" count="405" uniqueCount="248">
  <si>
    <t>(単位：㎡、万円)</t>
  </si>
  <si>
    <t>年次及び月次</t>
  </si>
  <si>
    <t>国</t>
  </si>
  <si>
    <t>鉄骨鉄筋・鉄筋ｺﾝｸﾘｰﾄ造</t>
  </si>
  <si>
    <t>居住専用建築物</t>
  </si>
  <si>
    <t>居住産業併用建築物</t>
  </si>
  <si>
    <t>農林水産業用建築物</t>
  </si>
  <si>
    <t>鉱工業用建築物</t>
  </si>
  <si>
    <t>商業用建築物</t>
  </si>
  <si>
    <t>公益事業用建築物</t>
  </si>
  <si>
    <t>サービス業用建築物</t>
  </si>
  <si>
    <t>他に分類されない建築物</t>
  </si>
  <si>
    <t>―</t>
  </si>
  <si>
    <t>年次及び月次</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</si>
  <si>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</si>
  <si>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</si>
  <si>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</si>
  <si>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t>
    </r>
    <r>
      <rPr>
        <sz val="12"/>
        <rFont val="ＭＳ 明朝"/>
        <family val="1"/>
      </rPr>
      <t>５</t>
    </r>
  </si>
  <si>
    <r>
      <t xml:space="preserve">     </t>
    </r>
    <r>
      <rPr>
        <sz val="12"/>
        <rFont val="ＭＳ 明朝"/>
        <family val="1"/>
      </rPr>
      <t xml:space="preserve"> </t>
    </r>
    <r>
      <rPr>
        <sz val="12"/>
        <rFont val="ＭＳ 明朝"/>
        <family val="1"/>
      </rPr>
      <t>６</t>
    </r>
  </si>
  <si>
    <r>
      <t xml:space="preserve">     </t>
    </r>
    <r>
      <rPr>
        <sz val="12"/>
        <rFont val="ＭＳ 明朝"/>
        <family val="1"/>
      </rPr>
      <t xml:space="preserve"> </t>
    </r>
    <r>
      <rPr>
        <sz val="12"/>
        <rFont val="ＭＳ 明朝"/>
        <family val="1"/>
      </rPr>
      <t>７</t>
    </r>
  </si>
  <si>
    <r>
      <t xml:space="preserve">     </t>
    </r>
    <r>
      <rPr>
        <sz val="12"/>
        <rFont val="ＭＳ 明朝"/>
        <family val="1"/>
      </rP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</si>
  <si>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</si>
  <si>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 xml:space="preserve"> </t>
    </r>
    <r>
      <rPr>
        <sz val="12"/>
        <rFont val="ＭＳ 明朝"/>
        <family val="1"/>
      </rPr>
      <t>10</t>
    </r>
  </si>
  <si>
    <r>
      <t xml:space="preserve">     </t>
    </r>
    <r>
      <rPr>
        <sz val="12"/>
        <rFont val="ＭＳ 明朝"/>
        <family val="1"/>
      </rPr>
      <t xml:space="preserve"> </t>
    </r>
    <r>
      <rPr>
        <sz val="12"/>
        <rFont val="ＭＳ 明朝"/>
        <family val="1"/>
      </rPr>
      <t>11</t>
    </r>
  </si>
  <si>
    <r>
      <t xml:space="preserve">     </t>
    </r>
    <r>
      <rPr>
        <sz val="12"/>
        <rFont val="ＭＳ 明朝"/>
        <family val="1"/>
      </rPr>
      <t xml:space="preserve"> </t>
    </r>
    <r>
      <rPr>
        <sz val="12"/>
        <rFont val="ＭＳ 明朝"/>
        <family val="1"/>
      </rPr>
      <t>12</t>
    </r>
  </si>
  <si>
    <t>計</t>
  </si>
  <si>
    <t>１世帯当たり人員</t>
  </si>
  <si>
    <t>総住宅数</t>
  </si>
  <si>
    <t>給与住宅</t>
  </si>
  <si>
    <t>同居世帯あり</t>
  </si>
  <si>
    <t>一時現在者のみ</t>
  </si>
  <si>
    <t>防火木造</t>
  </si>
  <si>
    <t>ブロック造</t>
  </si>
  <si>
    <t>共同住宅</t>
  </si>
  <si>
    <t>公団・公社の借家</t>
  </si>
  <si>
    <t>民営借家（設備専用）</t>
  </si>
  <si>
    <t>民営借家（設備共用）</t>
  </si>
  <si>
    <t>給与住宅</t>
  </si>
  <si>
    <t>割合（％）</t>
  </si>
  <si>
    <t>65歳以上の単身普通世帯総数</t>
  </si>
  <si>
    <t>いずれか一方が65歳以上の　　　　　　夫婦普通世帯総数（世帯）</t>
  </si>
  <si>
    <t>夫婦とも65歳以上の　　　　　　　　　　夫婦普通世帯総数（世帯）</t>
  </si>
  <si>
    <t>持ち家</t>
  </si>
  <si>
    <t>借家</t>
  </si>
  <si>
    <t>公営の借家</t>
  </si>
  <si>
    <t>一戸建</t>
  </si>
  <si>
    <t>共同住宅</t>
  </si>
  <si>
    <t>その他</t>
  </si>
  <si>
    <t>５</t>
  </si>
  <si>
    <t>世帯数</t>
  </si>
  <si>
    <t>総数</t>
  </si>
  <si>
    <t>間借でない世帯</t>
  </si>
  <si>
    <t>民営借家(木造・設備専用）</t>
  </si>
  <si>
    <t>民営借家(木造・設備共用）</t>
  </si>
  <si>
    <t>民営借家木（非木造）</t>
  </si>
  <si>
    <t>長屋建</t>
  </si>
  <si>
    <t>子はいない</t>
  </si>
  <si>
    <t>国内の他の地域（地域）</t>
  </si>
  <si>
    <t>自市町村</t>
  </si>
  <si>
    <t>３時間以上</t>
  </si>
  <si>
    <t>１～３時間</t>
  </si>
  <si>
    <t>注　「建築主別」のうち「国」には国の出先機関が含まれるが、国の機関でも金融公庫などは「その他（法人・個人）」に含まれる。</t>
  </si>
  <si>
    <r>
      <t>(単位：</t>
    </r>
    <r>
      <rPr>
        <sz val="12"/>
        <rFont val="ＭＳ 明朝"/>
        <family val="1"/>
      </rPr>
      <t>面積</t>
    </r>
    <r>
      <rPr>
        <sz val="12"/>
        <rFont val="ＭＳ 明朝"/>
        <family val="1"/>
      </rPr>
      <t>㎡、金額万円)</t>
    </r>
  </si>
  <si>
    <t>資料　石川県建築住宅課「建設省建設経済局建築動態統計」（参考　月刊建設統計月報）</t>
  </si>
  <si>
    <t>公団・公社</t>
  </si>
  <si>
    <t>資料　総務庁統計局「住宅統計調査報告」</t>
  </si>
  <si>
    <t>平成５年</t>
  </si>
  <si>
    <t>資料　総務庁統計局「住宅統計調査報告」</t>
  </si>
  <si>
    <t>資料　総務庁統計局「住宅統計調査報告」</t>
  </si>
  <si>
    <t>持ち家</t>
  </si>
  <si>
    <t>借家</t>
  </si>
  <si>
    <t>公営の借家</t>
  </si>
  <si>
    <t>給与住宅</t>
  </si>
  <si>
    <t>資料　住宅金融公庫北陸支店調</t>
  </si>
  <si>
    <t>総数</t>
  </si>
  <si>
    <t>資料　総務庁統計局「住宅統計調査報告」</t>
  </si>
  <si>
    <t>資料　総務庁統計局「住宅統計調査報告」</t>
  </si>
  <si>
    <t>６</t>
  </si>
  <si>
    <t>７</t>
  </si>
  <si>
    <t>（２）　構　　造　　別　　面　　積　　及　　び　　工　　事　　費</t>
  </si>
  <si>
    <t>　</t>
  </si>
  <si>
    <t>204　建築及び住宅</t>
  </si>
  <si>
    <t>建築及び住宅　205</t>
  </si>
  <si>
    <t>198　建築及び住宅</t>
  </si>
  <si>
    <t>建築及び住宅　199</t>
  </si>
  <si>
    <t>（１）　建　築　主　別　面　積　及　び　工　事　費</t>
  </si>
  <si>
    <t xml:space="preserve">104　 着　工　建　築　物　面　積　及　び　工　事　 </t>
  </si>
  <si>
    <t>１７　　　建　　　築　　　及　　　び　　　住　　　宅</t>
  </si>
  <si>
    <t>総計</t>
  </si>
  <si>
    <r>
      <t>延面</t>
    </r>
    <r>
      <rPr>
        <sz val="12"/>
        <rFont val="ＭＳ 明朝"/>
        <family val="1"/>
      </rPr>
      <t>積</t>
    </r>
  </si>
  <si>
    <t>工事費</t>
  </si>
  <si>
    <t>その他（法人・個人）</t>
  </si>
  <si>
    <t>県、市町村</t>
  </si>
  <si>
    <t>平成３年</t>
  </si>
  <si>
    <t>平成７年１月</t>
  </si>
  <si>
    <t>資料　石川県建築住宅課「建設省建設経済局建築動態統計」（参考　月刊建設統計月報）</t>
  </si>
  <si>
    <t>木造</t>
  </si>
  <si>
    <t>鉄骨造</t>
  </si>
  <si>
    <t>その他</t>
  </si>
  <si>
    <t>105　　用　途　別　面　積　及　び　工　事　費</t>
  </si>
  <si>
    <t>公務文教用建築物</t>
  </si>
  <si>
    <t>200　建築及び住宅</t>
  </si>
  <si>
    <t>建築及び住宅　201</t>
  </si>
  <si>
    <t>(単位　面積㎡）</t>
  </si>
  <si>
    <t>106　利用関係別、用途別着工新設住宅戸数及び面積</t>
  </si>
  <si>
    <t>「住宅」とは家計をともにするものが独立して居住することができるように設備された１棟もしくは、数棟の建築物又は区画された一部をいう。</t>
  </si>
  <si>
    <t>総数</t>
  </si>
  <si>
    <t>戸数</t>
  </si>
  <si>
    <r>
      <t>床面</t>
    </r>
    <r>
      <rPr>
        <sz val="12"/>
        <rFont val="ＭＳ 明朝"/>
        <family val="1"/>
      </rPr>
      <t>積</t>
    </r>
  </si>
  <si>
    <t>利用関係別</t>
  </si>
  <si>
    <t>持家</t>
  </si>
  <si>
    <t>貸家</t>
  </si>
  <si>
    <t>給与住宅</t>
  </si>
  <si>
    <t>分譲住宅</t>
  </si>
  <si>
    <t>専用住宅</t>
  </si>
  <si>
    <t>併用住宅</t>
  </si>
  <si>
    <t>用途別</t>
  </si>
  <si>
    <t>107　　居　　　住　　　　状　　　況</t>
  </si>
  <si>
    <r>
      <t>（１）　一般世帯の居住状態（平成７年1</t>
    </r>
    <r>
      <rPr>
        <sz val="12"/>
        <rFont val="ＭＳ 明朝"/>
        <family val="1"/>
      </rPr>
      <t>0</t>
    </r>
    <r>
      <rPr>
        <sz val="12"/>
        <rFont val="ＭＳ 明朝"/>
        <family val="1"/>
      </rPr>
      <t>月１日現在）</t>
    </r>
  </si>
  <si>
    <t>項目</t>
  </si>
  <si>
    <t>住宅</t>
  </si>
  <si>
    <t xml:space="preserve">間借世帯 </t>
  </si>
  <si>
    <t>項目</t>
  </si>
  <si>
    <t>総数</t>
  </si>
  <si>
    <t>世帯人員</t>
  </si>
  <si>
    <t>（人）</t>
  </si>
  <si>
    <t>１世帯当たり人員</t>
  </si>
  <si>
    <t>１人当り</t>
  </si>
  <si>
    <t>延べ面積(㎡)</t>
  </si>
  <si>
    <r>
      <t>世帯数の割合(</t>
    </r>
    <r>
      <rPr>
        <sz val="12"/>
        <rFont val="ＭＳ 明朝"/>
        <family val="1"/>
      </rPr>
      <t>%)</t>
    </r>
  </si>
  <si>
    <r>
      <t>世帯人員の割合(</t>
    </r>
    <r>
      <rPr>
        <sz val="12"/>
        <rFont val="ＭＳ 明朝"/>
        <family val="1"/>
      </rPr>
      <t>%)</t>
    </r>
  </si>
  <si>
    <t>(人)</t>
  </si>
  <si>
    <t>(人)</t>
  </si>
  <si>
    <t>世帯人員</t>
  </si>
  <si>
    <t>非住宅に住む世帯</t>
  </si>
  <si>
    <t>寄宿舎
その他</t>
  </si>
  <si>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</si>
  <si>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</si>
  <si>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</si>
  <si>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t>　　　　 　７</t>
  </si>
  <si>
    <r>
      <t xml:space="preserve">     　　</t>
    </r>
    <r>
      <rPr>
        <sz val="12"/>
        <rFont val="ＭＳ 明朝"/>
        <family val="1"/>
      </rPr>
      <t xml:space="preserve"> </t>
    </r>
    <r>
      <rPr>
        <sz val="12"/>
        <rFont val="ＭＳ 明朝"/>
        <family val="1"/>
      </rPr>
      <t>２</t>
    </r>
  </si>
  <si>
    <r>
      <t xml:space="preserve">     　　</t>
    </r>
    <r>
      <rPr>
        <sz val="12"/>
        <rFont val="ＭＳ 明朝"/>
        <family val="1"/>
      </rPr>
      <t xml:space="preserve"> </t>
    </r>
    <r>
      <rPr>
        <sz val="12"/>
        <rFont val="ＭＳ 明朝"/>
        <family val="1"/>
      </rPr>
      <t>３</t>
    </r>
  </si>
  <si>
    <r>
      <t xml:space="preserve">     　　</t>
    </r>
    <r>
      <rPr>
        <sz val="12"/>
        <rFont val="ＭＳ 明朝"/>
        <family val="1"/>
      </rPr>
      <t xml:space="preserve"> </t>
    </r>
    <r>
      <rPr>
        <sz val="12"/>
        <rFont val="ＭＳ 明朝"/>
        <family val="1"/>
      </rPr>
      <t>４</t>
    </r>
  </si>
  <si>
    <r>
      <t xml:space="preserve">     　　</t>
    </r>
    <r>
      <rPr>
        <sz val="12"/>
        <rFont val="ＭＳ 明朝"/>
        <family val="1"/>
      </rPr>
      <t xml:space="preserve"> ５</t>
    </r>
  </si>
  <si>
    <r>
      <t xml:space="preserve">     　　</t>
    </r>
    <r>
      <rPr>
        <sz val="12"/>
        <rFont val="ＭＳ 明朝"/>
        <family val="1"/>
      </rPr>
      <t xml:space="preserve"> ６</t>
    </r>
  </si>
  <si>
    <r>
      <t xml:space="preserve">     　　</t>
    </r>
    <r>
      <rPr>
        <sz val="12"/>
        <rFont val="ＭＳ 明朝"/>
        <family val="1"/>
      </rPr>
      <t xml:space="preserve"> ７</t>
    </r>
  </si>
  <si>
    <r>
      <t xml:space="preserve">     　　</t>
    </r>
    <r>
      <rPr>
        <sz val="12"/>
        <rFont val="ＭＳ 明朝"/>
        <family val="1"/>
      </rPr>
      <t xml:space="preserve"> ８</t>
    </r>
  </si>
  <si>
    <r>
      <t xml:space="preserve">     　　</t>
    </r>
    <r>
      <rPr>
        <sz val="12"/>
        <rFont val="ＭＳ 明朝"/>
        <family val="1"/>
      </rPr>
      <t xml:space="preserve"> ９</t>
    </r>
  </si>
  <si>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</si>
  <si>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</si>
  <si>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</si>
  <si>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総務庁統計局「国勢調査報告」</t>
  </si>
  <si>
    <t>住宅</t>
  </si>
  <si>
    <t>借家</t>
  </si>
  <si>
    <t>公営</t>
  </si>
  <si>
    <t>民営</t>
  </si>
  <si>
    <t>持家</t>
  </si>
  <si>
    <t>間借</t>
  </si>
  <si>
    <r>
      <t>（２）　一般世帯の住宅の種類及び所有の関係別世帯数、世帯人員（平成７年1</t>
    </r>
    <r>
      <rPr>
        <sz val="12"/>
        <rFont val="ＭＳ 明朝"/>
        <family val="1"/>
      </rPr>
      <t>0</t>
    </r>
    <r>
      <rPr>
        <sz val="12"/>
        <rFont val="ＭＳ 明朝"/>
        <family val="1"/>
      </rPr>
      <t>月１日現在）</t>
    </r>
  </si>
  <si>
    <t>202　建築及び住宅</t>
  </si>
  <si>
    <t>建築及び住宅　203</t>
  </si>
  <si>
    <t>　居　　　　　住　　　　　状　　　　　況　　　（つづき）</t>
  </si>
  <si>
    <r>
      <t>昭和63年～平成
5年の増減率</t>
    </r>
    <r>
      <rPr>
        <sz val="12"/>
        <rFont val="ＭＳ 明朝"/>
        <family val="1"/>
      </rPr>
      <t>(%)</t>
    </r>
  </si>
  <si>
    <r>
      <t>（４）　所有関係別住宅数（各年1</t>
    </r>
    <r>
      <rPr>
        <sz val="12"/>
        <rFont val="ＭＳ 明朝"/>
        <family val="1"/>
      </rPr>
      <t>0</t>
    </r>
    <r>
      <rPr>
        <sz val="12"/>
        <rFont val="ＭＳ 明朝"/>
        <family val="1"/>
      </rPr>
      <t>月１日現在）</t>
    </r>
  </si>
  <si>
    <t>注　総数は「不詳」を含む。</t>
  </si>
  <si>
    <t>年次</t>
  </si>
  <si>
    <t>建て方</t>
  </si>
  <si>
    <t>総数</t>
  </si>
  <si>
    <t>鉄筋・鉄骨
コンクリート造</t>
  </si>
  <si>
    <r>
      <t>その</t>
    </r>
    <r>
      <rPr>
        <sz val="12"/>
        <rFont val="ＭＳ 明朝"/>
        <family val="1"/>
      </rPr>
      <t>他</t>
    </r>
  </si>
  <si>
    <t>住宅数(戸)</t>
  </si>
  <si>
    <t>一戸建</t>
  </si>
  <si>
    <t>長屋建</t>
  </si>
  <si>
    <t>割　合(％)</t>
  </si>
  <si>
    <t>所有の関係</t>
  </si>
  <si>
    <r>
      <t>住宅数(戸</t>
    </r>
    <r>
      <rPr>
        <sz val="12"/>
        <rFont val="ＭＳ 明朝"/>
        <family val="1"/>
      </rPr>
      <t>)</t>
    </r>
  </si>
  <si>
    <r>
      <t>割合(％</t>
    </r>
    <r>
      <rPr>
        <sz val="12"/>
        <rFont val="ＭＳ 明朝"/>
        <family val="1"/>
      </rPr>
      <t>)</t>
    </r>
  </si>
  <si>
    <r>
      <t>昭和6</t>
    </r>
    <r>
      <rPr>
        <sz val="12"/>
        <rFont val="ＭＳ 明朝"/>
        <family val="1"/>
      </rPr>
      <t>3</t>
    </r>
    <r>
      <rPr>
        <sz val="12"/>
        <rFont val="ＭＳ 明朝"/>
        <family val="1"/>
      </rPr>
      <t>年</t>
    </r>
  </si>
  <si>
    <t>平成５年</t>
  </si>
  <si>
    <t>居住世帯あり</t>
  </si>
  <si>
    <t>居住世帯なし</t>
  </si>
  <si>
    <r>
      <t>空き</t>
    </r>
    <r>
      <rPr>
        <sz val="12"/>
        <rFont val="ＭＳ 明朝"/>
        <family val="1"/>
      </rPr>
      <t>家</t>
    </r>
  </si>
  <si>
    <r>
      <t>建築</t>
    </r>
    <r>
      <rPr>
        <sz val="12"/>
        <rFont val="ＭＳ 明朝"/>
        <family val="1"/>
      </rPr>
      <t>中</t>
    </r>
  </si>
  <si>
    <t>実数(戸)</t>
  </si>
  <si>
    <t>昭和43年</t>
  </si>
  <si>
    <t>　　　　  48</t>
  </si>
  <si>
    <t>　　　　  53</t>
  </si>
  <si>
    <t>　　　　  58</t>
  </si>
  <si>
    <t>　　　　  63</t>
  </si>
  <si>
    <t>割合(％)</t>
  </si>
  <si>
    <t>増減数(戸)</t>
  </si>
  <si>
    <t>昭和43年～48年</t>
  </si>
  <si>
    <t>　　　48　  ～ 53</t>
  </si>
  <si>
    <t>　　　53　  ～ 58</t>
  </si>
  <si>
    <t>　　　58　  ～ 63</t>
  </si>
  <si>
    <t>　　　63　  ～ ５</t>
  </si>
  <si>
    <t>増減数(％)</t>
  </si>
  <si>
    <t>申込</t>
  </si>
  <si>
    <t>戸数</t>
  </si>
  <si>
    <t>金額</t>
  </si>
  <si>
    <t>年及び月別</t>
  </si>
  <si>
    <t>貸付</t>
  </si>
  <si>
    <t>平成３年度</t>
  </si>
  <si>
    <t>４</t>
  </si>
  <si>
    <t>（６）　住宅金融公庫の状況</t>
  </si>
  <si>
    <t>（単位　金額　百万円）</t>
  </si>
  <si>
    <r>
      <t>（５）　居住世帯の有無別住宅数（各年1</t>
    </r>
    <r>
      <rPr>
        <sz val="12"/>
        <rFont val="ＭＳ 明朝"/>
        <family val="1"/>
      </rPr>
      <t>0</t>
    </r>
    <r>
      <rPr>
        <sz val="12"/>
        <rFont val="ＭＳ 明朝"/>
        <family val="1"/>
      </rPr>
      <t>月１日現在）</t>
    </r>
  </si>
  <si>
    <r>
      <t>（３）　建て方構造別住宅数（平成５年1</t>
    </r>
    <r>
      <rPr>
        <sz val="12"/>
        <rFont val="ＭＳ 明朝"/>
        <family val="1"/>
      </rPr>
      <t>0</t>
    </r>
    <r>
      <rPr>
        <sz val="12"/>
        <rFont val="ＭＳ 明朝"/>
        <family val="1"/>
      </rPr>
      <t>月１日現在）</t>
    </r>
  </si>
  <si>
    <r>
      <t>（７）　高</t>
    </r>
    <r>
      <rPr>
        <sz val="12"/>
        <rFont val="ＭＳ 明朝"/>
        <family val="1"/>
      </rPr>
      <t xml:space="preserve"> </t>
    </r>
    <r>
      <rPr>
        <sz val="12"/>
        <rFont val="ＭＳ 明朝"/>
        <family val="1"/>
      </rPr>
      <t>齢</t>
    </r>
    <r>
      <rPr>
        <sz val="12"/>
        <rFont val="ＭＳ 明朝"/>
        <family val="1"/>
      </rPr>
      <t xml:space="preserve"> </t>
    </r>
    <r>
      <rPr>
        <sz val="12"/>
        <rFont val="ＭＳ 明朝"/>
        <family val="1"/>
      </rPr>
      <t>者</t>
    </r>
    <r>
      <rPr>
        <sz val="12"/>
        <rFont val="ＭＳ 明朝"/>
        <family val="1"/>
      </rPr>
      <t xml:space="preserve"> </t>
    </r>
    <r>
      <rPr>
        <sz val="12"/>
        <rFont val="ＭＳ 明朝"/>
        <family val="1"/>
      </rPr>
      <t>主</t>
    </r>
    <r>
      <rPr>
        <sz val="12"/>
        <rFont val="ＭＳ 明朝"/>
        <family val="1"/>
      </rPr>
      <t xml:space="preserve"> </t>
    </r>
    <r>
      <rPr>
        <sz val="12"/>
        <rFont val="ＭＳ 明朝"/>
        <family val="1"/>
      </rPr>
      <t>世</t>
    </r>
    <r>
      <rPr>
        <sz val="12"/>
        <rFont val="ＭＳ 明朝"/>
        <family val="1"/>
      </rPr>
      <t xml:space="preserve"> </t>
    </r>
    <r>
      <rPr>
        <sz val="12"/>
        <rFont val="ＭＳ 明朝"/>
        <family val="1"/>
      </rPr>
      <t>帯</t>
    </r>
    <r>
      <rPr>
        <sz val="12"/>
        <rFont val="ＭＳ 明朝"/>
        <family val="1"/>
      </rPr>
      <t xml:space="preserve"> </t>
    </r>
    <r>
      <rPr>
        <sz val="12"/>
        <rFont val="ＭＳ 明朝"/>
        <family val="1"/>
      </rPr>
      <t>数（平成５年1</t>
    </r>
    <r>
      <rPr>
        <sz val="12"/>
        <rFont val="ＭＳ 明朝"/>
        <family val="1"/>
      </rPr>
      <t>0</t>
    </r>
    <r>
      <rPr>
        <sz val="12"/>
        <rFont val="ＭＳ 明朝"/>
        <family val="1"/>
      </rPr>
      <t>月１日現在）</t>
    </r>
  </si>
  <si>
    <t>項目</t>
  </si>
  <si>
    <r>
      <t>割合(</t>
    </r>
    <r>
      <rPr>
        <sz val="12"/>
        <rFont val="ＭＳ 明朝"/>
        <family val="1"/>
      </rPr>
      <t>%)</t>
    </r>
  </si>
  <si>
    <t>主　世　帯　総　数</t>
  </si>
  <si>
    <r>
      <t>（内</t>
    </r>
    <r>
      <rPr>
        <sz val="12"/>
        <rFont val="ＭＳ 明朝"/>
        <family val="1"/>
      </rPr>
      <t>75</t>
    </r>
    <r>
      <rPr>
        <sz val="12"/>
        <rFont val="ＭＳ 明朝"/>
        <family val="1"/>
      </rPr>
      <t>歳</t>
    </r>
    <r>
      <rPr>
        <sz val="12"/>
        <rFont val="ＭＳ 明朝"/>
        <family val="1"/>
      </rPr>
      <t>以</t>
    </r>
    <r>
      <rPr>
        <sz val="12"/>
        <rFont val="ＭＳ 明朝"/>
        <family val="1"/>
      </rPr>
      <t>上）</t>
    </r>
  </si>
  <si>
    <t>いずれか一方が65歳以上の
夫婦普通世帯総数</t>
  </si>
  <si>
    <t>夫婦とも65歳以上の
夫婦普通世帯総数</t>
  </si>
  <si>
    <t>（９）　高齢者主世帯の子の居住地（平成５年10月１日現在）</t>
  </si>
  <si>
    <t>注　抽出調査のため、総数と個別の数字があわない場合がある。</t>
  </si>
  <si>
    <r>
      <t>（8）　高齢者主世の居住する住宅の所有の関係及び建て方（平成５年</t>
    </r>
    <r>
      <rPr>
        <sz val="12"/>
        <rFont val="ＭＳ 明朝"/>
        <family val="1"/>
      </rPr>
      <t>10</t>
    </r>
    <r>
      <rPr>
        <sz val="12"/>
        <rFont val="ＭＳ 明朝"/>
        <family val="1"/>
      </rPr>
      <t>月１日現在）</t>
    </r>
  </si>
  <si>
    <t>65歳以上の単身普通世帯
総数</t>
  </si>
  <si>
    <t>いずれか一方が65歳以上の
夫婦普通世帯総数</t>
  </si>
  <si>
    <t>夫婦とも65歳以上の夫婦
普通世帯総数</t>
  </si>
  <si>
    <t>65歳以上の単身普通世帯総数
（世帯）</t>
  </si>
  <si>
    <t>総数</t>
  </si>
  <si>
    <t>国内他の地域（所要時間）</t>
  </si>
  <si>
    <r>
      <t>1</t>
    </r>
    <r>
      <rPr>
        <sz val="12"/>
        <rFont val="ＭＳ 明朝"/>
        <family val="1"/>
      </rPr>
      <t>5</t>
    </r>
    <r>
      <rPr>
        <sz val="12"/>
        <rFont val="ＭＳ 明朝"/>
        <family val="1"/>
      </rPr>
      <t>分未満</t>
    </r>
  </si>
  <si>
    <r>
      <t>1</t>
    </r>
    <r>
      <rPr>
        <sz val="12"/>
        <rFont val="ＭＳ 明朝"/>
        <family val="1"/>
      </rPr>
      <t>5</t>
    </r>
    <r>
      <rPr>
        <sz val="12"/>
        <rFont val="ＭＳ 明朝"/>
        <family val="1"/>
      </rPr>
      <t>～</t>
    </r>
    <r>
      <rPr>
        <sz val="12"/>
        <rFont val="ＭＳ 明朝"/>
        <family val="1"/>
      </rPr>
      <t>29</t>
    </r>
    <r>
      <rPr>
        <sz val="12"/>
        <rFont val="ＭＳ 明朝"/>
        <family val="1"/>
      </rPr>
      <t>分</t>
    </r>
  </si>
  <si>
    <r>
      <t>3</t>
    </r>
    <r>
      <rPr>
        <sz val="12"/>
        <rFont val="ＭＳ 明朝"/>
        <family val="1"/>
      </rPr>
      <t>0</t>
    </r>
    <r>
      <rPr>
        <sz val="12"/>
        <rFont val="ＭＳ 明朝"/>
        <family val="1"/>
      </rPr>
      <t>～</t>
    </r>
    <r>
      <rPr>
        <sz val="12"/>
        <rFont val="ＭＳ 明朝"/>
        <family val="1"/>
      </rPr>
      <t>59</t>
    </r>
    <r>
      <rPr>
        <sz val="12"/>
        <rFont val="ＭＳ 明朝"/>
        <family val="1"/>
      </rPr>
      <t>分</t>
    </r>
  </si>
  <si>
    <t>他県</t>
  </si>
  <si>
    <t>県　　内
他市町村</t>
  </si>
  <si>
    <t>外国</t>
  </si>
  <si>
    <t>実　数（世帯）</t>
  </si>
  <si>
    <t xml:space="preserve"> 同じ敷地内に住
 んでいる</t>
  </si>
  <si>
    <r>
      <t xml:space="preserve"> 一緒に住んでい
</t>
    </r>
    <r>
      <rPr>
        <sz val="12"/>
        <rFont val="ＭＳ 明朝"/>
        <family val="1"/>
      </rPr>
      <t xml:space="preserve"> </t>
    </r>
    <r>
      <rPr>
        <sz val="12"/>
        <rFont val="ＭＳ 明朝"/>
        <family val="1"/>
      </rPr>
      <t>る</t>
    </r>
  </si>
  <si>
    <t xml:space="preserve">
 近くに住んでいる
 徒歩で５分程度</t>
  </si>
  <si>
    <t>割合（％）</t>
  </si>
  <si>
    <t>注１　総数には子の住んでいる場所「不詳」を含む。</t>
  </si>
  <si>
    <t>注２　国内の他の地域の総数には所要時間「不詳」を含む。</t>
  </si>
  <si>
    <r>
      <t>実数(世帯</t>
    </r>
    <r>
      <rPr>
        <sz val="12"/>
        <rFont val="ＭＳ 明朝"/>
        <family val="1"/>
      </rPr>
      <t>)</t>
    </r>
  </si>
  <si>
    <r>
      <t>実　数(世帯</t>
    </r>
    <r>
      <rPr>
        <sz val="12"/>
        <rFont val="ＭＳ 明朝"/>
        <family val="1"/>
      </rPr>
      <t>)</t>
    </r>
  </si>
  <si>
    <r>
      <t>　　　</t>
    </r>
    <r>
      <rPr>
        <sz val="12"/>
        <rFont val="ＭＳ 明朝"/>
        <family val="1"/>
      </rPr>
      <t xml:space="preserve"> </t>
    </r>
    <r>
      <rPr>
        <sz val="12"/>
        <rFont val="ＭＳ 明朝"/>
        <family val="1"/>
      </rPr>
      <t>４</t>
    </r>
  </si>
  <si>
    <r>
      <t>　　　</t>
    </r>
    <r>
      <rPr>
        <sz val="12"/>
        <rFont val="ＭＳ 明朝"/>
        <family val="1"/>
      </rPr>
      <t xml:space="preserve"> </t>
    </r>
    <r>
      <rPr>
        <sz val="12"/>
        <rFont val="ＭＳ 明朝"/>
        <family val="1"/>
      </rPr>
      <t>５</t>
    </r>
  </si>
  <si>
    <r>
      <t>　　　</t>
    </r>
    <r>
      <rPr>
        <sz val="12"/>
        <rFont val="ＭＳ 明朝"/>
        <family val="1"/>
      </rPr>
      <t xml:space="preserve"> </t>
    </r>
    <r>
      <rPr>
        <sz val="12"/>
        <rFont val="ＭＳ 明朝"/>
        <family val="1"/>
      </rPr>
      <t>６</t>
    </r>
  </si>
  <si>
    <t>　　　 ７</t>
  </si>
  <si>
    <t>―</t>
  </si>
  <si>
    <t>―</t>
  </si>
  <si>
    <t>―</t>
  </si>
  <si>
    <t>―</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</si>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</sst>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0;[Red]#,##0.0"/>
    <numFmt numFmtId="185" formatCode="#,##0.00;[Red]#,##0.00"/>
    <numFmt numFmtId="186" formatCode="#,##0.0;\-#,##0.0"/>
    <numFmt numFmtId="187" formatCode="0.0;&quot;△ &quot;0.0"/>
    <numFmt numFmtId="188" formatCode="#,##0;&quot;△ &quot;#,##0"/>
    <numFmt numFmtId="189" formatCode="#,##0.0;&quot;△ &quot;#,##0.0"/>
    <numFmt numFmtId="190" formatCode="#,##0;[Red]#,##0"/>
    <numFmt numFmtId="191" formatCode="#,##0.00;&quot;△ &quot;#,##0.00"/>
  </numFmts>
  <fonts count="56">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sz val="11"/>
      <name val="ＭＳ 明朝"/>
      <family val="1"/>
    </font>
    <font>
      <sz val="16"/>
      <name val="ＭＳ ゴシック"/>
      <family val="3"/>
    </font>
    <font>
      <sz val="14"/>
      <name val="ＭＳ ゴシック"/>
      <family val="3"/>
    </font>
    <font>
      <sz val="12"/>
      <name val="ＭＳ ゴシック"/>
      <family val="3"/>
    </font>
    <font>
      <sz val="10"/>
      <name val="ＭＳ 明朝"/>
      <family val="1"/>
    </font>
    <font>
      <sz val="6"/>
      <name val="ＭＳ 明朝"/>
      <family val="1"/>
    </font>
    <font>
      <b/>
      <sz val="14"/>
      <name val="ＭＳ 明朝"/>
      <family val="1"/>
    </font>
    <font>
      <sz val="12"/>
      <color indexed="56"/>
      <name val="ＭＳ 明朝"/>
      <family val="1"/>
    </font>
    <font>
      <sz val="12"/>
      <color indexed="56"/>
      <name val="ＭＳ ゴシック"/>
      <family val="3"/>
    </font>
    <font>
      <b/>
      <sz val="12"/>
      <color indexed="56"/>
      <name val="ＭＳ 明朝"/>
      <family val="1"/>
    </font>
    <font>
      <u val="single"/>
      <sz val="9"/>
      <color indexed="12"/>
      <name val="ＭＳ 明朝"/>
      <family val="1"/>
    </font>
    <font>
      <u val="single"/>
      <sz val="9"/>
      <color indexed="36"/>
      <name val="ＭＳ 明朝"/>
      <family val="1"/>
    </font>
    <font>
      <b/>
      <sz val="12"/>
      <color indexed="56"/>
      <name val="ＭＳ ゴシック"/>
      <family val="3"/>
    </font>
    <font>
      <b/>
      <sz val="12"/>
      <name val="ＭＳ ゴシック"/>
      <family val="3"/>
    </font>
    <font>
      <sz val="10"/>
      <name val="ＭＳ ゴシック"/>
      <family val="3"/>
    </font>
    <font>
      <b/>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color indexed="8"/>
      </left>
      <right style="thin"/>
      <top style="medium">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style="medium">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color indexed="63"/>
      </top>
      <bottom style="thin"/>
    </border>
    <border>
      <left style="thin"/>
      <right>
        <color indexed="63"/>
      </right>
      <top style="medium">
        <color indexed="8"/>
      </top>
      <bottom>
        <color indexed="63"/>
      </bottom>
    </border>
    <border>
      <left style="thin"/>
      <right>
        <color indexed="63"/>
      </right>
      <top style="medium">
        <color indexed="8"/>
      </top>
      <bottom style="thin"/>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7" fillId="0" borderId="0" applyNumberFormat="0" applyFill="0" applyBorder="0" applyAlignment="0" applyProtection="0"/>
    <xf numFmtId="0" fontId="4" fillId="0" borderId="0">
      <alignment/>
      <protection/>
    </xf>
    <xf numFmtId="0" fontId="55" fillId="32" borderId="0" applyNumberFormat="0" applyBorder="0" applyAlignment="0" applyProtection="0"/>
  </cellStyleXfs>
  <cellXfs count="426">
    <xf numFmtId="0" fontId="0" fillId="0" borderId="0" xfId="0" applyAlignment="1">
      <alignment/>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7" fontId="1" fillId="0" borderId="0"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0" fontId="6" fillId="0" borderId="0" xfId="0" applyFont="1" applyFill="1" applyAlignment="1">
      <alignment vertical="top"/>
    </xf>
    <xf numFmtId="0" fontId="0" fillId="0" borderId="0" xfId="0" applyFont="1" applyFill="1" applyAlignment="1">
      <alignment vertical="top"/>
    </xf>
    <xf numFmtId="0" fontId="6" fillId="0" borderId="0" xfId="0" applyFont="1" applyFill="1" applyAlignment="1">
      <alignment horizontal="right" vertical="top"/>
    </xf>
    <xf numFmtId="37" fontId="9" fillId="0" borderId="0" xfId="0" applyNumberFormat="1" applyFont="1" applyFill="1" applyBorder="1" applyAlignment="1" applyProtection="1">
      <alignment vertical="center"/>
      <protection/>
    </xf>
    <xf numFmtId="37" fontId="9" fillId="0" borderId="0" xfId="0" applyNumberFormat="1" applyFont="1" applyFill="1" applyAlignment="1" applyProtection="1">
      <alignment horizontal="right" vertical="center"/>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quotePrefix="1">
      <alignment horizontal="center" vertical="center"/>
      <protection/>
    </xf>
    <xf numFmtId="0" fontId="0" fillId="0" borderId="11" xfId="0" applyFont="1" applyFill="1" applyBorder="1" applyAlignment="1" applyProtection="1" quotePrefix="1">
      <alignment horizontal="center" vertical="center"/>
      <protection/>
    </xf>
    <xf numFmtId="0" fontId="8" fillId="0" borderId="0" xfId="0"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Font="1" applyFill="1" applyAlignment="1">
      <alignment vertical="top"/>
    </xf>
    <xf numFmtId="0" fontId="8" fillId="0" borderId="0" xfId="0" applyFont="1" applyFill="1" applyBorder="1" applyAlignment="1">
      <alignment horizontal="center"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0" xfId="0" applyFont="1" applyFill="1" applyBorder="1" applyAlignment="1" applyProtection="1">
      <alignment horizontal="distributed" vertical="center"/>
      <protection/>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3" xfId="0" applyBorder="1" applyAlignment="1">
      <alignment vertical="center"/>
    </xf>
    <xf numFmtId="0" fontId="0" fillId="0" borderId="0" xfId="0" applyFont="1" applyFill="1" applyAlignment="1" applyProtection="1">
      <alignment vertical="center"/>
      <protection/>
    </xf>
    <xf numFmtId="0" fontId="0" fillId="0" borderId="13" xfId="0" applyFont="1" applyFill="1" applyBorder="1" applyAlignment="1">
      <alignment horizontal="center" vertical="center"/>
    </xf>
    <xf numFmtId="0" fontId="1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9" fillId="0" borderId="0"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9" fillId="0" borderId="0" xfId="0" applyFont="1" applyFill="1" applyBorder="1" applyAlignment="1" applyProtection="1">
      <alignment vertical="center"/>
      <protection/>
    </xf>
    <xf numFmtId="38" fontId="9" fillId="0" borderId="0" xfId="49" applyFont="1" applyFill="1" applyBorder="1" applyAlignment="1" applyProtection="1">
      <alignment horizontal="right" vertical="center"/>
      <protection/>
    </xf>
    <xf numFmtId="38" fontId="9" fillId="0" borderId="0" xfId="49" applyFont="1" applyFill="1" applyBorder="1" applyAlignment="1" applyProtection="1">
      <alignment vertical="center"/>
      <protection/>
    </xf>
    <xf numFmtId="179" fontId="0" fillId="0" borderId="0" xfId="49"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37" fontId="13"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horizontal="right" vertical="center"/>
      <protection/>
    </xf>
    <xf numFmtId="37" fontId="18" fillId="0" borderId="0" xfId="0" applyNumberFormat="1" applyFont="1" applyFill="1" applyBorder="1" applyAlignment="1" applyProtection="1">
      <alignment vertical="center"/>
      <protection/>
    </xf>
    <xf numFmtId="37" fontId="19" fillId="0" borderId="0" xfId="0" applyNumberFormat="1" applyFont="1" applyFill="1" applyBorder="1" applyAlignment="1" applyProtection="1">
      <alignment vertical="center"/>
      <protection/>
    </xf>
    <xf numFmtId="0" fontId="0" fillId="0" borderId="16" xfId="0" applyFont="1" applyFill="1" applyBorder="1" applyAlignment="1">
      <alignment vertical="center"/>
    </xf>
    <xf numFmtId="0" fontId="0" fillId="0" borderId="17" xfId="0" applyFont="1" applyFill="1" applyBorder="1" applyAlignment="1">
      <alignment vertical="center"/>
    </xf>
    <xf numFmtId="2" fontId="13" fillId="0" borderId="0" xfId="0" applyNumberFormat="1" applyFont="1" applyFill="1" applyBorder="1" applyAlignment="1" applyProtection="1">
      <alignment vertical="center"/>
      <protection/>
    </xf>
    <xf numFmtId="38" fontId="18" fillId="0" borderId="0" xfId="49" applyFont="1" applyFill="1" applyBorder="1" applyAlignment="1" applyProtection="1">
      <alignment horizontal="right" vertical="center"/>
      <protection/>
    </xf>
    <xf numFmtId="38" fontId="18" fillId="0" borderId="0" xfId="49" applyFont="1" applyFill="1" applyBorder="1" applyAlignment="1" applyProtection="1">
      <alignment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181" fontId="14" fillId="0" borderId="0" xfId="0" applyNumberFormat="1" applyFont="1" applyFill="1" applyBorder="1" applyAlignment="1" applyProtection="1">
      <alignment horizontal="right" vertical="center"/>
      <protection/>
    </xf>
    <xf numFmtId="181" fontId="14" fillId="0" borderId="0" xfId="49" applyNumberFormat="1" applyFont="1" applyFill="1" applyBorder="1" applyAlignment="1" applyProtection="1">
      <alignment horizontal="right" vertical="center"/>
      <protection/>
    </xf>
    <xf numFmtId="37" fontId="0" fillId="0" borderId="0" xfId="0" applyNumberFormat="1" applyFont="1" applyFill="1" applyBorder="1" applyAlignment="1">
      <alignment horizontal="center" vertical="center"/>
    </xf>
    <xf numFmtId="37" fontId="0" fillId="0" borderId="0" xfId="0" applyNumberFormat="1" applyFont="1" applyFill="1" applyAlignment="1">
      <alignment vertical="center"/>
    </xf>
    <xf numFmtId="0" fontId="9" fillId="0" borderId="0" xfId="0" applyFont="1" applyBorder="1" applyAlignment="1">
      <alignment horizontal="center" vertical="center"/>
    </xf>
    <xf numFmtId="0" fontId="20" fillId="0" borderId="0" xfId="0" applyFont="1" applyFill="1" applyBorder="1" applyAlignment="1" applyProtection="1" quotePrefix="1">
      <alignment horizontal="center" vertical="center"/>
      <protection/>
    </xf>
    <xf numFmtId="0" fontId="10" fillId="0" borderId="0" xfId="0" applyFont="1" applyFill="1" applyBorder="1" applyAlignment="1" applyProtection="1">
      <alignment horizontal="distributed" vertical="center"/>
      <protection/>
    </xf>
    <xf numFmtId="0" fontId="10" fillId="0" borderId="0" xfId="0" applyFont="1" applyFill="1" applyBorder="1" applyAlignment="1" applyProtection="1" quotePrefix="1">
      <alignment vertical="center"/>
      <protection/>
    </xf>
    <xf numFmtId="0" fontId="21" fillId="0" borderId="0" xfId="0" applyFont="1" applyFill="1" applyBorder="1" applyAlignment="1" applyProtection="1" quotePrefix="1">
      <alignment horizontal="center" vertical="center"/>
      <protection/>
    </xf>
    <xf numFmtId="0" fontId="20" fillId="0" borderId="10" xfId="0" applyFont="1" applyFill="1" applyBorder="1" applyAlignment="1" applyProtection="1" quotePrefix="1">
      <alignment horizontal="center" vertical="center"/>
      <protection/>
    </xf>
    <xf numFmtId="0" fontId="0" fillId="0" borderId="0" xfId="0" applyFont="1" applyFill="1" applyAlignment="1">
      <alignment horizontal="distributed" vertical="center"/>
    </xf>
    <xf numFmtId="0" fontId="10" fillId="0" borderId="18" xfId="0" applyFont="1" applyFill="1" applyBorder="1" applyAlignment="1">
      <alignment horizontal="center" vertical="center"/>
    </xf>
    <xf numFmtId="37" fontId="0" fillId="0" borderId="17" xfId="0" applyNumberFormat="1" applyFont="1" applyFill="1" applyBorder="1" applyAlignment="1">
      <alignment vertical="center"/>
    </xf>
    <xf numFmtId="0" fontId="9" fillId="0" borderId="0" xfId="0" applyFont="1" applyFill="1" applyBorder="1" applyAlignment="1" applyProtection="1">
      <alignment horizontal="center" vertical="center"/>
      <protection/>
    </xf>
    <xf numFmtId="38" fontId="0" fillId="0" borderId="0" xfId="0" applyNumberFormat="1" applyFont="1" applyFill="1" applyBorder="1" applyAlignment="1">
      <alignment vertical="center"/>
    </xf>
    <xf numFmtId="38" fontId="13" fillId="0" borderId="0" xfId="0" applyNumberFormat="1" applyFont="1" applyFill="1" applyBorder="1" applyAlignment="1">
      <alignment vertical="center"/>
    </xf>
    <xf numFmtId="0" fontId="0" fillId="0" borderId="0" xfId="0" applyFill="1" applyBorder="1" applyAlignment="1" quotePrefix="1">
      <alignment horizontal="center" vertical="center"/>
    </xf>
    <xf numFmtId="0" fontId="10" fillId="0" borderId="19" xfId="0" applyFont="1" applyFill="1" applyBorder="1" applyAlignment="1" applyProtection="1">
      <alignment horizontal="center" vertical="center"/>
      <protection/>
    </xf>
    <xf numFmtId="0" fontId="9" fillId="0" borderId="0" xfId="0" applyFont="1" applyBorder="1" applyAlignment="1">
      <alignment vertical="center"/>
    </xf>
    <xf numFmtId="181" fontId="18" fillId="0" borderId="0" xfId="0" applyNumberFormat="1" applyFont="1" applyFill="1" applyBorder="1" applyAlignment="1" applyProtection="1">
      <alignment horizontal="right" vertical="center"/>
      <protection/>
    </xf>
    <xf numFmtId="181" fontId="18" fillId="0" borderId="0" xfId="49" applyNumberFormat="1" applyFont="1" applyFill="1" applyBorder="1" applyAlignment="1" applyProtection="1">
      <alignment horizontal="right" vertical="center"/>
      <protection/>
    </xf>
    <xf numFmtId="0" fontId="0" fillId="0" borderId="20" xfId="0" applyFont="1" applyFill="1" applyBorder="1" applyAlignment="1">
      <alignment vertical="center"/>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lignment horizontal="right" vertical="center"/>
    </xf>
    <xf numFmtId="0" fontId="0" fillId="0" borderId="0" xfId="0" applyFill="1" applyBorder="1" applyAlignment="1">
      <alignment horizontal="left" vertical="center"/>
    </xf>
    <xf numFmtId="37" fontId="9" fillId="0" borderId="0" xfId="0" applyNumberFormat="1" applyFont="1" applyFill="1" applyBorder="1" applyAlignment="1" applyProtection="1">
      <alignment horizontal="right" vertical="center"/>
      <protection/>
    </xf>
    <xf numFmtId="37" fontId="19" fillId="0" borderId="14" xfId="0" applyNumberFormat="1" applyFont="1" applyFill="1" applyBorder="1" applyAlignment="1" applyProtection="1">
      <alignment horizontal="right" vertical="center"/>
      <protection/>
    </xf>
    <xf numFmtId="37" fontId="19"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center" vertical="center"/>
    </xf>
    <xf numFmtId="0" fontId="19" fillId="0" borderId="0" xfId="0" applyFont="1" applyFill="1" applyBorder="1" applyAlignment="1">
      <alignment horizontal="distributed" vertical="center"/>
    </xf>
    <xf numFmtId="178" fontId="0" fillId="0" borderId="0" xfId="0" applyNumberFormat="1" applyFont="1" applyFill="1" applyBorder="1" applyAlignment="1" applyProtection="1">
      <alignment horizontal="distributed" vertical="center" wrapText="1"/>
      <protection/>
    </xf>
    <xf numFmtId="0" fontId="0" fillId="0" borderId="13" xfId="0" applyBorder="1" applyAlignment="1">
      <alignment horizontal="distributed" vertical="center" wrapText="1"/>
    </xf>
    <xf numFmtId="0" fontId="19" fillId="0" borderId="10" xfId="0" applyFont="1" applyFill="1" applyBorder="1" applyAlignment="1">
      <alignment horizontal="distributed" vertical="center"/>
    </xf>
    <xf numFmtId="0" fontId="19" fillId="0" borderId="15" xfId="0" applyFont="1" applyFill="1" applyBorder="1" applyAlignment="1">
      <alignment horizontal="distributed" vertical="center"/>
    </xf>
    <xf numFmtId="0" fontId="19" fillId="0" borderId="23"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8" xfId="0" applyFont="1" applyFill="1" applyBorder="1" applyAlignment="1">
      <alignment horizontal="distributed" vertical="center"/>
    </xf>
    <xf numFmtId="0" fontId="7" fillId="0" borderId="0" xfId="0"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10" xfId="0" applyFont="1" applyFill="1" applyBorder="1" applyAlignment="1" applyProtection="1" quotePrefix="1">
      <alignment horizontal="left" vertical="center"/>
      <protection/>
    </xf>
    <xf numFmtId="0" fontId="19" fillId="0" borderId="10" xfId="0" applyFont="1" applyFill="1" applyBorder="1" applyAlignment="1" applyProtection="1" quotePrefix="1">
      <alignment horizontal="left" vertical="center"/>
      <protection/>
    </xf>
    <xf numFmtId="0" fontId="10" fillId="0" borderId="0" xfId="0" applyFont="1" applyFill="1" applyAlignment="1">
      <alignment vertical="center"/>
    </xf>
    <xf numFmtId="0" fontId="0" fillId="0" borderId="11" xfId="0" applyFont="1" applyFill="1" applyBorder="1" applyAlignment="1">
      <alignment horizontal="distributed" vertical="center"/>
    </xf>
    <xf numFmtId="0" fontId="0" fillId="0" borderId="24" xfId="0" applyFont="1" applyFill="1" applyBorder="1" applyAlignment="1">
      <alignment horizontal="distributed" vertical="center"/>
    </xf>
    <xf numFmtId="0" fontId="10" fillId="0" borderId="18" xfId="0" applyFont="1" applyFill="1" applyBorder="1" applyAlignment="1">
      <alignment horizontal="distributed" vertical="center"/>
    </xf>
    <xf numFmtId="178" fontId="6" fillId="0" borderId="0" xfId="0" applyNumberFormat="1" applyFont="1" applyFill="1" applyBorder="1" applyAlignment="1" applyProtection="1">
      <alignment vertical="center"/>
      <protection/>
    </xf>
    <xf numFmtId="0" fontId="6" fillId="0" borderId="0" xfId="0" applyFont="1" applyFill="1" applyBorder="1" applyAlignment="1">
      <alignment horizontal="center" vertical="center" wrapText="1"/>
    </xf>
    <xf numFmtId="0" fontId="0" fillId="0" borderId="0" xfId="0" applyFont="1" applyFill="1" applyBorder="1" applyAlignment="1">
      <alignment vertical="center"/>
    </xf>
    <xf numFmtId="178" fontId="6" fillId="0" borderId="0" xfId="0" applyNumberFormat="1" applyFont="1" applyFill="1" applyBorder="1" applyAlignment="1" applyProtection="1">
      <alignment horizontal="right" vertical="center"/>
      <protection/>
    </xf>
    <xf numFmtId="0" fontId="22" fillId="0" borderId="0" xfId="0" applyFont="1" applyFill="1" applyBorder="1" applyAlignment="1">
      <alignment vertical="center"/>
    </xf>
    <xf numFmtId="37" fontId="19" fillId="0" borderId="15" xfId="0" applyNumberFormat="1" applyFont="1" applyFill="1" applyBorder="1" applyAlignment="1" applyProtection="1">
      <alignment vertical="center"/>
      <protection/>
    </xf>
    <xf numFmtId="0" fontId="0" fillId="0" borderId="16" xfId="0" applyBorder="1" applyAlignment="1">
      <alignment vertical="center"/>
    </xf>
    <xf numFmtId="0" fontId="1" fillId="0" borderId="10" xfId="0" applyFont="1" applyBorder="1" applyAlignment="1">
      <alignment horizontal="right" vertical="center"/>
    </xf>
    <xf numFmtId="0" fontId="0" fillId="0" borderId="11" xfId="0" applyBorder="1" applyAlignment="1">
      <alignment horizontal="right"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20" xfId="0" applyFont="1" applyFill="1" applyBorder="1" applyAlignment="1">
      <alignment horizontal="right" vertical="center"/>
    </xf>
    <xf numFmtId="0" fontId="0" fillId="0" borderId="13"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19" fillId="0" borderId="15" xfId="0" applyFont="1" applyFill="1" applyBorder="1" applyAlignment="1" applyProtection="1">
      <alignment vertical="center"/>
      <protection/>
    </xf>
    <xf numFmtId="0" fontId="19" fillId="0" borderId="23" xfId="0" applyFont="1" applyFill="1" applyBorder="1" applyAlignment="1" applyProtection="1">
      <alignment vertical="center"/>
      <protection/>
    </xf>
    <xf numFmtId="38" fontId="0" fillId="0" borderId="25" xfId="49" applyFont="1" applyFill="1" applyBorder="1" applyAlignment="1">
      <alignment vertical="center"/>
    </xf>
    <xf numFmtId="38" fontId="0" fillId="0" borderId="0" xfId="49" applyFont="1" applyFill="1" applyBorder="1" applyAlignment="1">
      <alignment vertical="center"/>
    </xf>
    <xf numFmtId="0" fontId="0" fillId="0" borderId="26" xfId="0" applyFont="1" applyFill="1" applyBorder="1" applyAlignment="1">
      <alignment horizontal="distributed" vertical="center"/>
    </xf>
    <xf numFmtId="0" fontId="0" fillId="0" borderId="0" xfId="0" applyFont="1" applyFill="1" applyAlignment="1" quotePrefix="1">
      <alignment horizontal="center" vertical="center"/>
    </xf>
    <xf numFmtId="0" fontId="19" fillId="0" borderId="27" xfId="0" applyFont="1" applyFill="1" applyBorder="1" applyAlignment="1" quotePrefix="1">
      <alignment horizontal="center" vertical="center"/>
    </xf>
    <xf numFmtId="38" fontId="19" fillId="0" borderId="28" xfId="49" applyFont="1" applyFill="1" applyBorder="1" applyAlignment="1">
      <alignment vertical="center"/>
    </xf>
    <xf numFmtId="38" fontId="19" fillId="0" borderId="16" xfId="49" applyFont="1" applyFill="1" applyBorder="1" applyAlignment="1">
      <alignment vertical="center"/>
    </xf>
    <xf numFmtId="0" fontId="0" fillId="0" borderId="11" xfId="0" applyFont="1" applyFill="1" applyBorder="1" applyAlignment="1">
      <alignment vertical="center"/>
    </xf>
    <xf numFmtId="0" fontId="19" fillId="0" borderId="23" xfId="0" applyFont="1" applyFill="1" applyBorder="1" applyAlignment="1">
      <alignment vertical="center"/>
    </xf>
    <xf numFmtId="190" fontId="0" fillId="0" borderId="0" xfId="0" applyNumberFormat="1" applyFont="1" applyFill="1" applyAlignment="1" applyProtection="1">
      <alignment horizontal="right" vertical="center"/>
      <protection/>
    </xf>
    <xf numFmtId="0" fontId="0" fillId="33" borderId="0" xfId="0" applyFill="1" applyBorder="1" applyAlignment="1">
      <alignment vertical="center"/>
    </xf>
    <xf numFmtId="37" fontId="19" fillId="0" borderId="21" xfId="0" applyNumberFormat="1" applyFont="1" applyFill="1" applyBorder="1" applyAlignment="1" applyProtection="1">
      <alignment vertical="center"/>
      <protection/>
    </xf>
    <xf numFmtId="0" fontId="0" fillId="0" borderId="0" xfId="0" applyFont="1" applyFill="1" applyAlignment="1">
      <alignment vertical="center"/>
    </xf>
    <xf numFmtId="37" fontId="0" fillId="0" borderId="21" xfId="0" applyNumberFormat="1" applyFont="1" applyFill="1" applyBorder="1" applyAlignment="1" applyProtection="1">
      <alignment vertical="center"/>
      <protection/>
    </xf>
    <xf numFmtId="0" fontId="0" fillId="0" borderId="10" xfId="0" applyFill="1" applyBorder="1" applyAlignment="1" applyProtection="1" quotePrefix="1">
      <alignment horizontal="left" vertical="center"/>
      <protection/>
    </xf>
    <xf numFmtId="37" fontId="0" fillId="0" borderId="29" xfId="0" applyNumberFormat="1" applyFont="1" applyFill="1" applyBorder="1" applyAlignment="1" applyProtection="1">
      <alignment vertical="center"/>
      <protection/>
    </xf>
    <xf numFmtId="37" fontId="0" fillId="0" borderId="16" xfId="0" applyNumberFormat="1" applyFont="1" applyFill="1" applyBorder="1" applyAlignment="1" applyProtection="1">
      <alignment vertical="center"/>
      <protection/>
    </xf>
    <xf numFmtId="37" fontId="19" fillId="0" borderId="0" xfId="0" applyNumberFormat="1" applyFont="1" applyFill="1" applyAlignment="1" applyProtection="1">
      <alignment vertical="center"/>
      <protection/>
    </xf>
    <xf numFmtId="0" fontId="0" fillId="0" borderId="0" xfId="0" applyFont="1" applyFill="1" applyBorder="1" applyAlignment="1">
      <alignment horizontal="center"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0" xfId="0" applyFont="1" applyFill="1" applyBorder="1" applyAlignment="1">
      <alignment vertical="center"/>
    </xf>
    <xf numFmtId="178" fontId="0" fillId="0" borderId="0" xfId="0" applyNumberFormat="1" applyFont="1" applyFill="1" applyBorder="1" applyAlignment="1" applyProtection="1">
      <alignment vertical="center"/>
      <protection/>
    </xf>
    <xf numFmtId="178" fontId="0" fillId="0" borderId="16" xfId="0" applyNumberFormat="1" applyFont="1" applyFill="1" applyBorder="1" applyAlignment="1" applyProtection="1">
      <alignment vertical="center"/>
      <protection/>
    </xf>
    <xf numFmtId="178" fontId="19" fillId="0" borderId="25" xfId="0" applyNumberFormat="1" applyFont="1" applyFill="1" applyBorder="1" applyAlignment="1" applyProtection="1">
      <alignment vertical="center"/>
      <protection/>
    </xf>
    <xf numFmtId="178" fontId="19" fillId="0" borderId="0" xfId="0" applyNumberFormat="1" applyFont="1" applyFill="1" applyBorder="1" applyAlignment="1" applyProtection="1">
      <alignment vertical="center"/>
      <protection/>
    </xf>
    <xf numFmtId="180" fontId="0" fillId="0" borderId="0" xfId="0" applyNumberFormat="1" applyFont="1" applyFill="1" applyBorder="1" applyAlignment="1">
      <alignment horizontal="right" vertical="center"/>
    </xf>
    <xf numFmtId="180" fontId="0" fillId="0" borderId="16"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78" fontId="0" fillId="0" borderId="21" xfId="0"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188" fontId="0" fillId="0" borderId="25" xfId="0" applyNumberFormat="1" applyFont="1" applyFill="1" applyBorder="1" applyAlignment="1" applyProtection="1">
      <alignment vertical="center"/>
      <protection/>
    </xf>
    <xf numFmtId="188" fontId="0" fillId="0" borderId="0" xfId="0" applyNumberFormat="1" applyFont="1" applyFill="1" applyBorder="1" applyAlignment="1" applyProtection="1">
      <alignment vertical="center"/>
      <protection/>
    </xf>
    <xf numFmtId="181" fontId="0" fillId="0" borderId="21" xfId="0" applyNumberFormat="1" applyFont="1" applyFill="1" applyBorder="1" applyAlignment="1" applyProtection="1">
      <alignment horizontal="right" vertical="center"/>
      <protection/>
    </xf>
    <xf numFmtId="181" fontId="0" fillId="0" borderId="0" xfId="0" applyNumberFormat="1" applyFont="1" applyFill="1" applyBorder="1" applyAlignment="1" applyProtection="1">
      <alignment horizontal="right" vertical="center"/>
      <protection/>
    </xf>
    <xf numFmtId="181" fontId="0" fillId="0" borderId="0" xfId="49"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16" xfId="0" applyNumberFormat="1" applyFont="1" applyFill="1" applyBorder="1" applyAlignment="1" applyProtection="1">
      <alignment horizontal="right" vertical="center"/>
      <protection/>
    </xf>
    <xf numFmtId="0" fontId="0" fillId="0" borderId="0" xfId="0" applyFont="1" applyFill="1" applyAlignment="1">
      <alignment/>
    </xf>
    <xf numFmtId="178" fontId="1" fillId="0" borderId="0" xfId="0" applyNumberFormat="1" applyFont="1" applyFill="1" applyAlignment="1" applyProtection="1">
      <alignment vertical="center"/>
      <protection/>
    </xf>
    <xf numFmtId="0" fontId="0" fillId="0" borderId="0" xfId="0" applyFont="1" applyFill="1" applyAlignment="1">
      <alignment horizontal="right" vertical="center"/>
    </xf>
    <xf numFmtId="38" fontId="0" fillId="0" borderId="0" xfId="49" applyFont="1" applyFill="1" applyAlignment="1">
      <alignment horizontal="right" vertical="center"/>
    </xf>
    <xf numFmtId="180" fontId="0" fillId="0" borderId="0" xfId="0" applyNumberFormat="1" applyFont="1" applyFill="1" applyAlignment="1">
      <alignment vertical="center"/>
    </xf>
    <xf numFmtId="178" fontId="0" fillId="0" borderId="0" xfId="0" applyNumberFormat="1" applyFont="1" applyFill="1" applyAlignment="1" applyProtection="1">
      <alignment horizontal="right" vertical="center"/>
      <protection/>
    </xf>
    <xf numFmtId="38" fontId="0" fillId="0" borderId="0" xfId="49" applyFont="1" applyFill="1" applyBorder="1" applyAlignment="1">
      <alignment horizontal="right" vertical="center"/>
    </xf>
    <xf numFmtId="0" fontId="0" fillId="0" borderId="21" xfId="0" applyFont="1" applyFill="1" applyBorder="1" applyAlignment="1">
      <alignment horizontal="center" vertical="center"/>
    </xf>
    <xf numFmtId="182" fontId="0" fillId="0" borderId="13" xfId="0" applyNumberFormat="1" applyFont="1" applyFill="1" applyBorder="1" applyAlignment="1" applyProtection="1">
      <alignment horizontal="right" vertical="center"/>
      <protection/>
    </xf>
    <xf numFmtId="178" fontId="0" fillId="0" borderId="13" xfId="0" applyNumberFormat="1" applyFont="1" applyFill="1" applyBorder="1" applyAlignment="1" applyProtection="1">
      <alignment horizontal="right" vertical="center"/>
      <protection/>
    </xf>
    <xf numFmtId="189" fontId="0" fillId="0" borderId="13" xfId="0" applyNumberFormat="1" applyFont="1" applyFill="1" applyBorder="1" applyAlignment="1" applyProtection="1">
      <alignment horizontal="right" vertical="center"/>
      <protection/>
    </xf>
    <xf numFmtId="184" fontId="19" fillId="0" borderId="0" xfId="0" applyNumberFormat="1" applyFont="1" applyFill="1" applyAlignment="1" applyProtection="1">
      <alignment vertical="center"/>
      <protection/>
    </xf>
    <xf numFmtId="184" fontId="0" fillId="0" borderId="0" xfId="0" applyNumberFormat="1" applyFont="1" applyFill="1" applyAlignment="1" applyProtection="1">
      <alignment vertical="center"/>
      <protection/>
    </xf>
    <xf numFmtId="185" fontId="0" fillId="0" borderId="0" xfId="0" applyNumberFormat="1" applyFont="1" applyFill="1" applyAlignment="1" applyProtection="1">
      <alignment vertical="center"/>
      <protection/>
    </xf>
    <xf numFmtId="184" fontId="0" fillId="0" borderId="16" xfId="0" applyNumberFormat="1" applyFont="1" applyFill="1" applyBorder="1" applyAlignment="1" applyProtection="1">
      <alignment vertical="center"/>
      <protection/>
    </xf>
    <xf numFmtId="37" fontId="0" fillId="0" borderId="13" xfId="0" applyNumberFormat="1" applyFont="1" applyFill="1" applyBorder="1" applyAlignment="1" applyProtection="1">
      <alignment vertical="center"/>
      <protection/>
    </xf>
    <xf numFmtId="185" fontId="0" fillId="0" borderId="16" xfId="0" applyNumberFormat="1"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0" fillId="0" borderId="0" xfId="0" applyAlignment="1">
      <alignment horizontal="center" vertical="center"/>
    </xf>
    <xf numFmtId="0" fontId="12" fillId="0" borderId="0" xfId="0" applyFont="1" applyFill="1" applyBorder="1" applyAlignment="1" applyProtection="1">
      <alignment horizontal="center" vertical="center"/>
      <protection/>
    </xf>
    <xf numFmtId="0" fontId="12" fillId="0" borderId="0" xfId="0" applyFont="1" applyAlignment="1">
      <alignment horizontal="center" vertical="center"/>
    </xf>
    <xf numFmtId="0" fontId="0" fillId="0" borderId="32"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31" xfId="0" applyBorder="1" applyAlignment="1">
      <alignment horizontal="distributed" vertical="center"/>
    </xf>
    <xf numFmtId="0" fontId="0" fillId="0" borderId="33" xfId="0" applyBorder="1" applyAlignment="1">
      <alignment horizontal="distributed" vertical="center"/>
    </xf>
    <xf numFmtId="0" fontId="0" fillId="0" borderId="33"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31" xfId="0" applyBorder="1" applyAlignment="1">
      <alignment horizontal="center" vertical="center"/>
    </xf>
    <xf numFmtId="0" fontId="6" fillId="0" borderId="30"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178" fontId="0" fillId="0" borderId="0" xfId="0" applyNumberFormat="1" applyFont="1" applyFill="1" applyAlignment="1" applyProtection="1">
      <alignment horizontal="right" vertical="center"/>
      <protection/>
    </xf>
    <xf numFmtId="178" fontId="0" fillId="0" borderId="13"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13" xfId="0" applyNumberFormat="1" applyFont="1" applyFill="1" applyBorder="1" applyAlignment="1" applyProtection="1">
      <alignment vertical="center"/>
      <protection/>
    </xf>
    <xf numFmtId="191" fontId="0" fillId="0" borderId="0" xfId="0" applyNumberFormat="1" applyFont="1" applyFill="1" applyAlignment="1">
      <alignment horizontal="right" vertical="center"/>
    </xf>
    <xf numFmtId="37" fontId="0" fillId="0" borderId="0"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18" xfId="0" applyFont="1" applyFill="1" applyBorder="1" applyAlignment="1">
      <alignment horizontal="distributed" vertical="center"/>
    </xf>
    <xf numFmtId="0" fontId="0" fillId="0" borderId="12" xfId="0" applyBorder="1" applyAlignment="1">
      <alignment horizontal="distributed" vertical="center"/>
    </xf>
    <xf numFmtId="0" fontId="0" fillId="0" borderId="34" xfId="0" applyBorder="1" applyAlignment="1">
      <alignment horizontal="distributed" vertical="center"/>
    </xf>
    <xf numFmtId="0" fontId="22" fillId="0" borderId="0"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32" xfId="0" applyFont="1" applyFill="1" applyBorder="1" applyAlignment="1">
      <alignment horizontal="center" vertical="center"/>
    </xf>
    <xf numFmtId="0" fontId="0" fillId="0" borderId="10" xfId="0" applyBorder="1" applyAlignment="1">
      <alignment horizontal="center"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5" xfId="0" applyFont="1" applyFill="1" applyBorder="1" applyAlignment="1">
      <alignment horizontal="distributed" vertical="center"/>
    </xf>
    <xf numFmtId="0" fontId="0" fillId="0" borderId="36" xfId="0" applyBorder="1" applyAlignment="1">
      <alignment horizontal="distributed" vertical="center"/>
    </xf>
    <xf numFmtId="0" fontId="0" fillId="0" borderId="34"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2"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39"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10" xfId="0" applyFont="1" applyFill="1" applyBorder="1" applyAlignment="1">
      <alignment horizontal="distributed" vertical="center"/>
    </xf>
    <xf numFmtId="0" fontId="6" fillId="0" borderId="3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31"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distributed" vertical="center" wrapText="1"/>
    </xf>
    <xf numFmtId="0" fontId="0" fillId="0" borderId="21"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9" fillId="0" borderId="0" xfId="0" applyFont="1" applyFill="1" applyBorder="1" applyAlignment="1" applyProtection="1" quotePrefix="1">
      <alignment horizontal="left" vertical="center"/>
      <protection/>
    </xf>
    <xf numFmtId="0" fontId="9" fillId="0" borderId="0" xfId="0" applyFont="1" applyFill="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0" fillId="0" borderId="3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19" fillId="0" borderId="15" xfId="0" applyFont="1" applyFill="1" applyBorder="1" applyAlignment="1" applyProtection="1">
      <alignment horizontal="distributed" vertical="center"/>
      <protection/>
    </xf>
    <xf numFmtId="0" fontId="19" fillId="0" borderId="23"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187" fontId="0" fillId="0" borderId="16" xfId="0" applyNumberFormat="1" applyFont="1" applyFill="1" applyBorder="1" applyAlignment="1">
      <alignment horizontal="right" vertical="center"/>
    </xf>
    <xf numFmtId="187" fontId="0" fillId="0" borderId="0" xfId="0" applyNumberFormat="1" applyFont="1" applyFill="1" applyBorder="1" applyAlignment="1">
      <alignment horizontal="right" vertical="center"/>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19" fillId="0" borderId="0" xfId="0" applyFont="1" applyFill="1" applyBorder="1" applyAlignment="1" applyProtection="1">
      <alignment horizontal="distributed" vertical="center"/>
      <protection/>
    </xf>
    <xf numFmtId="0" fontId="19" fillId="0" borderId="10"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protection/>
    </xf>
    <xf numFmtId="0" fontId="9" fillId="0" borderId="10" xfId="0" applyFont="1" applyFill="1" applyBorder="1" applyAlignment="1" applyProtection="1">
      <alignment horizontal="distributed" vertical="center"/>
      <protection/>
    </xf>
    <xf numFmtId="0" fontId="19" fillId="0" borderId="41" xfId="0" applyFont="1" applyFill="1" applyBorder="1" applyAlignment="1" applyProtection="1">
      <alignment horizontal="distributed" vertical="center"/>
      <protection/>
    </xf>
    <xf numFmtId="0" fontId="19" fillId="0" borderId="0" xfId="0" applyFont="1" applyFill="1" applyBorder="1" applyAlignment="1" applyProtection="1">
      <alignment horizontal="left" vertical="center"/>
      <protection/>
    </xf>
    <xf numFmtId="0" fontId="19" fillId="0" borderId="10" xfId="0" applyFont="1" applyFill="1" applyBorder="1" applyAlignment="1" applyProtection="1">
      <alignment horizontal="left" vertical="center"/>
      <protection/>
    </xf>
    <xf numFmtId="0" fontId="19" fillId="0" borderId="0" xfId="0" applyFont="1" applyFill="1" applyBorder="1" applyAlignment="1" applyProtection="1">
      <alignment horizontal="distributed" vertical="center" wrapText="1"/>
      <protection/>
    </xf>
    <xf numFmtId="0" fontId="19" fillId="0" borderId="41" xfId="0" applyFont="1" applyFill="1" applyBorder="1" applyAlignment="1" applyProtection="1">
      <alignment horizontal="distributed" vertical="center" wrapText="1"/>
      <protection/>
    </xf>
    <xf numFmtId="0" fontId="0" fillId="0" borderId="39" xfId="0" applyFont="1" applyFill="1" applyBorder="1" applyAlignment="1" applyProtection="1">
      <alignment horizontal="distributed" vertical="center"/>
      <protection/>
    </xf>
    <xf numFmtId="0" fontId="0" fillId="0" borderId="36" xfId="0" applyFont="1" applyFill="1" applyBorder="1" applyAlignment="1" applyProtection="1">
      <alignment horizontal="distributed" vertical="center"/>
      <protection/>
    </xf>
    <xf numFmtId="0" fontId="9" fillId="0" borderId="15" xfId="0" applyFont="1" applyFill="1" applyBorder="1" applyAlignment="1" applyProtection="1">
      <alignment horizontal="distributed" vertical="center"/>
      <protection/>
    </xf>
    <xf numFmtId="0" fontId="9" fillId="0" borderId="23" xfId="0" applyFont="1" applyFill="1" applyBorder="1" applyAlignment="1" applyProtection="1">
      <alignment horizontal="distributed" vertical="center"/>
      <protection/>
    </xf>
    <xf numFmtId="0" fontId="9" fillId="0" borderId="0" xfId="0" applyFont="1" applyFill="1" applyBorder="1" applyAlignment="1" applyProtection="1" quotePrefix="1">
      <alignment horizontal="distributed" vertical="center"/>
      <protection/>
    </xf>
    <xf numFmtId="0" fontId="9" fillId="0" borderId="10" xfId="0" applyFont="1" applyFill="1" applyBorder="1" applyAlignment="1" applyProtection="1" quotePrefix="1">
      <alignment horizontal="distributed"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9" fillId="0" borderId="0" xfId="0" applyFont="1" applyFill="1" applyBorder="1" applyAlignment="1" applyProtection="1" quotePrefix="1">
      <alignment horizontal="center" vertical="center"/>
      <protection/>
    </xf>
    <xf numFmtId="0" fontId="9" fillId="0" borderId="0" xfId="0" applyFont="1" applyFill="1" applyBorder="1" applyAlignment="1">
      <alignment horizontal="center" vertical="center"/>
    </xf>
    <xf numFmtId="0" fontId="0" fillId="0" borderId="33"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wrapText="1"/>
      <protection/>
    </xf>
    <xf numFmtId="0" fontId="0" fillId="0" borderId="36" xfId="0" applyFont="1" applyFill="1" applyBorder="1" applyAlignment="1" applyProtection="1">
      <alignment horizontal="distributed" vertical="center" wrapText="1"/>
      <protection/>
    </xf>
    <xf numFmtId="0" fontId="0" fillId="0" borderId="22" xfId="0" applyFont="1" applyFill="1" applyBorder="1" applyAlignment="1" applyProtection="1">
      <alignment horizontal="distributed" vertical="center"/>
      <protection/>
    </xf>
    <xf numFmtId="187" fontId="19" fillId="0" borderId="0" xfId="0" applyNumberFormat="1" applyFont="1" applyFill="1" applyBorder="1" applyAlignment="1">
      <alignment horizontal="right" vertical="center"/>
    </xf>
    <xf numFmtId="0" fontId="0" fillId="0" borderId="37"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xf>
    <xf numFmtId="0" fontId="20" fillId="0" borderId="0" xfId="0" applyFont="1" applyFill="1" applyBorder="1" applyAlignment="1" applyProtection="1" quotePrefix="1">
      <alignment horizontal="left" vertical="center"/>
      <protection/>
    </xf>
    <xf numFmtId="0" fontId="20" fillId="0" borderId="41" xfId="0" applyFont="1" applyFill="1" applyBorder="1" applyAlignment="1" applyProtection="1" quotePrefix="1">
      <alignment horizontal="left" vertical="center"/>
      <protection/>
    </xf>
    <xf numFmtId="0" fontId="20" fillId="0" borderId="0" xfId="0" applyFont="1" applyFill="1" applyBorder="1" applyAlignment="1" applyProtection="1">
      <alignment horizontal="distributed" vertical="center"/>
      <protection/>
    </xf>
    <xf numFmtId="0" fontId="20" fillId="0" borderId="0" xfId="0" applyFont="1" applyFill="1" applyBorder="1" applyAlignment="1" applyProtection="1" quotePrefix="1">
      <alignment horizontal="distributed" vertical="center"/>
      <protection/>
    </xf>
    <xf numFmtId="0" fontId="20" fillId="0" borderId="41" xfId="0" applyFont="1" applyFill="1" applyBorder="1" applyAlignment="1" applyProtection="1" quotePrefix="1">
      <alignment horizontal="distributed" vertical="center"/>
      <protection/>
    </xf>
    <xf numFmtId="0" fontId="0" fillId="0" borderId="0" xfId="0" applyFont="1" applyFill="1" applyAlignment="1">
      <alignment horizontal="center" vertical="center"/>
    </xf>
    <xf numFmtId="0" fontId="20" fillId="0" borderId="16" xfId="0" applyFont="1" applyFill="1" applyBorder="1" applyAlignment="1" applyProtection="1">
      <alignment horizontal="left" vertical="center"/>
      <protection/>
    </xf>
    <xf numFmtId="0" fontId="20" fillId="0" borderId="16" xfId="0" applyFont="1" applyFill="1" applyBorder="1" applyAlignment="1" applyProtection="1" quotePrefix="1">
      <alignment horizontal="left" vertical="center"/>
      <protection/>
    </xf>
    <xf numFmtId="0" fontId="20" fillId="0" borderId="27" xfId="0" applyFont="1" applyFill="1" applyBorder="1" applyAlignment="1" applyProtection="1" quotePrefix="1">
      <alignment horizontal="left" vertical="center"/>
      <protection/>
    </xf>
    <xf numFmtId="0" fontId="0" fillId="0" borderId="42"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44" xfId="0" applyFont="1" applyFill="1" applyBorder="1" applyAlignment="1">
      <alignment horizontal="distributed" vertical="center"/>
    </xf>
    <xf numFmtId="0" fontId="0" fillId="0" borderId="45" xfId="0" applyFont="1" applyFill="1" applyBorder="1" applyAlignment="1">
      <alignment horizontal="distributed" vertical="center"/>
    </xf>
    <xf numFmtId="38" fontId="0" fillId="0" borderId="17" xfId="49" applyFont="1" applyFill="1" applyBorder="1" applyAlignment="1">
      <alignment horizontal="right" vertical="center"/>
    </xf>
    <xf numFmtId="38" fontId="0" fillId="0" borderId="0" xfId="49" applyFont="1" applyFill="1" applyAlignment="1">
      <alignment horizontal="right" vertical="center"/>
    </xf>
    <xf numFmtId="38" fontId="0" fillId="0" borderId="0" xfId="0" applyNumberFormat="1" applyFont="1" applyFill="1" applyBorder="1" applyAlignment="1">
      <alignment vertical="center"/>
    </xf>
    <xf numFmtId="0" fontId="0" fillId="0" borderId="0" xfId="0" applyFont="1" applyFill="1" applyAlignment="1">
      <alignment vertical="center"/>
    </xf>
    <xf numFmtId="38" fontId="0" fillId="0" borderId="15"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54" xfId="0" applyFont="1" applyFill="1" applyBorder="1" applyAlignment="1">
      <alignment horizontal="left" vertical="top" wrapText="1"/>
    </xf>
    <xf numFmtId="0" fontId="0" fillId="0" borderId="55" xfId="0" applyFont="1" applyFill="1" applyBorder="1" applyAlignment="1">
      <alignment horizontal="distributed" vertical="center"/>
    </xf>
    <xf numFmtId="0" fontId="0" fillId="0" borderId="56" xfId="0" applyFont="1" applyFill="1" applyBorder="1" applyAlignment="1">
      <alignment horizontal="distributed" vertical="center"/>
    </xf>
    <xf numFmtId="0" fontId="0" fillId="0" borderId="57" xfId="0" applyFont="1" applyFill="1" applyBorder="1" applyAlignment="1">
      <alignment horizontal="distributed" vertical="center"/>
    </xf>
    <xf numFmtId="0" fontId="0" fillId="0" borderId="40"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distributed" vertical="center"/>
    </xf>
    <xf numFmtId="0" fontId="0" fillId="0" borderId="50" xfId="0" applyFont="1" applyFill="1" applyBorder="1" applyAlignment="1">
      <alignment horizontal="distributed" vertical="center"/>
    </xf>
    <xf numFmtId="0" fontId="0" fillId="0" borderId="58" xfId="0" applyFont="1" applyFill="1" applyBorder="1" applyAlignment="1">
      <alignment horizontal="distributed" vertical="center"/>
    </xf>
    <xf numFmtId="0" fontId="0" fillId="0" borderId="6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2" xfId="0" applyFont="1" applyFill="1" applyBorder="1" applyAlignment="1">
      <alignment horizontal="distributed" vertical="center"/>
    </xf>
    <xf numFmtId="0" fontId="0" fillId="0" borderId="0" xfId="0" applyFont="1" applyFill="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37" fontId="0" fillId="0" borderId="0" xfId="0" applyNumberFormat="1" applyFont="1" applyFill="1" applyAlignment="1" applyProtection="1">
      <alignment vertical="center"/>
      <protection/>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0" fillId="0" borderId="0" xfId="0" applyFont="1" applyFill="1" applyBorder="1" applyAlignment="1">
      <alignment horizontal="distributed" vertical="center"/>
    </xf>
    <xf numFmtId="0" fontId="0" fillId="0" borderId="37"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22" xfId="0" applyFont="1" applyFill="1" applyBorder="1" applyAlignment="1">
      <alignment horizontal="left" vertical="center"/>
    </xf>
    <xf numFmtId="0" fontId="0" fillId="0" borderId="11"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22" xfId="0" applyFont="1" applyFill="1" applyBorder="1" applyAlignment="1">
      <alignment horizontal="left" vertical="center"/>
    </xf>
    <xf numFmtId="0" fontId="0" fillId="0" borderId="13" xfId="0" applyFont="1" applyFill="1" applyBorder="1" applyAlignment="1">
      <alignment horizontal="left" vertical="center"/>
    </xf>
    <xf numFmtId="0" fontId="19" fillId="0" borderId="15" xfId="0" applyFont="1" applyFill="1" applyBorder="1" applyAlignment="1">
      <alignment horizontal="distributed" vertical="center"/>
    </xf>
    <xf numFmtId="0" fontId="0" fillId="0" borderId="10" xfId="0" applyFont="1" applyFill="1" applyBorder="1" applyAlignment="1">
      <alignment horizontal="left" vertical="center" wrapText="1"/>
    </xf>
    <xf numFmtId="37" fontId="0" fillId="0" borderId="15" xfId="0" applyNumberFormat="1" applyFont="1" applyFill="1" applyBorder="1" applyAlignment="1" applyProtection="1">
      <alignment horizontal="right" vertical="center"/>
      <protection/>
    </xf>
    <xf numFmtId="0" fontId="0" fillId="0" borderId="0" xfId="0" applyFont="1" applyFill="1" applyAlignment="1">
      <alignment horizontal="right" vertical="center"/>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37" fontId="0" fillId="0" borderId="15" xfId="0" applyNumberFormat="1" applyFont="1" applyFill="1" applyBorder="1" applyAlignment="1" applyProtection="1">
      <alignment vertical="center"/>
      <protection/>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0" xfId="0" applyNumberFormat="1" applyFont="1" applyFill="1" applyBorder="1" applyAlignment="1" applyProtection="1">
      <alignment vertical="center"/>
      <protection/>
    </xf>
    <xf numFmtId="0" fontId="0" fillId="0" borderId="38" xfId="0" applyBorder="1" applyAlignment="1">
      <alignment horizontal="distributed" vertical="center"/>
    </xf>
    <xf numFmtId="0" fontId="0" fillId="0" borderId="32" xfId="0"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0" fontId="0" fillId="0" borderId="40" xfId="0" applyBorder="1" applyAlignment="1">
      <alignment horizontal="distributed" vertical="center"/>
    </xf>
    <xf numFmtId="0" fontId="0" fillId="0" borderId="63" xfId="0" applyFont="1" applyFill="1" applyBorder="1" applyAlignment="1">
      <alignment horizontal="distributed" vertical="center"/>
    </xf>
    <xf numFmtId="0" fontId="0" fillId="0" borderId="36" xfId="0" applyFill="1" applyBorder="1" applyAlignment="1">
      <alignment horizontal="distributed" vertical="center"/>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Alignment="1">
      <alignment/>
    </xf>
    <xf numFmtId="37" fontId="0" fillId="0" borderId="21"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0" xfId="0" applyFont="1" applyFill="1" applyBorder="1" applyAlignment="1">
      <alignment horizontal="right" vertical="center"/>
    </xf>
    <xf numFmtId="0" fontId="19" fillId="0" borderId="15" xfId="0" applyFont="1" applyFill="1" applyBorder="1" applyAlignment="1">
      <alignment horizontal="left" vertical="center"/>
    </xf>
    <xf numFmtId="0" fontId="19" fillId="0" borderId="23" xfId="0" applyFont="1" applyFill="1" applyBorder="1" applyAlignment="1">
      <alignment horizontal="left" vertical="center"/>
    </xf>
    <xf numFmtId="0" fontId="0" fillId="33" borderId="0" xfId="0" applyFill="1" applyBorder="1" applyAlignment="1">
      <alignment horizontal="center" vertical="center"/>
    </xf>
    <xf numFmtId="0" fontId="0" fillId="0" borderId="13" xfId="0" applyFont="1" applyFill="1" applyBorder="1" applyAlignment="1">
      <alignment horizontal="distributed" vertical="center"/>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61"/>
  <sheetViews>
    <sheetView tabSelected="1" view="pageBreakPreview" zoomScale="60" zoomScaleNormal="120" zoomScalePageLayoutView="0" workbookViewId="0" topLeftCell="A1">
      <selection activeCell="A1" sqref="A1"/>
    </sheetView>
  </sheetViews>
  <sheetFormatPr defaultColWidth="10.59765625" defaultRowHeight="15"/>
  <cols>
    <col min="1" max="1" width="14" style="10" customWidth="1"/>
    <col min="2" max="2" width="12.59765625" style="10" customWidth="1"/>
    <col min="3" max="3" width="14.3984375" style="10" customWidth="1"/>
    <col min="4" max="8" width="12.59765625" style="10" customWidth="1"/>
    <col min="9" max="9" width="14.5" style="10" customWidth="1"/>
    <col min="10" max="10" width="12.59765625" style="10" customWidth="1"/>
    <col min="11" max="11" width="14" style="10" customWidth="1"/>
    <col min="12" max="12" width="12.59765625" style="10" customWidth="1"/>
    <col min="13" max="13" width="14.5" style="10" customWidth="1"/>
    <col min="14" max="16" width="12.59765625" style="10" customWidth="1"/>
    <col min="17" max="17" width="14.3984375" style="10" customWidth="1"/>
    <col min="18" max="19" width="12.59765625" style="10" customWidth="1"/>
    <col min="20" max="20" width="5.59765625" style="10" customWidth="1"/>
    <col min="21" max="16384" width="10.59765625" style="10" customWidth="1"/>
  </cols>
  <sheetData>
    <row r="1" spans="1:19" s="15" customFormat="1" ht="19.5" customHeight="1">
      <c r="A1" s="14" t="s">
        <v>83</v>
      </c>
      <c r="S1" s="16" t="s">
        <v>84</v>
      </c>
    </row>
    <row r="2" spans="1:20" s="4" customFormat="1" ht="24.75" customHeight="1">
      <c r="A2" s="203" t="s">
        <v>87</v>
      </c>
      <c r="B2" s="203"/>
      <c r="C2" s="203"/>
      <c r="D2" s="203"/>
      <c r="E2" s="203"/>
      <c r="F2" s="203"/>
      <c r="G2" s="203"/>
      <c r="H2" s="203"/>
      <c r="I2" s="203"/>
      <c r="J2" s="203"/>
      <c r="K2" s="203"/>
      <c r="L2" s="203"/>
      <c r="M2" s="203"/>
      <c r="N2" s="203"/>
      <c r="O2" s="203"/>
      <c r="P2" s="203"/>
      <c r="Q2" s="203"/>
      <c r="R2" s="203"/>
      <c r="S2" s="203"/>
      <c r="T2" s="118"/>
    </row>
    <row r="3" spans="1:19" s="5" customFormat="1" ht="19.5" customHeight="1">
      <c r="A3" s="204" t="s">
        <v>86</v>
      </c>
      <c r="B3" s="204"/>
      <c r="C3" s="204"/>
      <c r="D3" s="204"/>
      <c r="E3" s="204"/>
      <c r="F3" s="204"/>
      <c r="G3" s="204"/>
      <c r="H3" s="204"/>
      <c r="I3" s="204"/>
      <c r="J3" s="204"/>
      <c r="K3" s="204"/>
      <c r="L3" s="204"/>
      <c r="M3" s="204"/>
      <c r="N3" s="204"/>
      <c r="O3" s="204"/>
      <c r="P3" s="204"/>
      <c r="Q3" s="204"/>
      <c r="R3" s="204"/>
      <c r="S3" s="204"/>
    </row>
    <row r="4" spans="1:19" s="5" customFormat="1" ht="19.5" customHeight="1">
      <c r="A4" s="202" t="s">
        <v>85</v>
      </c>
      <c r="B4" s="202"/>
      <c r="C4" s="202"/>
      <c r="D4" s="202"/>
      <c r="E4" s="202"/>
      <c r="F4" s="202"/>
      <c r="G4" s="202"/>
      <c r="H4" s="202"/>
      <c r="I4" s="202"/>
      <c r="J4" s="1"/>
      <c r="K4" s="201" t="s">
        <v>79</v>
      </c>
      <c r="L4" s="202"/>
      <c r="M4" s="202"/>
      <c r="N4" s="202"/>
      <c r="O4" s="202"/>
      <c r="P4" s="202"/>
      <c r="Q4" s="202"/>
      <c r="R4" s="202"/>
      <c r="S4" s="202"/>
    </row>
    <row r="5" spans="1:19" s="5" customFormat="1" ht="18" customHeight="1" thickBot="1">
      <c r="A5" s="6"/>
      <c r="B5" s="1"/>
      <c r="C5" s="1"/>
      <c r="D5" s="1"/>
      <c r="E5" s="1"/>
      <c r="F5" s="1"/>
      <c r="G5" s="1"/>
      <c r="H5" s="1"/>
      <c r="I5" s="7" t="s">
        <v>62</v>
      </c>
      <c r="J5" s="7"/>
      <c r="L5" s="1"/>
      <c r="M5" s="1"/>
      <c r="N5" s="1"/>
      <c r="O5" s="1"/>
      <c r="P5" s="1"/>
      <c r="Q5" s="1"/>
      <c r="R5" s="1"/>
      <c r="S5" s="7" t="s">
        <v>62</v>
      </c>
    </row>
    <row r="6" spans="1:19" s="5" customFormat="1" ht="18" customHeight="1">
      <c r="A6" s="213" t="s">
        <v>1</v>
      </c>
      <c r="B6" s="205" t="s">
        <v>88</v>
      </c>
      <c r="C6" s="206"/>
      <c r="D6" s="207" t="s">
        <v>2</v>
      </c>
      <c r="E6" s="208"/>
      <c r="F6" s="205" t="s">
        <v>92</v>
      </c>
      <c r="G6" s="206"/>
      <c r="H6" s="207" t="s">
        <v>91</v>
      </c>
      <c r="I6" s="217"/>
      <c r="J6" s="1"/>
      <c r="K6" s="213" t="s">
        <v>1</v>
      </c>
      <c r="L6" s="205" t="s">
        <v>96</v>
      </c>
      <c r="M6" s="215"/>
      <c r="N6" s="207" t="s">
        <v>3</v>
      </c>
      <c r="O6" s="219"/>
      <c r="P6" s="205" t="s">
        <v>97</v>
      </c>
      <c r="Q6" s="215"/>
      <c r="R6" s="205" t="s">
        <v>98</v>
      </c>
      <c r="S6" s="216"/>
    </row>
    <row r="7" spans="1:19" s="5" customFormat="1" ht="18" customHeight="1">
      <c r="A7" s="218"/>
      <c r="B7" s="119" t="s">
        <v>89</v>
      </c>
      <c r="C7" s="119" t="s">
        <v>90</v>
      </c>
      <c r="D7" s="119" t="s">
        <v>89</v>
      </c>
      <c r="E7" s="119" t="s">
        <v>90</v>
      </c>
      <c r="F7" s="119" t="s">
        <v>89</v>
      </c>
      <c r="G7" s="119" t="s">
        <v>90</v>
      </c>
      <c r="H7" s="119" t="s">
        <v>89</v>
      </c>
      <c r="I7" s="120" t="s">
        <v>90</v>
      </c>
      <c r="J7" s="2"/>
      <c r="K7" s="218"/>
      <c r="L7" s="119" t="s">
        <v>89</v>
      </c>
      <c r="M7" s="119" t="s">
        <v>90</v>
      </c>
      <c r="N7" s="119" t="s">
        <v>89</v>
      </c>
      <c r="O7" s="119" t="s">
        <v>90</v>
      </c>
      <c r="P7" s="119" t="s">
        <v>89</v>
      </c>
      <c r="Q7" s="119" t="s">
        <v>90</v>
      </c>
      <c r="R7" s="119" t="s">
        <v>89</v>
      </c>
      <c r="S7" s="120" t="s">
        <v>90</v>
      </c>
    </row>
    <row r="8" spans="1:19" s="5" customFormat="1" ht="18" customHeight="1">
      <c r="A8" s="121" t="s">
        <v>93</v>
      </c>
      <c r="B8" s="94">
        <f aca="true" t="shared" si="0" ref="B8:C11">SUM(D8,F8,H8)</f>
        <v>2621912</v>
      </c>
      <c r="C8" s="94">
        <f t="shared" si="0"/>
        <v>41543553</v>
      </c>
      <c r="D8" s="94">
        <v>55365</v>
      </c>
      <c r="E8" s="94">
        <v>1204906</v>
      </c>
      <c r="F8" s="94">
        <v>149216</v>
      </c>
      <c r="G8" s="94">
        <v>2936621</v>
      </c>
      <c r="H8" s="94">
        <v>2417331</v>
      </c>
      <c r="I8" s="94">
        <v>37402026</v>
      </c>
      <c r="J8" s="8"/>
      <c r="K8" s="121" t="s">
        <v>93</v>
      </c>
      <c r="L8" s="94">
        <v>1031369</v>
      </c>
      <c r="M8" s="94">
        <v>13086680</v>
      </c>
      <c r="N8" s="94">
        <v>550818</v>
      </c>
      <c r="O8" s="94">
        <v>13660845</v>
      </c>
      <c r="P8" s="94">
        <v>1035515</v>
      </c>
      <c r="Q8" s="94">
        <v>14749421</v>
      </c>
      <c r="R8" s="94">
        <v>4210</v>
      </c>
      <c r="S8" s="94">
        <v>46607</v>
      </c>
    </row>
    <row r="9" spans="1:19" s="5" customFormat="1" ht="18" customHeight="1">
      <c r="A9" s="158" t="s">
        <v>239</v>
      </c>
      <c r="B9" s="94">
        <f t="shared" si="0"/>
        <v>2618847</v>
      </c>
      <c r="C9" s="94">
        <f t="shared" si="0"/>
        <v>41115152</v>
      </c>
      <c r="D9" s="94">
        <v>23392</v>
      </c>
      <c r="E9" s="94">
        <v>535226</v>
      </c>
      <c r="F9" s="94">
        <v>172920</v>
      </c>
      <c r="G9" s="94">
        <v>4674030</v>
      </c>
      <c r="H9" s="94">
        <v>2422535</v>
      </c>
      <c r="I9" s="94">
        <v>35905896</v>
      </c>
      <c r="J9" s="8"/>
      <c r="K9" s="158" t="s">
        <v>239</v>
      </c>
      <c r="L9" s="94">
        <v>1181831</v>
      </c>
      <c r="M9" s="94">
        <v>16005395</v>
      </c>
      <c r="N9" s="94">
        <v>426672</v>
      </c>
      <c r="O9" s="94">
        <v>11096344</v>
      </c>
      <c r="P9" s="94">
        <v>1005967</v>
      </c>
      <c r="Q9" s="94">
        <v>13973971</v>
      </c>
      <c r="R9" s="94">
        <v>4377</v>
      </c>
      <c r="S9" s="94">
        <v>39442</v>
      </c>
    </row>
    <row r="10" spans="1:19" s="5" customFormat="1" ht="18" customHeight="1">
      <c r="A10" s="158" t="s">
        <v>240</v>
      </c>
      <c r="B10" s="94">
        <f t="shared" si="0"/>
        <v>2486851</v>
      </c>
      <c r="C10" s="94">
        <f t="shared" si="0"/>
        <v>38999146</v>
      </c>
      <c r="D10" s="94">
        <v>42535</v>
      </c>
      <c r="E10" s="94">
        <v>880210</v>
      </c>
      <c r="F10" s="94">
        <v>180901</v>
      </c>
      <c r="G10" s="94">
        <v>4130868</v>
      </c>
      <c r="H10" s="94">
        <v>2263415</v>
      </c>
      <c r="I10" s="94">
        <v>33988068</v>
      </c>
      <c r="J10" s="8"/>
      <c r="K10" s="158" t="s">
        <v>240</v>
      </c>
      <c r="L10" s="94">
        <v>1206192</v>
      </c>
      <c r="M10" s="94">
        <v>17777933</v>
      </c>
      <c r="N10" s="94">
        <v>422527</v>
      </c>
      <c r="O10" s="94">
        <v>9694661</v>
      </c>
      <c r="P10" s="94">
        <v>850015</v>
      </c>
      <c r="Q10" s="94">
        <v>11430120</v>
      </c>
      <c r="R10" s="94">
        <v>8117</v>
      </c>
      <c r="S10" s="94">
        <v>96432</v>
      </c>
    </row>
    <row r="11" spans="1:19" s="5" customFormat="1" ht="18" customHeight="1">
      <c r="A11" s="158" t="s">
        <v>241</v>
      </c>
      <c r="B11" s="94">
        <f t="shared" si="0"/>
        <v>2612419</v>
      </c>
      <c r="C11" s="94">
        <f t="shared" si="0"/>
        <v>42740025</v>
      </c>
      <c r="D11" s="94">
        <v>80735</v>
      </c>
      <c r="E11" s="94">
        <v>1595688</v>
      </c>
      <c r="F11" s="94">
        <v>217061</v>
      </c>
      <c r="G11" s="94">
        <v>5846141</v>
      </c>
      <c r="H11" s="94">
        <v>2314623</v>
      </c>
      <c r="I11" s="94">
        <v>35298196</v>
      </c>
      <c r="J11" s="8"/>
      <c r="K11" s="158" t="s">
        <v>241</v>
      </c>
      <c r="L11" s="94">
        <v>1198696</v>
      </c>
      <c r="M11" s="94">
        <v>18488685</v>
      </c>
      <c r="N11" s="94">
        <v>457328</v>
      </c>
      <c r="O11" s="94">
        <v>11161574</v>
      </c>
      <c r="P11" s="94">
        <v>951482</v>
      </c>
      <c r="Q11" s="94">
        <v>13063214</v>
      </c>
      <c r="R11" s="94">
        <v>4913</v>
      </c>
      <c r="S11" s="94">
        <v>26552</v>
      </c>
    </row>
    <row r="12" spans="1:19" ht="18" customHeight="1">
      <c r="A12" s="123" t="s">
        <v>242</v>
      </c>
      <c r="B12" s="161">
        <f>SUM(B14:B27)</f>
        <v>2574627</v>
      </c>
      <c r="C12" s="161">
        <f>SUM(C14:C27)</f>
        <v>40508354</v>
      </c>
      <c r="D12" s="161">
        <f aca="true" t="shared" si="1" ref="D12:I12">SUM(D14:D27)</f>
        <v>28512</v>
      </c>
      <c r="E12" s="161">
        <f t="shared" si="1"/>
        <v>527485</v>
      </c>
      <c r="F12" s="161">
        <f t="shared" si="1"/>
        <v>268487</v>
      </c>
      <c r="G12" s="161">
        <f t="shared" si="1"/>
        <v>7205370</v>
      </c>
      <c r="H12" s="161">
        <f t="shared" si="1"/>
        <v>2277628</v>
      </c>
      <c r="I12" s="161">
        <f t="shared" si="1"/>
        <v>32775499</v>
      </c>
      <c r="J12" s="9"/>
      <c r="K12" s="123" t="s">
        <v>242</v>
      </c>
      <c r="L12" s="64">
        <f>SUM(L14:L27)</f>
        <v>1120880</v>
      </c>
      <c r="M12" s="64">
        <f>SUM(M14:M27)</f>
        <v>17553675</v>
      </c>
      <c r="N12" s="64">
        <f aca="true" t="shared" si="2" ref="N12:S12">SUM(N14:N27)</f>
        <v>412936</v>
      </c>
      <c r="O12" s="64">
        <f t="shared" si="2"/>
        <v>9004804</v>
      </c>
      <c r="P12" s="64">
        <f t="shared" si="2"/>
        <v>1031040</v>
      </c>
      <c r="Q12" s="64">
        <v>13821478</v>
      </c>
      <c r="R12" s="64">
        <f t="shared" si="2"/>
        <v>9771</v>
      </c>
      <c r="S12" s="64">
        <f t="shared" si="2"/>
        <v>128397</v>
      </c>
    </row>
    <row r="13" spans="1:19" ht="18" customHeight="1">
      <c r="A13" s="19"/>
      <c r="B13" s="96"/>
      <c r="C13" s="96"/>
      <c r="D13" s="96"/>
      <c r="E13" s="96"/>
      <c r="F13" s="96"/>
      <c r="G13" s="96"/>
      <c r="H13" s="96"/>
      <c r="I13" s="96"/>
      <c r="J13" s="11"/>
      <c r="K13" s="19"/>
      <c r="L13" s="11"/>
      <c r="M13" s="11"/>
      <c r="N13" s="11"/>
      <c r="O13" s="11"/>
      <c r="P13" s="11"/>
      <c r="Q13" s="11"/>
      <c r="R13" s="11"/>
      <c r="S13" s="11"/>
    </row>
    <row r="14" spans="1:20" ht="18" customHeight="1">
      <c r="A14" s="19" t="s">
        <v>94</v>
      </c>
      <c r="B14" s="94">
        <f aca="true" t="shared" si="3" ref="B14:B27">SUM(D14,F14,H14)</f>
        <v>202989</v>
      </c>
      <c r="C14" s="94">
        <f aca="true" t="shared" si="4" ref="C14:C27">SUM(E14,G14,I14)</f>
        <v>4239841</v>
      </c>
      <c r="D14" s="95">
        <v>1026</v>
      </c>
      <c r="E14" s="95">
        <v>20900</v>
      </c>
      <c r="F14" s="95">
        <v>40970</v>
      </c>
      <c r="G14" s="95">
        <v>1673130</v>
      </c>
      <c r="H14" s="95">
        <v>160993</v>
      </c>
      <c r="I14" s="95">
        <v>2545811</v>
      </c>
      <c r="J14" s="12"/>
      <c r="K14" s="19" t="s">
        <v>94</v>
      </c>
      <c r="L14" s="95">
        <v>65025</v>
      </c>
      <c r="M14" s="95">
        <v>1021812</v>
      </c>
      <c r="N14" s="95">
        <v>36168</v>
      </c>
      <c r="O14" s="95">
        <v>913305</v>
      </c>
      <c r="P14" s="95">
        <v>101524</v>
      </c>
      <c r="Q14" s="95">
        <v>2302438</v>
      </c>
      <c r="R14" s="95">
        <v>272</v>
      </c>
      <c r="S14" s="95">
        <v>2286</v>
      </c>
      <c r="T14" s="12"/>
    </row>
    <row r="15" spans="1:20" ht="18" customHeight="1">
      <c r="A15" s="20" t="s">
        <v>14</v>
      </c>
      <c r="B15" s="94">
        <f t="shared" si="3"/>
        <v>203063</v>
      </c>
      <c r="C15" s="94">
        <f t="shared" si="4"/>
        <v>2893721</v>
      </c>
      <c r="D15" s="95">
        <v>3952</v>
      </c>
      <c r="E15" s="95">
        <v>63640</v>
      </c>
      <c r="F15" s="95">
        <v>24146</v>
      </c>
      <c r="G15" s="95">
        <v>312866</v>
      </c>
      <c r="H15" s="95">
        <v>174965</v>
      </c>
      <c r="I15" s="95">
        <v>2517215</v>
      </c>
      <c r="J15" s="12"/>
      <c r="K15" s="20" t="s">
        <v>14</v>
      </c>
      <c r="L15" s="95">
        <v>97437</v>
      </c>
      <c r="M15" s="95">
        <v>1592097</v>
      </c>
      <c r="N15" s="95">
        <v>41587</v>
      </c>
      <c r="O15" s="95">
        <v>438685</v>
      </c>
      <c r="P15" s="95">
        <v>63708</v>
      </c>
      <c r="Q15" s="95">
        <v>860262</v>
      </c>
      <c r="R15" s="95">
        <v>331</v>
      </c>
      <c r="S15" s="95">
        <v>2677</v>
      </c>
      <c r="T15" s="12"/>
    </row>
    <row r="16" spans="1:20" ht="18" customHeight="1">
      <c r="A16" s="20" t="s">
        <v>15</v>
      </c>
      <c r="B16" s="94">
        <f t="shared" si="3"/>
        <v>224140</v>
      </c>
      <c r="C16" s="94">
        <f t="shared" si="4"/>
        <v>3427473</v>
      </c>
      <c r="D16" s="95">
        <v>1732</v>
      </c>
      <c r="E16" s="95">
        <v>54750</v>
      </c>
      <c r="F16" s="95">
        <v>17610</v>
      </c>
      <c r="G16" s="95">
        <v>471655</v>
      </c>
      <c r="H16" s="95">
        <v>204798</v>
      </c>
      <c r="I16" s="95">
        <v>2901068</v>
      </c>
      <c r="J16" s="12"/>
      <c r="K16" s="20" t="s">
        <v>15</v>
      </c>
      <c r="L16" s="95">
        <v>97736</v>
      </c>
      <c r="M16" s="95">
        <v>1505169</v>
      </c>
      <c r="N16" s="95">
        <v>29235</v>
      </c>
      <c r="O16" s="95">
        <v>788635</v>
      </c>
      <c r="P16" s="95">
        <v>97092</v>
      </c>
      <c r="Q16" s="95">
        <v>1132979</v>
      </c>
      <c r="R16" s="95">
        <v>77</v>
      </c>
      <c r="S16" s="95">
        <v>690</v>
      </c>
      <c r="T16" s="12"/>
    </row>
    <row r="17" spans="1:20" ht="18" customHeight="1">
      <c r="A17" s="20" t="s">
        <v>16</v>
      </c>
      <c r="B17" s="94">
        <f t="shared" si="3"/>
        <v>199707</v>
      </c>
      <c r="C17" s="94">
        <f t="shared" si="4"/>
        <v>3159744</v>
      </c>
      <c r="D17" s="95">
        <v>99</v>
      </c>
      <c r="E17" s="95">
        <v>1600</v>
      </c>
      <c r="F17" s="95">
        <v>23937</v>
      </c>
      <c r="G17" s="95">
        <v>572464</v>
      </c>
      <c r="H17" s="95">
        <v>175671</v>
      </c>
      <c r="I17" s="95">
        <v>2585680</v>
      </c>
      <c r="J17" s="12"/>
      <c r="K17" s="20" t="s">
        <v>16</v>
      </c>
      <c r="L17" s="95">
        <v>108475</v>
      </c>
      <c r="M17" s="95">
        <v>1709322</v>
      </c>
      <c r="N17" s="95">
        <v>27133</v>
      </c>
      <c r="O17" s="95">
        <v>637698</v>
      </c>
      <c r="P17" s="95">
        <v>61947</v>
      </c>
      <c r="Q17" s="95">
        <v>806606</v>
      </c>
      <c r="R17" s="95">
        <v>2152</v>
      </c>
      <c r="S17" s="95">
        <v>6108</v>
      </c>
      <c r="T17" s="12"/>
    </row>
    <row r="18" spans="1:20" ht="18" customHeight="1">
      <c r="A18" s="19"/>
      <c r="B18" s="96"/>
      <c r="C18" s="96"/>
      <c r="D18" s="96"/>
      <c r="E18" s="96"/>
      <c r="F18" s="96"/>
      <c r="G18" s="96"/>
      <c r="H18" s="96"/>
      <c r="I18" s="96"/>
      <c r="J18" s="11"/>
      <c r="K18" s="19"/>
      <c r="L18" s="96"/>
      <c r="M18" s="96"/>
      <c r="N18" s="96"/>
      <c r="O18" s="96"/>
      <c r="P18" s="96"/>
      <c r="Q18" s="96"/>
      <c r="R18" s="96"/>
      <c r="S18" s="96"/>
      <c r="T18" s="12"/>
    </row>
    <row r="19" spans="1:20" ht="18" customHeight="1">
      <c r="A19" s="20" t="s">
        <v>17</v>
      </c>
      <c r="B19" s="94">
        <f t="shared" si="3"/>
        <v>257189</v>
      </c>
      <c r="C19" s="94">
        <f t="shared" si="4"/>
        <v>3973477</v>
      </c>
      <c r="D19" s="95">
        <v>7844</v>
      </c>
      <c r="E19" s="95">
        <v>133559</v>
      </c>
      <c r="F19" s="95">
        <v>19301</v>
      </c>
      <c r="G19" s="95">
        <v>718370</v>
      </c>
      <c r="H19" s="95">
        <v>230044</v>
      </c>
      <c r="I19" s="95">
        <v>3121548</v>
      </c>
      <c r="J19" s="12"/>
      <c r="K19" s="20" t="s">
        <v>17</v>
      </c>
      <c r="L19" s="95">
        <v>92517</v>
      </c>
      <c r="M19" s="95">
        <v>1432313</v>
      </c>
      <c r="N19" s="95">
        <v>37824</v>
      </c>
      <c r="O19" s="95">
        <v>1126064</v>
      </c>
      <c r="P19" s="95">
        <v>126372</v>
      </c>
      <c r="Q19" s="95">
        <v>1408974</v>
      </c>
      <c r="R19" s="95">
        <v>476</v>
      </c>
      <c r="S19" s="95">
        <v>6126</v>
      </c>
      <c r="T19" s="12"/>
    </row>
    <row r="20" spans="1:20" ht="18" customHeight="1">
      <c r="A20" s="20" t="s">
        <v>18</v>
      </c>
      <c r="B20" s="94">
        <f t="shared" si="3"/>
        <v>283714</v>
      </c>
      <c r="C20" s="94">
        <f t="shared" si="4"/>
        <v>3824895</v>
      </c>
      <c r="D20" s="95" t="s">
        <v>243</v>
      </c>
      <c r="E20" s="95" t="s">
        <v>243</v>
      </c>
      <c r="F20" s="95">
        <v>18853</v>
      </c>
      <c r="G20" s="95">
        <v>482223</v>
      </c>
      <c r="H20" s="95">
        <v>264861</v>
      </c>
      <c r="I20" s="95">
        <v>3342672</v>
      </c>
      <c r="J20" s="12"/>
      <c r="K20" s="20" t="s">
        <v>18</v>
      </c>
      <c r="L20" s="95">
        <v>106249</v>
      </c>
      <c r="M20" s="95">
        <v>1597290</v>
      </c>
      <c r="N20" s="95">
        <v>32295</v>
      </c>
      <c r="O20" s="95">
        <v>663548</v>
      </c>
      <c r="P20" s="95">
        <v>140195</v>
      </c>
      <c r="Q20" s="95">
        <v>1472127</v>
      </c>
      <c r="R20" s="95">
        <v>4975</v>
      </c>
      <c r="S20" s="95">
        <v>91930</v>
      </c>
      <c r="T20" s="12"/>
    </row>
    <row r="21" spans="1:20" ht="18" customHeight="1">
      <c r="A21" s="20" t="s">
        <v>19</v>
      </c>
      <c r="B21" s="94">
        <f t="shared" si="3"/>
        <v>211291</v>
      </c>
      <c r="C21" s="94">
        <f t="shared" si="4"/>
        <v>3308282</v>
      </c>
      <c r="D21" s="95">
        <v>1780</v>
      </c>
      <c r="E21" s="95">
        <v>41000</v>
      </c>
      <c r="F21" s="95">
        <v>21281</v>
      </c>
      <c r="G21" s="95">
        <v>348176</v>
      </c>
      <c r="H21" s="95">
        <v>188230</v>
      </c>
      <c r="I21" s="95">
        <v>2919106</v>
      </c>
      <c r="J21" s="12"/>
      <c r="K21" s="20" t="s">
        <v>19</v>
      </c>
      <c r="L21" s="95">
        <v>94772</v>
      </c>
      <c r="M21" s="95">
        <v>1518801</v>
      </c>
      <c r="N21" s="95">
        <v>33938</v>
      </c>
      <c r="O21" s="95">
        <v>555076</v>
      </c>
      <c r="P21" s="95">
        <v>82483</v>
      </c>
      <c r="Q21" s="95">
        <v>1233263</v>
      </c>
      <c r="R21" s="95">
        <v>98</v>
      </c>
      <c r="S21" s="95">
        <v>1142</v>
      </c>
      <c r="T21" s="12"/>
    </row>
    <row r="22" spans="1:20" ht="18" customHeight="1">
      <c r="A22" s="20" t="s">
        <v>20</v>
      </c>
      <c r="B22" s="94">
        <f t="shared" si="3"/>
        <v>178439</v>
      </c>
      <c r="C22" s="94">
        <f t="shared" si="4"/>
        <v>2892917</v>
      </c>
      <c r="D22" s="95" t="s">
        <v>243</v>
      </c>
      <c r="E22" s="95" t="s">
        <v>243</v>
      </c>
      <c r="F22" s="95">
        <v>9020</v>
      </c>
      <c r="G22" s="95">
        <v>195506</v>
      </c>
      <c r="H22" s="95">
        <v>169419</v>
      </c>
      <c r="I22" s="95">
        <v>2697411</v>
      </c>
      <c r="J22" s="12"/>
      <c r="K22" s="20" t="s">
        <v>20</v>
      </c>
      <c r="L22" s="95">
        <v>75544</v>
      </c>
      <c r="M22" s="95">
        <v>1200662</v>
      </c>
      <c r="N22" s="95">
        <v>39787</v>
      </c>
      <c r="O22" s="95">
        <v>823268</v>
      </c>
      <c r="P22" s="95">
        <v>62701</v>
      </c>
      <c r="Q22" s="95">
        <v>865632</v>
      </c>
      <c r="R22" s="95">
        <v>407</v>
      </c>
      <c r="S22" s="95">
        <v>3355</v>
      </c>
      <c r="T22" s="12"/>
    </row>
    <row r="23" spans="1:20" ht="18" customHeight="1">
      <c r="A23" s="19"/>
      <c r="B23" s="96"/>
      <c r="C23" s="96"/>
      <c r="D23" s="96"/>
      <c r="E23" s="96"/>
      <c r="F23" s="96"/>
      <c r="G23" s="96"/>
      <c r="H23" s="96"/>
      <c r="I23" s="96"/>
      <c r="J23" s="11"/>
      <c r="K23" s="19"/>
      <c r="L23" s="96"/>
      <c r="M23" s="96"/>
      <c r="N23" s="96"/>
      <c r="O23" s="96"/>
      <c r="P23" s="96"/>
      <c r="Q23" s="96"/>
      <c r="R23" s="96"/>
      <c r="S23" s="96"/>
      <c r="T23" s="12"/>
    </row>
    <row r="24" spans="1:20" ht="18" customHeight="1">
      <c r="A24" s="20" t="s">
        <v>21</v>
      </c>
      <c r="B24" s="94">
        <f t="shared" si="3"/>
        <v>187327</v>
      </c>
      <c r="C24" s="94">
        <f t="shared" si="4"/>
        <v>3344054</v>
      </c>
      <c r="D24" s="95">
        <v>4780</v>
      </c>
      <c r="E24" s="95">
        <v>45353</v>
      </c>
      <c r="F24" s="95">
        <v>29246</v>
      </c>
      <c r="G24" s="95">
        <v>1043280</v>
      </c>
      <c r="H24" s="95">
        <v>153301</v>
      </c>
      <c r="I24" s="95">
        <v>2255421</v>
      </c>
      <c r="J24" s="12"/>
      <c r="K24" s="20" t="s">
        <v>21</v>
      </c>
      <c r="L24" s="95">
        <v>96154</v>
      </c>
      <c r="M24" s="95">
        <v>1486529</v>
      </c>
      <c r="N24" s="95">
        <v>36372</v>
      </c>
      <c r="O24" s="95">
        <v>1071662</v>
      </c>
      <c r="P24" s="95">
        <v>54658</v>
      </c>
      <c r="Q24" s="95">
        <v>784303</v>
      </c>
      <c r="R24" s="95">
        <v>143</v>
      </c>
      <c r="S24" s="95">
        <v>1560</v>
      </c>
      <c r="T24" s="12"/>
    </row>
    <row r="25" spans="1:20" ht="18" customHeight="1">
      <c r="A25" s="20" t="s">
        <v>22</v>
      </c>
      <c r="B25" s="94">
        <f t="shared" si="3"/>
        <v>233768</v>
      </c>
      <c r="C25" s="94">
        <f t="shared" si="4"/>
        <v>3455213</v>
      </c>
      <c r="D25" s="95">
        <v>1937</v>
      </c>
      <c r="E25" s="95">
        <v>47136</v>
      </c>
      <c r="F25" s="95">
        <v>25649</v>
      </c>
      <c r="G25" s="95">
        <v>548966</v>
      </c>
      <c r="H25" s="95">
        <v>206182</v>
      </c>
      <c r="I25" s="95">
        <v>2859111</v>
      </c>
      <c r="J25" s="12"/>
      <c r="K25" s="20" t="s">
        <v>22</v>
      </c>
      <c r="L25" s="95">
        <v>100182</v>
      </c>
      <c r="M25" s="95">
        <v>1563766</v>
      </c>
      <c r="N25" s="95">
        <v>35307</v>
      </c>
      <c r="O25" s="95">
        <v>743823</v>
      </c>
      <c r="P25" s="95">
        <v>98231</v>
      </c>
      <c r="Q25" s="95">
        <v>1147184</v>
      </c>
      <c r="R25" s="95">
        <v>48</v>
      </c>
      <c r="S25" s="95">
        <v>440</v>
      </c>
      <c r="T25" s="12"/>
    </row>
    <row r="26" spans="1:20" ht="18" customHeight="1">
      <c r="A26" s="20" t="s">
        <v>23</v>
      </c>
      <c r="B26" s="94">
        <f t="shared" si="3"/>
        <v>179302</v>
      </c>
      <c r="C26" s="94">
        <f t="shared" si="4"/>
        <v>2723066</v>
      </c>
      <c r="D26" s="95">
        <v>380</v>
      </c>
      <c r="E26" s="95">
        <v>5505</v>
      </c>
      <c r="F26" s="95">
        <v>18858</v>
      </c>
      <c r="G26" s="95">
        <v>371135</v>
      </c>
      <c r="H26" s="95">
        <v>160064</v>
      </c>
      <c r="I26" s="95">
        <v>2346426</v>
      </c>
      <c r="J26" s="12"/>
      <c r="K26" s="20" t="s">
        <v>23</v>
      </c>
      <c r="L26" s="98">
        <v>85901</v>
      </c>
      <c r="M26" s="95">
        <v>1319660</v>
      </c>
      <c r="N26" s="95">
        <v>26091</v>
      </c>
      <c r="O26" s="95">
        <v>499999</v>
      </c>
      <c r="P26" s="95">
        <v>67241</v>
      </c>
      <c r="Q26" s="95">
        <v>902457</v>
      </c>
      <c r="R26" s="95">
        <v>69</v>
      </c>
      <c r="S26" s="95">
        <v>950</v>
      </c>
      <c r="T26" s="12"/>
    </row>
    <row r="27" spans="1:20" ht="18" customHeight="1">
      <c r="A27" s="21" t="s">
        <v>24</v>
      </c>
      <c r="B27" s="159">
        <f t="shared" si="3"/>
        <v>213698</v>
      </c>
      <c r="C27" s="160">
        <f t="shared" si="4"/>
        <v>3265671</v>
      </c>
      <c r="D27" s="97">
        <v>4982</v>
      </c>
      <c r="E27" s="97">
        <v>114042</v>
      </c>
      <c r="F27" s="97">
        <v>19616</v>
      </c>
      <c r="G27" s="97">
        <v>467599</v>
      </c>
      <c r="H27" s="97">
        <v>189100</v>
      </c>
      <c r="I27" s="97">
        <v>2684030</v>
      </c>
      <c r="J27" s="12"/>
      <c r="K27" s="21" t="s">
        <v>24</v>
      </c>
      <c r="L27" s="99">
        <v>100888</v>
      </c>
      <c r="M27" s="100">
        <v>1606254</v>
      </c>
      <c r="N27" s="100">
        <v>37199</v>
      </c>
      <c r="O27" s="100">
        <v>743041</v>
      </c>
      <c r="P27" s="100">
        <v>74888</v>
      </c>
      <c r="Q27" s="100">
        <v>905243</v>
      </c>
      <c r="R27" s="100">
        <v>723</v>
      </c>
      <c r="S27" s="100">
        <v>11133</v>
      </c>
      <c r="T27" s="12"/>
    </row>
    <row r="28" spans="1:19" s="3" customFormat="1" ht="15" customHeight="1">
      <c r="A28" s="124" t="s">
        <v>61</v>
      </c>
      <c r="K28" s="3" t="s">
        <v>95</v>
      </c>
      <c r="L28" s="10"/>
      <c r="M28" s="10"/>
      <c r="N28" s="10"/>
      <c r="O28" s="10"/>
      <c r="P28" s="10"/>
      <c r="Q28" s="75"/>
      <c r="R28" s="10"/>
      <c r="S28" s="10"/>
    </row>
    <row r="29" s="3" customFormat="1" ht="15" customHeight="1">
      <c r="A29" s="3" t="s">
        <v>95</v>
      </c>
    </row>
    <row r="30" ht="15" customHeight="1"/>
    <row r="31" ht="15" customHeight="1"/>
    <row r="32" ht="15" customHeight="1"/>
    <row r="33" ht="15" customHeight="1"/>
    <row r="34" spans="10:20" s="5" customFormat="1" ht="15" customHeight="1">
      <c r="J34" s="1"/>
      <c r="K34" s="1"/>
      <c r="L34" s="1"/>
      <c r="M34" s="1"/>
      <c r="N34" s="1"/>
      <c r="O34" s="1"/>
      <c r="P34" s="1"/>
      <c r="Q34" s="1"/>
      <c r="R34" s="1"/>
      <c r="S34" s="1"/>
      <c r="T34" s="1"/>
    </row>
    <row r="35" spans="1:19" s="5" customFormat="1" ht="19.5" customHeight="1">
      <c r="A35" s="209"/>
      <c r="B35" s="209"/>
      <c r="C35" s="209"/>
      <c r="D35" s="209"/>
      <c r="E35" s="209"/>
      <c r="F35" s="209"/>
      <c r="G35" s="209"/>
      <c r="H35" s="209"/>
      <c r="I35" s="209"/>
      <c r="J35" s="209"/>
      <c r="K35" s="210"/>
      <c r="L35" s="210"/>
      <c r="M35" s="210"/>
      <c r="N35" s="210"/>
      <c r="O35" s="210"/>
      <c r="P35" s="210"/>
      <c r="Q35" s="210"/>
      <c r="R35" s="210"/>
      <c r="S35" s="210"/>
    </row>
    <row r="36" spans="1:19" s="5" customFormat="1" ht="19.5" customHeight="1">
      <c r="A36" s="211" t="s">
        <v>99</v>
      </c>
      <c r="B36" s="211"/>
      <c r="C36" s="211"/>
      <c r="D36" s="211"/>
      <c r="E36" s="211"/>
      <c r="F36" s="211"/>
      <c r="G36" s="211"/>
      <c r="H36" s="211"/>
      <c r="I36" s="211"/>
      <c r="J36" s="211"/>
      <c r="K36" s="212"/>
      <c r="L36" s="212"/>
      <c r="M36" s="212"/>
      <c r="N36" s="212"/>
      <c r="O36" s="212"/>
      <c r="P36" s="212"/>
      <c r="Q36" s="212"/>
      <c r="R36" s="212"/>
      <c r="S36" s="212"/>
    </row>
    <row r="37" spans="2:20" s="5" customFormat="1" ht="18" customHeight="1" thickBot="1">
      <c r="B37" s="1"/>
      <c r="C37" s="1"/>
      <c r="D37" s="1"/>
      <c r="E37" s="1"/>
      <c r="F37" s="1"/>
      <c r="G37" s="1"/>
      <c r="H37" s="1"/>
      <c r="I37" s="1"/>
      <c r="J37" s="7"/>
      <c r="K37" s="1"/>
      <c r="L37" s="1"/>
      <c r="M37" s="1"/>
      <c r="N37" s="1"/>
      <c r="O37" s="1"/>
      <c r="P37" s="1"/>
      <c r="Q37" s="1"/>
      <c r="R37" s="1"/>
      <c r="S37" s="7" t="s">
        <v>0</v>
      </c>
      <c r="T37" s="7"/>
    </row>
    <row r="38" spans="1:19" s="3" customFormat="1" ht="18" customHeight="1">
      <c r="A38" s="213" t="s">
        <v>13</v>
      </c>
      <c r="B38" s="207" t="s">
        <v>4</v>
      </c>
      <c r="C38" s="208"/>
      <c r="D38" s="207" t="s">
        <v>5</v>
      </c>
      <c r="E38" s="208"/>
      <c r="F38" s="207" t="s">
        <v>6</v>
      </c>
      <c r="G38" s="208"/>
      <c r="H38" s="205" t="s">
        <v>7</v>
      </c>
      <c r="I38" s="206"/>
      <c r="J38" s="205" t="s">
        <v>8</v>
      </c>
      <c r="K38" s="206"/>
      <c r="L38" s="207" t="s">
        <v>9</v>
      </c>
      <c r="M38" s="208"/>
      <c r="N38" s="207" t="s">
        <v>100</v>
      </c>
      <c r="O38" s="208"/>
      <c r="P38" s="207" t="s">
        <v>10</v>
      </c>
      <c r="Q38" s="208"/>
      <c r="R38" s="220" t="s">
        <v>11</v>
      </c>
      <c r="S38" s="221"/>
    </row>
    <row r="39" spans="1:19" s="3" customFormat="1" ht="18" customHeight="1">
      <c r="A39" s="214"/>
      <c r="B39" s="119" t="s">
        <v>89</v>
      </c>
      <c r="C39" s="119" t="s">
        <v>90</v>
      </c>
      <c r="D39" s="119" t="s">
        <v>89</v>
      </c>
      <c r="E39" s="119" t="s">
        <v>90</v>
      </c>
      <c r="F39" s="119" t="s">
        <v>89</v>
      </c>
      <c r="G39" s="119" t="s">
        <v>90</v>
      </c>
      <c r="H39" s="119" t="s">
        <v>89</v>
      </c>
      <c r="I39" s="119" t="s">
        <v>90</v>
      </c>
      <c r="J39" s="119" t="s">
        <v>89</v>
      </c>
      <c r="K39" s="119" t="s">
        <v>90</v>
      </c>
      <c r="L39" s="119" t="s">
        <v>89</v>
      </c>
      <c r="M39" s="119" t="s">
        <v>90</v>
      </c>
      <c r="N39" s="119" t="s">
        <v>89</v>
      </c>
      <c r="O39" s="119" t="s">
        <v>90</v>
      </c>
      <c r="P39" s="119" t="s">
        <v>89</v>
      </c>
      <c r="Q39" s="119" t="s">
        <v>90</v>
      </c>
      <c r="R39" s="119" t="s">
        <v>89</v>
      </c>
      <c r="S39" s="120" t="s">
        <v>90</v>
      </c>
    </row>
    <row r="40" spans="1:19" s="3" customFormat="1" ht="18" customHeight="1">
      <c r="A40" s="121" t="s">
        <v>93</v>
      </c>
      <c r="B40" s="101">
        <v>1112820</v>
      </c>
      <c r="C40" s="101">
        <v>16182374</v>
      </c>
      <c r="D40" s="101">
        <v>132562</v>
      </c>
      <c r="E40" s="101">
        <v>2111605</v>
      </c>
      <c r="F40" s="101">
        <v>45539</v>
      </c>
      <c r="G40" s="101">
        <v>392503</v>
      </c>
      <c r="H40" s="101">
        <v>506795</v>
      </c>
      <c r="I40" s="101">
        <v>5980054</v>
      </c>
      <c r="J40" s="101">
        <v>247149</v>
      </c>
      <c r="K40" s="101">
        <v>3844377</v>
      </c>
      <c r="L40" s="101">
        <v>130410</v>
      </c>
      <c r="M40" s="101">
        <v>2795329</v>
      </c>
      <c r="N40" s="101">
        <v>156575</v>
      </c>
      <c r="O40" s="101">
        <v>3133319</v>
      </c>
      <c r="P40" s="101">
        <v>279595</v>
      </c>
      <c r="Q40" s="101">
        <v>6977186</v>
      </c>
      <c r="R40" s="101">
        <v>10467</v>
      </c>
      <c r="S40" s="101">
        <v>126806</v>
      </c>
    </row>
    <row r="41" spans="1:19" s="3" customFormat="1" ht="18" customHeight="1">
      <c r="A41" s="158" t="s">
        <v>239</v>
      </c>
      <c r="B41" s="101">
        <v>1195193</v>
      </c>
      <c r="C41" s="101">
        <v>17497025</v>
      </c>
      <c r="D41" s="101">
        <v>139253</v>
      </c>
      <c r="E41" s="101">
        <v>2270175</v>
      </c>
      <c r="F41" s="101">
        <v>55736</v>
      </c>
      <c r="G41" s="101">
        <v>354439</v>
      </c>
      <c r="H41" s="101">
        <v>429447</v>
      </c>
      <c r="I41" s="101">
        <v>4596868</v>
      </c>
      <c r="J41" s="101">
        <v>294157</v>
      </c>
      <c r="K41" s="101">
        <v>4121962</v>
      </c>
      <c r="L41" s="101">
        <v>81124</v>
      </c>
      <c r="M41" s="101">
        <v>1354541</v>
      </c>
      <c r="N41" s="101">
        <v>225208</v>
      </c>
      <c r="O41" s="101">
        <v>6201341</v>
      </c>
      <c r="P41" s="101">
        <v>195451</v>
      </c>
      <c r="Q41" s="101">
        <v>4672269</v>
      </c>
      <c r="R41" s="101">
        <v>3278</v>
      </c>
      <c r="S41" s="101">
        <v>46532</v>
      </c>
    </row>
    <row r="42" spans="1:19" s="3" customFormat="1" ht="18" customHeight="1">
      <c r="A42" s="158" t="s">
        <v>240</v>
      </c>
      <c r="B42" s="101">
        <v>1349204</v>
      </c>
      <c r="C42" s="101">
        <v>20592233</v>
      </c>
      <c r="D42" s="101">
        <v>124515</v>
      </c>
      <c r="E42" s="101">
        <v>1960393</v>
      </c>
      <c r="F42" s="101">
        <v>39865</v>
      </c>
      <c r="G42" s="101">
        <v>391858</v>
      </c>
      <c r="H42" s="101">
        <v>318975</v>
      </c>
      <c r="I42" s="101">
        <v>3357113</v>
      </c>
      <c r="J42" s="101">
        <v>176906</v>
      </c>
      <c r="K42" s="101">
        <v>2425869</v>
      </c>
      <c r="L42" s="101">
        <v>86038</v>
      </c>
      <c r="M42" s="101">
        <v>1567665</v>
      </c>
      <c r="N42" s="101">
        <v>172901</v>
      </c>
      <c r="O42" s="101">
        <v>4135352</v>
      </c>
      <c r="P42" s="101">
        <v>212735</v>
      </c>
      <c r="Q42" s="101">
        <v>4162567</v>
      </c>
      <c r="R42" s="101">
        <v>5712</v>
      </c>
      <c r="S42" s="101">
        <v>46096</v>
      </c>
    </row>
    <row r="43" spans="1:19" s="3" customFormat="1" ht="18" customHeight="1">
      <c r="A43" s="158" t="s">
        <v>241</v>
      </c>
      <c r="B43" s="101">
        <v>1414124</v>
      </c>
      <c r="C43" s="101">
        <v>22615044</v>
      </c>
      <c r="D43" s="101">
        <v>116372</v>
      </c>
      <c r="E43" s="101">
        <v>1828369</v>
      </c>
      <c r="F43" s="101">
        <v>49472</v>
      </c>
      <c r="G43" s="101">
        <v>450809</v>
      </c>
      <c r="H43" s="101">
        <v>249755</v>
      </c>
      <c r="I43" s="101">
        <v>2581689</v>
      </c>
      <c r="J43" s="101">
        <v>285236</v>
      </c>
      <c r="K43" s="101">
        <v>5046083</v>
      </c>
      <c r="L43" s="101">
        <v>59308</v>
      </c>
      <c r="M43" s="101">
        <v>1349798</v>
      </c>
      <c r="N43" s="101">
        <v>214923</v>
      </c>
      <c r="O43" s="101">
        <v>4957165</v>
      </c>
      <c r="P43" s="101">
        <v>217690</v>
      </c>
      <c r="Q43" s="101">
        <v>3859543</v>
      </c>
      <c r="R43" s="101">
        <v>5539</v>
      </c>
      <c r="S43" s="101">
        <v>51525</v>
      </c>
    </row>
    <row r="44" spans="1:22" ht="18" customHeight="1">
      <c r="A44" s="123" t="s">
        <v>242</v>
      </c>
      <c r="B44" s="64">
        <f>SUM(B46:B59)</f>
        <v>1330588</v>
      </c>
      <c r="C44" s="64">
        <f>SUM(C46:C59)</f>
        <v>21339653</v>
      </c>
      <c r="D44" s="64">
        <f aca="true" t="shared" si="5" ref="D44:S44">SUM(D46:D59)</f>
        <v>117600</v>
      </c>
      <c r="E44" s="64">
        <f t="shared" si="5"/>
        <v>1824654</v>
      </c>
      <c r="F44" s="64">
        <f t="shared" si="5"/>
        <v>43349</v>
      </c>
      <c r="G44" s="64">
        <f t="shared" si="5"/>
        <v>417076</v>
      </c>
      <c r="H44" s="64">
        <f t="shared" si="5"/>
        <v>251290</v>
      </c>
      <c r="I44" s="64">
        <f t="shared" si="5"/>
        <v>2436511</v>
      </c>
      <c r="J44" s="64">
        <f t="shared" si="5"/>
        <v>306561</v>
      </c>
      <c r="K44" s="64">
        <f t="shared" si="5"/>
        <v>3038513</v>
      </c>
      <c r="L44" s="64">
        <f t="shared" si="5"/>
        <v>82735</v>
      </c>
      <c r="M44" s="64">
        <f t="shared" si="5"/>
        <v>1546049</v>
      </c>
      <c r="N44" s="64">
        <f t="shared" si="5"/>
        <v>223539</v>
      </c>
      <c r="O44" s="64">
        <f t="shared" si="5"/>
        <v>4623921</v>
      </c>
      <c r="P44" s="64">
        <f t="shared" si="5"/>
        <v>201835</v>
      </c>
      <c r="Q44" s="64">
        <f t="shared" si="5"/>
        <v>5053119</v>
      </c>
      <c r="R44" s="64">
        <f t="shared" si="5"/>
        <v>17130</v>
      </c>
      <c r="S44" s="64">
        <f t="shared" si="5"/>
        <v>228908</v>
      </c>
      <c r="U44" s="63"/>
      <c r="V44" s="63"/>
    </row>
    <row r="45" spans="1:22" ht="18" customHeight="1">
      <c r="A45" s="19"/>
      <c r="B45" s="11"/>
      <c r="C45" s="11"/>
      <c r="D45" s="11"/>
      <c r="E45" s="11"/>
      <c r="F45" s="11"/>
      <c r="G45" s="11"/>
      <c r="H45" s="11"/>
      <c r="I45" s="11"/>
      <c r="J45" s="11"/>
      <c r="K45" s="11"/>
      <c r="L45" s="11"/>
      <c r="M45" s="11"/>
      <c r="N45" s="11"/>
      <c r="O45" s="11"/>
      <c r="P45" s="11"/>
      <c r="Q45" s="11"/>
      <c r="R45" s="11"/>
      <c r="S45" s="11"/>
      <c r="U45" s="11"/>
      <c r="V45" s="11"/>
    </row>
    <row r="46" spans="1:22" ht="18" customHeight="1">
      <c r="A46" s="19" t="s">
        <v>94</v>
      </c>
      <c r="B46" s="98">
        <v>89334</v>
      </c>
      <c r="C46" s="95">
        <v>1525135</v>
      </c>
      <c r="D46" s="95">
        <v>11028</v>
      </c>
      <c r="E46" s="95">
        <v>165331</v>
      </c>
      <c r="F46" s="95">
        <v>4129</v>
      </c>
      <c r="G46" s="95">
        <v>35412</v>
      </c>
      <c r="H46" s="95">
        <v>26882</v>
      </c>
      <c r="I46" s="95">
        <v>160354</v>
      </c>
      <c r="J46" s="95">
        <v>7347</v>
      </c>
      <c r="K46" s="95">
        <v>95850</v>
      </c>
      <c r="L46" s="95">
        <v>17797</v>
      </c>
      <c r="M46" s="95">
        <v>522610</v>
      </c>
      <c r="N46" s="95">
        <v>12815</v>
      </c>
      <c r="O46" s="95">
        <v>407329</v>
      </c>
      <c r="P46" s="95">
        <v>33590</v>
      </c>
      <c r="Q46" s="95">
        <v>1326950</v>
      </c>
      <c r="R46" s="95">
        <v>67</v>
      </c>
      <c r="S46" s="95">
        <v>870</v>
      </c>
      <c r="T46" s="12"/>
      <c r="U46" s="62"/>
      <c r="V46" s="62"/>
    </row>
    <row r="47" spans="1:22" ht="18" customHeight="1">
      <c r="A47" s="20" t="s">
        <v>14</v>
      </c>
      <c r="B47" s="98">
        <v>117784</v>
      </c>
      <c r="C47" s="95">
        <v>1943573</v>
      </c>
      <c r="D47" s="95">
        <v>4774</v>
      </c>
      <c r="E47" s="95">
        <v>67259</v>
      </c>
      <c r="F47" s="95">
        <v>1083</v>
      </c>
      <c r="G47" s="95">
        <v>8078</v>
      </c>
      <c r="H47" s="95">
        <v>19944</v>
      </c>
      <c r="I47" s="95">
        <v>227014</v>
      </c>
      <c r="J47" s="95">
        <v>15731</v>
      </c>
      <c r="K47" s="95">
        <v>199661</v>
      </c>
      <c r="L47" s="95">
        <v>8721</v>
      </c>
      <c r="M47" s="95">
        <v>205060</v>
      </c>
      <c r="N47" s="95">
        <v>21298</v>
      </c>
      <c r="O47" s="95">
        <v>174346</v>
      </c>
      <c r="P47" s="95">
        <v>13629</v>
      </c>
      <c r="Q47" s="95">
        <v>67730</v>
      </c>
      <c r="R47" s="95">
        <v>99</v>
      </c>
      <c r="S47" s="95">
        <v>1000</v>
      </c>
      <c r="T47" s="12"/>
      <c r="U47" s="62"/>
      <c r="V47" s="62"/>
    </row>
    <row r="48" spans="1:22" ht="18" customHeight="1">
      <c r="A48" s="20" t="s">
        <v>15</v>
      </c>
      <c r="B48" s="98">
        <v>102701</v>
      </c>
      <c r="C48" s="95">
        <v>1629306</v>
      </c>
      <c r="D48" s="95">
        <v>15009</v>
      </c>
      <c r="E48" s="95">
        <v>261893</v>
      </c>
      <c r="F48" s="95">
        <v>3790</v>
      </c>
      <c r="G48" s="95">
        <v>31323</v>
      </c>
      <c r="H48" s="95">
        <v>12603</v>
      </c>
      <c r="I48" s="95">
        <v>99510</v>
      </c>
      <c r="J48" s="95">
        <v>34000</v>
      </c>
      <c r="K48" s="95">
        <v>262662</v>
      </c>
      <c r="L48" s="95">
        <v>1813</v>
      </c>
      <c r="M48" s="95">
        <v>14150</v>
      </c>
      <c r="N48" s="95">
        <v>24015</v>
      </c>
      <c r="O48" s="95">
        <v>495714</v>
      </c>
      <c r="P48" s="95">
        <v>29510</v>
      </c>
      <c r="Q48" s="95">
        <v>626718</v>
      </c>
      <c r="R48" s="95">
        <v>699</v>
      </c>
      <c r="S48" s="95">
        <v>6197</v>
      </c>
      <c r="T48" s="12"/>
      <c r="U48" s="62"/>
      <c r="V48" s="62"/>
    </row>
    <row r="49" spans="1:22" ht="18" customHeight="1">
      <c r="A49" s="20" t="s">
        <v>16</v>
      </c>
      <c r="B49" s="98">
        <v>118627</v>
      </c>
      <c r="C49" s="95">
        <v>1895918</v>
      </c>
      <c r="D49" s="95">
        <v>12522</v>
      </c>
      <c r="E49" s="95">
        <v>189601</v>
      </c>
      <c r="F49" s="95">
        <v>3538</v>
      </c>
      <c r="G49" s="95">
        <v>35023</v>
      </c>
      <c r="H49" s="95">
        <v>22318</v>
      </c>
      <c r="I49" s="95">
        <v>205333</v>
      </c>
      <c r="J49" s="95">
        <v>8164</v>
      </c>
      <c r="K49" s="95">
        <v>112198</v>
      </c>
      <c r="L49" s="95">
        <v>1528</v>
      </c>
      <c r="M49" s="95">
        <v>22350</v>
      </c>
      <c r="N49" s="95">
        <v>26132</v>
      </c>
      <c r="O49" s="95">
        <v>597849</v>
      </c>
      <c r="P49" s="95">
        <v>4113</v>
      </c>
      <c r="Q49" s="95">
        <v>56782</v>
      </c>
      <c r="R49" s="95">
        <v>2765</v>
      </c>
      <c r="S49" s="95">
        <v>44690</v>
      </c>
      <c r="T49" s="12"/>
      <c r="U49" s="62"/>
      <c r="V49" s="62"/>
    </row>
    <row r="50" spans="1:22" ht="18" customHeight="1">
      <c r="A50" s="19"/>
      <c r="B50" s="102"/>
      <c r="C50" s="96"/>
      <c r="D50" s="96"/>
      <c r="E50" s="96"/>
      <c r="F50" s="96"/>
      <c r="G50" s="96"/>
      <c r="H50" s="96"/>
      <c r="I50" s="96"/>
      <c r="J50" s="96"/>
      <c r="K50" s="96"/>
      <c r="L50" s="96"/>
      <c r="M50" s="96"/>
      <c r="N50" s="96"/>
      <c r="O50" s="96"/>
      <c r="P50" s="96"/>
      <c r="Q50" s="96"/>
      <c r="R50" s="96"/>
      <c r="S50" s="96"/>
      <c r="T50" s="12"/>
      <c r="U50" s="11"/>
      <c r="V50" s="11"/>
    </row>
    <row r="51" spans="1:22" ht="18" customHeight="1">
      <c r="A51" s="20" t="s">
        <v>17</v>
      </c>
      <c r="B51" s="98">
        <v>106536</v>
      </c>
      <c r="C51" s="95">
        <v>1710196</v>
      </c>
      <c r="D51" s="95">
        <v>9726</v>
      </c>
      <c r="E51" s="95">
        <v>147833</v>
      </c>
      <c r="F51" s="95">
        <v>4942</v>
      </c>
      <c r="G51" s="95">
        <v>66236</v>
      </c>
      <c r="H51" s="95">
        <v>34988</v>
      </c>
      <c r="I51" s="95">
        <v>326540</v>
      </c>
      <c r="J51" s="95">
        <v>55452</v>
      </c>
      <c r="K51" s="95">
        <v>514467</v>
      </c>
      <c r="L51" s="95">
        <v>8284</v>
      </c>
      <c r="M51" s="95">
        <v>184680</v>
      </c>
      <c r="N51" s="95">
        <v>9916</v>
      </c>
      <c r="O51" s="95">
        <v>158680</v>
      </c>
      <c r="P51" s="95">
        <v>26310</v>
      </c>
      <c r="Q51" s="95">
        <v>856652</v>
      </c>
      <c r="R51" s="95">
        <v>1035</v>
      </c>
      <c r="S51" s="95">
        <v>8193</v>
      </c>
      <c r="T51" s="12"/>
      <c r="U51" s="62"/>
      <c r="V51" s="62"/>
    </row>
    <row r="52" spans="1:22" ht="18" customHeight="1">
      <c r="A52" s="20" t="s">
        <v>18</v>
      </c>
      <c r="B52" s="98">
        <v>111276</v>
      </c>
      <c r="C52" s="95">
        <v>1772113</v>
      </c>
      <c r="D52" s="95">
        <v>12240</v>
      </c>
      <c r="E52" s="95">
        <v>183481</v>
      </c>
      <c r="F52" s="95">
        <v>4217</v>
      </c>
      <c r="G52" s="95">
        <v>35929</v>
      </c>
      <c r="H52" s="95">
        <v>48576</v>
      </c>
      <c r="I52" s="95">
        <v>558648</v>
      </c>
      <c r="J52" s="95">
        <v>73422</v>
      </c>
      <c r="K52" s="95">
        <v>593120</v>
      </c>
      <c r="L52" s="95">
        <v>3071</v>
      </c>
      <c r="M52" s="95">
        <v>48785</v>
      </c>
      <c r="N52" s="95">
        <v>21130</v>
      </c>
      <c r="O52" s="95">
        <v>504751</v>
      </c>
      <c r="P52" s="95">
        <v>8955</v>
      </c>
      <c r="Q52" s="95">
        <v>118198</v>
      </c>
      <c r="R52" s="95">
        <v>827</v>
      </c>
      <c r="S52" s="95">
        <v>9870</v>
      </c>
      <c r="T52" s="12"/>
      <c r="U52" s="62"/>
      <c r="V52" s="62"/>
    </row>
    <row r="53" spans="1:22" ht="18" customHeight="1">
      <c r="A53" s="20" t="s">
        <v>19</v>
      </c>
      <c r="B53" s="98">
        <v>110857</v>
      </c>
      <c r="C53" s="95">
        <v>1774150</v>
      </c>
      <c r="D53" s="95">
        <v>9920</v>
      </c>
      <c r="E53" s="95">
        <v>164826</v>
      </c>
      <c r="F53" s="95">
        <v>3038</v>
      </c>
      <c r="G53" s="95">
        <v>29540</v>
      </c>
      <c r="H53" s="95">
        <v>18503</v>
      </c>
      <c r="I53" s="95">
        <v>199158</v>
      </c>
      <c r="J53" s="95">
        <v>23757</v>
      </c>
      <c r="K53" s="95">
        <v>318090</v>
      </c>
      <c r="L53" s="95">
        <v>4029</v>
      </c>
      <c r="M53" s="95">
        <v>59928</v>
      </c>
      <c r="N53" s="95">
        <v>26204</v>
      </c>
      <c r="O53" s="95">
        <v>465271</v>
      </c>
      <c r="P53" s="95">
        <v>14681</v>
      </c>
      <c r="Q53" s="95">
        <v>293260</v>
      </c>
      <c r="R53" s="95">
        <v>302</v>
      </c>
      <c r="S53" s="95">
        <v>4059</v>
      </c>
      <c r="T53" s="12"/>
      <c r="U53" s="62"/>
      <c r="V53" s="62"/>
    </row>
    <row r="54" spans="1:22" ht="18" customHeight="1">
      <c r="A54" s="20" t="s">
        <v>20</v>
      </c>
      <c r="B54" s="98">
        <v>102258</v>
      </c>
      <c r="C54" s="95">
        <v>1599563</v>
      </c>
      <c r="D54" s="95">
        <v>11454</v>
      </c>
      <c r="E54" s="95">
        <v>170332</v>
      </c>
      <c r="F54" s="95">
        <v>2212</v>
      </c>
      <c r="G54" s="95">
        <v>21091</v>
      </c>
      <c r="H54" s="95">
        <v>15882</v>
      </c>
      <c r="I54" s="95">
        <v>169755</v>
      </c>
      <c r="J54" s="95">
        <v>7773</v>
      </c>
      <c r="K54" s="95">
        <v>85500</v>
      </c>
      <c r="L54" s="95">
        <v>6906</v>
      </c>
      <c r="M54" s="95">
        <v>219457</v>
      </c>
      <c r="N54" s="95">
        <v>8128</v>
      </c>
      <c r="O54" s="95">
        <v>170384</v>
      </c>
      <c r="P54" s="95">
        <v>20084</v>
      </c>
      <c r="Q54" s="95">
        <v>421400</v>
      </c>
      <c r="R54" s="95">
        <v>3742</v>
      </c>
      <c r="S54" s="95">
        <v>35435</v>
      </c>
      <c r="T54" s="12"/>
      <c r="U54" s="62"/>
      <c r="V54" s="62"/>
    </row>
    <row r="55" spans="1:22" ht="18" customHeight="1">
      <c r="A55" s="19"/>
      <c r="B55" s="102"/>
      <c r="C55" s="96"/>
      <c r="D55" s="96"/>
      <c r="E55" s="96"/>
      <c r="F55" s="96"/>
      <c r="G55" s="96"/>
      <c r="H55" s="96"/>
      <c r="I55" s="96"/>
      <c r="J55" s="96"/>
      <c r="K55" s="96"/>
      <c r="L55" s="96"/>
      <c r="M55" s="96"/>
      <c r="N55" s="96"/>
      <c r="O55" s="96"/>
      <c r="P55" s="96"/>
      <c r="Q55" s="96"/>
      <c r="R55" s="96"/>
      <c r="S55" s="96"/>
      <c r="T55" s="12"/>
      <c r="U55" s="11"/>
      <c r="V55" s="11"/>
    </row>
    <row r="56" spans="1:22" ht="18" customHeight="1">
      <c r="A56" s="20" t="s">
        <v>21</v>
      </c>
      <c r="B56" s="98">
        <v>115277</v>
      </c>
      <c r="C56" s="95">
        <v>1838666</v>
      </c>
      <c r="D56" s="95">
        <v>4755</v>
      </c>
      <c r="E56" s="95">
        <v>68670</v>
      </c>
      <c r="F56" s="95">
        <v>2837</v>
      </c>
      <c r="G56" s="95">
        <v>21880</v>
      </c>
      <c r="H56" s="95">
        <v>7774</v>
      </c>
      <c r="I56" s="95">
        <v>72980</v>
      </c>
      <c r="J56" s="95">
        <v>12592</v>
      </c>
      <c r="K56" s="95">
        <v>144625</v>
      </c>
      <c r="L56" s="95">
        <v>6853</v>
      </c>
      <c r="M56" s="95">
        <v>65390</v>
      </c>
      <c r="N56" s="95">
        <v>19176</v>
      </c>
      <c r="O56" s="95">
        <v>435133</v>
      </c>
      <c r="P56" s="95">
        <v>15500</v>
      </c>
      <c r="Q56" s="95">
        <v>653740</v>
      </c>
      <c r="R56" s="95">
        <v>2563</v>
      </c>
      <c r="S56" s="95">
        <v>42970</v>
      </c>
      <c r="T56" s="12"/>
      <c r="U56" s="62"/>
      <c r="V56" s="62"/>
    </row>
    <row r="57" spans="1:22" ht="18" customHeight="1">
      <c r="A57" s="20" t="s">
        <v>22</v>
      </c>
      <c r="B57" s="98">
        <v>121479</v>
      </c>
      <c r="C57" s="95">
        <v>1891221</v>
      </c>
      <c r="D57" s="95">
        <v>8381</v>
      </c>
      <c r="E57" s="95">
        <v>127288</v>
      </c>
      <c r="F57" s="95">
        <v>2601</v>
      </c>
      <c r="G57" s="95">
        <v>22772</v>
      </c>
      <c r="H57" s="95">
        <v>15145</v>
      </c>
      <c r="I57" s="95">
        <v>148724</v>
      </c>
      <c r="J57" s="95">
        <v>38886</v>
      </c>
      <c r="K57" s="95">
        <v>353525</v>
      </c>
      <c r="L57" s="95">
        <v>10171</v>
      </c>
      <c r="M57" s="95">
        <v>82826</v>
      </c>
      <c r="N57" s="95">
        <v>22242</v>
      </c>
      <c r="O57" s="95">
        <v>535171</v>
      </c>
      <c r="P57" s="95">
        <v>12893</v>
      </c>
      <c r="Q57" s="95">
        <v>254217</v>
      </c>
      <c r="R57" s="95">
        <v>1970</v>
      </c>
      <c r="S57" s="95">
        <v>39519</v>
      </c>
      <c r="T57" s="12"/>
      <c r="U57" s="62"/>
      <c r="V57" s="62"/>
    </row>
    <row r="58" spans="1:22" ht="18" customHeight="1">
      <c r="A58" s="20" t="s">
        <v>23</v>
      </c>
      <c r="B58" s="98">
        <v>114712</v>
      </c>
      <c r="C58" s="95">
        <v>1845729</v>
      </c>
      <c r="D58" s="95">
        <v>8965</v>
      </c>
      <c r="E58" s="95">
        <v>131784</v>
      </c>
      <c r="F58" s="95">
        <v>5678</v>
      </c>
      <c r="G58" s="95">
        <v>67254</v>
      </c>
      <c r="H58" s="95">
        <v>12243</v>
      </c>
      <c r="I58" s="95">
        <v>121389</v>
      </c>
      <c r="J58" s="95">
        <v>15208</v>
      </c>
      <c r="K58" s="95">
        <v>201005</v>
      </c>
      <c r="L58" s="95">
        <v>6038</v>
      </c>
      <c r="M58" s="95">
        <v>72566</v>
      </c>
      <c r="N58" s="95">
        <v>8257</v>
      </c>
      <c r="O58" s="95">
        <v>155014</v>
      </c>
      <c r="P58" s="95">
        <v>6280</v>
      </c>
      <c r="Q58" s="95">
        <v>105439</v>
      </c>
      <c r="R58" s="95">
        <v>1921</v>
      </c>
      <c r="S58" s="95">
        <v>22886</v>
      </c>
      <c r="T58" s="12"/>
      <c r="U58" s="62"/>
      <c r="V58" s="62"/>
    </row>
    <row r="59" spans="1:22" ht="18" customHeight="1">
      <c r="A59" s="21" t="s">
        <v>24</v>
      </c>
      <c r="B59" s="99">
        <v>119747</v>
      </c>
      <c r="C59" s="100">
        <v>1914083</v>
      </c>
      <c r="D59" s="100">
        <v>8826</v>
      </c>
      <c r="E59" s="100">
        <v>146356</v>
      </c>
      <c r="F59" s="100">
        <v>5284</v>
      </c>
      <c r="G59" s="100">
        <v>42538</v>
      </c>
      <c r="H59" s="100">
        <v>16432</v>
      </c>
      <c r="I59" s="100">
        <v>147106</v>
      </c>
      <c r="J59" s="100">
        <v>14229</v>
      </c>
      <c r="K59" s="100">
        <v>157810</v>
      </c>
      <c r="L59" s="100">
        <v>7524</v>
      </c>
      <c r="M59" s="100">
        <v>48247</v>
      </c>
      <c r="N59" s="100">
        <v>24226</v>
      </c>
      <c r="O59" s="100">
        <v>524279</v>
      </c>
      <c r="P59" s="100">
        <v>16290</v>
      </c>
      <c r="Q59" s="100">
        <v>272033</v>
      </c>
      <c r="R59" s="100">
        <v>1140</v>
      </c>
      <c r="S59" s="100">
        <v>13219</v>
      </c>
      <c r="T59" s="12"/>
      <c r="U59" s="62"/>
      <c r="V59" s="62"/>
    </row>
    <row r="60" spans="1:22" ht="15" customHeight="1">
      <c r="A60" s="3" t="s">
        <v>95</v>
      </c>
      <c r="U60" s="36"/>
      <c r="V60" s="36"/>
    </row>
    <row r="61" spans="21:22" ht="14.25">
      <c r="U61" s="36"/>
      <c r="V61" s="36"/>
    </row>
  </sheetData>
  <sheetProtection/>
  <mergeCells count="26">
    <mergeCell ref="R38:S38"/>
    <mergeCell ref="J38:K38"/>
    <mergeCell ref="L38:M38"/>
    <mergeCell ref="N38:O38"/>
    <mergeCell ref="P38:Q38"/>
    <mergeCell ref="B38:C38"/>
    <mergeCell ref="D38:E38"/>
    <mergeCell ref="F38:G38"/>
    <mergeCell ref="H38:I38"/>
    <mergeCell ref="A35:S35"/>
    <mergeCell ref="A36:S36"/>
    <mergeCell ref="A38:A39"/>
    <mergeCell ref="P6:Q6"/>
    <mergeCell ref="R6:S6"/>
    <mergeCell ref="H6:I6"/>
    <mergeCell ref="K6:K7"/>
    <mergeCell ref="L6:M6"/>
    <mergeCell ref="N6:O6"/>
    <mergeCell ref="A6:A7"/>
    <mergeCell ref="K4:S4"/>
    <mergeCell ref="A2:S2"/>
    <mergeCell ref="A3:S3"/>
    <mergeCell ref="B6:C6"/>
    <mergeCell ref="D6:E6"/>
    <mergeCell ref="F6:G6"/>
    <mergeCell ref="A4:I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AW87"/>
  <sheetViews>
    <sheetView tabSelected="1" view="pageBreakPreview" zoomScale="60" zoomScaleNormal="110" zoomScalePageLayoutView="0" workbookViewId="0" topLeftCell="A1">
      <selection activeCell="A1" sqref="A1"/>
    </sheetView>
  </sheetViews>
  <sheetFormatPr defaultColWidth="10.59765625" defaultRowHeight="15"/>
  <cols>
    <col min="1" max="1" width="19.3984375" style="10" customWidth="1"/>
    <col min="2" max="2" width="12.09765625" style="10" customWidth="1"/>
    <col min="3" max="3" width="14.3984375" style="10" customWidth="1"/>
    <col min="4" max="4" width="13.19921875" style="10" customWidth="1"/>
    <col min="5" max="5" width="12.09765625" style="10" customWidth="1"/>
    <col min="6" max="6" width="16.09765625" style="10" customWidth="1"/>
    <col min="7" max="7" width="12.09765625" style="10" customWidth="1"/>
    <col min="8" max="8" width="15.3984375" style="10" customWidth="1"/>
    <col min="9" max="9" width="14.5" style="10" customWidth="1"/>
    <col min="10" max="10" width="12.09765625" style="10" customWidth="1"/>
    <col min="11" max="11" width="16.09765625" style="10" customWidth="1"/>
    <col min="12" max="12" width="12.09765625" style="10" customWidth="1"/>
    <col min="13" max="13" width="14.5" style="10" customWidth="1"/>
    <col min="14" max="14" width="12.09765625" style="10" customWidth="1"/>
    <col min="15" max="15" width="12.59765625" style="10" customWidth="1"/>
    <col min="16" max="16" width="13.59765625" style="10" customWidth="1"/>
    <col min="17" max="17" width="14.3984375" style="10" customWidth="1"/>
    <col min="18" max="18" width="12.09765625" style="10" customWidth="1"/>
    <col min="19" max="20" width="13.59765625" style="10" customWidth="1"/>
    <col min="21" max="21" width="10.59765625" style="10" customWidth="1"/>
    <col min="22" max="28" width="8.59765625" style="10" customWidth="1"/>
    <col min="29" max="29" width="6.59765625" style="10" customWidth="1"/>
    <col min="30" max="30" width="7.59765625" style="10" customWidth="1"/>
    <col min="31" max="31" width="6.59765625" style="10" customWidth="1"/>
    <col min="32" max="32" width="7.59765625" style="10" customWidth="1"/>
    <col min="33" max="44" width="6.59765625" style="10" customWidth="1"/>
    <col min="45" max="16384" width="10.59765625" style="10" customWidth="1"/>
  </cols>
  <sheetData>
    <row r="1" spans="1:49" s="24" customFormat="1" ht="19.5" customHeight="1">
      <c r="A1" s="14" t="s">
        <v>101</v>
      </c>
      <c r="Q1" s="16" t="s">
        <v>102</v>
      </c>
      <c r="R1" s="16"/>
      <c r="S1"/>
      <c r="T1" s="16"/>
      <c r="U1"/>
      <c r="V1"/>
      <c r="W1"/>
      <c r="X1"/>
      <c r="Y1"/>
      <c r="Z1"/>
      <c r="AA1"/>
      <c r="AB1"/>
      <c r="AC1"/>
      <c r="AD1"/>
      <c r="AE1"/>
      <c r="AF1"/>
      <c r="AG1"/>
      <c r="AH1"/>
      <c r="AI1"/>
      <c r="AJ1"/>
      <c r="AK1"/>
      <c r="AL1"/>
      <c r="AM1"/>
      <c r="AN1"/>
      <c r="AO1"/>
      <c r="AP1"/>
      <c r="AQ1"/>
      <c r="AR1"/>
      <c r="AS1"/>
      <c r="AT1"/>
      <c r="AU1"/>
      <c r="AV1"/>
      <c r="AW1"/>
    </row>
    <row r="2" spans="1:49" ht="19.5" customHeight="1">
      <c r="A2" s="232" t="s">
        <v>104</v>
      </c>
      <c r="B2" s="233"/>
      <c r="C2" s="233"/>
      <c r="D2" s="233"/>
      <c r="E2" s="233"/>
      <c r="F2" s="233"/>
      <c r="G2" s="233"/>
      <c r="H2" s="233"/>
      <c r="I2" s="233"/>
      <c r="J2" s="233"/>
      <c r="K2" s="233"/>
      <c r="L2" s="233"/>
      <c r="M2" s="233"/>
      <c r="N2" s="233"/>
      <c r="O2" s="233"/>
      <c r="P2" s="233"/>
      <c r="Q2" s="233"/>
      <c r="R2" s="23"/>
      <c r="S2"/>
      <c r="T2"/>
      <c r="U2"/>
      <c r="V2"/>
      <c r="W2"/>
      <c r="X2"/>
      <c r="Y2"/>
      <c r="Z2"/>
      <c r="AA2"/>
      <c r="AB2"/>
      <c r="AC2"/>
      <c r="AD2"/>
      <c r="AE2"/>
      <c r="AF2"/>
      <c r="AG2"/>
      <c r="AH2"/>
      <c r="AI2"/>
      <c r="AJ2"/>
      <c r="AK2"/>
      <c r="AL2"/>
      <c r="AM2"/>
      <c r="AN2"/>
      <c r="AO2"/>
      <c r="AP2"/>
      <c r="AQ2"/>
      <c r="AR2"/>
      <c r="AS2"/>
      <c r="AT2"/>
      <c r="AU2"/>
      <c r="AV2"/>
      <c r="AW2"/>
    </row>
    <row r="3" spans="1:49" ht="19.5" customHeight="1">
      <c r="A3" s="234" t="s">
        <v>105</v>
      </c>
      <c r="B3" s="235"/>
      <c r="C3" s="235"/>
      <c r="D3" s="235"/>
      <c r="E3" s="235"/>
      <c r="F3" s="235"/>
      <c r="G3" s="235"/>
      <c r="H3" s="235"/>
      <c r="I3" s="235"/>
      <c r="J3" s="235"/>
      <c r="K3" s="235"/>
      <c r="L3" s="235"/>
      <c r="M3" s="235"/>
      <c r="N3" s="235"/>
      <c r="O3" s="235"/>
      <c r="P3" s="235"/>
      <c r="Q3" s="235"/>
      <c r="R3" s="23"/>
      <c r="S3"/>
      <c r="T3"/>
      <c r="U3"/>
      <c r="V3"/>
      <c r="W3"/>
      <c r="X3"/>
      <c r="Y3"/>
      <c r="Z3"/>
      <c r="AA3"/>
      <c r="AB3"/>
      <c r="AC3"/>
      <c r="AD3"/>
      <c r="AE3"/>
      <c r="AF3"/>
      <c r="AG3"/>
      <c r="AH3"/>
      <c r="AI3"/>
      <c r="AJ3"/>
      <c r="AK3"/>
      <c r="AL3"/>
      <c r="AM3"/>
      <c r="AN3"/>
      <c r="AO3"/>
      <c r="AP3"/>
      <c r="AQ3"/>
      <c r="AR3"/>
      <c r="AS3"/>
      <c r="AT3"/>
      <c r="AU3"/>
      <c r="AV3"/>
      <c r="AW3"/>
    </row>
    <row r="4" spans="3:49" ht="18" customHeight="1" thickBot="1">
      <c r="C4" s="26"/>
      <c r="D4" s="26"/>
      <c r="E4" s="26"/>
      <c r="F4" s="104" t="s">
        <v>80</v>
      </c>
      <c r="G4" s="26"/>
      <c r="H4" s="26"/>
      <c r="I4" s="26"/>
      <c r="J4" s="26"/>
      <c r="K4" s="26"/>
      <c r="L4" s="26"/>
      <c r="M4" s="26"/>
      <c r="N4" s="26"/>
      <c r="O4" s="26"/>
      <c r="P4" s="26"/>
      <c r="Q4" s="27" t="s">
        <v>103</v>
      </c>
      <c r="R4" s="27"/>
      <c r="S4"/>
      <c r="T4"/>
      <c r="U4"/>
      <c r="V4"/>
      <c r="W4"/>
      <c r="X4"/>
      <c r="Y4"/>
      <c r="Z4"/>
      <c r="AA4"/>
      <c r="AB4"/>
      <c r="AC4"/>
      <c r="AD4"/>
      <c r="AE4"/>
      <c r="AF4"/>
      <c r="AG4"/>
      <c r="AH4"/>
      <c r="AI4"/>
      <c r="AJ4"/>
      <c r="AK4"/>
      <c r="AL4"/>
      <c r="AM4"/>
      <c r="AN4"/>
      <c r="AO4"/>
      <c r="AP4"/>
      <c r="AQ4"/>
      <c r="AR4"/>
      <c r="AS4"/>
      <c r="AT4"/>
      <c r="AU4"/>
      <c r="AV4"/>
      <c r="AW4"/>
    </row>
    <row r="5" spans="1:49" ht="18" customHeight="1">
      <c r="A5" s="236" t="s">
        <v>1</v>
      </c>
      <c r="B5" s="238" t="s">
        <v>106</v>
      </c>
      <c r="C5" s="215"/>
      <c r="D5" s="239" t="s">
        <v>109</v>
      </c>
      <c r="E5" s="216"/>
      <c r="F5" s="216"/>
      <c r="G5" s="216"/>
      <c r="H5" s="216"/>
      <c r="I5" s="216"/>
      <c r="J5" s="216"/>
      <c r="K5" s="215"/>
      <c r="L5" s="238" t="s">
        <v>116</v>
      </c>
      <c r="M5" s="216"/>
      <c r="N5" s="216"/>
      <c r="O5" s="216"/>
      <c r="P5" s="216"/>
      <c r="Q5" s="216"/>
      <c r="R5" s="29"/>
      <c r="S5"/>
      <c r="T5"/>
      <c r="U5"/>
      <c r="V5"/>
      <c r="W5"/>
      <c r="X5"/>
      <c r="Y5"/>
      <c r="Z5"/>
      <c r="AA5"/>
      <c r="AB5"/>
      <c r="AC5"/>
      <c r="AD5"/>
      <c r="AE5"/>
      <c r="AF5"/>
      <c r="AG5"/>
      <c r="AH5"/>
      <c r="AI5"/>
      <c r="AJ5"/>
      <c r="AK5"/>
      <c r="AL5"/>
      <c r="AM5"/>
      <c r="AN5"/>
      <c r="AO5"/>
      <c r="AP5"/>
      <c r="AQ5"/>
      <c r="AR5"/>
      <c r="AS5"/>
      <c r="AT5"/>
      <c r="AU5"/>
      <c r="AV5"/>
      <c r="AW5"/>
    </row>
    <row r="6" spans="1:49" ht="18" customHeight="1">
      <c r="A6" s="237"/>
      <c r="B6" s="240" t="s">
        <v>107</v>
      </c>
      <c r="C6" s="240" t="s">
        <v>108</v>
      </c>
      <c r="D6" s="242" t="s">
        <v>110</v>
      </c>
      <c r="E6" s="230"/>
      <c r="F6" s="229" t="s">
        <v>111</v>
      </c>
      <c r="G6" s="230"/>
      <c r="H6" s="229" t="s">
        <v>112</v>
      </c>
      <c r="I6" s="230"/>
      <c r="J6" s="229" t="s">
        <v>113</v>
      </c>
      <c r="K6" s="230"/>
      <c r="L6" s="229" t="s">
        <v>114</v>
      </c>
      <c r="M6" s="230"/>
      <c r="N6" s="229" t="s">
        <v>115</v>
      </c>
      <c r="O6" s="230"/>
      <c r="P6" s="229" t="s">
        <v>98</v>
      </c>
      <c r="Q6" s="231"/>
      <c r="R6" s="29"/>
      <c r="S6"/>
      <c r="T6"/>
      <c r="U6"/>
      <c r="V6"/>
      <c r="W6"/>
      <c r="X6"/>
      <c r="Y6"/>
      <c r="Z6"/>
      <c r="AA6"/>
      <c r="AB6"/>
      <c r="AC6"/>
      <c r="AD6"/>
      <c r="AE6"/>
      <c r="AF6"/>
      <c r="AG6"/>
      <c r="AH6"/>
      <c r="AI6"/>
      <c r="AJ6"/>
      <c r="AK6"/>
      <c r="AL6"/>
      <c r="AM6"/>
      <c r="AN6"/>
      <c r="AO6"/>
      <c r="AP6"/>
      <c r="AQ6"/>
      <c r="AR6"/>
      <c r="AS6"/>
      <c r="AT6"/>
      <c r="AU6"/>
      <c r="AV6"/>
      <c r="AW6"/>
    </row>
    <row r="7" spans="1:49" ht="18" customHeight="1">
      <c r="A7" s="214"/>
      <c r="B7" s="241"/>
      <c r="C7" s="241"/>
      <c r="D7" s="125" t="s">
        <v>107</v>
      </c>
      <c r="E7" s="126" t="s">
        <v>108</v>
      </c>
      <c r="F7" s="125" t="s">
        <v>107</v>
      </c>
      <c r="G7" s="126" t="s">
        <v>108</v>
      </c>
      <c r="H7" s="125" t="s">
        <v>107</v>
      </c>
      <c r="I7" s="126" t="s">
        <v>108</v>
      </c>
      <c r="J7" s="125" t="s">
        <v>107</v>
      </c>
      <c r="K7" s="126" t="s">
        <v>108</v>
      </c>
      <c r="L7" s="125" t="s">
        <v>107</v>
      </c>
      <c r="M7" s="126" t="s">
        <v>108</v>
      </c>
      <c r="N7" s="125" t="s">
        <v>107</v>
      </c>
      <c r="O7" s="126" t="s">
        <v>108</v>
      </c>
      <c r="P7" s="125" t="s">
        <v>107</v>
      </c>
      <c r="Q7" s="117" t="s">
        <v>108</v>
      </c>
      <c r="R7" s="33"/>
      <c r="S7"/>
      <c r="T7"/>
      <c r="U7"/>
      <c r="V7"/>
      <c r="W7"/>
      <c r="X7"/>
      <c r="Y7"/>
      <c r="Z7"/>
      <c r="AA7"/>
      <c r="AB7"/>
      <c r="AC7"/>
      <c r="AD7"/>
      <c r="AE7"/>
      <c r="AF7"/>
      <c r="AG7"/>
      <c r="AH7"/>
      <c r="AI7"/>
      <c r="AJ7"/>
      <c r="AK7"/>
      <c r="AL7"/>
      <c r="AM7"/>
      <c r="AN7"/>
      <c r="AO7"/>
      <c r="AP7"/>
      <c r="AQ7"/>
      <c r="AR7"/>
      <c r="AS7"/>
      <c r="AT7"/>
      <c r="AU7"/>
      <c r="AV7"/>
      <c r="AW7"/>
    </row>
    <row r="8" spans="1:49" ht="18" customHeight="1">
      <c r="A8" s="121" t="s">
        <v>93</v>
      </c>
      <c r="B8" s="94">
        <f aca="true" t="shared" si="0" ref="B8:C11">SUM(D8,F8,H8,J8)</f>
        <v>11353</v>
      </c>
      <c r="C8" s="94">
        <f t="shared" si="0"/>
        <v>1060644</v>
      </c>
      <c r="D8" s="101">
        <v>4692</v>
      </c>
      <c r="E8" s="101">
        <v>716853</v>
      </c>
      <c r="F8" s="101">
        <v>4788</v>
      </c>
      <c r="G8" s="101">
        <v>196117</v>
      </c>
      <c r="H8" s="101">
        <v>325</v>
      </c>
      <c r="I8" s="101">
        <v>21611</v>
      </c>
      <c r="J8" s="101">
        <v>1548</v>
      </c>
      <c r="K8" s="101">
        <v>126063</v>
      </c>
      <c r="L8" s="101">
        <v>10731</v>
      </c>
      <c r="M8" s="101">
        <v>999766</v>
      </c>
      <c r="N8" s="101">
        <v>621</v>
      </c>
      <c r="O8" s="101">
        <v>60845</v>
      </c>
      <c r="P8" s="101">
        <v>1</v>
      </c>
      <c r="Q8" s="101">
        <v>33</v>
      </c>
      <c r="R8" s="13"/>
      <c r="S8"/>
      <c r="T8"/>
      <c r="U8"/>
      <c r="V8"/>
      <c r="W8"/>
      <c r="X8"/>
      <c r="Y8"/>
      <c r="Z8"/>
      <c r="AA8"/>
      <c r="AB8"/>
      <c r="AC8"/>
      <c r="AD8"/>
      <c r="AE8"/>
      <c r="AF8"/>
      <c r="AG8"/>
      <c r="AH8"/>
      <c r="AI8"/>
      <c r="AJ8"/>
      <c r="AK8"/>
      <c r="AL8"/>
      <c r="AM8"/>
      <c r="AN8"/>
      <c r="AO8"/>
      <c r="AP8"/>
      <c r="AQ8"/>
      <c r="AR8"/>
      <c r="AS8"/>
      <c r="AT8"/>
      <c r="AU8"/>
      <c r="AV8"/>
      <c r="AW8"/>
    </row>
    <row r="9" spans="1:49" ht="18" customHeight="1">
      <c r="A9" s="122" t="s">
        <v>136</v>
      </c>
      <c r="B9" s="94">
        <f t="shared" si="0"/>
        <v>11286</v>
      </c>
      <c r="C9" s="94">
        <v>1159919</v>
      </c>
      <c r="D9" s="101">
        <v>5563</v>
      </c>
      <c r="E9" s="101">
        <v>856636</v>
      </c>
      <c r="F9" s="101">
        <v>4742</v>
      </c>
      <c r="G9" s="101">
        <v>205196</v>
      </c>
      <c r="H9" s="101">
        <v>196</v>
      </c>
      <c r="I9" s="101">
        <v>11495</v>
      </c>
      <c r="J9" s="101">
        <v>785</v>
      </c>
      <c r="K9" s="101">
        <v>82592</v>
      </c>
      <c r="L9" s="101">
        <v>10713</v>
      </c>
      <c r="M9" s="101">
        <v>1090343</v>
      </c>
      <c r="N9" s="101">
        <v>572</v>
      </c>
      <c r="O9" s="101">
        <v>65524</v>
      </c>
      <c r="P9" s="101">
        <v>1</v>
      </c>
      <c r="Q9" s="101">
        <v>52</v>
      </c>
      <c r="R9" s="13"/>
      <c r="S9"/>
      <c r="T9"/>
      <c r="U9"/>
      <c r="V9"/>
      <c r="W9"/>
      <c r="X9"/>
      <c r="Y9"/>
      <c r="Z9"/>
      <c r="AA9"/>
      <c r="AB9"/>
      <c r="AC9"/>
      <c r="AD9"/>
      <c r="AE9"/>
      <c r="AF9"/>
      <c r="AG9"/>
      <c r="AH9"/>
      <c r="AI9"/>
      <c r="AJ9"/>
      <c r="AK9"/>
      <c r="AL9"/>
      <c r="AM9"/>
      <c r="AN9"/>
      <c r="AO9"/>
      <c r="AP9"/>
      <c r="AQ9"/>
      <c r="AR9"/>
      <c r="AS9"/>
      <c r="AT9"/>
      <c r="AU9"/>
      <c r="AV9"/>
      <c r="AW9"/>
    </row>
    <row r="10" spans="1:49" ht="18" customHeight="1">
      <c r="A10" s="122" t="s">
        <v>137</v>
      </c>
      <c r="B10" s="94">
        <f t="shared" si="0"/>
        <v>13056</v>
      </c>
      <c r="C10" s="94">
        <f t="shared" si="0"/>
        <v>1326829</v>
      </c>
      <c r="D10" s="101">
        <v>6347</v>
      </c>
      <c r="E10" s="101">
        <v>959956</v>
      </c>
      <c r="F10" s="101">
        <v>5685</v>
      </c>
      <c r="G10" s="101">
        <v>271426</v>
      </c>
      <c r="H10" s="101">
        <v>281</v>
      </c>
      <c r="I10" s="101">
        <v>17422</v>
      </c>
      <c r="J10" s="101">
        <v>743</v>
      </c>
      <c r="K10" s="101">
        <v>78025</v>
      </c>
      <c r="L10" s="101">
        <v>12626</v>
      </c>
      <c r="M10" s="101">
        <v>1263781</v>
      </c>
      <c r="N10" s="101">
        <v>429</v>
      </c>
      <c r="O10" s="101">
        <v>63003</v>
      </c>
      <c r="P10" s="101">
        <v>1</v>
      </c>
      <c r="Q10" s="101">
        <v>45</v>
      </c>
      <c r="R10" s="13"/>
      <c r="S10"/>
      <c r="T10"/>
      <c r="U10"/>
      <c r="V10"/>
      <c r="W10"/>
      <c r="X10"/>
      <c r="Y10"/>
      <c r="Z10"/>
      <c r="AA10"/>
      <c r="AB10"/>
      <c r="AC10"/>
      <c r="AD10"/>
      <c r="AE10"/>
      <c r="AF10"/>
      <c r="AG10"/>
      <c r="AH10"/>
      <c r="AI10"/>
      <c r="AJ10"/>
      <c r="AK10"/>
      <c r="AL10"/>
      <c r="AM10"/>
      <c r="AN10"/>
      <c r="AO10"/>
      <c r="AP10"/>
      <c r="AQ10"/>
      <c r="AR10"/>
      <c r="AS10"/>
      <c r="AT10"/>
      <c r="AU10"/>
      <c r="AV10"/>
      <c r="AW10"/>
    </row>
    <row r="11" spans="1:49" ht="18" customHeight="1">
      <c r="A11" s="122" t="s">
        <v>138</v>
      </c>
      <c r="B11" s="94">
        <f t="shared" si="0"/>
        <v>13632</v>
      </c>
      <c r="C11" s="94">
        <f t="shared" si="0"/>
        <v>1394522</v>
      </c>
      <c r="D11" s="101">
        <v>6560</v>
      </c>
      <c r="E11" s="101">
        <v>986454</v>
      </c>
      <c r="F11" s="101">
        <v>5516</v>
      </c>
      <c r="G11" s="101">
        <v>263569</v>
      </c>
      <c r="H11" s="101">
        <v>368</v>
      </c>
      <c r="I11" s="101">
        <v>26120</v>
      </c>
      <c r="J11" s="101">
        <v>1188</v>
      </c>
      <c r="K11" s="101">
        <v>118379</v>
      </c>
      <c r="L11" s="101">
        <v>13201</v>
      </c>
      <c r="M11" s="101">
        <v>1334202</v>
      </c>
      <c r="N11" s="101">
        <v>420</v>
      </c>
      <c r="O11" s="101">
        <v>59248</v>
      </c>
      <c r="P11" s="101">
        <v>11</v>
      </c>
      <c r="Q11" s="101">
        <v>1072</v>
      </c>
      <c r="R11" s="13"/>
      <c r="S11"/>
      <c r="T11"/>
      <c r="U11"/>
      <c r="V11"/>
      <c r="W11"/>
      <c r="X11"/>
      <c r="Y11"/>
      <c r="Z11"/>
      <c r="AA11"/>
      <c r="AB11"/>
      <c r="AC11"/>
      <c r="AD11"/>
      <c r="AE11"/>
      <c r="AF11"/>
      <c r="AG11"/>
      <c r="AH11"/>
      <c r="AI11"/>
      <c r="AJ11"/>
      <c r="AK11"/>
      <c r="AL11"/>
      <c r="AM11"/>
      <c r="AN11"/>
      <c r="AO11"/>
      <c r="AP11"/>
      <c r="AQ11"/>
      <c r="AR11"/>
      <c r="AS11"/>
      <c r="AT11"/>
      <c r="AU11"/>
      <c r="AV11"/>
      <c r="AW11"/>
    </row>
    <row r="12" spans="1:49" ht="18" customHeight="1">
      <c r="A12" s="123" t="s">
        <v>139</v>
      </c>
      <c r="B12" s="107">
        <f aca="true" t="shared" si="1" ref="B12:Q12">SUM(B14:B27)</f>
        <v>12707</v>
      </c>
      <c r="C12" s="107">
        <f t="shared" si="1"/>
        <v>1324479</v>
      </c>
      <c r="D12" s="107">
        <f>SUM(D14:D27)</f>
        <v>6759</v>
      </c>
      <c r="E12" s="107">
        <f t="shared" si="1"/>
        <v>973929</v>
      </c>
      <c r="F12" s="107">
        <f t="shared" si="1"/>
        <v>4583</v>
      </c>
      <c r="G12" s="107">
        <f t="shared" si="1"/>
        <v>230732</v>
      </c>
      <c r="H12" s="107">
        <f t="shared" si="1"/>
        <v>190</v>
      </c>
      <c r="I12" s="107">
        <f t="shared" si="1"/>
        <v>11294</v>
      </c>
      <c r="J12" s="107">
        <f t="shared" si="1"/>
        <v>1175</v>
      </c>
      <c r="K12" s="107">
        <f t="shared" si="1"/>
        <v>108524</v>
      </c>
      <c r="L12" s="107">
        <f t="shared" si="1"/>
        <v>12116</v>
      </c>
      <c r="M12" s="107">
        <v>1254522</v>
      </c>
      <c r="N12" s="107">
        <f t="shared" si="1"/>
        <v>590</v>
      </c>
      <c r="O12" s="107">
        <f t="shared" si="1"/>
        <v>69822</v>
      </c>
      <c r="P12" s="107">
        <f t="shared" si="1"/>
        <v>1</v>
      </c>
      <c r="Q12" s="107">
        <f t="shared" si="1"/>
        <v>135</v>
      </c>
      <c r="R12" s="18"/>
      <c r="S12"/>
      <c r="T12"/>
      <c r="U12"/>
      <c r="V12"/>
      <c r="W12"/>
      <c r="X12"/>
      <c r="Y12"/>
      <c r="Z12"/>
      <c r="AA12"/>
      <c r="AB12"/>
      <c r="AC12"/>
      <c r="AD12"/>
      <c r="AE12"/>
      <c r="AF12"/>
      <c r="AG12"/>
      <c r="AH12"/>
      <c r="AI12"/>
      <c r="AJ12"/>
      <c r="AK12"/>
      <c r="AL12"/>
      <c r="AM12"/>
      <c r="AN12"/>
      <c r="AO12"/>
      <c r="AP12"/>
      <c r="AQ12"/>
      <c r="AR12"/>
      <c r="AS12"/>
      <c r="AT12"/>
      <c r="AU12"/>
      <c r="AV12"/>
      <c r="AW12"/>
    </row>
    <row r="13" spans="1:49" ht="18" customHeight="1">
      <c r="A13" s="19"/>
      <c r="B13" s="162"/>
      <c r="C13" s="162"/>
      <c r="D13" s="162"/>
      <c r="E13" s="162"/>
      <c r="F13" s="162"/>
      <c r="G13" s="162"/>
      <c r="H13" s="162"/>
      <c r="I13" s="162"/>
      <c r="J13" s="162"/>
      <c r="K13" s="162"/>
      <c r="L13" s="162"/>
      <c r="M13" s="162"/>
      <c r="N13" s="162"/>
      <c r="O13" s="162"/>
      <c r="P13" s="162"/>
      <c r="Q13" s="162"/>
      <c r="R13" s="33"/>
      <c r="S13"/>
      <c r="T13"/>
      <c r="U13"/>
      <c r="V13"/>
      <c r="W13"/>
      <c r="X13"/>
      <c r="Y13"/>
      <c r="Z13"/>
      <c r="AA13"/>
      <c r="AB13"/>
      <c r="AC13"/>
      <c r="AD13"/>
      <c r="AE13"/>
      <c r="AF13"/>
      <c r="AG13"/>
      <c r="AH13"/>
      <c r="AI13"/>
      <c r="AJ13"/>
      <c r="AK13"/>
      <c r="AL13"/>
      <c r="AM13"/>
      <c r="AN13"/>
      <c r="AO13"/>
      <c r="AP13"/>
      <c r="AQ13"/>
      <c r="AR13"/>
      <c r="AS13"/>
      <c r="AT13"/>
      <c r="AU13"/>
      <c r="AV13"/>
      <c r="AW13"/>
    </row>
    <row r="14" spans="1:49" ht="18" customHeight="1">
      <c r="A14" s="50" t="s">
        <v>94</v>
      </c>
      <c r="B14" s="94">
        <f aca="true" t="shared" si="2" ref="B14:B27">SUM(D14,F14,H14,J14)</f>
        <v>843</v>
      </c>
      <c r="C14" s="94">
        <f aca="true" t="shared" si="3" ref="C14:C27">SUM(E14,G14,I14,K14)</f>
        <v>85716</v>
      </c>
      <c r="D14" s="101">
        <v>367</v>
      </c>
      <c r="E14" s="101">
        <v>54442</v>
      </c>
      <c r="F14" s="101">
        <v>318</v>
      </c>
      <c r="G14" s="101">
        <v>16833</v>
      </c>
      <c r="H14" s="101">
        <v>2</v>
      </c>
      <c r="I14" s="101">
        <v>222</v>
      </c>
      <c r="J14" s="101">
        <v>156</v>
      </c>
      <c r="K14" s="101">
        <v>14219</v>
      </c>
      <c r="L14" s="101">
        <v>816</v>
      </c>
      <c r="M14" s="101">
        <v>81989</v>
      </c>
      <c r="N14" s="101">
        <v>27</v>
      </c>
      <c r="O14" s="101">
        <v>3727</v>
      </c>
      <c r="P14" s="101" t="s">
        <v>244</v>
      </c>
      <c r="Q14" s="101" t="s">
        <v>244</v>
      </c>
      <c r="R14" s="13"/>
      <c r="S14"/>
      <c r="T14"/>
      <c r="U14"/>
      <c r="V14"/>
      <c r="W14"/>
      <c r="X14"/>
      <c r="Y14"/>
      <c r="Z14"/>
      <c r="AA14"/>
      <c r="AB14"/>
      <c r="AC14"/>
      <c r="AD14"/>
      <c r="AE14"/>
      <c r="AF14"/>
      <c r="AG14"/>
      <c r="AH14"/>
      <c r="AI14"/>
      <c r="AJ14"/>
      <c r="AK14"/>
      <c r="AL14"/>
      <c r="AM14"/>
      <c r="AN14"/>
      <c r="AO14"/>
      <c r="AP14"/>
      <c r="AQ14"/>
      <c r="AR14"/>
      <c r="AS14"/>
      <c r="AT14"/>
      <c r="AU14"/>
      <c r="AV14"/>
      <c r="AW14"/>
    </row>
    <row r="15" spans="1:49" ht="18" customHeight="1">
      <c r="A15" s="20" t="s">
        <v>140</v>
      </c>
      <c r="B15" s="94">
        <f t="shared" si="2"/>
        <v>990</v>
      </c>
      <c r="C15" s="94">
        <f t="shared" si="3"/>
        <v>115936</v>
      </c>
      <c r="D15" s="101">
        <v>625</v>
      </c>
      <c r="E15" s="101">
        <v>95779</v>
      </c>
      <c r="F15" s="101">
        <v>202</v>
      </c>
      <c r="G15" s="101">
        <v>10236</v>
      </c>
      <c r="H15" s="101">
        <v>74</v>
      </c>
      <c r="I15" s="101">
        <v>2378</v>
      </c>
      <c r="J15" s="101">
        <v>89</v>
      </c>
      <c r="K15" s="101">
        <v>7543</v>
      </c>
      <c r="L15" s="101">
        <v>973</v>
      </c>
      <c r="M15" s="101">
        <v>113114</v>
      </c>
      <c r="N15" s="101">
        <v>16</v>
      </c>
      <c r="O15" s="101">
        <v>2687</v>
      </c>
      <c r="P15" s="101">
        <v>1</v>
      </c>
      <c r="Q15" s="101">
        <v>135</v>
      </c>
      <c r="R15" s="13"/>
      <c r="S15"/>
      <c r="T15"/>
      <c r="U15"/>
      <c r="V15"/>
      <c r="W15"/>
      <c r="X15"/>
      <c r="Y15"/>
      <c r="Z15"/>
      <c r="AA15"/>
      <c r="AB15"/>
      <c r="AC15"/>
      <c r="AD15"/>
      <c r="AE15"/>
      <c r="AF15"/>
      <c r="AG15"/>
      <c r="AH15"/>
      <c r="AI15"/>
      <c r="AJ15"/>
      <c r="AK15"/>
      <c r="AL15"/>
      <c r="AM15"/>
      <c r="AN15"/>
      <c r="AO15"/>
      <c r="AP15"/>
      <c r="AQ15"/>
      <c r="AR15"/>
      <c r="AS15"/>
      <c r="AT15"/>
      <c r="AU15"/>
      <c r="AV15"/>
      <c r="AW15"/>
    </row>
    <row r="16" spans="1:49" ht="18" customHeight="1">
      <c r="A16" s="20" t="s">
        <v>141</v>
      </c>
      <c r="B16" s="94">
        <f t="shared" si="2"/>
        <v>949</v>
      </c>
      <c r="C16" s="94">
        <f t="shared" si="3"/>
        <v>105543</v>
      </c>
      <c r="D16" s="101">
        <v>509</v>
      </c>
      <c r="E16" s="101">
        <v>74561</v>
      </c>
      <c r="F16" s="101">
        <v>354</v>
      </c>
      <c r="G16" s="101">
        <v>20660</v>
      </c>
      <c r="H16" s="101">
        <v>1</v>
      </c>
      <c r="I16" s="101">
        <v>133</v>
      </c>
      <c r="J16" s="101">
        <v>85</v>
      </c>
      <c r="K16" s="101">
        <v>10189</v>
      </c>
      <c r="L16" s="101">
        <v>867</v>
      </c>
      <c r="M16" s="101">
        <v>98389</v>
      </c>
      <c r="N16" s="101">
        <v>82</v>
      </c>
      <c r="O16" s="101">
        <v>9154</v>
      </c>
      <c r="P16" s="101" t="s">
        <v>245</v>
      </c>
      <c r="Q16" s="101" t="s">
        <v>245</v>
      </c>
      <c r="R16" s="13"/>
      <c r="S16"/>
      <c r="T16"/>
      <c r="U16"/>
      <c r="V16"/>
      <c r="W16"/>
      <c r="X16"/>
      <c r="Y16"/>
      <c r="Z16"/>
      <c r="AA16"/>
      <c r="AB16"/>
      <c r="AC16"/>
      <c r="AD16"/>
      <c r="AE16"/>
      <c r="AF16"/>
      <c r="AG16"/>
      <c r="AH16"/>
      <c r="AI16"/>
      <c r="AJ16"/>
      <c r="AK16"/>
      <c r="AL16"/>
      <c r="AM16"/>
      <c r="AN16"/>
      <c r="AO16"/>
      <c r="AP16"/>
      <c r="AQ16"/>
      <c r="AR16"/>
      <c r="AS16"/>
      <c r="AT16"/>
      <c r="AU16"/>
      <c r="AV16"/>
      <c r="AW16"/>
    </row>
    <row r="17" spans="1:49" ht="18" customHeight="1">
      <c r="A17" s="20" t="s">
        <v>142</v>
      </c>
      <c r="B17" s="94">
        <f t="shared" si="2"/>
        <v>1097</v>
      </c>
      <c r="C17" s="94">
        <f t="shared" si="3"/>
        <v>119976</v>
      </c>
      <c r="D17" s="101">
        <v>685</v>
      </c>
      <c r="E17" s="101">
        <v>98633</v>
      </c>
      <c r="F17" s="101">
        <v>350</v>
      </c>
      <c r="G17" s="101">
        <v>16363</v>
      </c>
      <c r="H17" s="101">
        <v>17</v>
      </c>
      <c r="I17" s="101">
        <v>741</v>
      </c>
      <c r="J17" s="101">
        <v>45</v>
      </c>
      <c r="K17" s="101">
        <v>4239</v>
      </c>
      <c r="L17" s="101">
        <v>1032</v>
      </c>
      <c r="M17" s="101">
        <v>111949</v>
      </c>
      <c r="N17" s="101">
        <v>65</v>
      </c>
      <c r="O17" s="101">
        <v>8027</v>
      </c>
      <c r="P17" s="101" t="s">
        <v>244</v>
      </c>
      <c r="Q17" s="101" t="s">
        <v>244</v>
      </c>
      <c r="R17" s="13"/>
      <c r="S17"/>
      <c r="T17"/>
      <c r="U17"/>
      <c r="V17"/>
      <c r="W17"/>
      <c r="X17"/>
      <c r="Y17"/>
      <c r="Z17"/>
      <c r="AA17"/>
      <c r="AB17"/>
      <c r="AC17"/>
      <c r="AD17"/>
      <c r="AE17"/>
      <c r="AF17"/>
      <c r="AG17"/>
      <c r="AH17"/>
      <c r="AI17"/>
      <c r="AJ17"/>
      <c r="AK17"/>
      <c r="AL17"/>
      <c r="AM17"/>
      <c r="AN17"/>
      <c r="AO17"/>
      <c r="AP17"/>
      <c r="AQ17"/>
      <c r="AR17"/>
      <c r="AS17"/>
      <c r="AT17"/>
      <c r="AU17"/>
      <c r="AV17"/>
      <c r="AW17"/>
    </row>
    <row r="18" spans="1:49" ht="18" customHeight="1">
      <c r="A18" s="19"/>
      <c r="B18" s="103"/>
      <c r="C18" s="103"/>
      <c r="D18" s="103"/>
      <c r="E18" s="103"/>
      <c r="F18" s="103"/>
      <c r="G18" s="103"/>
      <c r="H18" s="103"/>
      <c r="I18" s="103"/>
      <c r="J18" s="103"/>
      <c r="K18" s="103"/>
      <c r="L18" s="103"/>
      <c r="M18" s="103"/>
      <c r="N18" s="103"/>
      <c r="O18" s="103"/>
      <c r="P18" s="103"/>
      <c r="Q18" s="103"/>
      <c r="R18" s="33"/>
      <c r="S18"/>
      <c r="T18"/>
      <c r="U18"/>
      <c r="V18"/>
      <c r="W18"/>
      <c r="X18"/>
      <c r="Y18"/>
      <c r="Z18"/>
      <c r="AA18"/>
      <c r="AB18"/>
      <c r="AC18"/>
      <c r="AD18"/>
      <c r="AE18"/>
      <c r="AF18"/>
      <c r="AG18"/>
      <c r="AH18"/>
      <c r="AI18"/>
      <c r="AJ18"/>
      <c r="AK18"/>
      <c r="AL18"/>
      <c r="AM18"/>
      <c r="AN18"/>
      <c r="AO18"/>
      <c r="AP18"/>
      <c r="AQ18"/>
      <c r="AR18"/>
      <c r="AS18"/>
      <c r="AT18"/>
      <c r="AU18"/>
      <c r="AV18"/>
      <c r="AW18"/>
    </row>
    <row r="19" spans="1:49" ht="18" customHeight="1">
      <c r="A19" s="20" t="s">
        <v>143</v>
      </c>
      <c r="B19" s="94">
        <f t="shared" si="2"/>
        <v>940</v>
      </c>
      <c r="C19" s="94">
        <f t="shared" si="3"/>
        <v>104340</v>
      </c>
      <c r="D19" s="101">
        <v>536</v>
      </c>
      <c r="E19" s="101">
        <v>80477</v>
      </c>
      <c r="F19" s="101">
        <v>291</v>
      </c>
      <c r="G19" s="101">
        <v>14501</v>
      </c>
      <c r="H19" s="101" t="s">
        <v>244</v>
      </c>
      <c r="I19" s="101" t="s">
        <v>244</v>
      </c>
      <c r="J19" s="101">
        <v>113</v>
      </c>
      <c r="K19" s="101">
        <v>9362</v>
      </c>
      <c r="L19" s="101">
        <v>907</v>
      </c>
      <c r="M19" s="101">
        <v>99205</v>
      </c>
      <c r="N19" s="101">
        <v>33</v>
      </c>
      <c r="O19" s="101">
        <v>5135</v>
      </c>
      <c r="P19" s="101" t="s">
        <v>246</v>
      </c>
      <c r="Q19" s="101" t="s">
        <v>246</v>
      </c>
      <c r="R19" s="13"/>
      <c r="S19"/>
      <c r="T19"/>
      <c r="U19"/>
      <c r="V19"/>
      <c r="W19"/>
      <c r="X19"/>
      <c r="Y19"/>
      <c r="Z19"/>
      <c r="AA19"/>
      <c r="AB19"/>
      <c r="AC19"/>
      <c r="AD19"/>
      <c r="AE19"/>
      <c r="AF19"/>
      <c r="AG19"/>
      <c r="AH19"/>
      <c r="AI19"/>
      <c r="AJ19"/>
      <c r="AK19"/>
      <c r="AL19"/>
      <c r="AM19"/>
      <c r="AN19"/>
      <c r="AO19"/>
      <c r="AP19"/>
      <c r="AQ19"/>
      <c r="AR19"/>
      <c r="AS19"/>
      <c r="AT19"/>
      <c r="AU19"/>
      <c r="AV19"/>
      <c r="AW19"/>
    </row>
    <row r="20" spans="1:49" ht="18" customHeight="1">
      <c r="A20" s="20" t="s">
        <v>144</v>
      </c>
      <c r="B20" s="94">
        <f t="shared" si="2"/>
        <v>978</v>
      </c>
      <c r="C20" s="94">
        <f t="shared" si="3"/>
        <v>112301</v>
      </c>
      <c r="D20" s="101">
        <v>658</v>
      </c>
      <c r="E20" s="101">
        <v>91952</v>
      </c>
      <c r="F20" s="101">
        <v>220</v>
      </c>
      <c r="G20" s="101">
        <v>11175</v>
      </c>
      <c r="H20" s="101">
        <v>6</v>
      </c>
      <c r="I20" s="101">
        <v>238</v>
      </c>
      <c r="J20" s="101">
        <v>94</v>
      </c>
      <c r="K20" s="101">
        <v>8936</v>
      </c>
      <c r="L20" s="101">
        <v>921</v>
      </c>
      <c r="M20" s="101">
        <v>104959</v>
      </c>
      <c r="N20" s="101">
        <v>57</v>
      </c>
      <c r="O20" s="101">
        <v>7342</v>
      </c>
      <c r="P20" s="101" t="s">
        <v>247</v>
      </c>
      <c r="Q20" s="101" t="s">
        <v>247</v>
      </c>
      <c r="R20" s="13"/>
      <c r="S20"/>
      <c r="T20"/>
      <c r="U20"/>
      <c r="V20"/>
      <c r="W20"/>
      <c r="X20"/>
      <c r="Y20"/>
      <c r="Z20"/>
      <c r="AA20"/>
      <c r="AB20"/>
      <c r="AC20"/>
      <c r="AD20"/>
      <c r="AE20"/>
      <c r="AF20"/>
      <c r="AG20"/>
      <c r="AH20"/>
      <c r="AI20"/>
      <c r="AJ20"/>
      <c r="AK20"/>
      <c r="AL20"/>
      <c r="AM20"/>
      <c r="AN20"/>
      <c r="AO20"/>
      <c r="AP20"/>
      <c r="AQ20"/>
      <c r="AR20"/>
      <c r="AS20"/>
      <c r="AT20"/>
      <c r="AU20"/>
      <c r="AV20"/>
      <c r="AW20"/>
    </row>
    <row r="21" spans="1:49" ht="18" customHeight="1">
      <c r="A21" s="20" t="s">
        <v>145</v>
      </c>
      <c r="B21" s="94">
        <f t="shared" si="2"/>
        <v>994</v>
      </c>
      <c r="C21" s="94">
        <f t="shared" si="3"/>
        <v>112369</v>
      </c>
      <c r="D21" s="101">
        <v>619</v>
      </c>
      <c r="E21" s="101">
        <v>89224</v>
      </c>
      <c r="F21" s="101">
        <v>302</v>
      </c>
      <c r="G21" s="101">
        <v>13833</v>
      </c>
      <c r="H21" s="101">
        <v>8</v>
      </c>
      <c r="I21" s="101">
        <v>577</v>
      </c>
      <c r="J21" s="101">
        <v>65</v>
      </c>
      <c r="K21" s="101">
        <v>8735</v>
      </c>
      <c r="L21" s="101">
        <v>941</v>
      </c>
      <c r="M21" s="101">
        <v>105588</v>
      </c>
      <c r="N21" s="101">
        <v>53</v>
      </c>
      <c r="O21" s="101">
        <v>6781</v>
      </c>
      <c r="P21" s="101" t="s">
        <v>247</v>
      </c>
      <c r="Q21" s="101" t="s">
        <v>247</v>
      </c>
      <c r="R21" s="13"/>
      <c r="S21"/>
      <c r="T21"/>
      <c r="U21"/>
      <c r="V21"/>
      <c r="W21"/>
      <c r="X21"/>
      <c r="Y21"/>
      <c r="Z21"/>
      <c r="AA21"/>
      <c r="AB21"/>
      <c r="AC21"/>
      <c r="AD21"/>
      <c r="AE21"/>
      <c r="AF21"/>
      <c r="AG21"/>
      <c r="AH21"/>
      <c r="AI21"/>
      <c r="AJ21"/>
      <c r="AK21"/>
      <c r="AL21"/>
      <c r="AM21"/>
      <c r="AN21"/>
      <c r="AO21"/>
      <c r="AP21"/>
      <c r="AQ21"/>
      <c r="AR21"/>
      <c r="AS21"/>
      <c r="AT21"/>
      <c r="AU21"/>
      <c r="AV21"/>
      <c r="AW21"/>
    </row>
    <row r="22" spans="1:49" ht="18" customHeight="1">
      <c r="A22" s="20" t="s">
        <v>146</v>
      </c>
      <c r="B22" s="94">
        <f t="shared" si="2"/>
        <v>1036</v>
      </c>
      <c r="C22" s="94">
        <f t="shared" si="3"/>
        <v>102140</v>
      </c>
      <c r="D22" s="101">
        <v>471</v>
      </c>
      <c r="E22" s="101">
        <v>66137</v>
      </c>
      <c r="F22" s="101">
        <v>344</v>
      </c>
      <c r="G22" s="101">
        <v>17672</v>
      </c>
      <c r="H22" s="101">
        <v>4</v>
      </c>
      <c r="I22" s="101">
        <v>393</v>
      </c>
      <c r="J22" s="101">
        <v>217</v>
      </c>
      <c r="K22" s="101">
        <v>17938</v>
      </c>
      <c r="L22" s="101">
        <v>964</v>
      </c>
      <c r="M22" s="101">
        <v>94223</v>
      </c>
      <c r="N22" s="101">
        <v>72</v>
      </c>
      <c r="O22" s="101">
        <v>7917</v>
      </c>
      <c r="P22" s="101" t="s">
        <v>247</v>
      </c>
      <c r="Q22" s="101" t="s">
        <v>247</v>
      </c>
      <c r="R22" s="13"/>
      <c r="S22"/>
      <c r="T22"/>
      <c r="U22"/>
      <c r="V22"/>
      <c r="W22"/>
      <c r="X22"/>
      <c r="Y22"/>
      <c r="Z22"/>
      <c r="AA22"/>
      <c r="AB22"/>
      <c r="AC22"/>
      <c r="AD22"/>
      <c r="AE22"/>
      <c r="AF22"/>
      <c r="AG22"/>
      <c r="AH22"/>
      <c r="AI22"/>
      <c r="AJ22"/>
      <c r="AK22"/>
      <c r="AL22"/>
      <c r="AM22"/>
      <c r="AN22"/>
      <c r="AO22"/>
      <c r="AP22"/>
      <c r="AQ22"/>
      <c r="AR22"/>
      <c r="AS22"/>
      <c r="AT22"/>
      <c r="AU22"/>
      <c r="AV22"/>
      <c r="AW22"/>
    </row>
    <row r="23" spans="1:49" ht="18" customHeight="1">
      <c r="A23" s="19"/>
      <c r="B23" s="103"/>
      <c r="C23" s="103"/>
      <c r="D23" s="103"/>
      <c r="E23" s="103"/>
      <c r="F23" s="103"/>
      <c r="G23" s="103"/>
      <c r="H23" s="103"/>
      <c r="I23" s="103"/>
      <c r="J23" s="103"/>
      <c r="K23" s="103"/>
      <c r="L23" s="103"/>
      <c r="M23" s="103"/>
      <c r="N23" s="103"/>
      <c r="O23" s="103"/>
      <c r="P23" s="103"/>
      <c r="Q23" s="103"/>
      <c r="R23" s="33"/>
      <c r="S23"/>
      <c r="T23"/>
      <c r="U23"/>
      <c r="V23"/>
      <c r="W23"/>
      <c r="X23"/>
      <c r="Y23"/>
      <c r="Z23"/>
      <c r="AA23"/>
      <c r="AB23"/>
      <c r="AC23"/>
      <c r="AD23"/>
      <c r="AE23"/>
      <c r="AF23"/>
      <c r="AG23"/>
      <c r="AH23"/>
      <c r="AI23"/>
      <c r="AJ23"/>
      <c r="AK23"/>
      <c r="AL23"/>
      <c r="AM23"/>
      <c r="AN23"/>
      <c r="AO23"/>
      <c r="AP23"/>
      <c r="AQ23"/>
      <c r="AR23"/>
      <c r="AS23"/>
      <c r="AT23"/>
      <c r="AU23"/>
      <c r="AV23"/>
      <c r="AW23"/>
    </row>
    <row r="24" spans="1:49" ht="18" customHeight="1">
      <c r="A24" s="20" t="s">
        <v>147</v>
      </c>
      <c r="B24" s="94">
        <f t="shared" si="2"/>
        <v>1139</v>
      </c>
      <c r="C24" s="94">
        <f t="shared" si="3"/>
        <v>110527</v>
      </c>
      <c r="D24" s="101">
        <v>593</v>
      </c>
      <c r="E24" s="101">
        <v>82070</v>
      </c>
      <c r="F24" s="101">
        <v>490</v>
      </c>
      <c r="G24" s="101">
        <v>23717</v>
      </c>
      <c r="H24" s="101">
        <v>14</v>
      </c>
      <c r="I24" s="101">
        <v>1441</v>
      </c>
      <c r="J24" s="101">
        <v>42</v>
      </c>
      <c r="K24" s="101">
        <v>3299</v>
      </c>
      <c r="L24" s="101">
        <v>1109</v>
      </c>
      <c r="M24" s="101">
        <v>107194</v>
      </c>
      <c r="N24" s="101">
        <v>30</v>
      </c>
      <c r="O24" s="101">
        <v>3333</v>
      </c>
      <c r="P24" s="101" t="s">
        <v>247</v>
      </c>
      <c r="Q24" s="101" t="s">
        <v>247</v>
      </c>
      <c r="R24" s="13"/>
      <c r="S24"/>
      <c r="T24"/>
      <c r="U24"/>
      <c r="V24"/>
      <c r="W24"/>
      <c r="X24"/>
      <c r="Y24"/>
      <c r="Z24"/>
      <c r="AA24"/>
      <c r="AB24"/>
      <c r="AC24"/>
      <c r="AD24"/>
      <c r="AE24"/>
      <c r="AF24"/>
      <c r="AG24"/>
      <c r="AH24"/>
      <c r="AI24"/>
      <c r="AJ24"/>
      <c r="AK24"/>
      <c r="AL24"/>
      <c r="AM24"/>
      <c r="AN24"/>
      <c r="AO24"/>
      <c r="AP24"/>
      <c r="AQ24"/>
      <c r="AR24"/>
      <c r="AS24"/>
      <c r="AT24"/>
      <c r="AU24"/>
      <c r="AV24"/>
      <c r="AW24"/>
    </row>
    <row r="25" spans="1:49" ht="18" customHeight="1">
      <c r="A25" s="20" t="s">
        <v>148</v>
      </c>
      <c r="B25" s="94">
        <f t="shared" si="2"/>
        <v>1244</v>
      </c>
      <c r="C25" s="94">
        <f t="shared" si="3"/>
        <v>120727</v>
      </c>
      <c r="D25" s="101">
        <v>626</v>
      </c>
      <c r="E25" s="101">
        <v>87590</v>
      </c>
      <c r="F25" s="101">
        <v>501</v>
      </c>
      <c r="G25" s="101">
        <v>25397</v>
      </c>
      <c r="H25" s="101">
        <v>1</v>
      </c>
      <c r="I25" s="101">
        <v>114</v>
      </c>
      <c r="J25" s="101">
        <v>116</v>
      </c>
      <c r="K25" s="101">
        <v>7626</v>
      </c>
      <c r="L25" s="101">
        <v>1200</v>
      </c>
      <c r="M25" s="101">
        <v>115267</v>
      </c>
      <c r="N25" s="101">
        <v>44</v>
      </c>
      <c r="O25" s="101">
        <v>5460</v>
      </c>
      <c r="P25" s="101" t="s">
        <v>247</v>
      </c>
      <c r="Q25" s="101" t="s">
        <v>247</v>
      </c>
      <c r="R25" s="13"/>
      <c r="S25"/>
      <c r="T25"/>
      <c r="U25"/>
      <c r="V25"/>
      <c r="W25"/>
      <c r="X25"/>
      <c r="Y25"/>
      <c r="Z25"/>
      <c r="AA25"/>
      <c r="AB25"/>
      <c r="AC25"/>
      <c r="AD25"/>
      <c r="AE25"/>
      <c r="AF25"/>
      <c r="AG25"/>
      <c r="AH25"/>
      <c r="AI25"/>
      <c r="AJ25"/>
      <c r="AK25"/>
      <c r="AL25"/>
      <c r="AM25"/>
      <c r="AN25"/>
      <c r="AO25"/>
      <c r="AP25"/>
      <c r="AQ25"/>
      <c r="AR25"/>
      <c r="AS25"/>
      <c r="AT25"/>
      <c r="AU25"/>
      <c r="AV25"/>
      <c r="AW25"/>
    </row>
    <row r="26" spans="1:49" ht="18" customHeight="1">
      <c r="A26" s="20" t="s">
        <v>149</v>
      </c>
      <c r="B26" s="94">
        <f t="shared" si="2"/>
        <v>1272</v>
      </c>
      <c r="C26" s="94">
        <f t="shared" si="3"/>
        <v>113663</v>
      </c>
      <c r="D26" s="101">
        <v>477</v>
      </c>
      <c r="E26" s="101">
        <v>68031</v>
      </c>
      <c r="F26" s="101">
        <v>718</v>
      </c>
      <c r="G26" s="101">
        <v>37075</v>
      </c>
      <c r="H26" s="101">
        <v>21</v>
      </c>
      <c r="I26" s="101">
        <v>2080</v>
      </c>
      <c r="J26" s="101">
        <v>56</v>
      </c>
      <c r="K26" s="101">
        <v>6477</v>
      </c>
      <c r="L26" s="101">
        <v>1212</v>
      </c>
      <c r="M26" s="101">
        <v>108555</v>
      </c>
      <c r="N26" s="101">
        <v>60</v>
      </c>
      <c r="O26" s="101">
        <v>5108</v>
      </c>
      <c r="P26" s="101" t="s">
        <v>247</v>
      </c>
      <c r="Q26" s="101" t="s">
        <v>247</v>
      </c>
      <c r="R26" s="13"/>
      <c r="S26"/>
      <c r="T26"/>
      <c r="U26"/>
      <c r="V26"/>
      <c r="W26"/>
      <c r="X26"/>
      <c r="Y26"/>
      <c r="Z26"/>
      <c r="AA26"/>
      <c r="AB26"/>
      <c r="AC26"/>
      <c r="AD26"/>
      <c r="AE26"/>
      <c r="AF26"/>
      <c r="AG26"/>
      <c r="AH26"/>
      <c r="AI26"/>
      <c r="AJ26"/>
      <c r="AK26"/>
      <c r="AL26"/>
      <c r="AM26"/>
      <c r="AN26"/>
      <c r="AO26"/>
      <c r="AP26"/>
      <c r="AQ26"/>
      <c r="AR26"/>
      <c r="AS26"/>
      <c r="AT26"/>
      <c r="AU26"/>
      <c r="AV26"/>
      <c r="AW26"/>
    </row>
    <row r="27" spans="1:49" ht="18" customHeight="1">
      <c r="A27" s="21" t="s">
        <v>150</v>
      </c>
      <c r="B27" s="159">
        <f t="shared" si="2"/>
        <v>1225</v>
      </c>
      <c r="C27" s="160">
        <f t="shared" si="3"/>
        <v>121241</v>
      </c>
      <c r="D27" s="101">
        <v>593</v>
      </c>
      <c r="E27" s="101">
        <v>85033</v>
      </c>
      <c r="F27" s="101">
        <v>493</v>
      </c>
      <c r="G27" s="101">
        <v>23270</v>
      </c>
      <c r="H27" s="101">
        <v>42</v>
      </c>
      <c r="I27" s="101">
        <v>2977</v>
      </c>
      <c r="J27" s="101">
        <v>97</v>
      </c>
      <c r="K27" s="101">
        <v>9961</v>
      </c>
      <c r="L27" s="101">
        <v>1174</v>
      </c>
      <c r="M27" s="101">
        <v>116090</v>
      </c>
      <c r="N27" s="101">
        <v>51</v>
      </c>
      <c r="O27" s="101">
        <v>5151</v>
      </c>
      <c r="P27" s="101" t="s">
        <v>247</v>
      </c>
      <c r="Q27" s="101" t="s">
        <v>247</v>
      </c>
      <c r="R27" s="34"/>
      <c r="S27"/>
      <c r="T27"/>
      <c r="U27"/>
      <c r="V27"/>
      <c r="W27"/>
      <c r="X27"/>
      <c r="Y27"/>
      <c r="Z27"/>
      <c r="AA27"/>
      <c r="AB27"/>
      <c r="AC27"/>
      <c r="AD27"/>
      <c r="AE27"/>
      <c r="AF27"/>
      <c r="AG27"/>
      <c r="AH27"/>
      <c r="AI27"/>
      <c r="AJ27"/>
      <c r="AK27"/>
      <c r="AL27"/>
      <c r="AM27"/>
      <c r="AN27"/>
      <c r="AO27"/>
      <c r="AP27"/>
      <c r="AQ27"/>
      <c r="AR27"/>
      <c r="AS27"/>
      <c r="AT27"/>
      <c r="AU27"/>
      <c r="AV27"/>
      <c r="AW27"/>
    </row>
    <row r="28" spans="1:49" ht="15" customHeight="1">
      <c r="A28" s="10" t="s">
        <v>63</v>
      </c>
      <c r="D28" s="66"/>
      <c r="E28" s="66"/>
      <c r="F28" s="66"/>
      <c r="G28" s="66"/>
      <c r="H28" s="66"/>
      <c r="I28" s="84"/>
      <c r="J28" s="66"/>
      <c r="K28" s="66"/>
      <c r="L28" s="66"/>
      <c r="M28" s="66"/>
      <c r="N28" s="66"/>
      <c r="O28" s="66"/>
      <c r="P28" s="66"/>
      <c r="Q28" s="66"/>
      <c r="S28"/>
      <c r="T28"/>
      <c r="U28"/>
      <c r="V28"/>
      <c r="W28"/>
      <c r="X28"/>
      <c r="Y28"/>
      <c r="Z28"/>
      <c r="AA28"/>
      <c r="AB28"/>
      <c r="AC28"/>
      <c r="AD28"/>
      <c r="AE28"/>
      <c r="AF28"/>
      <c r="AG28"/>
      <c r="AH28"/>
      <c r="AI28"/>
      <c r="AJ28"/>
      <c r="AK28"/>
      <c r="AL28"/>
      <c r="AM28"/>
      <c r="AN28"/>
      <c r="AO28"/>
      <c r="AP28"/>
      <c r="AQ28"/>
      <c r="AR28"/>
      <c r="AS28"/>
      <c r="AT28"/>
      <c r="AU28"/>
      <c r="AV28"/>
      <c r="AW28"/>
    </row>
    <row r="29" spans="19:49" ht="15" customHeight="1">
      <c r="S29"/>
      <c r="T29"/>
      <c r="U29"/>
      <c r="V29"/>
      <c r="W29"/>
      <c r="X29"/>
      <c r="Y29"/>
      <c r="Z29"/>
      <c r="AA29"/>
      <c r="AB29"/>
      <c r="AC29"/>
      <c r="AD29"/>
      <c r="AE29"/>
      <c r="AF29"/>
      <c r="AG29"/>
      <c r="AH29"/>
      <c r="AI29"/>
      <c r="AJ29"/>
      <c r="AK29"/>
      <c r="AL29"/>
      <c r="AM29"/>
      <c r="AN29"/>
      <c r="AO29"/>
      <c r="AP29"/>
      <c r="AQ29"/>
      <c r="AR29"/>
      <c r="AS29"/>
      <c r="AT29"/>
      <c r="AU29"/>
      <c r="AV29"/>
      <c r="AW29"/>
    </row>
    <row r="30" spans="19:49" ht="19.5" customHeight="1">
      <c r="S30"/>
      <c r="T30"/>
      <c r="U30"/>
      <c r="V30"/>
      <c r="W30"/>
      <c r="X30"/>
      <c r="Y30"/>
      <c r="Z30"/>
      <c r="AA30"/>
      <c r="AB30"/>
      <c r="AC30"/>
      <c r="AD30"/>
      <c r="AE30"/>
      <c r="AF30"/>
      <c r="AG30"/>
      <c r="AH30"/>
      <c r="AI30"/>
      <c r="AJ30"/>
      <c r="AK30"/>
      <c r="AL30"/>
      <c r="AM30"/>
      <c r="AN30"/>
      <c r="AO30"/>
      <c r="AP30"/>
      <c r="AQ30"/>
      <c r="AR30"/>
      <c r="AS30"/>
      <c r="AT30"/>
      <c r="AU30"/>
      <c r="AV30"/>
      <c r="AW30"/>
    </row>
    <row r="31" ht="19.5" customHeight="1"/>
    <row r="32" ht="19.5" customHeight="1"/>
    <row r="33" spans="1:21" ht="19.5" customHeight="1">
      <c r="A33" s="232" t="s">
        <v>117</v>
      </c>
      <c r="B33" s="232"/>
      <c r="C33" s="232"/>
      <c r="D33" s="232"/>
      <c r="E33" s="232"/>
      <c r="F33" s="232"/>
      <c r="G33" s="232"/>
      <c r="H33" s="232"/>
      <c r="I33" s="232"/>
      <c r="J33" s="232"/>
      <c r="K33" s="232"/>
      <c r="L33" s="232"/>
      <c r="M33" s="232"/>
      <c r="N33" s="232"/>
      <c r="O33" s="232"/>
      <c r="P33" s="232"/>
      <c r="Q33" s="232"/>
      <c r="R33" s="132"/>
      <c r="S33" s="132"/>
      <c r="T33" s="132"/>
      <c r="U33" s="132"/>
    </row>
    <row r="34" spans="1:26" ht="19.5" customHeight="1">
      <c r="A34" s="256" t="s">
        <v>118</v>
      </c>
      <c r="B34" s="256"/>
      <c r="C34" s="256"/>
      <c r="D34" s="256"/>
      <c r="E34" s="256"/>
      <c r="F34" s="256"/>
      <c r="G34" s="36"/>
      <c r="H34" s="256" t="s">
        <v>158</v>
      </c>
      <c r="I34" s="256"/>
      <c r="J34" s="256"/>
      <c r="K34" s="256"/>
      <c r="L34" s="256"/>
      <c r="M34" s="256"/>
      <c r="N34" s="256"/>
      <c r="O34" s="256"/>
      <c r="P34" s="256"/>
      <c r="Q34" s="256"/>
      <c r="R34" s="33"/>
      <c r="S34" s="33"/>
      <c r="T34" s="33"/>
      <c r="U34" s="74"/>
      <c r="V34"/>
      <c r="W34"/>
      <c r="X34"/>
      <c r="Y34"/>
      <c r="Z34"/>
    </row>
    <row r="35" spans="20:24" ht="18" customHeight="1" thickBot="1">
      <c r="T35"/>
      <c r="U35"/>
      <c r="V35"/>
      <c r="W35"/>
      <c r="X35"/>
    </row>
    <row r="36" spans="1:28" ht="18" customHeight="1">
      <c r="A36" s="245" t="s">
        <v>119</v>
      </c>
      <c r="B36" s="249" t="s">
        <v>106</v>
      </c>
      <c r="C36" s="243" t="s">
        <v>120</v>
      </c>
      <c r="D36" s="244"/>
      <c r="E36" s="245"/>
      <c r="F36" s="253" t="s">
        <v>134</v>
      </c>
      <c r="G36" s="129"/>
      <c r="H36" s="245" t="s">
        <v>122</v>
      </c>
      <c r="I36" s="249" t="s">
        <v>123</v>
      </c>
      <c r="J36" s="238" t="s">
        <v>152</v>
      </c>
      <c r="K36" s="239"/>
      <c r="L36" s="239"/>
      <c r="M36" s="239"/>
      <c r="N36" s="239"/>
      <c r="O36" s="239"/>
      <c r="P36" s="257"/>
      <c r="Q36" s="263" t="s">
        <v>135</v>
      </c>
      <c r="R36"/>
      <c r="S36"/>
      <c r="T36"/>
      <c r="U36"/>
      <c r="V36"/>
      <c r="W36" s="29"/>
      <c r="X36" s="29"/>
      <c r="Y36" s="29"/>
      <c r="Z36" s="29"/>
      <c r="AA36" s="29"/>
      <c r="AB36" s="25"/>
    </row>
    <row r="37" spans="1:28" ht="18" customHeight="1">
      <c r="A37" s="252"/>
      <c r="B37" s="250"/>
      <c r="C37" s="246"/>
      <c r="D37" s="247"/>
      <c r="E37" s="248"/>
      <c r="F37" s="254"/>
      <c r="G37" s="129"/>
      <c r="H37" s="252"/>
      <c r="I37" s="250"/>
      <c r="J37" s="240" t="s">
        <v>156</v>
      </c>
      <c r="K37" s="258" t="s">
        <v>153</v>
      </c>
      <c r="L37" s="259"/>
      <c r="M37" s="260"/>
      <c r="N37" s="261" t="s">
        <v>28</v>
      </c>
      <c r="O37" s="240" t="s">
        <v>157</v>
      </c>
      <c r="P37" s="261" t="s">
        <v>25</v>
      </c>
      <c r="Q37" s="264"/>
      <c r="R37"/>
      <c r="S37"/>
      <c r="T37"/>
      <c r="U37"/>
      <c r="V37"/>
      <c r="W37" s="29"/>
      <c r="X37" s="29"/>
      <c r="Y37" s="29"/>
      <c r="Z37" s="29"/>
      <c r="AA37" s="29"/>
      <c r="AB37" s="25"/>
    </row>
    <row r="38" spans="1:28" ht="18" customHeight="1">
      <c r="A38" s="248"/>
      <c r="B38" s="251"/>
      <c r="C38" s="31" t="s">
        <v>25</v>
      </c>
      <c r="D38" s="83" t="s">
        <v>51</v>
      </c>
      <c r="E38" s="127" t="s">
        <v>121</v>
      </c>
      <c r="F38" s="255"/>
      <c r="G38" s="129"/>
      <c r="H38" s="248"/>
      <c r="I38" s="251"/>
      <c r="J38" s="251"/>
      <c r="K38" s="138" t="s">
        <v>154</v>
      </c>
      <c r="L38" s="32" t="s">
        <v>64</v>
      </c>
      <c r="M38" s="137" t="s">
        <v>155</v>
      </c>
      <c r="N38" s="262"/>
      <c r="O38" s="251"/>
      <c r="P38" s="262"/>
      <c r="Q38" s="265"/>
      <c r="R38"/>
      <c r="S38"/>
      <c r="T38"/>
      <c r="U38"/>
      <c r="V38"/>
      <c r="W38" s="29"/>
      <c r="X38" s="29"/>
      <c r="Y38" s="29"/>
      <c r="Z38" s="29"/>
      <c r="AA38" s="29"/>
      <c r="AB38" s="33"/>
    </row>
    <row r="39" spans="1:27" ht="18" customHeight="1">
      <c r="A39" s="115" t="s">
        <v>49</v>
      </c>
      <c r="B39" s="64">
        <f>SUM(C39,F39)</f>
        <v>389435</v>
      </c>
      <c r="C39" s="64">
        <f>SUM(D39:E39)</f>
        <v>381066</v>
      </c>
      <c r="D39" s="64">
        <v>377900</v>
      </c>
      <c r="E39" s="64">
        <v>3166</v>
      </c>
      <c r="F39" s="133">
        <v>8369</v>
      </c>
      <c r="H39" s="114" t="s">
        <v>49</v>
      </c>
      <c r="I39" s="64">
        <f>SUM(P39:Q39)</f>
        <v>389435</v>
      </c>
      <c r="J39" s="64">
        <v>262774</v>
      </c>
      <c r="K39" s="64">
        <v>11295</v>
      </c>
      <c r="L39" s="64">
        <v>2405</v>
      </c>
      <c r="M39" s="64">
        <v>87020</v>
      </c>
      <c r="N39" s="64">
        <v>14406</v>
      </c>
      <c r="O39" s="64">
        <v>3166</v>
      </c>
      <c r="P39" s="64">
        <f>SUM(J39:O39)</f>
        <v>381066</v>
      </c>
      <c r="Q39" s="64">
        <v>8369</v>
      </c>
      <c r="R39"/>
      <c r="S39"/>
      <c r="T39"/>
      <c r="U39"/>
      <c r="V39"/>
      <c r="W39" s="36"/>
      <c r="X39" s="36"/>
      <c r="Y39" s="36"/>
      <c r="Z39" s="36"/>
      <c r="AA39" s="36"/>
    </row>
    <row r="40" spans="1:27" ht="18" customHeight="1">
      <c r="A40" s="113" t="s">
        <v>133</v>
      </c>
      <c r="B40" s="64">
        <f>SUM(C40,F40)</f>
        <v>1158075</v>
      </c>
      <c r="C40" s="64">
        <f>SUM(D40:E40)</f>
        <v>1149002</v>
      </c>
      <c r="D40" s="64">
        <v>1142753</v>
      </c>
      <c r="E40" s="64">
        <v>6249</v>
      </c>
      <c r="F40" s="64">
        <v>9073</v>
      </c>
      <c r="H40" s="110" t="s">
        <v>124</v>
      </c>
      <c r="I40" s="64">
        <f>SUM(P40:Q40)</f>
        <v>1158075</v>
      </c>
      <c r="J40" s="64">
        <v>923434</v>
      </c>
      <c r="K40" s="64">
        <v>30348</v>
      </c>
      <c r="L40" s="64">
        <v>6346</v>
      </c>
      <c r="M40" s="64">
        <v>149334</v>
      </c>
      <c r="N40" s="64">
        <v>33291</v>
      </c>
      <c r="O40" s="64">
        <v>6249</v>
      </c>
      <c r="P40" s="64">
        <f>SUM(J40:O40)</f>
        <v>1149002</v>
      </c>
      <c r="Q40" s="64">
        <v>9073</v>
      </c>
      <c r="R40"/>
      <c r="S40"/>
      <c r="T40"/>
      <c r="U40"/>
      <c r="V40"/>
      <c r="W40" s="33"/>
      <c r="X40" s="33"/>
      <c r="Y40" s="33"/>
      <c r="Z40" s="33"/>
      <c r="AA40" s="33"/>
    </row>
    <row r="41" spans="1:27" ht="18" customHeight="1">
      <c r="A41" s="135" t="s">
        <v>132</v>
      </c>
      <c r="B41" s="17"/>
      <c r="C41" s="17"/>
      <c r="D41" s="17"/>
      <c r="E41" s="17"/>
      <c r="F41" s="105"/>
      <c r="H41" s="131" t="s">
        <v>125</v>
      </c>
      <c r="I41"/>
      <c r="J41"/>
      <c r="K41"/>
      <c r="L41"/>
      <c r="M41"/>
      <c r="N41"/>
      <c r="O41"/>
      <c r="P41"/>
      <c r="Q41"/>
      <c r="R41"/>
      <c r="S41"/>
      <c r="T41"/>
      <c r="U41"/>
      <c r="V41"/>
      <c r="W41" s="33"/>
      <c r="X41" s="33"/>
      <c r="Y41" s="33"/>
      <c r="Z41" s="33"/>
      <c r="AA41" s="33"/>
    </row>
    <row r="42" spans="1:27" ht="18" customHeight="1">
      <c r="A42" s="116" t="s">
        <v>129</v>
      </c>
      <c r="B42" s="163">
        <f aca="true" t="shared" si="4" ref="B42:F43">100*B39/$B39</f>
        <v>100</v>
      </c>
      <c r="C42" s="163">
        <f t="shared" si="4"/>
        <v>97.85098925366236</v>
      </c>
      <c r="D42" s="163">
        <f t="shared" si="4"/>
        <v>97.03801661381232</v>
      </c>
      <c r="E42" s="163">
        <f t="shared" si="4"/>
        <v>0.8129726398500392</v>
      </c>
      <c r="F42" s="163">
        <f t="shared" si="4"/>
        <v>2.149010746337643</v>
      </c>
      <c r="H42" s="128" t="s">
        <v>126</v>
      </c>
      <c r="I42" s="226">
        <f>I40/I39</f>
        <v>2.9737311746504553</v>
      </c>
      <c r="J42" s="226">
        <f aca="true" t="shared" si="5" ref="J42:Q42">J40/J39</f>
        <v>3.514175679481227</v>
      </c>
      <c r="K42" s="226">
        <f t="shared" si="5"/>
        <v>2.6868525896414344</v>
      </c>
      <c r="L42" s="226">
        <f t="shared" si="5"/>
        <v>2.6386694386694387</v>
      </c>
      <c r="M42" s="226">
        <f t="shared" si="5"/>
        <v>1.7160882555734314</v>
      </c>
      <c r="N42" s="226">
        <f t="shared" si="5"/>
        <v>2.3109121199500207</v>
      </c>
      <c r="O42" s="226">
        <f t="shared" si="5"/>
        <v>1.9737839545167404</v>
      </c>
      <c r="P42" s="226">
        <f t="shared" si="5"/>
        <v>3.015230957366965</v>
      </c>
      <c r="Q42" s="226">
        <f t="shared" si="5"/>
        <v>1.084119966543195</v>
      </c>
      <c r="R42"/>
      <c r="S42"/>
      <c r="T42"/>
      <c r="U42"/>
      <c r="V42"/>
      <c r="W42" s="33"/>
      <c r="X42" s="33"/>
      <c r="Y42" s="33"/>
      <c r="Z42" s="33"/>
      <c r="AA42" s="33"/>
    </row>
    <row r="43" spans="1:27" ht="18" customHeight="1">
      <c r="A43" s="116" t="s">
        <v>130</v>
      </c>
      <c r="B43" s="163">
        <f t="shared" si="4"/>
        <v>100</v>
      </c>
      <c r="C43" s="163">
        <f t="shared" si="4"/>
        <v>99.21654469701876</v>
      </c>
      <c r="D43" s="163">
        <f t="shared" si="4"/>
        <v>98.67694233965848</v>
      </c>
      <c r="E43" s="163">
        <f t="shared" si="4"/>
        <v>0.5396023573602746</v>
      </c>
      <c r="F43" s="163">
        <f t="shared" si="4"/>
        <v>0.7834553029812404</v>
      </c>
      <c r="H43" s="131" t="s">
        <v>125</v>
      </c>
      <c r="I43" s="226"/>
      <c r="J43" s="226"/>
      <c r="K43" s="226"/>
      <c r="L43" s="226"/>
      <c r="M43" s="226"/>
      <c r="N43" s="226"/>
      <c r="O43" s="226"/>
      <c r="P43" s="226"/>
      <c r="Q43" s="226"/>
      <c r="R43"/>
      <c r="S43"/>
      <c r="T43"/>
      <c r="U43"/>
      <c r="V43"/>
      <c r="W43" s="17"/>
      <c r="X43" s="17"/>
      <c r="Y43" s="17"/>
      <c r="Z43" s="17"/>
      <c r="AA43" s="17"/>
    </row>
    <row r="44" spans="1:27" ht="18" customHeight="1">
      <c r="A44" s="116" t="s">
        <v>26</v>
      </c>
      <c r="B44" s="164">
        <f>B40/B39</f>
        <v>2.9737311746504553</v>
      </c>
      <c r="C44" s="164">
        <f>C40/C39</f>
        <v>3.015230957366965</v>
      </c>
      <c r="D44" s="164">
        <f>D40/D39</f>
        <v>3.0239560730351944</v>
      </c>
      <c r="E44" s="164">
        <f>E40/E39</f>
        <v>1.9737839545167404</v>
      </c>
      <c r="F44" s="164">
        <f>F40/F39</f>
        <v>1.084119966543195</v>
      </c>
      <c r="H44" s="111" t="s">
        <v>127</v>
      </c>
      <c r="I44" s="227" t="s">
        <v>12</v>
      </c>
      <c r="J44" s="224">
        <v>43.6</v>
      </c>
      <c r="K44" s="224">
        <v>18.8</v>
      </c>
      <c r="L44" s="224">
        <v>17.3</v>
      </c>
      <c r="M44" s="224">
        <v>22.8</v>
      </c>
      <c r="N44" s="224">
        <v>23.9</v>
      </c>
      <c r="O44" s="224">
        <v>18</v>
      </c>
      <c r="P44" s="224">
        <v>39.4</v>
      </c>
      <c r="Q44" s="222" t="s">
        <v>12</v>
      </c>
      <c r="R44"/>
      <c r="S44"/>
      <c r="T44"/>
      <c r="U44"/>
      <c r="V44"/>
      <c r="W44" s="17"/>
      <c r="X44" s="17"/>
      <c r="Y44" s="17"/>
      <c r="Z44" s="17"/>
      <c r="AA44" s="17"/>
    </row>
    <row r="45" spans="1:28" ht="18" customHeight="1">
      <c r="A45" s="136" t="s">
        <v>131</v>
      </c>
      <c r="B45" s="42"/>
      <c r="C45" s="42"/>
      <c r="D45" s="42"/>
      <c r="E45" s="42"/>
      <c r="F45" s="134"/>
      <c r="H45" s="112" t="s">
        <v>128</v>
      </c>
      <c r="I45" s="228"/>
      <c r="J45" s="225"/>
      <c r="K45" s="225"/>
      <c r="L45" s="225"/>
      <c r="M45" s="225"/>
      <c r="N45" s="225"/>
      <c r="O45" s="225"/>
      <c r="P45" s="225"/>
      <c r="Q45" s="223"/>
      <c r="R45" s="33"/>
      <c r="S45"/>
      <c r="T45"/>
      <c r="U45"/>
      <c r="V45"/>
      <c r="W45"/>
      <c r="X45" s="39"/>
      <c r="Y45" s="39"/>
      <c r="Z45" s="39"/>
      <c r="AA45" s="39"/>
      <c r="AB45" s="39"/>
    </row>
    <row r="46" spans="1:28" ht="18" customHeight="1">
      <c r="A46" s="10" t="s">
        <v>151</v>
      </c>
      <c r="H46" s="10" t="s">
        <v>151</v>
      </c>
      <c r="L46" s="33"/>
      <c r="M46" s="33"/>
      <c r="N46" s="33"/>
      <c r="O46" s="33"/>
      <c r="P46" s="33"/>
      <c r="Q46" s="33"/>
      <c r="R46" s="33"/>
      <c r="S46"/>
      <c r="T46"/>
      <c r="U46"/>
      <c r="V46"/>
      <c r="W46"/>
      <c r="X46" s="40"/>
      <c r="Y46" s="40"/>
      <c r="Z46" s="40"/>
      <c r="AA46" s="40"/>
      <c r="AB46" s="41"/>
    </row>
    <row r="47" spans="1:29" ht="18" customHeight="1">
      <c r="A47" s="88"/>
      <c r="B47" s="87"/>
      <c r="C47" s="62"/>
      <c r="D47" s="62"/>
      <c r="E47" s="62"/>
      <c r="F47" s="62"/>
      <c r="G47" s="62"/>
      <c r="Q47"/>
      <c r="R47"/>
      <c r="S47" s="33"/>
      <c r="T47"/>
      <c r="U47"/>
      <c r="V47"/>
      <c r="W47"/>
      <c r="X47"/>
      <c r="Y47" s="40"/>
      <c r="Z47" s="40"/>
      <c r="AA47" s="40"/>
      <c r="AB47" s="40"/>
      <c r="AC47" s="41"/>
    </row>
    <row r="48" spans="1:29" ht="18" customHeight="1">
      <c r="A48" s="33"/>
      <c r="B48" s="87"/>
      <c r="C48" s="86"/>
      <c r="D48" s="86"/>
      <c r="E48" s="86"/>
      <c r="F48" s="86"/>
      <c r="G48" s="86"/>
      <c r="Q48"/>
      <c r="R48"/>
      <c r="S48"/>
      <c r="T48"/>
      <c r="U48"/>
      <c r="V48"/>
      <c r="W48"/>
      <c r="X48"/>
      <c r="Y48" s="33"/>
      <c r="Z48" s="33"/>
      <c r="AA48" s="33"/>
      <c r="AB48" s="33"/>
      <c r="AC48" s="33"/>
    </row>
    <row r="49" spans="1:26" ht="18" customHeight="1">
      <c r="A49" s="88"/>
      <c r="B49" s="87"/>
      <c r="C49" s="62"/>
      <c r="D49" s="62"/>
      <c r="E49" s="62"/>
      <c r="F49" s="62"/>
      <c r="G49" s="62"/>
      <c r="S49"/>
      <c r="T49"/>
      <c r="U49"/>
      <c r="V49"/>
      <c r="W49"/>
      <c r="X49"/>
      <c r="Y49"/>
      <c r="Z49"/>
    </row>
    <row r="50" spans="1:26" ht="18" customHeight="1">
      <c r="A50" s="88"/>
      <c r="B50" s="87"/>
      <c r="C50" s="62"/>
      <c r="D50" s="62"/>
      <c r="E50" s="62"/>
      <c r="F50" s="62"/>
      <c r="G50" s="62"/>
      <c r="S50"/>
      <c r="T50"/>
      <c r="U50"/>
      <c r="V50"/>
      <c r="W50"/>
      <c r="X50"/>
      <c r="Y50"/>
      <c r="Z50"/>
    </row>
    <row r="51" spans="1:26" ht="18" customHeight="1">
      <c r="A51" s="88"/>
      <c r="B51" s="87"/>
      <c r="C51" s="62"/>
      <c r="D51" s="62"/>
      <c r="E51" s="62"/>
      <c r="F51" s="62"/>
      <c r="G51" s="62"/>
      <c r="J51" s="38"/>
      <c r="S51"/>
      <c r="T51"/>
      <c r="U51"/>
      <c r="V51"/>
      <c r="W51"/>
      <c r="X51"/>
      <c r="Y51"/>
      <c r="Z51"/>
    </row>
    <row r="52" spans="1:26" ht="18" customHeight="1">
      <c r="A52" s="88"/>
      <c r="B52" s="87"/>
      <c r="C52" s="62"/>
      <c r="D52" s="62"/>
      <c r="E52" s="62"/>
      <c r="F52" s="62"/>
      <c r="G52" s="62"/>
      <c r="J52" s="38"/>
      <c r="S52"/>
      <c r="T52"/>
      <c r="U52"/>
      <c r="V52"/>
      <c r="W52"/>
      <c r="X52"/>
      <c r="Y52"/>
      <c r="Z52"/>
    </row>
    <row r="53" spans="1:26" ht="18" customHeight="1">
      <c r="A53" s="36"/>
      <c r="B53" s="36"/>
      <c r="C53" s="36"/>
      <c r="D53" s="36"/>
      <c r="E53" s="36"/>
      <c r="F53" s="36"/>
      <c r="G53" s="36"/>
      <c r="J53" s="38"/>
      <c r="S53"/>
      <c r="T53"/>
      <c r="U53"/>
      <c r="V53"/>
      <c r="W53"/>
      <c r="X53"/>
      <c r="Y53"/>
      <c r="Z53"/>
    </row>
    <row r="54" spans="1:26" ht="18" customHeight="1">
      <c r="A54" s="36"/>
      <c r="B54" s="36"/>
      <c r="C54" s="36"/>
      <c r="D54" s="36"/>
      <c r="E54" s="36"/>
      <c r="F54" s="36"/>
      <c r="G54" s="36"/>
      <c r="S54"/>
      <c r="T54"/>
      <c r="U54"/>
      <c r="V54"/>
      <c r="W54"/>
      <c r="X54"/>
      <c r="Y54"/>
      <c r="Z54"/>
    </row>
    <row r="55" spans="19:26" ht="18" customHeight="1">
      <c r="S55"/>
      <c r="T55"/>
      <c r="U55"/>
      <c r="V55"/>
      <c r="W55"/>
      <c r="X55"/>
      <c r="Y55"/>
      <c r="Z55"/>
    </row>
    <row r="56" spans="19:26" ht="18" customHeight="1">
      <c r="S56"/>
      <c r="T56"/>
      <c r="U56"/>
      <c r="V56"/>
      <c r="W56"/>
      <c r="X56"/>
      <c r="Y56"/>
      <c r="Z56"/>
    </row>
    <row r="57" spans="19:26" ht="15" customHeight="1">
      <c r="S57"/>
      <c r="T57"/>
      <c r="U57"/>
      <c r="V57"/>
      <c r="W57"/>
      <c r="X57"/>
      <c r="Y57"/>
      <c r="Z57"/>
    </row>
    <row r="58" spans="19:26" ht="14.25">
      <c r="S58"/>
      <c r="T58"/>
      <c r="U58"/>
      <c r="V58"/>
      <c r="W58"/>
      <c r="X58"/>
      <c r="Y58"/>
      <c r="Z58"/>
    </row>
    <row r="59" spans="19:26" ht="14.25">
      <c r="S59"/>
      <c r="T59"/>
      <c r="U59"/>
      <c r="V59"/>
      <c r="W59"/>
      <c r="X59"/>
      <c r="Y59"/>
      <c r="Z59"/>
    </row>
    <row r="60" spans="19:26" ht="14.25">
      <c r="S60"/>
      <c r="T60"/>
      <c r="U60"/>
      <c r="V60"/>
      <c r="W60"/>
      <c r="X60"/>
      <c r="Y60"/>
      <c r="Z60"/>
    </row>
    <row r="61" spans="19:26" ht="14.25">
      <c r="S61"/>
      <c r="T61"/>
      <c r="U61"/>
      <c r="V61"/>
      <c r="W61"/>
      <c r="X61"/>
      <c r="Y61"/>
      <c r="Z61"/>
    </row>
    <row r="62" spans="19:26" ht="14.25">
      <c r="S62"/>
      <c r="T62"/>
      <c r="U62"/>
      <c r="V62"/>
      <c r="W62"/>
      <c r="X62"/>
      <c r="Y62"/>
      <c r="Z62"/>
    </row>
    <row r="63" spans="19:26" ht="14.25">
      <c r="S63"/>
      <c r="T63"/>
      <c r="U63"/>
      <c r="V63"/>
      <c r="W63"/>
      <c r="X63"/>
      <c r="Y63"/>
      <c r="Z63"/>
    </row>
    <row r="64" spans="19:26" ht="14.25">
      <c r="S64"/>
      <c r="T64"/>
      <c r="U64"/>
      <c r="V64"/>
      <c r="W64"/>
      <c r="X64"/>
      <c r="Y64"/>
      <c r="Z64"/>
    </row>
    <row r="65" spans="19:26" ht="14.25">
      <c r="S65"/>
      <c r="T65"/>
      <c r="U65"/>
      <c r="V65"/>
      <c r="W65"/>
      <c r="X65"/>
      <c r="Y65"/>
      <c r="Z65"/>
    </row>
    <row r="66" spans="19:26" ht="14.25">
      <c r="S66"/>
      <c r="T66"/>
      <c r="U66"/>
      <c r="V66"/>
      <c r="W66"/>
      <c r="X66"/>
      <c r="Y66"/>
      <c r="Z66"/>
    </row>
    <row r="67" spans="19:26" ht="14.25">
      <c r="S67"/>
      <c r="T67"/>
      <c r="U67"/>
      <c r="V67"/>
      <c r="W67"/>
      <c r="X67"/>
      <c r="Y67"/>
      <c r="Z67"/>
    </row>
    <row r="68" spans="19:26" ht="14.25">
      <c r="S68"/>
      <c r="T68"/>
      <c r="U68"/>
      <c r="V68"/>
      <c r="W68"/>
      <c r="X68"/>
      <c r="Y68"/>
      <c r="Z68"/>
    </row>
    <row r="69" spans="19:26" ht="14.25">
      <c r="S69"/>
      <c r="T69"/>
      <c r="U69"/>
      <c r="V69"/>
      <c r="W69"/>
      <c r="X69"/>
      <c r="Y69"/>
      <c r="Z69"/>
    </row>
    <row r="70" spans="19:26" ht="14.25">
      <c r="S70"/>
      <c r="T70"/>
      <c r="U70"/>
      <c r="V70"/>
      <c r="W70"/>
      <c r="X70"/>
      <c r="Y70"/>
      <c r="Z70"/>
    </row>
    <row r="71" spans="19:26" ht="14.25">
      <c r="S71"/>
      <c r="T71"/>
      <c r="U71"/>
      <c r="V71"/>
      <c r="W71"/>
      <c r="X71"/>
      <c r="Y71"/>
      <c r="Z71"/>
    </row>
    <row r="72" spans="19:26" ht="14.25">
      <c r="S72"/>
      <c r="T72"/>
      <c r="U72"/>
      <c r="V72"/>
      <c r="W72"/>
      <c r="X72"/>
      <c r="Y72"/>
      <c r="Z72"/>
    </row>
    <row r="73" spans="19:26" ht="14.25">
      <c r="S73"/>
      <c r="T73"/>
      <c r="U73"/>
      <c r="V73"/>
      <c r="W73"/>
      <c r="X73"/>
      <c r="Y73"/>
      <c r="Z73"/>
    </row>
    <row r="74" spans="19:26" ht="14.25">
      <c r="S74"/>
      <c r="T74"/>
      <c r="U74"/>
      <c r="V74"/>
      <c r="W74"/>
      <c r="X74"/>
      <c r="Y74"/>
      <c r="Z74"/>
    </row>
    <row r="75" spans="19:26" ht="14.25">
      <c r="S75"/>
      <c r="T75"/>
      <c r="U75"/>
      <c r="V75"/>
      <c r="W75"/>
      <c r="X75"/>
      <c r="Y75"/>
      <c r="Z75"/>
    </row>
    <row r="76" spans="19:26" ht="14.25">
      <c r="S76"/>
      <c r="T76"/>
      <c r="U76"/>
      <c r="V76"/>
      <c r="W76"/>
      <c r="X76"/>
      <c r="Y76"/>
      <c r="Z76"/>
    </row>
    <row r="77" spans="19:26" ht="14.25">
      <c r="S77"/>
      <c r="T77"/>
      <c r="U77"/>
      <c r="V77"/>
      <c r="W77"/>
      <c r="X77"/>
      <c r="Y77"/>
      <c r="Z77"/>
    </row>
    <row r="78" spans="19:26" ht="14.25">
      <c r="S78"/>
      <c r="T78"/>
      <c r="U78"/>
      <c r="V78"/>
      <c r="W78"/>
      <c r="X78"/>
      <c r="Y78"/>
      <c r="Z78"/>
    </row>
    <row r="79" spans="19:26" ht="14.25">
      <c r="S79"/>
      <c r="T79"/>
      <c r="U79"/>
      <c r="V79"/>
      <c r="W79"/>
      <c r="X79"/>
      <c r="Y79"/>
      <c r="Z79"/>
    </row>
    <row r="80" spans="19:26" ht="14.25">
      <c r="S80"/>
      <c r="T80"/>
      <c r="U80"/>
      <c r="V80"/>
      <c r="W80"/>
      <c r="X80"/>
      <c r="Y80"/>
      <c r="Z80"/>
    </row>
    <row r="81" spans="19:26" ht="14.25">
      <c r="S81"/>
      <c r="T81"/>
      <c r="U81"/>
      <c r="V81"/>
      <c r="W81"/>
      <c r="X81"/>
      <c r="Y81"/>
      <c r="Z81"/>
    </row>
    <row r="82" spans="19:26" ht="14.25">
      <c r="S82"/>
      <c r="T82"/>
      <c r="U82"/>
      <c r="V82"/>
      <c r="W82"/>
      <c r="X82"/>
      <c r="Y82"/>
      <c r="Z82"/>
    </row>
    <row r="83" spans="19:26" ht="14.25">
      <c r="S83"/>
      <c r="T83"/>
      <c r="U83"/>
      <c r="V83"/>
      <c r="W83"/>
      <c r="X83"/>
      <c r="Y83"/>
      <c r="Z83"/>
    </row>
    <row r="84" spans="19:26" ht="14.25">
      <c r="S84"/>
      <c r="T84"/>
      <c r="U84"/>
      <c r="V84"/>
      <c r="W84"/>
      <c r="X84"/>
      <c r="Y84"/>
      <c r="Z84"/>
    </row>
    <row r="85" spans="19:26" ht="14.25">
      <c r="S85"/>
      <c r="T85"/>
      <c r="U85"/>
      <c r="V85"/>
      <c r="W85"/>
      <c r="X85"/>
      <c r="Y85"/>
      <c r="Z85"/>
    </row>
    <row r="86" spans="19:21" ht="14.25">
      <c r="S86"/>
      <c r="T86"/>
      <c r="U86"/>
    </row>
    <row r="87" ht="14.25">
      <c r="U87"/>
    </row>
  </sheetData>
  <sheetProtection/>
  <mergeCells count="49">
    <mergeCell ref="Q36:Q38"/>
    <mergeCell ref="H36:H38"/>
    <mergeCell ref="I36:I38"/>
    <mergeCell ref="Q42:Q43"/>
    <mergeCell ref="O37:O38"/>
    <mergeCell ref="P37:P38"/>
    <mergeCell ref="P42:P43"/>
    <mergeCell ref="O42:O43"/>
    <mergeCell ref="N42:N43"/>
    <mergeCell ref="M42:M43"/>
    <mergeCell ref="C36:E37"/>
    <mergeCell ref="B36:B38"/>
    <mergeCell ref="A36:A38"/>
    <mergeCell ref="F36:F38"/>
    <mergeCell ref="A34:F34"/>
    <mergeCell ref="H34:Q34"/>
    <mergeCell ref="J36:P36"/>
    <mergeCell ref="J37:J38"/>
    <mergeCell ref="K37:M37"/>
    <mergeCell ref="N37:N38"/>
    <mergeCell ref="A2:Q2"/>
    <mergeCell ref="A3:Q3"/>
    <mergeCell ref="A5:A7"/>
    <mergeCell ref="B5:C5"/>
    <mergeCell ref="D5:K5"/>
    <mergeCell ref="L5:Q5"/>
    <mergeCell ref="B6:B7"/>
    <mergeCell ref="C6:C7"/>
    <mergeCell ref="D6:E6"/>
    <mergeCell ref="F6:G6"/>
    <mergeCell ref="N6:O6"/>
    <mergeCell ref="P6:Q6"/>
    <mergeCell ref="H6:I6"/>
    <mergeCell ref="J6:K6"/>
    <mergeCell ref="L6:M6"/>
    <mergeCell ref="A33:Q33"/>
    <mergeCell ref="I42:I43"/>
    <mergeCell ref="J42:J43"/>
    <mergeCell ref="L42:L43"/>
    <mergeCell ref="K42:K43"/>
    <mergeCell ref="I44:I45"/>
    <mergeCell ref="J44:J45"/>
    <mergeCell ref="Q44:Q45"/>
    <mergeCell ref="K44:K45"/>
    <mergeCell ref="L44:L45"/>
    <mergeCell ref="O44:O45"/>
    <mergeCell ref="P44:P45"/>
    <mergeCell ref="M44:M45"/>
    <mergeCell ref="N44:N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tabSelected="1" view="pageBreakPreview" zoomScale="80" zoomScaleSheetLayoutView="80" zoomScalePageLayoutView="0" workbookViewId="0" topLeftCell="A1">
      <selection activeCell="A1" sqref="A1"/>
    </sheetView>
  </sheetViews>
  <sheetFormatPr defaultColWidth="10.59765625" defaultRowHeight="15"/>
  <cols>
    <col min="1" max="1" width="2.59765625" style="10" customWidth="1"/>
    <col min="2" max="2" width="2.8984375" style="10" customWidth="1"/>
    <col min="3" max="3" width="14.3984375" style="10" customWidth="1"/>
    <col min="4" max="4" width="11.5" style="10" customWidth="1"/>
    <col min="5" max="5" width="10.59765625" style="10" customWidth="1"/>
    <col min="6" max="6" width="12.5" style="10" customWidth="1"/>
    <col min="7" max="7" width="10.59765625" style="10" customWidth="1"/>
    <col min="8" max="8" width="15.5" style="10" customWidth="1"/>
    <col min="9" max="9" width="14.5" style="10" customWidth="1"/>
    <col min="10" max="10" width="10.59765625" style="10" customWidth="1"/>
    <col min="11" max="11" width="3.5" style="10" customWidth="1"/>
    <col min="12" max="12" width="3.8984375" style="10" customWidth="1"/>
    <col min="13" max="13" width="14.5" style="10" customWidth="1"/>
    <col min="14" max="14" width="8.09765625" style="10" customWidth="1"/>
    <col min="15" max="15" width="11.69921875" style="10" customWidth="1"/>
    <col min="16" max="16" width="10.59765625" style="10" customWidth="1"/>
    <col min="17" max="17" width="14.3984375" style="10" customWidth="1"/>
    <col min="18" max="18" width="11.59765625" style="10" customWidth="1"/>
    <col min="19" max="19" width="8.8984375" style="10" customWidth="1"/>
    <col min="20" max="20" width="9.19921875" style="10" customWidth="1"/>
    <col min="21" max="21" width="15.59765625" style="10" customWidth="1"/>
    <col min="22" max="22" width="10.59765625" style="10" customWidth="1"/>
    <col min="23" max="25" width="12.59765625" style="10" customWidth="1"/>
    <col min="26" max="26" width="13.59765625" style="10" customWidth="1"/>
    <col min="27" max="28" width="12.59765625" style="10" customWidth="1"/>
    <col min="29" max="16384" width="10.59765625" style="10" customWidth="1"/>
  </cols>
  <sheetData>
    <row r="1" spans="1:21" s="24" customFormat="1" ht="19.5" customHeight="1">
      <c r="A1" s="14" t="s">
        <v>159</v>
      </c>
      <c r="S1" s="16"/>
      <c r="T1" s="16" t="s">
        <v>160</v>
      </c>
      <c r="U1" s="16"/>
    </row>
    <row r="2" spans="1:22" ht="19.5" customHeight="1">
      <c r="A2" s="232" t="s">
        <v>161</v>
      </c>
      <c r="B2" s="232"/>
      <c r="C2" s="232"/>
      <c r="D2" s="232"/>
      <c r="E2" s="232"/>
      <c r="F2" s="232"/>
      <c r="G2" s="232"/>
      <c r="H2" s="232"/>
      <c r="I2" s="232"/>
      <c r="J2" s="232"/>
      <c r="K2" s="232"/>
      <c r="L2" s="232"/>
      <c r="M2" s="232"/>
      <c r="N2" s="232"/>
      <c r="O2" s="232"/>
      <c r="P2" s="232"/>
      <c r="Q2" s="232"/>
      <c r="R2" s="232"/>
      <c r="S2" s="232"/>
      <c r="T2" s="232"/>
      <c r="U2" s="232"/>
      <c r="V2" s="22"/>
    </row>
    <row r="3" spans="1:20" ht="19.5" customHeight="1">
      <c r="A3" s="277" t="s">
        <v>207</v>
      </c>
      <c r="B3" s="277"/>
      <c r="C3" s="277"/>
      <c r="D3" s="277"/>
      <c r="E3" s="277"/>
      <c r="F3" s="277"/>
      <c r="G3" s="277"/>
      <c r="H3" s="277"/>
      <c r="I3" s="277"/>
      <c r="J3" s="33"/>
      <c r="K3" s="277" t="s">
        <v>163</v>
      </c>
      <c r="L3" s="277"/>
      <c r="M3" s="277"/>
      <c r="N3" s="277"/>
      <c r="O3" s="277"/>
      <c r="P3" s="277"/>
      <c r="Q3" s="277"/>
      <c r="R3" s="277"/>
      <c r="S3" s="277"/>
      <c r="T3" s="277"/>
    </row>
    <row r="4" spans="10:13" ht="18" customHeight="1" thickBot="1">
      <c r="J4" s="36"/>
      <c r="K4" s="36"/>
      <c r="L4" s="33"/>
      <c r="M4" s="43"/>
    </row>
    <row r="5" spans="1:20" ht="18" customHeight="1">
      <c r="A5" s="299" t="s">
        <v>166</v>
      </c>
      <c r="B5" s="299"/>
      <c r="C5" s="300"/>
      <c r="D5" s="288" t="s">
        <v>167</v>
      </c>
      <c r="E5" s="288" t="s">
        <v>96</v>
      </c>
      <c r="F5" s="288" t="s">
        <v>31</v>
      </c>
      <c r="G5" s="288" t="s">
        <v>32</v>
      </c>
      <c r="H5" s="304" t="s">
        <v>168</v>
      </c>
      <c r="I5" s="303" t="s">
        <v>169</v>
      </c>
      <c r="J5" s="33"/>
      <c r="K5" s="299" t="s">
        <v>174</v>
      </c>
      <c r="L5" s="299"/>
      <c r="M5" s="299"/>
      <c r="N5" s="300"/>
      <c r="O5" s="269" t="s">
        <v>175</v>
      </c>
      <c r="P5" s="270"/>
      <c r="Q5" s="269" t="s">
        <v>176</v>
      </c>
      <c r="R5" s="270"/>
      <c r="S5" s="308" t="s">
        <v>162</v>
      </c>
      <c r="T5" s="309"/>
    </row>
    <row r="6" spans="1:20" ht="18" customHeight="1">
      <c r="A6" s="301"/>
      <c r="B6" s="301"/>
      <c r="C6" s="302"/>
      <c r="D6" s="289"/>
      <c r="E6" s="289"/>
      <c r="F6" s="289"/>
      <c r="G6" s="289"/>
      <c r="H6" s="305"/>
      <c r="I6" s="306"/>
      <c r="J6" s="33"/>
      <c r="K6" s="301"/>
      <c r="L6" s="301"/>
      <c r="M6" s="301"/>
      <c r="N6" s="302"/>
      <c r="O6" s="141" t="s">
        <v>177</v>
      </c>
      <c r="P6" s="141" t="s">
        <v>178</v>
      </c>
      <c r="Q6" s="141" t="s">
        <v>177</v>
      </c>
      <c r="R6" s="141" t="s">
        <v>178</v>
      </c>
      <c r="S6" s="310"/>
      <c r="T6" s="311"/>
    </row>
    <row r="7" spans="1:20" ht="18" customHeight="1">
      <c r="A7" s="142" t="s">
        <v>170</v>
      </c>
      <c r="B7" s="142"/>
      <c r="C7" s="143"/>
      <c r="D7" s="46"/>
      <c r="E7" s="47"/>
      <c r="F7" s="47"/>
      <c r="G7" s="47"/>
      <c r="H7" s="47"/>
      <c r="I7" s="47"/>
      <c r="J7" s="33"/>
      <c r="K7" s="271" t="s">
        <v>74</v>
      </c>
      <c r="L7" s="271"/>
      <c r="M7" s="271"/>
      <c r="N7" s="272"/>
      <c r="O7" s="106">
        <v>330900</v>
      </c>
      <c r="P7" s="107">
        <v>358100</v>
      </c>
      <c r="Q7" s="173">
        <f>100*O7/O$7</f>
        <v>100</v>
      </c>
      <c r="R7" s="173">
        <f>100*P7/P$7</f>
        <v>100</v>
      </c>
      <c r="S7" s="307">
        <f>100*(P7-O7)/O7</f>
        <v>8.22000604412209</v>
      </c>
      <c r="T7" s="307"/>
    </row>
    <row r="8" spans="2:20" ht="18" customHeight="1">
      <c r="B8" s="279" t="s">
        <v>106</v>
      </c>
      <c r="C8" s="283"/>
      <c r="D8" s="155">
        <v>358100</v>
      </c>
      <c r="E8" s="64">
        <f>SUM(E9:E12)</f>
        <v>158600</v>
      </c>
      <c r="F8" s="64">
        <f>SUM(F9:F12)</f>
        <v>123600</v>
      </c>
      <c r="G8" s="64">
        <f>SUM(G9:G12)</f>
        <v>800</v>
      </c>
      <c r="H8" s="64">
        <f>SUM(H9:H12)</f>
        <v>68600</v>
      </c>
      <c r="I8" s="64">
        <f>SUM(I9:I12)</f>
        <v>6400</v>
      </c>
      <c r="J8" s="64"/>
      <c r="K8" s="49"/>
      <c r="L8" s="273" t="s">
        <v>69</v>
      </c>
      <c r="M8" s="273"/>
      <c r="N8" s="274"/>
      <c r="O8" s="98">
        <v>239400</v>
      </c>
      <c r="P8" s="95">
        <v>250400</v>
      </c>
      <c r="Q8" s="171">
        <f>100*O8/O$7</f>
        <v>72.34814143245694</v>
      </c>
      <c r="R8" s="171">
        <f>100*P8/P$7</f>
        <v>69.92460206646189</v>
      </c>
      <c r="S8" s="276">
        <f>100*(P8-O8)/O8</f>
        <v>4.594820384294069</v>
      </c>
      <c r="T8" s="276"/>
    </row>
    <row r="9" spans="2:20" ht="18" customHeight="1">
      <c r="B9" s="49"/>
      <c r="C9" s="28" t="s">
        <v>171</v>
      </c>
      <c r="D9" s="157">
        <v>264200</v>
      </c>
      <c r="E9" s="108">
        <v>150000</v>
      </c>
      <c r="F9" s="108">
        <v>107300</v>
      </c>
      <c r="G9" s="108">
        <v>300</v>
      </c>
      <c r="H9" s="108">
        <v>5700</v>
      </c>
      <c r="I9" s="108">
        <v>1000</v>
      </c>
      <c r="J9" s="64"/>
      <c r="K9" s="49"/>
      <c r="L9" s="273" t="s">
        <v>70</v>
      </c>
      <c r="M9" s="273"/>
      <c r="N9" s="274"/>
      <c r="O9" s="95">
        <f>SUM(O10:O14)</f>
        <v>88700</v>
      </c>
      <c r="P9" s="95">
        <v>106200</v>
      </c>
      <c r="Q9" s="171">
        <f aca="true" t="shared" si="0" ref="Q9:Q14">100*O9/O$7</f>
        <v>26.80568147476579</v>
      </c>
      <c r="R9" s="171">
        <f aca="true" t="shared" si="1" ref="R9:R14">100*P9/P$7</f>
        <v>29.65652052499302</v>
      </c>
      <c r="S9" s="276">
        <f aca="true" t="shared" si="2" ref="S9:S14">100*(P9-O9)/O9</f>
        <v>19.72942502818489</v>
      </c>
      <c r="T9" s="276"/>
    </row>
    <row r="10" spans="2:20" ht="18" customHeight="1">
      <c r="B10" s="49"/>
      <c r="C10" s="28" t="s">
        <v>172</v>
      </c>
      <c r="D10" s="157">
        <f>SUM(E10:I10)</f>
        <v>6300</v>
      </c>
      <c r="E10" s="108">
        <v>3100</v>
      </c>
      <c r="F10" s="108">
        <v>1800</v>
      </c>
      <c r="G10" s="108">
        <v>400</v>
      </c>
      <c r="H10" s="108">
        <v>800</v>
      </c>
      <c r="I10" s="108">
        <v>200</v>
      </c>
      <c r="J10" s="67"/>
      <c r="K10" s="49"/>
      <c r="L10" s="49"/>
      <c r="M10" s="273" t="s">
        <v>71</v>
      </c>
      <c r="N10" s="274"/>
      <c r="O10" s="98">
        <v>12800</v>
      </c>
      <c r="P10" s="95">
        <v>11100</v>
      </c>
      <c r="Q10" s="171">
        <f t="shared" si="0"/>
        <v>3.868238138410396</v>
      </c>
      <c r="R10" s="171">
        <f t="shared" si="1"/>
        <v>3.0996928232337337</v>
      </c>
      <c r="S10" s="276">
        <f t="shared" si="2"/>
        <v>-13.28125</v>
      </c>
      <c r="T10" s="276"/>
    </row>
    <row r="11" spans="2:20" ht="18" customHeight="1">
      <c r="B11" s="49"/>
      <c r="C11" s="28" t="s">
        <v>33</v>
      </c>
      <c r="D11" s="157">
        <f>SUM(E11:I11)</f>
        <v>86100</v>
      </c>
      <c r="E11" s="108">
        <v>5000</v>
      </c>
      <c r="F11" s="108">
        <v>14100</v>
      </c>
      <c r="G11" s="108">
        <v>100</v>
      </c>
      <c r="H11" s="108">
        <v>61700</v>
      </c>
      <c r="I11" s="108">
        <v>5200</v>
      </c>
      <c r="J11" s="40"/>
      <c r="K11" s="49"/>
      <c r="L11" s="49"/>
      <c r="M11" s="277" t="s">
        <v>34</v>
      </c>
      <c r="N11" s="278"/>
      <c r="O11" s="98">
        <v>1700</v>
      </c>
      <c r="P11" s="95">
        <v>3600</v>
      </c>
      <c r="Q11" s="171">
        <f t="shared" si="0"/>
        <v>0.5137503777576307</v>
      </c>
      <c r="R11" s="171">
        <f t="shared" si="1"/>
        <v>1.005305780508238</v>
      </c>
      <c r="S11" s="276">
        <f t="shared" si="2"/>
        <v>111.76470588235294</v>
      </c>
      <c r="T11" s="276"/>
    </row>
    <row r="12" spans="2:20" ht="18" customHeight="1">
      <c r="B12" s="49"/>
      <c r="C12" s="28" t="s">
        <v>98</v>
      </c>
      <c r="D12" s="157">
        <f>SUM(E12:I12)</f>
        <v>1300</v>
      </c>
      <c r="E12" s="108">
        <v>500</v>
      </c>
      <c r="F12" s="108">
        <v>400</v>
      </c>
      <c r="G12" s="95">
        <v>0</v>
      </c>
      <c r="H12" s="108">
        <v>400</v>
      </c>
      <c r="I12" s="95">
        <v>0</v>
      </c>
      <c r="J12" s="40"/>
      <c r="K12" s="49"/>
      <c r="L12" s="49"/>
      <c r="M12" s="277" t="s">
        <v>35</v>
      </c>
      <c r="N12" s="278"/>
      <c r="O12" s="98">
        <v>58400</v>
      </c>
      <c r="P12" s="95">
        <v>74100</v>
      </c>
      <c r="Q12" s="171">
        <f t="shared" si="0"/>
        <v>17.64883650649743</v>
      </c>
      <c r="R12" s="171">
        <f t="shared" si="1"/>
        <v>20.692543982127898</v>
      </c>
      <c r="S12" s="276">
        <f t="shared" si="2"/>
        <v>26.883561643835616</v>
      </c>
      <c r="T12" s="276"/>
    </row>
    <row r="13" spans="2:20" ht="18" customHeight="1">
      <c r="B13" s="36"/>
      <c r="C13" s="36"/>
      <c r="D13" s="165"/>
      <c r="E13" s="166"/>
      <c r="F13" s="166"/>
      <c r="G13" s="166"/>
      <c r="H13" s="166"/>
      <c r="I13" s="166"/>
      <c r="J13" s="33"/>
      <c r="K13" s="49"/>
      <c r="L13" s="49"/>
      <c r="M13" s="277" t="s">
        <v>36</v>
      </c>
      <c r="N13" s="278"/>
      <c r="O13" s="98">
        <v>6200</v>
      </c>
      <c r="P13" s="95">
        <v>3300</v>
      </c>
      <c r="Q13" s="171">
        <f t="shared" si="0"/>
        <v>1.8736778482925356</v>
      </c>
      <c r="R13" s="171">
        <f t="shared" si="1"/>
        <v>0.9215302987992181</v>
      </c>
      <c r="S13" s="276">
        <f t="shared" si="2"/>
        <v>-46.774193548387096</v>
      </c>
      <c r="T13" s="276"/>
    </row>
    <row r="14" spans="1:20" ht="18" customHeight="1">
      <c r="A14" s="284" t="s">
        <v>173</v>
      </c>
      <c r="B14" s="284"/>
      <c r="C14" s="285"/>
      <c r="D14" s="102"/>
      <c r="E14" s="96"/>
      <c r="F14" s="96"/>
      <c r="G14" s="96"/>
      <c r="H14" s="96"/>
      <c r="I14" s="96"/>
      <c r="J14" s="33"/>
      <c r="K14" s="52"/>
      <c r="L14" s="52"/>
      <c r="M14" s="294" t="s">
        <v>72</v>
      </c>
      <c r="N14" s="295"/>
      <c r="O14" s="99">
        <v>9600</v>
      </c>
      <c r="P14" s="100">
        <v>14000</v>
      </c>
      <c r="Q14" s="172">
        <f t="shared" si="0"/>
        <v>2.901178603807797</v>
      </c>
      <c r="R14" s="172">
        <f t="shared" si="1"/>
        <v>3.9095224797542585</v>
      </c>
      <c r="S14" s="275">
        <f t="shared" si="2"/>
        <v>45.833333333333336</v>
      </c>
      <c r="T14" s="275"/>
    </row>
    <row r="15" spans="2:11" ht="18" customHeight="1">
      <c r="B15" s="286" t="s">
        <v>50</v>
      </c>
      <c r="C15" s="287"/>
      <c r="D15" s="169">
        <f aca="true" t="shared" si="3" ref="D15:I15">100*D8/$D8</f>
        <v>100</v>
      </c>
      <c r="E15" s="170">
        <f>100*E8/$D8</f>
        <v>44.28930466350182</v>
      </c>
      <c r="F15" s="170">
        <f t="shared" si="3"/>
        <v>34.51549846411617</v>
      </c>
      <c r="G15" s="170">
        <f t="shared" si="3"/>
        <v>0.2234012845573862</v>
      </c>
      <c r="H15" s="170">
        <f t="shared" si="3"/>
        <v>19.15666015079587</v>
      </c>
      <c r="I15" s="170">
        <f t="shared" si="3"/>
        <v>1.7872102764590896</v>
      </c>
      <c r="J15" s="24"/>
      <c r="K15" s="124" t="s">
        <v>164</v>
      </c>
    </row>
    <row r="16" spans="2:11" ht="18" customHeight="1">
      <c r="B16" s="49"/>
      <c r="C16" s="50" t="s">
        <v>171</v>
      </c>
      <c r="D16" s="167">
        <f>100*D9/$D9</f>
        <v>100</v>
      </c>
      <c r="E16" s="167">
        <f>100*E9/$D9</f>
        <v>56.77517032551098</v>
      </c>
      <c r="F16" s="167">
        <f>100*F9/$D9</f>
        <v>40.613171839515516</v>
      </c>
      <c r="G16" s="167">
        <f>100*G9/$D9</f>
        <v>0.11355034065102196</v>
      </c>
      <c r="H16" s="167">
        <f>100*H9/$D9</f>
        <v>2.157456472369417</v>
      </c>
      <c r="I16" s="167">
        <f>100*I9/$D9</f>
        <v>0.3785011355034065</v>
      </c>
      <c r="J16" s="24"/>
      <c r="K16" s="10" t="s">
        <v>67</v>
      </c>
    </row>
    <row r="17" spans="2:11" ht="18" customHeight="1">
      <c r="B17" s="49"/>
      <c r="C17" s="50" t="s">
        <v>172</v>
      </c>
      <c r="D17" s="167">
        <f aca="true" t="shared" si="4" ref="D17:I17">100*D10/$D10</f>
        <v>100</v>
      </c>
      <c r="E17" s="167">
        <f t="shared" si="4"/>
        <v>49.20634920634921</v>
      </c>
      <c r="F17" s="167">
        <f t="shared" si="4"/>
        <v>28.571428571428573</v>
      </c>
      <c r="G17" s="167">
        <f t="shared" si="4"/>
        <v>6.349206349206349</v>
      </c>
      <c r="H17" s="167">
        <f t="shared" si="4"/>
        <v>12.698412698412698</v>
      </c>
      <c r="I17" s="167">
        <f t="shared" si="4"/>
        <v>3.1746031746031744</v>
      </c>
      <c r="J17" s="22"/>
      <c r="K17" s="11"/>
    </row>
    <row r="18" spans="2:22" ht="18" customHeight="1">
      <c r="B18" s="49"/>
      <c r="C18" s="50" t="s">
        <v>33</v>
      </c>
      <c r="D18" s="167">
        <f aca="true" t="shared" si="5" ref="D18:I18">100*D11/$D11</f>
        <v>100</v>
      </c>
      <c r="E18" s="167">
        <f t="shared" si="5"/>
        <v>5.807200929152149</v>
      </c>
      <c r="F18" s="167">
        <f t="shared" si="5"/>
        <v>16.37630662020906</v>
      </c>
      <c r="G18" s="167">
        <f t="shared" si="5"/>
        <v>0.11614401858304298</v>
      </c>
      <c r="H18" s="167">
        <f t="shared" si="5"/>
        <v>71.66085946573752</v>
      </c>
      <c r="I18" s="167">
        <f t="shared" si="5"/>
        <v>6.039488966318235</v>
      </c>
      <c r="J18" s="11"/>
      <c r="M18" s="209"/>
      <c r="N18" s="209"/>
      <c r="O18" s="209"/>
      <c r="P18" s="209"/>
      <c r="Q18" s="209"/>
      <c r="R18" s="209"/>
      <c r="S18" s="209"/>
      <c r="T18" s="209"/>
      <c r="U18" s="209"/>
      <c r="V18" s="209"/>
    </row>
    <row r="19" spans="1:12" ht="18" customHeight="1">
      <c r="A19" s="65"/>
      <c r="B19" s="52"/>
      <c r="C19" s="53" t="s">
        <v>98</v>
      </c>
      <c r="D19" s="168">
        <f aca="true" t="shared" si="6" ref="D19:I19">100*D12/$D12</f>
        <v>100</v>
      </c>
      <c r="E19" s="168">
        <f t="shared" si="6"/>
        <v>38.46153846153846</v>
      </c>
      <c r="F19" s="168">
        <f t="shared" si="6"/>
        <v>30.76923076923077</v>
      </c>
      <c r="G19" s="168">
        <f t="shared" si="6"/>
        <v>0</v>
      </c>
      <c r="H19" s="168">
        <f t="shared" si="6"/>
        <v>30.76923076923077</v>
      </c>
      <c r="I19" s="168">
        <f t="shared" si="6"/>
        <v>0</v>
      </c>
      <c r="K19" s="11"/>
      <c r="L19" s="43"/>
    </row>
    <row r="20" spans="1:11" ht="18" customHeight="1">
      <c r="A20" s="10" t="s">
        <v>65</v>
      </c>
      <c r="B20" s="43"/>
      <c r="C20" s="43"/>
      <c r="D20" s="43"/>
      <c r="E20" s="43"/>
      <c r="F20" s="43"/>
      <c r="G20" s="43"/>
      <c r="H20" s="43"/>
      <c r="I20" s="43"/>
      <c r="J20" s="11"/>
      <c r="K20" s="33"/>
    </row>
    <row r="21" spans="2:12" ht="18" customHeight="1">
      <c r="B21" s="43"/>
      <c r="C21" s="43"/>
      <c r="D21" s="43"/>
      <c r="E21" s="43"/>
      <c r="F21" s="43"/>
      <c r="G21" s="43"/>
      <c r="H21" s="43"/>
      <c r="I21" s="43"/>
      <c r="J21" s="33"/>
      <c r="K21" s="11"/>
      <c r="L21" s="43"/>
    </row>
    <row r="22" spans="10:11" ht="18" customHeight="1">
      <c r="J22" s="11"/>
      <c r="K22" s="17"/>
    </row>
    <row r="23" spans="1:20" ht="18" customHeight="1">
      <c r="A23" s="277" t="s">
        <v>206</v>
      </c>
      <c r="B23" s="277"/>
      <c r="C23" s="277"/>
      <c r="D23" s="277"/>
      <c r="E23" s="277"/>
      <c r="F23" s="277"/>
      <c r="G23" s="277"/>
      <c r="H23" s="277"/>
      <c r="I23" s="277"/>
      <c r="J23" s="277"/>
      <c r="P23" s="318" t="s">
        <v>204</v>
      </c>
      <c r="Q23" s="318"/>
      <c r="R23" s="318"/>
      <c r="S23" s="318"/>
      <c r="T23" s="318"/>
    </row>
    <row r="24" spans="1:20" ht="18" customHeight="1" thickBot="1">
      <c r="A24" s="43"/>
      <c r="B24" s="43"/>
      <c r="C24" s="43"/>
      <c r="D24" s="43"/>
      <c r="E24" s="43"/>
      <c r="F24" s="43"/>
      <c r="G24" s="43"/>
      <c r="H24" s="43"/>
      <c r="I24" s="43"/>
      <c r="J24" s="48"/>
      <c r="P24" s="93"/>
      <c r="Q24" s="93"/>
      <c r="R24" s="93"/>
      <c r="S24" s="139"/>
      <c r="T24" s="139" t="s">
        <v>205</v>
      </c>
    </row>
    <row r="25" spans="1:20" ht="18" customHeight="1">
      <c r="A25" s="299" t="s">
        <v>165</v>
      </c>
      <c r="B25" s="299"/>
      <c r="C25" s="300"/>
      <c r="D25" s="288" t="s">
        <v>27</v>
      </c>
      <c r="E25" s="303" t="s">
        <v>179</v>
      </c>
      <c r="F25" s="300"/>
      <c r="G25" s="269" t="s">
        <v>180</v>
      </c>
      <c r="H25" s="298"/>
      <c r="I25" s="298"/>
      <c r="J25" s="298"/>
      <c r="P25" s="322" t="s">
        <v>200</v>
      </c>
      <c r="Q25" s="324" t="s">
        <v>197</v>
      </c>
      <c r="R25" s="325"/>
      <c r="S25" s="324" t="s">
        <v>201</v>
      </c>
      <c r="T25" s="326"/>
    </row>
    <row r="26" spans="1:20" ht="18" customHeight="1">
      <c r="A26" s="301"/>
      <c r="B26" s="301"/>
      <c r="C26" s="302"/>
      <c r="D26" s="289"/>
      <c r="E26" s="52"/>
      <c r="F26" s="89" t="s">
        <v>29</v>
      </c>
      <c r="G26" s="141" t="s">
        <v>167</v>
      </c>
      <c r="H26" s="45" t="s">
        <v>30</v>
      </c>
      <c r="I26" s="141" t="s">
        <v>181</v>
      </c>
      <c r="J26" s="140" t="s">
        <v>182</v>
      </c>
      <c r="K26" s="48"/>
      <c r="P26" s="323"/>
      <c r="Q26" s="146" t="s">
        <v>198</v>
      </c>
      <c r="R26" s="146" t="s">
        <v>199</v>
      </c>
      <c r="S26" s="146" t="s">
        <v>198</v>
      </c>
      <c r="T26" s="146" t="s">
        <v>199</v>
      </c>
    </row>
    <row r="27" spans="1:20" ht="18" customHeight="1">
      <c r="A27" s="290" t="s">
        <v>183</v>
      </c>
      <c r="B27" s="290"/>
      <c r="C27" s="291"/>
      <c r="D27" s="46"/>
      <c r="E27" s="47"/>
      <c r="F27" s="11"/>
      <c r="G27" s="47"/>
      <c r="H27" s="47"/>
      <c r="I27" s="47"/>
      <c r="J27" s="47"/>
      <c r="K27" s="34"/>
      <c r="P27" s="10" t="s">
        <v>202</v>
      </c>
      <c r="Q27" s="144">
        <v>6498</v>
      </c>
      <c r="R27" s="145">
        <v>69390</v>
      </c>
      <c r="S27" s="145">
        <v>5523</v>
      </c>
      <c r="T27" s="145">
        <v>54609</v>
      </c>
    </row>
    <row r="28" spans="1:20" ht="18" customHeight="1">
      <c r="A28" s="281" t="s">
        <v>184</v>
      </c>
      <c r="B28" s="292"/>
      <c r="C28" s="293"/>
      <c r="D28" s="157">
        <v>231300</v>
      </c>
      <c r="E28" s="108">
        <v>220300</v>
      </c>
      <c r="F28" s="108">
        <v>8200</v>
      </c>
      <c r="G28" s="108">
        <f aca="true" t="shared" si="7" ref="G28:G33">SUM(H28:J28)</f>
        <v>10900</v>
      </c>
      <c r="H28" s="108">
        <v>1300</v>
      </c>
      <c r="I28" s="108">
        <v>8100</v>
      </c>
      <c r="J28" s="108">
        <v>1500</v>
      </c>
      <c r="K28" s="36"/>
      <c r="P28" s="147" t="s">
        <v>203</v>
      </c>
      <c r="Q28" s="144">
        <v>8758</v>
      </c>
      <c r="R28" s="145">
        <v>104681</v>
      </c>
      <c r="S28" s="145">
        <v>5586</v>
      </c>
      <c r="T28" s="145">
        <v>65852</v>
      </c>
    </row>
    <row r="29" spans="1:20" ht="18" customHeight="1">
      <c r="A29" s="266" t="s">
        <v>185</v>
      </c>
      <c r="B29" s="267"/>
      <c r="C29" s="268"/>
      <c r="D29" s="157">
        <f>SUM(E29,G29)</f>
        <v>269600</v>
      </c>
      <c r="E29" s="108">
        <v>252700</v>
      </c>
      <c r="F29" s="108">
        <v>6000</v>
      </c>
      <c r="G29" s="108">
        <f t="shared" si="7"/>
        <v>16900</v>
      </c>
      <c r="H29" s="108">
        <v>1300</v>
      </c>
      <c r="I29" s="108">
        <v>12900</v>
      </c>
      <c r="J29" s="108">
        <v>2700</v>
      </c>
      <c r="K29" s="11"/>
      <c r="P29" s="147" t="s">
        <v>48</v>
      </c>
      <c r="Q29" s="144">
        <v>14100</v>
      </c>
      <c r="R29" s="145">
        <v>221050</v>
      </c>
      <c r="S29" s="145">
        <v>8434</v>
      </c>
      <c r="T29" s="145">
        <v>118765</v>
      </c>
    </row>
    <row r="30" spans="1:20" ht="18" customHeight="1">
      <c r="A30" s="266" t="s">
        <v>186</v>
      </c>
      <c r="B30" s="267"/>
      <c r="C30" s="268"/>
      <c r="D30" s="157">
        <f>SUM(E30,G30)</f>
        <v>310700</v>
      </c>
      <c r="E30" s="108">
        <v>282700</v>
      </c>
      <c r="F30" s="108">
        <v>5100</v>
      </c>
      <c r="G30" s="108">
        <f t="shared" si="7"/>
        <v>28000</v>
      </c>
      <c r="H30" s="108">
        <v>2500</v>
      </c>
      <c r="I30" s="108">
        <v>23000</v>
      </c>
      <c r="J30" s="108">
        <v>2500</v>
      </c>
      <c r="K30" s="51"/>
      <c r="P30" s="147" t="s">
        <v>77</v>
      </c>
      <c r="Q30" s="144">
        <v>8107</v>
      </c>
      <c r="R30" s="145">
        <v>127694</v>
      </c>
      <c r="S30" s="145">
        <v>9269</v>
      </c>
      <c r="T30" s="145">
        <v>140413</v>
      </c>
    </row>
    <row r="31" spans="1:20" ht="18" customHeight="1">
      <c r="A31" s="266" t="s">
        <v>187</v>
      </c>
      <c r="B31" s="267"/>
      <c r="C31" s="268"/>
      <c r="D31" s="157">
        <v>341400</v>
      </c>
      <c r="E31" s="108">
        <v>310900</v>
      </c>
      <c r="F31" s="108">
        <v>2600</v>
      </c>
      <c r="G31" s="108">
        <v>30500</v>
      </c>
      <c r="H31" s="108">
        <v>2800</v>
      </c>
      <c r="I31" s="108">
        <v>26500</v>
      </c>
      <c r="J31" s="108">
        <v>1300</v>
      </c>
      <c r="K31" s="40"/>
      <c r="P31" s="148" t="s">
        <v>78</v>
      </c>
      <c r="Q31" s="149">
        <v>10366</v>
      </c>
      <c r="R31" s="150">
        <v>166657</v>
      </c>
      <c r="S31" s="150">
        <v>6305</v>
      </c>
      <c r="T31" s="150">
        <v>99287</v>
      </c>
    </row>
    <row r="32" spans="1:16" ht="18" customHeight="1">
      <c r="A32" s="266" t="s">
        <v>188</v>
      </c>
      <c r="B32" s="267"/>
      <c r="C32" s="268"/>
      <c r="D32" s="157">
        <f>SUM(E32,G32)</f>
        <v>368400</v>
      </c>
      <c r="E32" s="108">
        <v>330900</v>
      </c>
      <c r="F32" s="108">
        <v>1300</v>
      </c>
      <c r="G32" s="108">
        <f t="shared" si="7"/>
        <v>37500</v>
      </c>
      <c r="H32" s="108">
        <v>2600</v>
      </c>
      <c r="I32" s="108">
        <v>33300</v>
      </c>
      <c r="J32" s="108">
        <v>1600</v>
      </c>
      <c r="K32" s="40"/>
      <c r="P32" s="10" t="s">
        <v>73</v>
      </c>
    </row>
    <row r="33" spans="1:11" ht="18" customHeight="1">
      <c r="A33" s="279" t="s">
        <v>66</v>
      </c>
      <c r="B33" s="279"/>
      <c r="C33" s="280"/>
      <c r="D33" s="155">
        <v>400900</v>
      </c>
      <c r="E33" s="64">
        <v>358100</v>
      </c>
      <c r="F33" s="64">
        <v>1200</v>
      </c>
      <c r="G33" s="64">
        <f t="shared" si="7"/>
        <v>42900</v>
      </c>
      <c r="H33" s="64">
        <v>3600</v>
      </c>
      <c r="I33" s="64">
        <v>37500</v>
      </c>
      <c r="J33" s="64">
        <v>1800</v>
      </c>
      <c r="K33" s="40"/>
    </row>
    <row r="34" spans="1:20" ht="18" customHeight="1">
      <c r="A34" s="85"/>
      <c r="B34" s="85"/>
      <c r="C34" s="30"/>
      <c r="D34" s="174"/>
      <c r="E34" s="167"/>
      <c r="F34" s="167"/>
      <c r="G34" s="167"/>
      <c r="H34" s="167"/>
      <c r="I34" s="167"/>
      <c r="J34" s="167"/>
      <c r="K34" s="40"/>
      <c r="P34" s="61"/>
      <c r="Q34" s="63"/>
      <c r="R34" s="68"/>
      <c r="S34" s="61"/>
      <c r="T34" s="69"/>
    </row>
    <row r="35" spans="1:20" ht="18" customHeight="1">
      <c r="A35" s="281" t="s">
        <v>189</v>
      </c>
      <c r="B35" s="281"/>
      <c r="C35" s="282"/>
      <c r="D35" s="174"/>
      <c r="E35" s="167"/>
      <c r="F35" s="167"/>
      <c r="G35" s="167"/>
      <c r="H35" s="167"/>
      <c r="I35" s="167"/>
      <c r="J35" s="167"/>
      <c r="K35" s="43"/>
      <c r="P35" s="17"/>
      <c r="Q35" s="17"/>
      <c r="R35" s="55"/>
      <c r="S35" s="56"/>
      <c r="T35" s="56"/>
    </row>
    <row r="36" spans="1:20" ht="18" customHeight="1">
      <c r="A36" s="281" t="s">
        <v>184</v>
      </c>
      <c r="B36" s="292"/>
      <c r="C36" s="293"/>
      <c r="D36" s="167">
        <f aca="true" t="shared" si="8" ref="D36:J36">100*D28/$D28</f>
        <v>100</v>
      </c>
      <c r="E36" s="167">
        <f t="shared" si="8"/>
        <v>95.24427150886295</v>
      </c>
      <c r="F36" s="167">
        <f t="shared" si="8"/>
        <v>3.545179420665802</v>
      </c>
      <c r="G36" s="167">
        <f t="shared" si="8"/>
        <v>4.712494595763078</v>
      </c>
      <c r="H36" s="167">
        <f t="shared" si="8"/>
        <v>0.5620406398616515</v>
      </c>
      <c r="I36" s="167">
        <f t="shared" si="8"/>
        <v>3.501945525291829</v>
      </c>
      <c r="J36" s="167">
        <f t="shared" si="8"/>
        <v>0.648508430609598</v>
      </c>
      <c r="K36" s="43"/>
      <c r="P36" s="11"/>
      <c r="Q36" s="11"/>
      <c r="R36" s="57"/>
      <c r="S36" s="11"/>
      <c r="T36" s="11"/>
    </row>
    <row r="37" spans="1:20" ht="18" customHeight="1">
      <c r="A37" s="266" t="s">
        <v>185</v>
      </c>
      <c r="B37" s="267"/>
      <c r="C37" s="268"/>
      <c r="D37" s="167">
        <f aca="true" t="shared" si="9" ref="D37:J37">100*D29/$D29</f>
        <v>100</v>
      </c>
      <c r="E37" s="167">
        <f t="shared" si="9"/>
        <v>93.73145400593472</v>
      </c>
      <c r="F37" s="167">
        <f t="shared" si="9"/>
        <v>2.2255192878338277</v>
      </c>
      <c r="G37" s="167">
        <f t="shared" si="9"/>
        <v>6.268545994065282</v>
      </c>
      <c r="H37" s="167">
        <f t="shared" si="9"/>
        <v>0.4821958456973294</v>
      </c>
      <c r="I37" s="167">
        <f t="shared" si="9"/>
        <v>4.78486646884273</v>
      </c>
      <c r="J37" s="167">
        <f t="shared" si="9"/>
        <v>1.0014836795252227</v>
      </c>
      <c r="P37" s="11"/>
      <c r="Q37" s="11"/>
      <c r="R37" s="57"/>
      <c r="S37" s="11"/>
      <c r="T37" s="11"/>
    </row>
    <row r="38" spans="1:20" ht="18" customHeight="1">
      <c r="A38" s="266" t="s">
        <v>186</v>
      </c>
      <c r="B38" s="267"/>
      <c r="C38" s="268"/>
      <c r="D38" s="167">
        <f aca="true" t="shared" si="10" ref="D38:J38">100*D30/$D30</f>
        <v>100</v>
      </c>
      <c r="E38" s="167">
        <f t="shared" si="10"/>
        <v>90.98809140650145</v>
      </c>
      <c r="F38" s="167">
        <f t="shared" si="10"/>
        <v>1.6414547795300933</v>
      </c>
      <c r="G38" s="167">
        <f t="shared" si="10"/>
        <v>9.011908593498552</v>
      </c>
      <c r="H38" s="167">
        <f t="shared" si="10"/>
        <v>0.804634695848085</v>
      </c>
      <c r="I38" s="167">
        <f t="shared" si="10"/>
        <v>7.402639201802382</v>
      </c>
      <c r="J38" s="167">
        <f t="shared" si="10"/>
        <v>0.804634695848085</v>
      </c>
      <c r="P38" s="72"/>
      <c r="Q38" s="72"/>
      <c r="R38" s="72"/>
      <c r="S38" s="72"/>
      <c r="T38" s="72"/>
    </row>
    <row r="39" spans="1:20" ht="18" customHeight="1">
      <c r="A39" s="266" t="s">
        <v>187</v>
      </c>
      <c r="B39" s="267"/>
      <c r="C39" s="268"/>
      <c r="D39" s="167">
        <f aca="true" t="shared" si="11" ref="D39:J39">100*D31/$D31</f>
        <v>100</v>
      </c>
      <c r="E39" s="167">
        <f t="shared" si="11"/>
        <v>91.06619800820152</v>
      </c>
      <c r="F39" s="167">
        <f t="shared" si="11"/>
        <v>0.7615700058582309</v>
      </c>
      <c r="G39" s="167">
        <f t="shared" si="11"/>
        <v>8.933801991798477</v>
      </c>
      <c r="H39" s="167">
        <f t="shared" si="11"/>
        <v>0.8201523140011716</v>
      </c>
      <c r="I39" s="167">
        <f t="shared" si="11"/>
        <v>7.76215582893966</v>
      </c>
      <c r="J39" s="167">
        <f t="shared" si="11"/>
        <v>0.38078500292911543</v>
      </c>
      <c r="K39" s="22"/>
      <c r="P39" s="58"/>
      <c r="Q39" s="58"/>
      <c r="R39" s="59"/>
      <c r="S39" s="58"/>
      <c r="T39" s="58"/>
    </row>
    <row r="40" spans="1:22" ht="18" customHeight="1">
      <c r="A40" s="266" t="s">
        <v>188</v>
      </c>
      <c r="B40" s="267"/>
      <c r="C40" s="268"/>
      <c r="D40" s="167">
        <f aca="true" t="shared" si="12" ref="D40:J40">100*D32/$D32</f>
        <v>100</v>
      </c>
      <c r="E40" s="167">
        <f t="shared" si="12"/>
        <v>89.82084690553746</v>
      </c>
      <c r="F40" s="167">
        <f t="shared" si="12"/>
        <v>0.3528773072747014</v>
      </c>
      <c r="G40" s="167">
        <f t="shared" si="12"/>
        <v>10.17915309446254</v>
      </c>
      <c r="H40" s="167">
        <f t="shared" si="12"/>
        <v>0.7057546145494028</v>
      </c>
      <c r="I40" s="167">
        <f t="shared" si="12"/>
        <v>9.039087947882736</v>
      </c>
      <c r="J40" s="167">
        <f t="shared" si="12"/>
        <v>0.43431053203040176</v>
      </c>
      <c r="K40" s="11"/>
      <c r="M40" s="36"/>
      <c r="N40" s="80"/>
      <c r="O40" s="80"/>
      <c r="P40" s="72"/>
      <c r="Q40" s="72"/>
      <c r="R40" s="73"/>
      <c r="S40" s="72"/>
      <c r="T40" s="72"/>
      <c r="U40" s="69"/>
      <c r="V40" s="69"/>
    </row>
    <row r="41" spans="1:22" ht="18" customHeight="1">
      <c r="A41" s="279" t="s">
        <v>66</v>
      </c>
      <c r="B41" s="279"/>
      <c r="C41" s="280"/>
      <c r="D41" s="167">
        <f aca="true" t="shared" si="13" ref="D41:J41">100*D33/$D33</f>
        <v>100</v>
      </c>
      <c r="E41" s="167">
        <f t="shared" si="13"/>
        <v>89.32402095285607</v>
      </c>
      <c r="F41" s="167">
        <f t="shared" si="13"/>
        <v>0.29932651534048393</v>
      </c>
      <c r="G41" s="167">
        <f t="shared" si="13"/>
        <v>10.7009229234223</v>
      </c>
      <c r="H41" s="167">
        <f t="shared" si="13"/>
        <v>0.8979795460214517</v>
      </c>
      <c r="I41" s="167">
        <f t="shared" si="13"/>
        <v>9.353953604390123</v>
      </c>
      <c r="J41" s="167">
        <f t="shared" si="13"/>
        <v>0.44898977301072585</v>
      </c>
      <c r="M41" s="36"/>
      <c r="N41" s="54"/>
      <c r="O41" s="90"/>
      <c r="P41" s="70"/>
      <c r="Q41" s="70"/>
      <c r="R41" s="71"/>
      <c r="S41" s="70"/>
      <c r="T41" s="70"/>
      <c r="U41" s="56"/>
      <c r="V41" s="56"/>
    </row>
    <row r="42" spans="1:22" ht="18" customHeight="1">
      <c r="A42" s="77"/>
      <c r="B42" s="77"/>
      <c r="C42" s="77"/>
      <c r="D42" s="157"/>
      <c r="E42" s="108"/>
      <c r="F42" s="175"/>
      <c r="G42" s="108"/>
      <c r="H42" s="176"/>
      <c r="I42" s="176"/>
      <c r="J42" s="176"/>
      <c r="M42" s="36"/>
      <c r="N42" s="49"/>
      <c r="O42" s="49"/>
      <c r="P42" s="72"/>
      <c r="Q42" s="72"/>
      <c r="R42" s="73"/>
      <c r="S42" s="72"/>
      <c r="T42" s="72"/>
      <c r="U42" s="11"/>
      <c r="V42" s="11"/>
    </row>
    <row r="43" spans="1:22" ht="18" customHeight="1">
      <c r="A43" s="281" t="s">
        <v>190</v>
      </c>
      <c r="B43" s="281"/>
      <c r="C43" s="282"/>
      <c r="D43" s="157"/>
      <c r="E43" s="108"/>
      <c r="F43" s="175"/>
      <c r="G43" s="108"/>
      <c r="H43" s="176"/>
      <c r="I43" s="176"/>
      <c r="J43" s="175"/>
      <c r="M43" s="36"/>
      <c r="N43" s="85"/>
      <c r="O43" s="76"/>
      <c r="P43" s="70"/>
      <c r="Q43" s="70"/>
      <c r="R43" s="71"/>
      <c r="S43" s="70"/>
      <c r="T43" s="70"/>
      <c r="U43" s="11"/>
      <c r="V43" s="11"/>
    </row>
    <row r="44" spans="1:22" ht="18" customHeight="1">
      <c r="A44" s="315" t="s">
        <v>191</v>
      </c>
      <c r="B44" s="316"/>
      <c r="C44" s="317"/>
      <c r="D44" s="177">
        <f aca="true" t="shared" si="14" ref="D44:J44">D29-D28</f>
        <v>38300</v>
      </c>
      <c r="E44" s="178">
        <f t="shared" si="14"/>
        <v>32400</v>
      </c>
      <c r="F44" s="178">
        <f t="shared" si="14"/>
        <v>-2200</v>
      </c>
      <c r="G44" s="178">
        <f t="shared" si="14"/>
        <v>6000</v>
      </c>
      <c r="H44" s="178">
        <f t="shared" si="14"/>
        <v>0</v>
      </c>
      <c r="I44" s="178">
        <f t="shared" si="14"/>
        <v>4800</v>
      </c>
      <c r="J44" s="178">
        <f t="shared" si="14"/>
        <v>1200</v>
      </c>
      <c r="M44" s="36"/>
      <c r="N44" s="77"/>
      <c r="O44" s="77"/>
      <c r="P44" s="72"/>
      <c r="Q44" s="72"/>
      <c r="R44" s="73"/>
      <c r="S44" s="72"/>
      <c r="T44" s="72"/>
      <c r="U44" s="72"/>
      <c r="V44" s="72"/>
    </row>
    <row r="45" spans="1:22" ht="18" customHeight="1">
      <c r="A45" s="312" t="s">
        <v>192</v>
      </c>
      <c r="B45" s="313"/>
      <c r="C45" s="314"/>
      <c r="D45" s="177">
        <f aca="true" t="shared" si="15" ref="D45:J45">D30-D29</f>
        <v>41100</v>
      </c>
      <c r="E45" s="178">
        <f t="shared" si="15"/>
        <v>30000</v>
      </c>
      <c r="F45" s="178">
        <f t="shared" si="15"/>
        <v>-900</v>
      </c>
      <c r="G45" s="178">
        <f t="shared" si="15"/>
        <v>11100</v>
      </c>
      <c r="H45" s="178">
        <f t="shared" si="15"/>
        <v>1200</v>
      </c>
      <c r="I45" s="178">
        <f t="shared" si="15"/>
        <v>10100</v>
      </c>
      <c r="J45" s="178">
        <f t="shared" si="15"/>
        <v>-200</v>
      </c>
      <c r="M45" s="36"/>
      <c r="N45" s="78"/>
      <c r="O45" s="78"/>
      <c r="P45" s="58"/>
      <c r="Q45" s="58"/>
      <c r="R45" s="59"/>
      <c r="S45" s="58"/>
      <c r="T45" s="58"/>
      <c r="U45" s="58"/>
      <c r="V45" s="58"/>
    </row>
    <row r="46" spans="1:22" ht="18" customHeight="1">
      <c r="A46" s="312" t="s">
        <v>193</v>
      </c>
      <c r="B46" s="313"/>
      <c r="C46" s="314"/>
      <c r="D46" s="177">
        <f aca="true" t="shared" si="16" ref="D46:J46">D31-D30</f>
        <v>30700</v>
      </c>
      <c r="E46" s="178">
        <f t="shared" si="16"/>
        <v>28200</v>
      </c>
      <c r="F46" s="178">
        <f t="shared" si="16"/>
        <v>-2500</v>
      </c>
      <c r="G46" s="178">
        <f t="shared" si="16"/>
        <v>2500</v>
      </c>
      <c r="H46" s="178">
        <f t="shared" si="16"/>
        <v>300</v>
      </c>
      <c r="I46" s="178">
        <f t="shared" si="16"/>
        <v>3500</v>
      </c>
      <c r="J46" s="178">
        <f t="shared" si="16"/>
        <v>-1200</v>
      </c>
      <c r="M46" s="36"/>
      <c r="N46" s="77"/>
      <c r="O46" s="77"/>
      <c r="P46" s="91"/>
      <c r="Q46" s="91"/>
      <c r="R46" s="92"/>
      <c r="S46" s="91"/>
      <c r="T46" s="91"/>
      <c r="U46" s="72"/>
      <c r="V46" s="72"/>
    </row>
    <row r="47" spans="1:22" ht="18" customHeight="1">
      <c r="A47" s="312" t="s">
        <v>194</v>
      </c>
      <c r="B47" s="313"/>
      <c r="C47" s="314"/>
      <c r="D47" s="177">
        <f aca="true" t="shared" si="17" ref="D47:J47">D32-D31</f>
        <v>27000</v>
      </c>
      <c r="E47" s="178">
        <f t="shared" si="17"/>
        <v>20000</v>
      </c>
      <c r="F47" s="178">
        <f t="shared" si="17"/>
        <v>-1300</v>
      </c>
      <c r="G47" s="178">
        <f t="shared" si="17"/>
        <v>7000</v>
      </c>
      <c r="H47" s="178">
        <f t="shared" si="17"/>
        <v>-200</v>
      </c>
      <c r="I47" s="178">
        <f t="shared" si="17"/>
        <v>6800</v>
      </c>
      <c r="J47" s="178">
        <f t="shared" si="17"/>
        <v>300</v>
      </c>
      <c r="M47" s="36"/>
      <c r="N47" s="78"/>
      <c r="O47" s="79"/>
      <c r="P47" s="36"/>
      <c r="Q47" s="36"/>
      <c r="R47" s="36"/>
      <c r="S47" s="36"/>
      <c r="T47" s="36"/>
      <c r="U47" s="70"/>
      <c r="V47" s="70"/>
    </row>
    <row r="48" spans="1:22" ht="18" customHeight="1">
      <c r="A48" s="312" t="s">
        <v>195</v>
      </c>
      <c r="B48" s="313"/>
      <c r="C48" s="314"/>
      <c r="D48" s="177">
        <f aca="true" t="shared" si="18" ref="D48:J48">D33-D32</f>
        <v>32500</v>
      </c>
      <c r="E48" s="178">
        <f t="shared" si="18"/>
        <v>27200</v>
      </c>
      <c r="F48" s="178">
        <f t="shared" si="18"/>
        <v>-100</v>
      </c>
      <c r="G48" s="178">
        <f t="shared" si="18"/>
        <v>5400</v>
      </c>
      <c r="H48" s="178">
        <f t="shared" si="18"/>
        <v>1000</v>
      </c>
      <c r="I48" s="178">
        <f t="shared" si="18"/>
        <v>4200</v>
      </c>
      <c r="J48" s="178">
        <f t="shared" si="18"/>
        <v>200</v>
      </c>
      <c r="M48" s="36"/>
      <c r="N48" s="77"/>
      <c r="O48" s="77"/>
      <c r="P48" s="36"/>
      <c r="Q48" s="36"/>
      <c r="R48" s="36"/>
      <c r="S48" s="36"/>
      <c r="T48" s="36"/>
      <c r="U48" s="72"/>
      <c r="V48" s="72"/>
    </row>
    <row r="49" spans="1:22" ht="18" customHeight="1">
      <c r="A49" s="77"/>
      <c r="B49" s="77"/>
      <c r="C49" s="81"/>
      <c r="D49" s="179"/>
      <c r="E49" s="180"/>
      <c r="F49" s="181"/>
      <c r="G49" s="180"/>
      <c r="H49" s="180"/>
      <c r="I49" s="180"/>
      <c r="J49" s="180"/>
      <c r="M49" s="36"/>
      <c r="N49" s="79"/>
      <c r="O49" s="79"/>
      <c r="U49" s="70"/>
      <c r="V49" s="70"/>
    </row>
    <row r="50" spans="1:22" ht="18" customHeight="1">
      <c r="A50" s="281" t="s">
        <v>196</v>
      </c>
      <c r="B50" s="281"/>
      <c r="C50" s="282"/>
      <c r="D50" s="179"/>
      <c r="E50" s="180"/>
      <c r="F50" s="181"/>
      <c r="G50" s="180"/>
      <c r="H50" s="180"/>
      <c r="I50" s="180"/>
      <c r="J50" s="180"/>
      <c r="M50" s="36"/>
      <c r="N50" s="77"/>
      <c r="O50" s="77"/>
      <c r="U50" s="72"/>
      <c r="V50" s="72"/>
    </row>
    <row r="51" spans="1:22" ht="18" customHeight="1">
      <c r="A51" s="315" t="s">
        <v>191</v>
      </c>
      <c r="B51" s="316"/>
      <c r="C51" s="317"/>
      <c r="D51" s="182">
        <f aca="true" t="shared" si="19" ref="D51:F54">100*(D29-D28)/D28</f>
        <v>16.558581928231735</v>
      </c>
      <c r="E51" s="182">
        <f t="shared" si="19"/>
        <v>14.707217430776215</v>
      </c>
      <c r="F51" s="182">
        <f t="shared" si="19"/>
        <v>-26.829268292682926</v>
      </c>
      <c r="G51" s="182">
        <f aca="true" t="shared" si="20" ref="G51:J53">100*(G29-G28)/G28</f>
        <v>55.04587155963303</v>
      </c>
      <c r="H51" s="182">
        <f t="shared" si="20"/>
        <v>0</v>
      </c>
      <c r="I51" s="182">
        <f t="shared" si="20"/>
        <v>59.25925925925926</v>
      </c>
      <c r="J51" s="182">
        <f t="shared" si="20"/>
        <v>80</v>
      </c>
      <c r="M51" s="36"/>
      <c r="N51" s="79"/>
      <c r="O51" s="78"/>
      <c r="U51" s="58"/>
      <c r="V51" s="58"/>
    </row>
    <row r="52" spans="1:22" ht="18" customHeight="1">
      <c r="A52" s="312" t="s">
        <v>192</v>
      </c>
      <c r="B52" s="313"/>
      <c r="C52" s="314"/>
      <c r="D52" s="182">
        <v>1.2</v>
      </c>
      <c r="E52" s="182">
        <f t="shared" si="19"/>
        <v>11.87178472497032</v>
      </c>
      <c r="F52" s="182">
        <f t="shared" si="19"/>
        <v>-15</v>
      </c>
      <c r="G52" s="182">
        <f t="shared" si="20"/>
        <v>65.68047337278107</v>
      </c>
      <c r="H52" s="182">
        <f t="shared" si="20"/>
        <v>92.3076923076923</v>
      </c>
      <c r="I52" s="182">
        <f t="shared" si="20"/>
        <v>78.29457364341086</v>
      </c>
      <c r="J52" s="182">
        <f t="shared" si="20"/>
        <v>-7.407407407407407</v>
      </c>
      <c r="M52" s="36"/>
      <c r="N52" s="80"/>
      <c r="O52" s="80"/>
      <c r="U52" s="91"/>
      <c r="V52" s="91"/>
    </row>
    <row r="53" spans="1:22" ht="18" customHeight="1">
      <c r="A53" s="312" t="s">
        <v>193</v>
      </c>
      <c r="B53" s="313"/>
      <c r="C53" s="314"/>
      <c r="D53" s="182">
        <f t="shared" si="19"/>
        <v>9.880914065014483</v>
      </c>
      <c r="E53" s="182">
        <f t="shared" si="19"/>
        <v>9.975238769013089</v>
      </c>
      <c r="F53" s="182">
        <f t="shared" si="19"/>
        <v>-49.01960784313726</v>
      </c>
      <c r="G53" s="182">
        <f t="shared" si="20"/>
        <v>8.928571428571429</v>
      </c>
      <c r="H53" s="182">
        <f t="shared" si="20"/>
        <v>12</v>
      </c>
      <c r="I53" s="182">
        <f t="shared" si="20"/>
        <v>15.217391304347826</v>
      </c>
      <c r="J53" s="182">
        <f t="shared" si="20"/>
        <v>-48</v>
      </c>
      <c r="M53" s="36"/>
      <c r="N53" s="36"/>
      <c r="O53" s="36"/>
      <c r="U53" s="36"/>
      <c r="V53" s="36"/>
    </row>
    <row r="54" spans="1:22" ht="15" customHeight="1">
      <c r="A54" s="312" t="s">
        <v>194</v>
      </c>
      <c r="B54" s="313"/>
      <c r="C54" s="314"/>
      <c r="D54" s="182">
        <f t="shared" si="19"/>
        <v>7.9086115992970125</v>
      </c>
      <c r="E54" s="182">
        <f t="shared" si="19"/>
        <v>6.43293663557414</v>
      </c>
      <c r="F54" s="182">
        <f t="shared" si="19"/>
        <v>-50</v>
      </c>
      <c r="G54" s="182">
        <f aca="true" t="shared" si="21" ref="G54:J55">100*(G32-G31)/G31</f>
        <v>22.950819672131146</v>
      </c>
      <c r="H54" s="182">
        <f t="shared" si="21"/>
        <v>-7.142857142857143</v>
      </c>
      <c r="I54" s="182">
        <f t="shared" si="21"/>
        <v>25.660377358490567</v>
      </c>
      <c r="J54" s="182">
        <f t="shared" si="21"/>
        <v>23.076923076923077</v>
      </c>
      <c r="M54" s="36"/>
      <c r="N54" s="36"/>
      <c r="O54" s="36"/>
      <c r="P54" s="60"/>
      <c r="Q54" s="60"/>
      <c r="R54" s="60"/>
      <c r="S54" s="60"/>
      <c r="T54" s="60"/>
      <c r="U54" s="36"/>
      <c r="V54" s="36"/>
    </row>
    <row r="55" spans="1:10" ht="15" customHeight="1">
      <c r="A55" s="319" t="s">
        <v>195</v>
      </c>
      <c r="B55" s="320"/>
      <c r="C55" s="321"/>
      <c r="D55" s="183">
        <f>100*(D33-D32)/D32</f>
        <v>8.821932681867535</v>
      </c>
      <c r="E55" s="183">
        <f>100*(E33-E32)/E32</f>
        <v>8.22000604412209</v>
      </c>
      <c r="F55" s="183">
        <f>100*(F33-F32)/F32</f>
        <v>-7.6923076923076925</v>
      </c>
      <c r="G55" s="183">
        <f t="shared" si="21"/>
        <v>14.4</v>
      </c>
      <c r="H55" s="183">
        <f t="shared" si="21"/>
        <v>38.46153846153846</v>
      </c>
      <c r="I55" s="183">
        <f t="shared" si="21"/>
        <v>12.612612612612613</v>
      </c>
      <c r="J55" s="183">
        <f t="shared" si="21"/>
        <v>12.5</v>
      </c>
    </row>
    <row r="56" ht="15" customHeight="1">
      <c r="A56" s="10" t="s">
        <v>68</v>
      </c>
    </row>
    <row r="57" ht="15" customHeight="1"/>
    <row r="58" ht="15" customHeight="1"/>
    <row r="60" spans="14:22" ht="14.25">
      <c r="N60" s="296"/>
      <c r="O60" s="297"/>
      <c r="U60" s="60"/>
      <c r="V60" s="60"/>
    </row>
  </sheetData>
  <sheetProtection/>
  <mergeCells count="70">
    <mergeCell ref="A55:C55"/>
    <mergeCell ref="P25:P26"/>
    <mergeCell ref="Q25:R25"/>
    <mergeCell ref="S25:T25"/>
    <mergeCell ref="A51:C51"/>
    <mergeCell ref="A52:C52"/>
    <mergeCell ref="A53:C53"/>
    <mergeCell ref="A54:C54"/>
    <mergeCell ref="A41:C41"/>
    <mergeCell ref="A43:C43"/>
    <mergeCell ref="A44:C44"/>
    <mergeCell ref="A45:C45"/>
    <mergeCell ref="P23:T23"/>
    <mergeCell ref="A23:J23"/>
    <mergeCell ref="S7:T7"/>
    <mergeCell ref="S11:T11"/>
    <mergeCell ref="S10:T10"/>
    <mergeCell ref="S9:T9"/>
    <mergeCell ref="S8:T8"/>
    <mergeCell ref="A2:U2"/>
    <mergeCell ref="A3:I3"/>
    <mergeCell ref="S5:T6"/>
    <mergeCell ref="K3:T3"/>
    <mergeCell ref="F5:F6"/>
    <mergeCell ref="E5:E6"/>
    <mergeCell ref="D5:D6"/>
    <mergeCell ref="A5:C6"/>
    <mergeCell ref="A32:C32"/>
    <mergeCell ref="E25:F25"/>
    <mergeCell ref="K5:N6"/>
    <mergeCell ref="H5:H6"/>
    <mergeCell ref="I5:I6"/>
    <mergeCell ref="G5:G6"/>
    <mergeCell ref="A25:C26"/>
    <mergeCell ref="N60:O60"/>
    <mergeCell ref="G25:J25"/>
    <mergeCell ref="A31:C31"/>
    <mergeCell ref="A40:C40"/>
    <mergeCell ref="A36:C36"/>
    <mergeCell ref="A37:C37"/>
    <mergeCell ref="A46:C46"/>
    <mergeCell ref="A47:C47"/>
    <mergeCell ref="A48:C48"/>
    <mergeCell ref="A50:C50"/>
    <mergeCell ref="B8:C8"/>
    <mergeCell ref="A14:C14"/>
    <mergeCell ref="B15:C15"/>
    <mergeCell ref="D25:D26"/>
    <mergeCell ref="M10:N10"/>
    <mergeCell ref="A30:C30"/>
    <mergeCell ref="A27:C27"/>
    <mergeCell ref="A28:C28"/>
    <mergeCell ref="A29:C29"/>
    <mergeCell ref="M14:N14"/>
    <mergeCell ref="S14:T14"/>
    <mergeCell ref="S13:T13"/>
    <mergeCell ref="S12:T12"/>
    <mergeCell ref="M11:N11"/>
    <mergeCell ref="M12:N12"/>
    <mergeCell ref="M13:N13"/>
    <mergeCell ref="A38:C38"/>
    <mergeCell ref="A39:C39"/>
    <mergeCell ref="Q5:R5"/>
    <mergeCell ref="K7:N7"/>
    <mergeCell ref="L8:N8"/>
    <mergeCell ref="O5:P5"/>
    <mergeCell ref="L9:N9"/>
    <mergeCell ref="A33:C33"/>
    <mergeCell ref="A35:C35"/>
    <mergeCell ref="M18:V1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sheetPr>
    <pageSetUpPr fitToPage="1"/>
  </sheetPr>
  <dimension ref="A1:T45"/>
  <sheetViews>
    <sheetView tabSelected="1" view="pageBreakPreview" zoomScale="85" zoomScaleNormal="75" zoomScaleSheetLayoutView="85" zoomScalePageLayoutView="0" workbookViewId="0" topLeftCell="A1">
      <selection activeCell="A1" sqref="A1"/>
    </sheetView>
  </sheetViews>
  <sheetFormatPr defaultColWidth="10.59765625" defaultRowHeight="15"/>
  <cols>
    <col min="1" max="2" width="5.59765625" style="10" customWidth="1"/>
    <col min="3" max="3" width="14.3984375" style="10" customWidth="1"/>
    <col min="4" max="4" width="16" style="10" customWidth="1"/>
    <col min="5" max="5" width="16.3984375" style="10" customWidth="1"/>
    <col min="6" max="6" width="15.09765625" style="10" customWidth="1"/>
    <col min="7" max="7" width="16.5" style="10" customWidth="1"/>
    <col min="8" max="8" width="12.59765625" style="10" customWidth="1"/>
    <col min="9" max="9" width="14.5" style="10" customWidth="1"/>
    <col min="10" max="10" width="13.69921875" style="10" customWidth="1"/>
    <col min="11" max="11" width="12" style="10" customWidth="1"/>
    <col min="12" max="12" width="10.8984375" style="10" customWidth="1"/>
    <col min="13" max="13" width="14.5" style="10" customWidth="1"/>
    <col min="14" max="14" width="15" style="10" customWidth="1"/>
    <col min="15" max="15" width="12.3984375" style="10" customWidth="1"/>
    <col min="16" max="16" width="11" style="10" customWidth="1"/>
    <col min="17" max="17" width="14.3984375" style="10" customWidth="1"/>
    <col min="18" max="18" width="12.8984375" style="10" customWidth="1"/>
    <col min="19" max="20" width="12" style="10" customWidth="1"/>
    <col min="21" max="16384" width="10.59765625" style="10" customWidth="1"/>
  </cols>
  <sheetData>
    <row r="1" spans="1:20" s="24" customFormat="1" ht="19.5" customHeight="1">
      <c r="A1" s="14" t="s">
        <v>81</v>
      </c>
      <c r="T1" s="16" t="s">
        <v>82</v>
      </c>
    </row>
    <row r="2" spans="1:20" ht="19.5" customHeight="1">
      <c r="A2" s="209"/>
      <c r="B2" s="209"/>
      <c r="C2" s="209"/>
      <c r="D2" s="209"/>
      <c r="E2" s="209"/>
      <c r="F2" s="209"/>
      <c r="G2" s="209"/>
      <c r="H2" s="209"/>
      <c r="I2" s="209"/>
      <c r="J2"/>
      <c r="K2" s="22"/>
      <c r="L2" s="209"/>
      <c r="M2" s="209"/>
      <c r="N2" s="209"/>
      <c r="O2" s="209"/>
      <c r="P2" s="209"/>
      <c r="Q2" s="209"/>
      <c r="R2" s="209"/>
      <c r="S2" s="209"/>
      <c r="T2" s="209"/>
    </row>
    <row r="3" spans="1:20" ht="19.5" customHeight="1">
      <c r="A3" s="256" t="s">
        <v>208</v>
      </c>
      <c r="B3" s="256"/>
      <c r="C3" s="256"/>
      <c r="D3" s="256"/>
      <c r="E3" s="256"/>
      <c r="F3" s="256"/>
      <c r="G3" s="256"/>
      <c r="H3" s="36"/>
      <c r="I3" s="36"/>
      <c r="J3"/>
      <c r="K3" s="33"/>
      <c r="L3" s="318" t="s">
        <v>217</v>
      </c>
      <c r="M3" s="318"/>
      <c r="N3" s="318"/>
      <c r="O3" s="318"/>
      <c r="P3" s="318"/>
      <c r="Q3" s="318"/>
      <c r="R3" s="318"/>
      <c r="S3" s="318"/>
      <c r="T3" s="318"/>
    </row>
    <row r="4" ht="18" customHeight="1" thickBot="1">
      <c r="J4"/>
    </row>
    <row r="5" spans="1:20" ht="22.5" customHeight="1">
      <c r="A5" s="244" t="s">
        <v>209</v>
      </c>
      <c r="B5" s="244"/>
      <c r="C5" s="245"/>
      <c r="D5" s="238" t="s">
        <v>177</v>
      </c>
      <c r="E5" s="257"/>
      <c r="F5" s="238" t="s">
        <v>178</v>
      </c>
      <c r="G5" s="239"/>
      <c r="H5" s="130"/>
      <c r="I5" s="130"/>
      <c r="J5"/>
      <c r="K5" s="29"/>
      <c r="L5" s="244" t="s">
        <v>122</v>
      </c>
      <c r="M5" s="244"/>
      <c r="N5" s="245"/>
      <c r="O5" s="378" t="s">
        <v>218</v>
      </c>
      <c r="P5" s="379"/>
      <c r="Q5" s="378" t="s">
        <v>219</v>
      </c>
      <c r="R5" s="379"/>
      <c r="S5" s="382" t="s">
        <v>220</v>
      </c>
      <c r="T5" s="383"/>
    </row>
    <row r="6" spans="1:20" ht="22.5" customHeight="1">
      <c r="A6" s="247"/>
      <c r="B6" s="247"/>
      <c r="C6" s="248"/>
      <c r="D6" s="117" t="s">
        <v>230</v>
      </c>
      <c r="E6" s="126" t="s">
        <v>210</v>
      </c>
      <c r="F6" s="117" t="s">
        <v>238</v>
      </c>
      <c r="G6" s="117" t="s">
        <v>210</v>
      </c>
      <c r="H6" s="130"/>
      <c r="I6" s="130"/>
      <c r="J6"/>
      <c r="K6" s="423"/>
      <c r="L6" s="377"/>
      <c r="M6" s="377"/>
      <c r="N6" s="252"/>
      <c r="O6" s="380"/>
      <c r="P6" s="381"/>
      <c r="Q6" s="380"/>
      <c r="R6" s="381"/>
      <c r="S6" s="384"/>
      <c r="T6" s="385"/>
    </row>
    <row r="7" spans="1:20" ht="22.5" customHeight="1">
      <c r="A7" s="419" t="s">
        <v>211</v>
      </c>
      <c r="B7" s="419"/>
      <c r="C7" s="420"/>
      <c r="D7" s="64">
        <v>330900</v>
      </c>
      <c r="E7" s="185">
        <f>100*D7/D$7</f>
        <v>100</v>
      </c>
      <c r="F7" s="9">
        <v>358100</v>
      </c>
      <c r="G7" s="185">
        <f aca="true" t="shared" si="0" ref="G7:G18">100*F7/F$7</f>
        <v>100</v>
      </c>
      <c r="H7" s="130"/>
      <c r="I7" s="130"/>
      <c r="J7"/>
      <c r="K7" s="423"/>
      <c r="L7" s="247"/>
      <c r="M7" s="247"/>
      <c r="N7" s="248"/>
      <c r="O7" s="31" t="s">
        <v>237</v>
      </c>
      <c r="P7" s="31" t="s">
        <v>38</v>
      </c>
      <c r="Q7" s="31" t="s">
        <v>237</v>
      </c>
      <c r="R7" s="31" t="s">
        <v>38</v>
      </c>
      <c r="S7" s="31" t="s">
        <v>237</v>
      </c>
      <c r="T7" s="44" t="s">
        <v>38</v>
      </c>
    </row>
    <row r="8" spans="3:20" ht="22.5" customHeight="1">
      <c r="C8" s="37"/>
      <c r="D8" s="109"/>
      <c r="E8" s="184"/>
      <c r="F8" s="184"/>
      <c r="G8" s="184"/>
      <c r="H8" s="130"/>
      <c r="I8" s="130"/>
      <c r="J8"/>
      <c r="K8" s="48"/>
      <c r="L8" s="386" t="s">
        <v>50</v>
      </c>
      <c r="M8" s="386"/>
      <c r="N8" s="152"/>
      <c r="O8" s="64">
        <f>SUM(O10:O11)</f>
        <v>14800</v>
      </c>
      <c r="P8" s="195">
        <f aca="true" t="shared" si="1" ref="P8:P19">100*O8/O$8</f>
        <v>100</v>
      </c>
      <c r="Q8" s="64">
        <f>SUM(Q10:Q11)</f>
        <v>8000</v>
      </c>
      <c r="R8" s="195">
        <f aca="true" t="shared" si="2" ref="R8:R19">100*Q8/Q$8</f>
        <v>100</v>
      </c>
      <c r="S8" s="64">
        <f>SUM(S10:S11)</f>
        <v>13600</v>
      </c>
      <c r="T8" s="195">
        <f aca="true" t="shared" si="3" ref="T8:T19">100*S8/S$8</f>
        <v>100</v>
      </c>
    </row>
    <row r="9" spans="1:20" ht="22.5" customHeight="1">
      <c r="A9" s="367" t="s">
        <v>39</v>
      </c>
      <c r="B9" s="367"/>
      <c r="C9" s="368"/>
      <c r="D9" s="108">
        <v>10400</v>
      </c>
      <c r="E9" s="163">
        <f>100*D9/D$7</f>
        <v>3.1429434874584468</v>
      </c>
      <c r="F9" s="108">
        <v>14800</v>
      </c>
      <c r="G9" s="163">
        <f>100*F9/F$7</f>
        <v>4.132923764311645</v>
      </c>
      <c r="H9" s="130"/>
      <c r="I9" s="130"/>
      <c r="J9"/>
      <c r="K9" s="48"/>
      <c r="N9" s="37"/>
      <c r="O9" s="33"/>
      <c r="P9" s="33"/>
      <c r="Q9" s="33"/>
      <c r="R9" s="33"/>
      <c r="S9" s="33"/>
      <c r="T9" s="33"/>
    </row>
    <row r="10" spans="1:20" ht="22.5" customHeight="1">
      <c r="A10" s="396" t="s">
        <v>212</v>
      </c>
      <c r="B10" s="396"/>
      <c r="C10" s="397"/>
      <c r="D10" s="108">
        <v>3800</v>
      </c>
      <c r="E10" s="163">
        <f aca="true" t="shared" si="4" ref="E10:E18">100*D10/D$7</f>
        <v>1.1483831973405862</v>
      </c>
      <c r="F10" s="108">
        <v>6300</v>
      </c>
      <c r="G10" s="163">
        <f t="shared" si="0"/>
        <v>1.7592851158894163</v>
      </c>
      <c r="H10" s="130"/>
      <c r="I10" s="130"/>
      <c r="J10"/>
      <c r="L10" s="369" t="s">
        <v>42</v>
      </c>
      <c r="M10" s="369"/>
      <c r="N10" s="37"/>
      <c r="O10" s="94">
        <v>11400</v>
      </c>
      <c r="P10" s="196">
        <f>100*O10/O$8</f>
        <v>77.02702702702703</v>
      </c>
      <c r="Q10" s="94">
        <v>7300</v>
      </c>
      <c r="R10" s="197">
        <f>100*Q10/Q$8</f>
        <v>91.25</v>
      </c>
      <c r="S10" s="94">
        <v>12500</v>
      </c>
      <c r="T10" s="196">
        <f>100*S10/S$8</f>
        <v>91.91176470588235</v>
      </c>
    </row>
    <row r="11" spans="1:20" ht="22.5" customHeight="1">
      <c r="A11" s="318"/>
      <c r="B11" s="318"/>
      <c r="C11" s="370"/>
      <c r="D11" s="108"/>
      <c r="E11" s="184"/>
      <c r="F11" s="184"/>
      <c r="G11" s="184"/>
      <c r="H11" s="130"/>
      <c r="I11" s="130"/>
      <c r="J11"/>
      <c r="K11" s="38"/>
      <c r="L11" s="369" t="s">
        <v>43</v>
      </c>
      <c r="M11" s="369"/>
      <c r="N11" s="37"/>
      <c r="O11" s="94">
        <f>SUM(O12:O17)</f>
        <v>3400</v>
      </c>
      <c r="P11" s="196">
        <f t="shared" si="1"/>
        <v>22.972972972972972</v>
      </c>
      <c r="Q11" s="94">
        <v>700</v>
      </c>
      <c r="R11" s="197">
        <f t="shared" si="2"/>
        <v>8.75</v>
      </c>
      <c r="S11" s="94">
        <v>1100</v>
      </c>
      <c r="T11" s="196">
        <f t="shared" si="3"/>
        <v>8.088235294117647</v>
      </c>
    </row>
    <row r="12" spans="1:20" ht="22.5" customHeight="1">
      <c r="A12" s="371" t="s">
        <v>213</v>
      </c>
      <c r="B12" s="371"/>
      <c r="C12" s="387"/>
      <c r="D12" s="108">
        <v>6600</v>
      </c>
      <c r="E12" s="163">
        <f t="shared" si="4"/>
        <v>1.9945602901178603</v>
      </c>
      <c r="F12" s="108">
        <v>8000</v>
      </c>
      <c r="G12" s="163">
        <f t="shared" si="0"/>
        <v>2.234012845573862</v>
      </c>
      <c r="H12" s="130"/>
      <c r="I12" s="130"/>
      <c r="J12"/>
      <c r="K12" s="374"/>
      <c r="M12" s="367" t="s">
        <v>44</v>
      </c>
      <c r="N12" s="368"/>
      <c r="O12" s="94">
        <v>1000</v>
      </c>
      <c r="P12" s="196">
        <f t="shared" si="1"/>
        <v>6.756756756756757</v>
      </c>
      <c r="Q12" s="94">
        <v>100</v>
      </c>
      <c r="R12" s="197">
        <f t="shared" si="2"/>
        <v>1.25</v>
      </c>
      <c r="S12" s="94">
        <v>400</v>
      </c>
      <c r="T12" s="196">
        <f t="shared" si="3"/>
        <v>2.9411764705882355</v>
      </c>
    </row>
    <row r="13" spans="1:20" ht="22.5" customHeight="1">
      <c r="A13" s="371"/>
      <c r="B13" s="371"/>
      <c r="C13" s="387"/>
      <c r="D13" s="108"/>
      <c r="E13" s="156"/>
      <c r="F13" s="156"/>
      <c r="G13" s="156"/>
      <c r="H13" s="130"/>
      <c r="I13" s="130"/>
      <c r="K13" s="374"/>
      <c r="M13" s="367" t="s">
        <v>34</v>
      </c>
      <c r="N13" s="368"/>
      <c r="O13" s="101">
        <v>0</v>
      </c>
      <c r="P13" s="196">
        <f t="shared" si="1"/>
        <v>0</v>
      </c>
      <c r="Q13" s="101">
        <v>0</v>
      </c>
      <c r="R13" s="196">
        <f t="shared" si="2"/>
        <v>0</v>
      </c>
      <c r="S13" s="101">
        <v>0</v>
      </c>
      <c r="T13" s="196">
        <f t="shared" si="3"/>
        <v>0</v>
      </c>
    </row>
    <row r="14" spans="1:20" ht="22.5" customHeight="1">
      <c r="A14" s="396" t="s">
        <v>212</v>
      </c>
      <c r="B14" s="396"/>
      <c r="C14" s="397"/>
      <c r="D14" s="108">
        <v>3100</v>
      </c>
      <c r="E14" s="163">
        <f t="shared" si="4"/>
        <v>0.9368389241462678</v>
      </c>
      <c r="F14" s="108">
        <v>4200</v>
      </c>
      <c r="G14" s="163">
        <f t="shared" si="0"/>
        <v>1.1728567439262776</v>
      </c>
      <c r="H14" s="130"/>
      <c r="I14" s="130"/>
      <c r="J14"/>
      <c r="K14" s="38"/>
      <c r="M14" s="367" t="s">
        <v>52</v>
      </c>
      <c r="N14" s="368"/>
      <c r="O14" s="94">
        <v>1700</v>
      </c>
      <c r="P14" s="196">
        <f t="shared" si="1"/>
        <v>11.486486486486486</v>
      </c>
      <c r="Q14" s="94">
        <v>400</v>
      </c>
      <c r="R14" s="196">
        <f t="shared" si="2"/>
        <v>5</v>
      </c>
      <c r="S14" s="94">
        <v>600</v>
      </c>
      <c r="T14" s="196">
        <f t="shared" si="3"/>
        <v>4.411764705882353</v>
      </c>
    </row>
    <row r="15" spans="1:20" ht="22.5" customHeight="1">
      <c r="A15" s="318"/>
      <c r="B15" s="318"/>
      <c r="C15" s="370"/>
      <c r="D15" s="108"/>
      <c r="E15" s="184"/>
      <c r="F15" s="184"/>
      <c r="G15" s="184"/>
      <c r="H15" s="130"/>
      <c r="I15" s="130"/>
      <c r="J15"/>
      <c r="L15" s="82"/>
      <c r="M15" s="367" t="s">
        <v>53</v>
      </c>
      <c r="N15" s="368"/>
      <c r="O15" s="94">
        <v>200</v>
      </c>
      <c r="P15" s="196">
        <f t="shared" si="1"/>
        <v>1.3513513513513513</v>
      </c>
      <c r="Q15" s="153">
        <v>0</v>
      </c>
      <c r="R15" s="196">
        <f t="shared" si="2"/>
        <v>0</v>
      </c>
      <c r="S15" s="101">
        <v>0</v>
      </c>
      <c r="T15" s="196">
        <f t="shared" si="3"/>
        <v>0</v>
      </c>
    </row>
    <row r="16" spans="1:20" ht="22.5" customHeight="1">
      <c r="A16" s="371" t="s">
        <v>214</v>
      </c>
      <c r="B16" s="372"/>
      <c r="C16" s="373"/>
      <c r="D16" s="108">
        <v>9000</v>
      </c>
      <c r="E16" s="163">
        <f t="shared" si="4"/>
        <v>2.7198549410698094</v>
      </c>
      <c r="F16" s="108">
        <v>13600</v>
      </c>
      <c r="G16" s="163">
        <f t="shared" si="0"/>
        <v>3.7978218374755657</v>
      </c>
      <c r="H16" s="130"/>
      <c r="I16" s="130"/>
      <c r="J16"/>
      <c r="K16" s="33"/>
      <c r="M16" s="367" t="s">
        <v>54</v>
      </c>
      <c r="N16" s="368"/>
      <c r="O16" s="94">
        <v>400</v>
      </c>
      <c r="P16" s="196">
        <f t="shared" si="1"/>
        <v>2.7027027027027026</v>
      </c>
      <c r="Q16" s="94">
        <v>200</v>
      </c>
      <c r="R16" s="196">
        <f t="shared" si="2"/>
        <v>2.5</v>
      </c>
      <c r="S16" s="94">
        <v>100</v>
      </c>
      <c r="T16" s="196">
        <f t="shared" si="3"/>
        <v>0.7352941176470589</v>
      </c>
    </row>
    <row r="17" spans="1:20" ht="22.5" customHeight="1">
      <c r="A17" s="372"/>
      <c r="B17" s="372"/>
      <c r="C17" s="373"/>
      <c r="D17" s="108"/>
      <c r="E17" s="184"/>
      <c r="F17" s="184"/>
      <c r="G17" s="184"/>
      <c r="H17" s="130"/>
      <c r="I17" s="130"/>
      <c r="J17"/>
      <c r="K17" s="374"/>
      <c r="M17" s="424" t="s">
        <v>37</v>
      </c>
      <c r="N17" s="425"/>
      <c r="O17" s="103">
        <v>100</v>
      </c>
      <c r="P17" s="196">
        <f t="shared" si="1"/>
        <v>0.6756756756756757</v>
      </c>
      <c r="Q17" s="103">
        <v>100</v>
      </c>
      <c r="R17" s="197">
        <f t="shared" si="2"/>
        <v>1.25</v>
      </c>
      <c r="S17" s="103">
        <v>100</v>
      </c>
      <c r="T17" s="196">
        <f t="shared" si="3"/>
        <v>0.7352941176470589</v>
      </c>
    </row>
    <row r="18" spans="1:20" ht="22.5" customHeight="1">
      <c r="A18" s="375" t="s">
        <v>212</v>
      </c>
      <c r="B18" s="375"/>
      <c r="C18" s="376"/>
      <c r="D18" s="160">
        <v>1400</v>
      </c>
      <c r="E18" s="168">
        <f t="shared" si="4"/>
        <v>0.4230885463886371</v>
      </c>
      <c r="F18" s="160">
        <v>2100</v>
      </c>
      <c r="G18" s="168">
        <f t="shared" si="0"/>
        <v>0.5864283719631388</v>
      </c>
      <c r="H18" s="130"/>
      <c r="I18" s="130"/>
      <c r="J18"/>
      <c r="K18" s="374"/>
      <c r="N18" s="37"/>
      <c r="O18" s="103"/>
      <c r="P18" s="103"/>
      <c r="Q18" s="103"/>
      <c r="R18" s="103"/>
      <c r="S18" s="103"/>
      <c r="T18" s="103"/>
    </row>
    <row r="19" spans="1:20" ht="22.5" customHeight="1">
      <c r="A19" s="24" t="s">
        <v>75</v>
      </c>
      <c r="F19" s="66"/>
      <c r="J19"/>
      <c r="K19" s="40"/>
      <c r="L19" s="369" t="s">
        <v>45</v>
      </c>
      <c r="M19" s="369"/>
      <c r="N19" s="37"/>
      <c r="O19" s="94">
        <v>11900</v>
      </c>
      <c r="P19" s="196">
        <f t="shared" si="1"/>
        <v>80.4054054054054</v>
      </c>
      <c r="Q19" s="94">
        <v>7500</v>
      </c>
      <c r="R19" s="197">
        <f t="shared" si="2"/>
        <v>93.75</v>
      </c>
      <c r="S19" s="94">
        <v>12900</v>
      </c>
      <c r="T19" s="196">
        <f t="shared" si="3"/>
        <v>94.8529411764706</v>
      </c>
    </row>
    <row r="20" spans="10:20" ht="22.5" customHeight="1">
      <c r="J20"/>
      <c r="L20" s="369" t="s">
        <v>55</v>
      </c>
      <c r="M20" s="369"/>
      <c r="N20" s="37"/>
      <c r="O20" s="94">
        <v>800</v>
      </c>
      <c r="P20" s="196">
        <f>100*O20/O$8</f>
        <v>5.405405405405405</v>
      </c>
      <c r="Q20" s="94">
        <v>200</v>
      </c>
      <c r="R20" s="196">
        <f>100*Q20/Q$8</f>
        <v>2.5</v>
      </c>
      <c r="S20" s="94">
        <v>200</v>
      </c>
      <c r="T20" s="196">
        <f>100*S20/S$8</f>
        <v>1.4705882352941178</v>
      </c>
    </row>
    <row r="21" spans="10:20" ht="22.5" customHeight="1">
      <c r="J21"/>
      <c r="L21" s="369" t="s">
        <v>46</v>
      </c>
      <c r="M21" s="369"/>
      <c r="N21" s="37"/>
      <c r="O21" s="94">
        <v>2100</v>
      </c>
      <c r="P21" s="196">
        <f>100*O21/O$8</f>
        <v>14.18918918918919</v>
      </c>
      <c r="Q21" s="94">
        <v>300</v>
      </c>
      <c r="R21" s="197">
        <f>100*Q21/Q$8</f>
        <v>3.75</v>
      </c>
      <c r="S21" s="94">
        <v>500</v>
      </c>
      <c r="T21" s="196">
        <f>100*S21/S$8</f>
        <v>3.676470588235294</v>
      </c>
    </row>
    <row r="22" spans="10:20" ht="22.5" customHeight="1">
      <c r="J22"/>
      <c r="L22" s="422" t="s">
        <v>47</v>
      </c>
      <c r="M22" s="422"/>
      <c r="N22" s="151"/>
      <c r="O22" s="100">
        <v>0</v>
      </c>
      <c r="P22" s="198">
        <f>100*O22/O$8</f>
        <v>0</v>
      </c>
      <c r="Q22" s="199">
        <v>100</v>
      </c>
      <c r="R22" s="200">
        <f>100*Q22/Q$8</f>
        <v>1.25</v>
      </c>
      <c r="S22" s="100">
        <v>0</v>
      </c>
      <c r="T22" s="198">
        <f>100*S22/S$8</f>
        <v>0</v>
      </c>
    </row>
    <row r="23" spans="1:12" ht="19.5" customHeight="1">
      <c r="A23" s="209"/>
      <c r="B23" s="209"/>
      <c r="C23" s="209"/>
      <c r="D23" s="209"/>
      <c r="E23" s="209"/>
      <c r="F23" s="209"/>
      <c r="G23" s="209"/>
      <c r="H23" s="209"/>
      <c r="J23"/>
      <c r="L23" s="124" t="s">
        <v>216</v>
      </c>
    </row>
    <row r="24" spans="1:12" ht="19.5" customHeight="1">
      <c r="A24" s="421" t="s">
        <v>215</v>
      </c>
      <c r="B24" s="421"/>
      <c r="C24" s="421"/>
      <c r="D24" s="421"/>
      <c r="E24" s="421"/>
      <c r="F24" s="421"/>
      <c r="G24" s="421"/>
      <c r="H24" s="154"/>
      <c r="J24"/>
      <c r="L24" s="24" t="s">
        <v>76</v>
      </c>
    </row>
    <row r="25" spans="1:8" ht="18" customHeight="1" thickBot="1">
      <c r="A25"/>
      <c r="B25"/>
      <c r="C25"/>
      <c r="D25"/>
      <c r="E25"/>
      <c r="F25"/>
      <c r="G25"/>
      <c r="H25"/>
    </row>
    <row r="26" spans="1:19" ht="22.5" customHeight="1">
      <c r="A26" s="244" t="s">
        <v>122</v>
      </c>
      <c r="B26" s="403"/>
      <c r="C26" s="404"/>
      <c r="D26" s="249" t="s">
        <v>222</v>
      </c>
      <c r="E26" s="335" t="s">
        <v>232</v>
      </c>
      <c r="F26" s="338" t="s">
        <v>231</v>
      </c>
      <c r="G26" s="341" t="s">
        <v>233</v>
      </c>
      <c r="H26" s="344" t="s">
        <v>223</v>
      </c>
      <c r="I26" s="345"/>
      <c r="J26" s="345"/>
      <c r="K26" s="345"/>
      <c r="L26" s="345"/>
      <c r="M26" s="346"/>
      <c r="N26" s="360" t="s">
        <v>57</v>
      </c>
      <c r="O26" s="361"/>
      <c r="P26" s="362"/>
      <c r="Q26" s="357" t="s">
        <v>229</v>
      </c>
      <c r="R26" s="354" t="s">
        <v>56</v>
      </c>
      <c r="S26" s="36"/>
    </row>
    <row r="27" spans="1:19" ht="22.5" customHeight="1">
      <c r="A27" s="405"/>
      <c r="B27" s="405"/>
      <c r="C27" s="406"/>
      <c r="D27" s="409"/>
      <c r="E27" s="336"/>
      <c r="F27" s="339"/>
      <c r="G27" s="342"/>
      <c r="H27" s="410" t="s">
        <v>106</v>
      </c>
      <c r="I27" s="347" t="s">
        <v>224</v>
      </c>
      <c r="J27" s="347" t="s">
        <v>225</v>
      </c>
      <c r="K27" s="333" t="s">
        <v>226</v>
      </c>
      <c r="L27" s="352" t="s">
        <v>60</v>
      </c>
      <c r="M27" s="350" t="s">
        <v>59</v>
      </c>
      <c r="N27" s="363" t="s">
        <v>58</v>
      </c>
      <c r="O27" s="364" t="s">
        <v>228</v>
      </c>
      <c r="P27" s="366" t="s">
        <v>227</v>
      </c>
      <c r="Q27" s="358"/>
      <c r="R27" s="355"/>
      <c r="S27" s="36"/>
    </row>
    <row r="28" spans="1:19" ht="22.5" customHeight="1">
      <c r="A28" s="407"/>
      <c r="B28" s="407"/>
      <c r="C28" s="408"/>
      <c r="D28" s="241"/>
      <c r="E28" s="337"/>
      <c r="F28" s="340"/>
      <c r="G28" s="343"/>
      <c r="H28" s="411"/>
      <c r="I28" s="348"/>
      <c r="J28" s="349"/>
      <c r="K28" s="334"/>
      <c r="L28" s="353"/>
      <c r="M28" s="351"/>
      <c r="N28" s="356"/>
      <c r="O28" s="365"/>
      <c r="P28" s="359"/>
      <c r="Q28" s="359"/>
      <c r="R28" s="356"/>
      <c r="S28" s="36"/>
    </row>
    <row r="29" spans="1:18" ht="22.5" customHeight="1">
      <c r="A29" s="390" t="s">
        <v>221</v>
      </c>
      <c r="B29" s="391"/>
      <c r="C29" s="392"/>
      <c r="D29" s="395">
        <v>14900</v>
      </c>
      <c r="E29" s="388">
        <v>0</v>
      </c>
      <c r="F29" s="388">
        <v>400</v>
      </c>
      <c r="G29" s="395">
        <v>1700</v>
      </c>
      <c r="H29" s="331">
        <f>SUM(I29:M30)</f>
        <v>8600</v>
      </c>
      <c r="I29" s="331">
        <v>1100</v>
      </c>
      <c r="J29" s="331">
        <v>1800</v>
      </c>
      <c r="K29" s="327">
        <v>1800</v>
      </c>
      <c r="L29" s="331">
        <v>1500</v>
      </c>
      <c r="M29" s="327">
        <v>2400</v>
      </c>
      <c r="N29" s="327">
        <v>3500</v>
      </c>
      <c r="O29" s="327">
        <v>2600</v>
      </c>
      <c r="P29" s="327">
        <v>2600</v>
      </c>
      <c r="Q29" s="327">
        <v>100</v>
      </c>
      <c r="R29" s="327">
        <v>3900</v>
      </c>
    </row>
    <row r="30" spans="1:18" ht="22.5" customHeight="1">
      <c r="A30" s="393"/>
      <c r="B30" s="393"/>
      <c r="C30" s="394"/>
      <c r="D30" s="330"/>
      <c r="E30" s="415"/>
      <c r="F30" s="389"/>
      <c r="G30" s="330"/>
      <c r="H30" s="414"/>
      <c r="I30" s="330"/>
      <c r="J30" s="330"/>
      <c r="K30" s="328"/>
      <c r="L30" s="330"/>
      <c r="M30" s="328"/>
      <c r="N30" s="328"/>
      <c r="O30" s="328"/>
      <c r="P30" s="328"/>
      <c r="Q30" s="328"/>
      <c r="R30" s="328"/>
    </row>
    <row r="31" spans="1:18" ht="22.5" customHeight="1">
      <c r="A31" s="399" t="s">
        <v>234</v>
      </c>
      <c r="B31" s="399"/>
      <c r="C31" s="368"/>
      <c r="D31" s="188">
        <f aca="true" t="shared" si="5" ref="D31:K31">100*D29/$D29</f>
        <v>100</v>
      </c>
      <c r="E31" s="188">
        <f>100*E29/$D29</f>
        <v>0</v>
      </c>
      <c r="F31" s="188">
        <f>100*F29/$D29</f>
        <v>2.684563758389262</v>
      </c>
      <c r="G31" s="188">
        <f t="shared" si="5"/>
        <v>11.409395973154362</v>
      </c>
      <c r="H31" s="188">
        <f>100*H29/$D29</f>
        <v>57.718120805369125</v>
      </c>
      <c r="I31" s="188">
        <f t="shared" si="5"/>
        <v>7.382550335570469</v>
      </c>
      <c r="J31" s="188">
        <f t="shared" si="5"/>
        <v>12.080536912751677</v>
      </c>
      <c r="K31" s="188">
        <f t="shared" si="5"/>
        <v>12.080536912751677</v>
      </c>
      <c r="L31" s="188">
        <f aca="true" t="shared" si="6" ref="L31:R31">100*L29/$D29</f>
        <v>10.06711409395973</v>
      </c>
      <c r="M31" s="188">
        <f t="shared" si="6"/>
        <v>16.107382550335572</v>
      </c>
      <c r="N31" s="188">
        <f t="shared" si="6"/>
        <v>23.48993288590604</v>
      </c>
      <c r="O31" s="188">
        <f t="shared" si="6"/>
        <v>17.449664429530202</v>
      </c>
      <c r="P31" s="188">
        <f t="shared" si="6"/>
        <v>17.449664429530202</v>
      </c>
      <c r="Q31" s="188">
        <f t="shared" si="6"/>
        <v>0.6711409395973155</v>
      </c>
      <c r="R31" s="188">
        <f t="shared" si="6"/>
        <v>26.174496644295303</v>
      </c>
    </row>
    <row r="32" spans="1:18" ht="22.5" customHeight="1">
      <c r="A32" s="256"/>
      <c r="B32" s="256"/>
      <c r="C32" s="370"/>
      <c r="D32" s="163"/>
      <c r="E32" s="166"/>
      <c r="F32" s="189"/>
      <c r="G32" s="163"/>
      <c r="H32" s="167"/>
      <c r="I32" s="163"/>
      <c r="J32" s="163"/>
      <c r="K32" s="187"/>
      <c r="L32" s="163"/>
      <c r="M32" s="187"/>
      <c r="N32" s="190"/>
      <c r="O32" s="187"/>
      <c r="P32" s="187"/>
      <c r="Q32" s="187"/>
      <c r="R32" s="187"/>
    </row>
    <row r="33" spans="1:18" ht="22.5" customHeight="1">
      <c r="A33" s="400" t="s">
        <v>40</v>
      </c>
      <c r="B33" s="400"/>
      <c r="C33" s="401"/>
      <c r="D33" s="416">
        <v>8000</v>
      </c>
      <c r="E33" s="412">
        <v>0</v>
      </c>
      <c r="F33" s="413">
        <v>300</v>
      </c>
      <c r="G33" s="332">
        <v>800</v>
      </c>
      <c r="H33" s="414">
        <v>5600</v>
      </c>
      <c r="I33" s="329">
        <v>800</v>
      </c>
      <c r="J33" s="329">
        <v>1300</v>
      </c>
      <c r="K33" s="328">
        <v>1100</v>
      </c>
      <c r="L33" s="329">
        <v>1100</v>
      </c>
      <c r="M33" s="328">
        <v>1200</v>
      </c>
      <c r="N33" s="328">
        <v>2200</v>
      </c>
      <c r="O33" s="328">
        <v>2000</v>
      </c>
      <c r="P33" s="328">
        <v>1400</v>
      </c>
      <c r="Q33" s="328">
        <v>0</v>
      </c>
      <c r="R33" s="328">
        <v>1200</v>
      </c>
    </row>
    <row r="34" spans="1:18" ht="22.5" customHeight="1">
      <c r="A34" s="400"/>
      <c r="B34" s="400"/>
      <c r="C34" s="401"/>
      <c r="D34" s="417"/>
      <c r="E34" s="418"/>
      <c r="F34" s="413"/>
      <c r="G34" s="332"/>
      <c r="H34" s="414"/>
      <c r="I34" s="330"/>
      <c r="J34" s="330"/>
      <c r="K34" s="328"/>
      <c r="L34" s="330"/>
      <c r="M34" s="328"/>
      <c r="N34" s="328"/>
      <c r="O34" s="328"/>
      <c r="P34" s="328"/>
      <c r="Q34" s="328"/>
      <c r="R34" s="328"/>
    </row>
    <row r="35" spans="1:18" ht="22.5" customHeight="1">
      <c r="A35" s="399" t="s">
        <v>234</v>
      </c>
      <c r="B35" s="399"/>
      <c r="C35" s="368"/>
      <c r="D35" s="182">
        <f aca="true" t="shared" si="7" ref="D35:K35">100*D33/$D33</f>
        <v>100</v>
      </c>
      <c r="E35" s="182">
        <v>0</v>
      </c>
      <c r="F35" s="182">
        <f>100*F33/$D33</f>
        <v>3.75</v>
      </c>
      <c r="G35" s="182">
        <f t="shared" si="7"/>
        <v>10</v>
      </c>
      <c r="H35" s="182">
        <f>100*H33/$D33</f>
        <v>70</v>
      </c>
      <c r="I35" s="182">
        <f t="shared" si="7"/>
        <v>10</v>
      </c>
      <c r="J35" s="182">
        <f t="shared" si="7"/>
        <v>16.25</v>
      </c>
      <c r="K35" s="182">
        <f t="shared" si="7"/>
        <v>13.75</v>
      </c>
      <c r="L35" s="182">
        <f aca="true" t="shared" si="8" ref="L35:R35">100*L33/$D33</f>
        <v>13.75</v>
      </c>
      <c r="M35" s="182">
        <f t="shared" si="8"/>
        <v>15</v>
      </c>
      <c r="N35" s="182">
        <f t="shared" si="8"/>
        <v>27.5</v>
      </c>
      <c r="O35" s="182">
        <f t="shared" si="8"/>
        <v>25</v>
      </c>
      <c r="P35" s="182">
        <f t="shared" si="8"/>
        <v>17.5</v>
      </c>
      <c r="Q35" s="182">
        <f t="shared" si="8"/>
        <v>0</v>
      </c>
      <c r="R35" s="182">
        <f t="shared" si="8"/>
        <v>15</v>
      </c>
    </row>
    <row r="36" spans="1:18" ht="22.5" customHeight="1">
      <c r="A36" s="36"/>
      <c r="B36" s="36"/>
      <c r="C36" s="37"/>
      <c r="D36" s="165"/>
      <c r="E36" s="166"/>
      <c r="F36" s="186"/>
      <c r="G36" s="156"/>
      <c r="H36" s="163"/>
      <c r="I36" s="163"/>
      <c r="J36" s="189"/>
      <c r="K36" s="187"/>
      <c r="L36" s="101"/>
      <c r="M36" s="187"/>
      <c r="N36" s="187"/>
      <c r="O36" s="187"/>
      <c r="P36" s="187"/>
      <c r="Q36" s="187"/>
      <c r="R36" s="187"/>
    </row>
    <row r="37" spans="1:18" ht="22.5" customHeight="1">
      <c r="A37" s="35"/>
      <c r="B37" s="36"/>
      <c r="C37" s="37"/>
      <c r="D37" s="191"/>
      <c r="E37" s="162"/>
      <c r="F37" s="103"/>
      <c r="G37" s="162"/>
      <c r="H37" s="166"/>
      <c r="I37" s="156"/>
      <c r="J37" s="156"/>
      <c r="K37" s="187"/>
      <c r="L37" s="156"/>
      <c r="M37" s="187"/>
      <c r="N37" s="187"/>
      <c r="O37" s="187"/>
      <c r="P37" s="187"/>
      <c r="Q37" s="187"/>
      <c r="R37" s="187"/>
    </row>
    <row r="38" spans="1:18" ht="22.5" customHeight="1">
      <c r="A38" s="400" t="s">
        <v>41</v>
      </c>
      <c r="B38" s="400"/>
      <c r="C38" s="401"/>
      <c r="D38" s="402">
        <v>13700</v>
      </c>
      <c r="E38" s="412">
        <v>0</v>
      </c>
      <c r="F38" s="413">
        <v>400</v>
      </c>
      <c r="G38" s="332">
        <v>1800</v>
      </c>
      <c r="H38" s="414">
        <v>9600</v>
      </c>
      <c r="I38" s="332">
        <v>1400</v>
      </c>
      <c r="J38" s="332">
        <v>2500</v>
      </c>
      <c r="K38" s="328">
        <v>1700</v>
      </c>
      <c r="L38" s="332">
        <v>1800</v>
      </c>
      <c r="M38" s="328">
        <v>2300</v>
      </c>
      <c r="N38" s="328">
        <v>4200</v>
      </c>
      <c r="O38" s="328">
        <v>3000</v>
      </c>
      <c r="P38" s="328">
        <v>2400</v>
      </c>
      <c r="Q38" s="328">
        <v>0</v>
      </c>
      <c r="R38" s="328">
        <v>1700</v>
      </c>
    </row>
    <row r="39" spans="1:18" ht="22.5" customHeight="1">
      <c r="A39" s="400"/>
      <c r="B39" s="400"/>
      <c r="C39" s="401"/>
      <c r="D39" s="330"/>
      <c r="E39" s="389"/>
      <c r="F39" s="413"/>
      <c r="G39" s="332"/>
      <c r="H39" s="414"/>
      <c r="I39" s="330"/>
      <c r="J39" s="330"/>
      <c r="K39" s="328"/>
      <c r="L39" s="330"/>
      <c r="M39" s="328"/>
      <c r="N39" s="328"/>
      <c r="O39" s="328"/>
      <c r="P39" s="328"/>
      <c r="Q39" s="328"/>
      <c r="R39" s="328"/>
    </row>
    <row r="40" spans="1:18" ht="22.5" customHeight="1">
      <c r="A40" s="398" t="s">
        <v>234</v>
      </c>
      <c r="B40" s="398"/>
      <c r="C40" s="381"/>
      <c r="D40" s="192">
        <f>100*D38/$D38</f>
        <v>100</v>
      </c>
      <c r="E40" s="193">
        <f>100*E38/$D38</f>
        <v>0</v>
      </c>
      <c r="F40" s="192">
        <f>100*F38/$D38</f>
        <v>2.9197080291970803</v>
      </c>
      <c r="G40" s="192">
        <v>13.2</v>
      </c>
      <c r="H40" s="192">
        <v>70.6</v>
      </c>
      <c r="I40" s="192">
        <v>10.3</v>
      </c>
      <c r="J40" s="192">
        <v>18.4</v>
      </c>
      <c r="K40" s="194">
        <v>12.5</v>
      </c>
      <c r="L40" s="194">
        <v>13.2</v>
      </c>
      <c r="M40" s="192">
        <v>16.9</v>
      </c>
      <c r="N40" s="194">
        <v>30.9</v>
      </c>
      <c r="O40" s="194">
        <v>22.1</v>
      </c>
      <c r="P40" s="194">
        <v>17.6</v>
      </c>
      <c r="Q40" s="194">
        <f>100*Q38/$D38</f>
        <v>0</v>
      </c>
      <c r="R40" s="194">
        <v>12.5</v>
      </c>
    </row>
    <row r="41" spans="1:14" ht="22.5" customHeight="1">
      <c r="A41" s="124" t="s">
        <v>235</v>
      </c>
      <c r="J41"/>
      <c r="L41" s="66"/>
      <c r="N41" s="40"/>
    </row>
    <row r="42" spans="1:14" ht="22.5" customHeight="1">
      <c r="A42" s="124" t="s">
        <v>236</v>
      </c>
      <c r="J42"/>
      <c r="L42" s="36"/>
      <c r="N42" s="40"/>
    </row>
    <row r="43" spans="1:14" ht="22.5" customHeight="1">
      <c r="A43" s="24" t="s">
        <v>75</v>
      </c>
      <c r="J43"/>
      <c r="M43"/>
      <c r="N43" s="36"/>
    </row>
    <row r="44" spans="10:13" ht="15" customHeight="1">
      <c r="J44"/>
      <c r="K44" s="24"/>
      <c r="M44"/>
    </row>
    <row r="45" ht="15" customHeight="1">
      <c r="M45"/>
    </row>
    <row r="46" ht="15" customHeight="1"/>
  </sheetData>
  <sheetProtection/>
  <mergeCells count="108">
    <mergeCell ref="L20:M20"/>
    <mergeCell ref="K6:K7"/>
    <mergeCell ref="M17:N17"/>
    <mergeCell ref="H33:H34"/>
    <mergeCell ref="I38:I39"/>
    <mergeCell ref="J38:J39"/>
    <mergeCell ref="H29:H30"/>
    <mergeCell ref="I29:I30"/>
    <mergeCell ref="J29:J30"/>
    <mergeCell ref="I33:I34"/>
    <mergeCell ref="J33:J34"/>
    <mergeCell ref="G38:G39"/>
    <mergeCell ref="E38:E39"/>
    <mergeCell ref="F38:F39"/>
    <mergeCell ref="H38:H39"/>
    <mergeCell ref="G33:G34"/>
    <mergeCell ref="D29:D30"/>
    <mergeCell ref="E29:E30"/>
    <mergeCell ref="D33:D34"/>
    <mergeCell ref="F33:F34"/>
    <mergeCell ref="E33:E34"/>
    <mergeCell ref="A40:C40"/>
    <mergeCell ref="A35:C35"/>
    <mergeCell ref="A38:C39"/>
    <mergeCell ref="D38:D39"/>
    <mergeCell ref="A33:C34"/>
    <mergeCell ref="A23:H23"/>
    <mergeCell ref="A26:C28"/>
    <mergeCell ref="D26:D28"/>
    <mergeCell ref="H27:H28"/>
    <mergeCell ref="A31:C31"/>
    <mergeCell ref="A2:I2"/>
    <mergeCell ref="A5:C6"/>
    <mergeCell ref="D5:E5"/>
    <mergeCell ref="F5:G5"/>
    <mergeCell ref="A3:G3"/>
    <mergeCell ref="A14:C14"/>
    <mergeCell ref="A10:C10"/>
    <mergeCell ref="A7:C7"/>
    <mergeCell ref="A9:C9"/>
    <mergeCell ref="K12:K13"/>
    <mergeCell ref="M13:N13"/>
    <mergeCell ref="F29:F30"/>
    <mergeCell ref="A32:C32"/>
    <mergeCell ref="A29:C30"/>
    <mergeCell ref="G29:G30"/>
    <mergeCell ref="L19:M19"/>
    <mergeCell ref="A24:G24"/>
    <mergeCell ref="L22:M22"/>
    <mergeCell ref="L21:M21"/>
    <mergeCell ref="L2:T2"/>
    <mergeCell ref="L3:T3"/>
    <mergeCell ref="L5:N7"/>
    <mergeCell ref="Q5:R6"/>
    <mergeCell ref="S5:T6"/>
    <mergeCell ref="M12:N12"/>
    <mergeCell ref="O5:P6"/>
    <mergeCell ref="L8:M8"/>
    <mergeCell ref="L10:M10"/>
    <mergeCell ref="M15:N15"/>
    <mergeCell ref="M16:N16"/>
    <mergeCell ref="L11:M11"/>
    <mergeCell ref="M14:N14"/>
    <mergeCell ref="A15:C15"/>
    <mergeCell ref="A16:C17"/>
    <mergeCell ref="K17:K18"/>
    <mergeCell ref="A18:C18"/>
    <mergeCell ref="A11:C11"/>
    <mergeCell ref="A12:C13"/>
    <mergeCell ref="R26:R28"/>
    <mergeCell ref="Q26:Q28"/>
    <mergeCell ref="N26:P26"/>
    <mergeCell ref="N27:N28"/>
    <mergeCell ref="O27:O28"/>
    <mergeCell ref="P27:P28"/>
    <mergeCell ref="K27:K28"/>
    <mergeCell ref="E26:E28"/>
    <mergeCell ref="F26:F28"/>
    <mergeCell ref="G26:G28"/>
    <mergeCell ref="H26:M26"/>
    <mergeCell ref="I27:I28"/>
    <mergeCell ref="J27:J28"/>
    <mergeCell ref="M27:M28"/>
    <mergeCell ref="L27:L28"/>
    <mergeCell ref="K29:K30"/>
    <mergeCell ref="K33:K34"/>
    <mergeCell ref="K38:K39"/>
    <mergeCell ref="M29:M30"/>
    <mergeCell ref="M33:M34"/>
    <mergeCell ref="M38:M39"/>
    <mergeCell ref="L33:L34"/>
    <mergeCell ref="L29:L30"/>
    <mergeCell ref="L38:L39"/>
    <mergeCell ref="N29:N30"/>
    <mergeCell ref="N33:N34"/>
    <mergeCell ref="N38:N39"/>
    <mergeCell ref="O29:O30"/>
    <mergeCell ref="O33:O34"/>
    <mergeCell ref="O38:O39"/>
    <mergeCell ref="R29:R30"/>
    <mergeCell ref="R33:R34"/>
    <mergeCell ref="R38:R39"/>
    <mergeCell ref="P29:P30"/>
    <mergeCell ref="P38:P39"/>
    <mergeCell ref="P33:P34"/>
    <mergeCell ref="Q29:Q30"/>
    <mergeCell ref="Q33:Q34"/>
    <mergeCell ref="Q38:Q3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2013-06-10T00:45:10Z</cp:lastPrinted>
  <dcterms:created xsi:type="dcterms:W3CDTF">1997-12-02T07:14:46Z</dcterms:created>
  <dcterms:modified xsi:type="dcterms:W3CDTF">2013-06-10T00:45:54Z</dcterms:modified>
  <cp:category/>
  <cp:version/>
  <cp:contentType/>
  <cp:contentStatus/>
</cp:coreProperties>
</file>