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50" tabRatio="815" activeTab="12"/>
  </bookViews>
  <sheets>
    <sheet name="２０８" sheetId="1" r:id="rId1"/>
    <sheet name="２１０" sheetId="2" r:id="rId2"/>
    <sheet name="２１２" sheetId="3" r:id="rId3"/>
    <sheet name="２１４" sheetId="4" r:id="rId4"/>
    <sheet name="２１６" sheetId="5" r:id="rId5"/>
    <sheet name="２１８" sheetId="6" r:id="rId6"/>
    <sheet name="２２０" sheetId="7" r:id="rId7"/>
    <sheet name="２２２" sheetId="8" r:id="rId8"/>
    <sheet name="２２４" sheetId="9" r:id="rId9"/>
    <sheet name="２２６" sheetId="10" r:id="rId10"/>
    <sheet name="２２８" sheetId="11" r:id="rId11"/>
    <sheet name="２３０" sheetId="12" r:id="rId12"/>
    <sheet name="２３２" sheetId="13" r:id="rId13"/>
  </sheets>
  <definedNames/>
  <calcPr fullCalcOnLoad="1"/>
</workbook>
</file>

<file path=xl/sharedStrings.xml><?xml version="1.0" encoding="utf-8"?>
<sst xmlns="http://schemas.openxmlformats.org/spreadsheetml/2006/main" count="4048" uniqueCount="796">
  <si>
    <t>平 成３ 年 度</t>
  </si>
  <si>
    <t>平成７年</t>
  </si>
  <si>
    <t>注　大学「その他」には、「別科、聴講生、研究生等」を含む。</t>
  </si>
  <si>
    <t>資料　当該学校調</t>
  </si>
  <si>
    <t>（２）　学　　　　　生　　　　　数</t>
  </si>
  <si>
    <t>総      数</t>
  </si>
  <si>
    <t>教育及び文化 223</t>
  </si>
  <si>
    <t>情報処理</t>
  </si>
  <si>
    <t>経営</t>
  </si>
  <si>
    <t>経理・簿記</t>
  </si>
  <si>
    <t>タイピスト</t>
  </si>
  <si>
    <t>秘書</t>
  </si>
  <si>
    <t>商業その他</t>
  </si>
  <si>
    <t>准看護</t>
  </si>
  <si>
    <t>自動車操縦</t>
  </si>
  <si>
    <t>演劇・映画</t>
  </si>
  <si>
    <t>茶華道</t>
  </si>
  <si>
    <t>予備校</t>
  </si>
  <si>
    <t>その他</t>
  </si>
  <si>
    <t>資料　当該学校調</t>
  </si>
  <si>
    <t>　本表において入学志願者数、入学者数は、平成７年度の募集によるもの、卒業者数は平成７年３月のものである。</t>
  </si>
  <si>
    <t>教育及び文化 225</t>
  </si>
  <si>
    <t>注　情報処理学科には、経営情報学科を含む。</t>
  </si>
  <si>
    <t>園児・児童・生徒・学生数</t>
  </si>
  <si>
    <t>計</t>
  </si>
  <si>
    <t>男</t>
  </si>
  <si>
    <t>女</t>
  </si>
  <si>
    <t>公立</t>
  </si>
  <si>
    <t>私立</t>
  </si>
  <si>
    <t>国立</t>
  </si>
  <si>
    <t>６</t>
  </si>
  <si>
    <t>７</t>
  </si>
  <si>
    <t>８</t>
  </si>
  <si>
    <t>９</t>
  </si>
  <si>
    <t>―</t>
  </si>
  <si>
    <t>七尾市</t>
  </si>
  <si>
    <t>高等学校</t>
  </si>
  <si>
    <t>短期大学</t>
  </si>
  <si>
    <t>資料　石川県統計課「学校基本調査」</t>
  </si>
  <si>
    <t>１</t>
  </si>
  <si>
    <t>２</t>
  </si>
  <si>
    <t>３</t>
  </si>
  <si>
    <t>４</t>
  </si>
  <si>
    <t>５</t>
  </si>
  <si>
    <t>各種学校</t>
  </si>
  <si>
    <t>小学校</t>
  </si>
  <si>
    <t>中学校</t>
  </si>
  <si>
    <t>ろう学校</t>
  </si>
  <si>
    <t>養護学校</t>
  </si>
  <si>
    <t>０</t>
  </si>
  <si>
    <t>０</t>
  </si>
  <si>
    <t>―</t>
  </si>
  <si>
    <t>計</t>
  </si>
  <si>
    <t>男</t>
  </si>
  <si>
    <t>女</t>
  </si>
  <si>
    <t>国立計</t>
  </si>
  <si>
    <t>公立計</t>
  </si>
  <si>
    <t>加賀市</t>
  </si>
  <si>
    <t>松任市</t>
  </si>
  <si>
    <t>私立計</t>
  </si>
  <si>
    <t>珠洲市</t>
  </si>
  <si>
    <t>国立</t>
  </si>
  <si>
    <t>盲学校</t>
  </si>
  <si>
    <t>公立</t>
  </si>
  <si>
    <t>学級数</t>
  </si>
  <si>
    <t>国立計</t>
  </si>
  <si>
    <t>私立計</t>
  </si>
  <si>
    <t>金沢市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</si>
  <si>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</si>
  <si>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</si>
  <si>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</si>
  <si>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</si>
  <si>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</si>
  <si>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</si>
  <si>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</si>
  <si>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</si>
  <si>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</si>
  <si>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</si>
  <si>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</si>
  <si>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</si>
  <si>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</si>
  <si>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</si>
  <si>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</si>
  <si>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</si>
  <si>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</si>
  <si>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</si>
  <si>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</si>
  <si>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</si>
  <si>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</si>
  <si>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</si>
  <si>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</si>
  <si>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</si>
  <si>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</si>
  <si>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</si>
  <si>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</si>
  <si>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</si>
  <si>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</si>
  <si>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</si>
  <si>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</si>
  <si>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</si>
  <si>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</si>
  <si>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</si>
  <si>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</si>
  <si>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</si>
  <si>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</si>
  <si>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</si>
  <si>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</si>
  <si>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</si>
  <si>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</si>
  <si>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</si>
  <si>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</si>
  <si>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</si>
  <si>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</si>
  <si>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</si>
  <si>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</si>
  <si>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（単位：人）</t>
  </si>
  <si>
    <t>（単位：人、学級）</t>
  </si>
  <si>
    <t>年     　　度</t>
  </si>
  <si>
    <t>小学部</t>
  </si>
  <si>
    <t>中学部</t>
  </si>
  <si>
    <t>高等部</t>
  </si>
  <si>
    <t>専攻科</t>
  </si>
  <si>
    <t>(単位：人）</t>
  </si>
  <si>
    <t>小 学 部</t>
  </si>
  <si>
    <t>中 学 部</t>
  </si>
  <si>
    <t>高 等 部</t>
  </si>
  <si>
    <t>幼稚部</t>
  </si>
  <si>
    <t>（単位：校、学科）</t>
  </si>
  <si>
    <t>学校数</t>
  </si>
  <si>
    <t>高等課程</t>
  </si>
  <si>
    <t>専門課程</t>
  </si>
  <si>
    <t>一般課程</t>
  </si>
  <si>
    <t>その他</t>
  </si>
  <si>
    <t>その他の法人</t>
  </si>
  <si>
    <t>合計</t>
  </si>
  <si>
    <t>准看護</t>
  </si>
  <si>
    <t>看護</t>
  </si>
  <si>
    <t>公立計</t>
  </si>
  <si>
    <t>情報処理</t>
  </si>
  <si>
    <t>看護</t>
  </si>
  <si>
    <t>工業その他</t>
  </si>
  <si>
    <t>医療その他</t>
  </si>
  <si>
    <t>准看護</t>
  </si>
  <si>
    <t>栄養</t>
  </si>
  <si>
    <t>調理</t>
  </si>
  <si>
    <t>理容</t>
  </si>
  <si>
    <t>美容</t>
  </si>
  <si>
    <t>土木・建築</t>
  </si>
  <si>
    <t>和洋裁</t>
  </si>
  <si>
    <t>電気・電子</t>
  </si>
  <si>
    <t>外国語</t>
  </si>
  <si>
    <t>自動車整備</t>
  </si>
  <si>
    <t>機械</t>
  </si>
  <si>
    <t>電子計算機</t>
  </si>
  <si>
    <t>情報処理</t>
  </si>
  <si>
    <t>農業その他</t>
  </si>
  <si>
    <t>看護</t>
  </si>
  <si>
    <t>歯科衛生</t>
  </si>
  <si>
    <t>歯科技工</t>
  </si>
  <si>
    <t>合計</t>
  </si>
  <si>
    <t>柔道整復</t>
  </si>
  <si>
    <t>調理</t>
  </si>
  <si>
    <t>理容</t>
  </si>
  <si>
    <t>私立計</t>
  </si>
  <si>
    <t>美容</t>
  </si>
  <si>
    <r>
      <t>家</t>
    </r>
    <r>
      <rPr>
        <sz val="12"/>
        <rFont val="ＭＳ 明朝"/>
        <family val="1"/>
      </rPr>
      <t>政</t>
    </r>
  </si>
  <si>
    <t>商業</t>
  </si>
  <si>
    <t>秘書</t>
  </si>
  <si>
    <t>経営</t>
  </si>
  <si>
    <t>商業その他</t>
  </si>
  <si>
    <t>家政</t>
  </si>
  <si>
    <t>和洋裁</t>
  </si>
  <si>
    <t>本務者</t>
  </si>
  <si>
    <t>デザイン</t>
  </si>
  <si>
    <t>外国語</t>
  </si>
  <si>
    <t>…</t>
  </si>
  <si>
    <t>兼務者</t>
  </si>
  <si>
    <t>（単位：学校、課程、人）</t>
  </si>
  <si>
    <t>総数</t>
  </si>
  <si>
    <t>公立</t>
  </si>
  <si>
    <t>公立</t>
  </si>
  <si>
    <t>学長</t>
  </si>
  <si>
    <t>私立</t>
  </si>
  <si>
    <t>私立</t>
  </si>
  <si>
    <t>本務者</t>
  </si>
  <si>
    <t>副学長</t>
  </si>
  <si>
    <t>教授</t>
  </si>
  <si>
    <t>助教授</t>
  </si>
  <si>
    <t>（２）　生　　　　　徒　　　　　数</t>
  </si>
  <si>
    <t>講師</t>
  </si>
  <si>
    <t>助手</t>
  </si>
  <si>
    <t>技術技能系</t>
  </si>
  <si>
    <t>附属病院</t>
  </si>
  <si>
    <t>校長</t>
  </si>
  <si>
    <t>教授</t>
  </si>
  <si>
    <t>助教授</t>
  </si>
  <si>
    <t>講師</t>
  </si>
  <si>
    <t>助手</t>
  </si>
  <si>
    <t>事務系</t>
  </si>
  <si>
    <t>その他</t>
  </si>
  <si>
    <t>機械工学科</t>
  </si>
  <si>
    <t>電気工学科</t>
  </si>
  <si>
    <t>電子情報工学科</t>
  </si>
  <si>
    <t>環境都市工学科</t>
  </si>
  <si>
    <t>建築学科</t>
  </si>
  <si>
    <t>（単位：人）</t>
  </si>
  <si>
    <t>総数</t>
  </si>
  <si>
    <t>（単位:人）</t>
  </si>
  <si>
    <t>外国語学部</t>
  </si>
  <si>
    <t>入学志願者</t>
  </si>
  <si>
    <t>国立</t>
  </si>
  <si>
    <t>公立</t>
  </si>
  <si>
    <t>私立</t>
  </si>
  <si>
    <t>国立</t>
  </si>
  <si>
    <t>産業情報科</t>
  </si>
  <si>
    <t>資料　石川県統計課「学校基本調査」</t>
  </si>
  <si>
    <t>資料　石川県統計課「学校基本調査」</t>
  </si>
  <si>
    <t>卸売・小売業、飲食店</t>
  </si>
  <si>
    <t>金融・保険業、不動産業</t>
  </si>
  <si>
    <t>（１）　県　　　  　　立　 　　 　　図　  　　　　書　 　　 　　館</t>
  </si>
  <si>
    <t>ア　　　部　 　　門　  　別　  　蔵　 　　書　  　数</t>
  </si>
  <si>
    <t>（単位：冊）</t>
  </si>
  <si>
    <t>社会科学</t>
  </si>
  <si>
    <t>自然科学</t>
  </si>
  <si>
    <t>資料　石川県立図書館「業務実績調査」</t>
  </si>
  <si>
    <t>イ　　　各　　　室　　　別　　　利　　　用　　　状　　　況</t>
  </si>
  <si>
    <t>開館日数</t>
  </si>
  <si>
    <t>利　　　用　　　者　　　数</t>
  </si>
  <si>
    <t>貸出人員</t>
  </si>
  <si>
    <t>貸出冊数</t>
  </si>
  <si>
    <t>日</t>
  </si>
  <si>
    <t>人</t>
  </si>
  <si>
    <t>冊</t>
  </si>
  <si>
    <t>件</t>
  </si>
  <si>
    <t>（単位：学級、人）</t>
  </si>
  <si>
    <t>青少年対象学級</t>
  </si>
  <si>
    <t>家庭教育学級</t>
  </si>
  <si>
    <t>成人対象学級</t>
  </si>
  <si>
    <t>高齢者対象学級</t>
  </si>
  <si>
    <t>学級生数</t>
  </si>
  <si>
    <t>バレー・テニスコート</t>
  </si>
  <si>
    <t>ゲートボールコート</t>
  </si>
  <si>
    <t>ボウリング場</t>
  </si>
  <si>
    <t>朝夕刊セット</t>
  </si>
  <si>
    <t>朝刊のみ</t>
  </si>
  <si>
    <t>夕刊のみ</t>
  </si>
  <si>
    <t>１部当たり人口</t>
  </si>
  <si>
    <t>１世帯当たり部数</t>
  </si>
  <si>
    <t>テレビ受信契約数</t>
  </si>
  <si>
    <t>公民館数</t>
  </si>
  <si>
    <t>スポーツ少年団</t>
  </si>
  <si>
    <t>ボーイスカウト</t>
  </si>
  <si>
    <t>ガールスカウト</t>
  </si>
  <si>
    <t>中央館数</t>
  </si>
  <si>
    <t>主事等</t>
  </si>
  <si>
    <t>―</t>
  </si>
  <si>
    <t>男</t>
  </si>
  <si>
    <t>女</t>
  </si>
  <si>
    <t>平成３年</t>
  </si>
  <si>
    <t>よみもの室</t>
  </si>
  <si>
    <t>その他の学部</t>
  </si>
  <si>
    <t>医療技術科</t>
  </si>
  <si>
    <t>幼児教育科</t>
  </si>
  <si>
    <t>美術</t>
  </si>
  <si>
    <t>教育その他</t>
  </si>
  <si>
    <t>公立</t>
  </si>
  <si>
    <t>国立</t>
  </si>
  <si>
    <t xml:space="preserve">… </t>
  </si>
  <si>
    <t>編物・手芸</t>
  </si>
  <si>
    <t>児童</t>
  </si>
  <si>
    <t>婦人対象学級</t>
  </si>
  <si>
    <t>資料　石川県統計課「学校基本調査」並びに当該学校調</t>
  </si>
  <si>
    <t>学級数</t>
  </si>
  <si>
    <t>教員数</t>
  </si>
  <si>
    <t>私立</t>
  </si>
  <si>
    <t>国立</t>
  </si>
  <si>
    <t>金沢市</t>
  </si>
  <si>
    <t>小松市</t>
  </si>
  <si>
    <t>輪島市</t>
  </si>
  <si>
    <t>羽咋市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</si>
  <si>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</si>
  <si>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</si>
  <si>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</si>
  <si>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</si>
  <si>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</si>
  <si>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</si>
  <si>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</si>
  <si>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</si>
  <si>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注　教員数のうちには、兼務者を含んでいる。</t>
  </si>
  <si>
    <r>
      <t>（１）　</t>
    </r>
    <r>
      <rPr>
        <sz val="12"/>
        <rFont val="ＭＳ 明朝"/>
        <family val="1"/>
      </rPr>
      <t>学 校 数 、学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</si>
  <si>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総数</t>
  </si>
  <si>
    <t>総数</t>
  </si>
  <si>
    <t>普通</t>
  </si>
  <si>
    <t>農業</t>
  </si>
  <si>
    <t>水産</t>
  </si>
  <si>
    <t>工業</t>
  </si>
  <si>
    <t>商業</t>
  </si>
  <si>
    <t>家庭</t>
  </si>
  <si>
    <t>看護</t>
  </si>
  <si>
    <t>その他</t>
  </si>
  <si>
    <t>計</t>
  </si>
  <si>
    <t>全日制</t>
  </si>
  <si>
    <t>定時制</t>
  </si>
  <si>
    <t>併置</t>
  </si>
  <si>
    <t>資料　石川県統計課「学校基本調査」</t>
  </si>
  <si>
    <t>　　              　（２）　職 名 別 教 員 数 及 び 職 員 数</t>
  </si>
  <si>
    <t>教員数</t>
  </si>
  <si>
    <t>職員数</t>
  </si>
  <si>
    <t>教諭・助教諭</t>
  </si>
  <si>
    <t>養護教諭・助教諭</t>
  </si>
  <si>
    <t>事務職員</t>
  </si>
  <si>
    <t>女</t>
  </si>
  <si>
    <t>本務者</t>
  </si>
  <si>
    <t>兼務者</t>
  </si>
  <si>
    <t>ア　　学　科　別　生　徒　数</t>
  </si>
  <si>
    <t>合計</t>
  </si>
  <si>
    <t>総数　</t>
  </si>
  <si>
    <t>農業</t>
  </si>
  <si>
    <t>水産</t>
  </si>
  <si>
    <t>工業</t>
  </si>
  <si>
    <t>商業</t>
  </si>
  <si>
    <t>総合</t>
  </si>
  <si>
    <t>専攻科</t>
  </si>
  <si>
    <t>教育及び文化　217</t>
  </si>
  <si>
    <t>教育及び文化 219</t>
  </si>
  <si>
    <t>秘書</t>
  </si>
  <si>
    <t>資料　石川県教育委員会生涯学習課「市町村社会教育行政調査」</t>
  </si>
  <si>
    <t>資料　石川県教育委員会体育課（ただしゴルフ場、ボウリング場は通商産業省「特定サービス産業実態調査」による。）</t>
  </si>
  <si>
    <t>資料　（社）日本新聞協会「日本新聞年鑑」</t>
  </si>
  <si>
    <t>資料　日本放送協会</t>
  </si>
  <si>
    <t>資料　石川県総務課調</t>
  </si>
  <si>
    <t>資料　石川県教育委員会生涯学習課「市町村社会教育行政実態調査」</t>
  </si>
  <si>
    <t>教育及び文化 233</t>
  </si>
  <si>
    <t>（２）　児 　童　、　生　 徒　 数　 別　 小　 中　 学　 校　 数　</t>
  </si>
  <si>
    <t>（１）　学　　級　　数　　別　　小　　中　　学　　校　　数</t>
  </si>
  <si>
    <t>看護婦</t>
  </si>
  <si>
    <t>…</t>
  </si>
  <si>
    <t>…</t>
  </si>
  <si>
    <t>情報処理学科</t>
  </si>
  <si>
    <t>農業科</t>
  </si>
  <si>
    <t>208　教育及び文化</t>
  </si>
  <si>
    <t>19　　　教　　　　　　育　　　　　　及　　　　　　び　　　　　　文　　　　　　化</t>
  </si>
  <si>
    <t>学校種別
設置者別</t>
  </si>
  <si>
    <t>学校数</t>
  </si>
  <si>
    <t>学級数</t>
  </si>
  <si>
    <t>本務者</t>
  </si>
  <si>
    <t>教員数</t>
  </si>
  <si>
    <t>兼務者</t>
  </si>
  <si>
    <r>
      <t>年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次
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
市郡別</t>
    </r>
  </si>
  <si>
    <t>園数</t>
  </si>
  <si>
    <r>
      <t>112　　幼　　稚　　園　　（市郡別）</t>
    </r>
    <r>
      <rPr>
        <b/>
        <sz val="12"/>
        <rFont val="ＭＳ ゴシック"/>
        <family val="3"/>
      </rPr>
      <t>（各年度５月１日現在）</t>
    </r>
  </si>
  <si>
    <t>幼稚園</t>
  </si>
  <si>
    <t>小学校</t>
  </si>
  <si>
    <t>中学校</t>
  </si>
  <si>
    <t>工業高等
専門学校</t>
  </si>
  <si>
    <t>大学</t>
  </si>
  <si>
    <t>総数</t>
  </si>
  <si>
    <t>公立</t>
  </si>
  <si>
    <t>私立</t>
  </si>
  <si>
    <t>国立</t>
  </si>
  <si>
    <r>
      <t>園児</t>
    </r>
    <r>
      <rPr>
        <sz val="12"/>
        <rFont val="ＭＳ 明朝"/>
        <family val="1"/>
      </rPr>
      <t>数</t>
    </r>
  </si>
  <si>
    <t>　　　　 ４</t>
  </si>
  <si>
    <t>　　　　 ５</t>
  </si>
  <si>
    <t>　　　　 ６</t>
  </si>
  <si>
    <t>113　　規　模　別　小　中　学　校　数　（平成７年５月１日現在）</t>
  </si>
  <si>
    <t>学校
種別</t>
  </si>
  <si>
    <t>総数</t>
  </si>
  <si>
    <r>
      <t>1</t>
    </r>
    <r>
      <rPr>
        <sz val="12"/>
        <rFont val="ＭＳ 明朝"/>
        <family val="1"/>
      </rPr>
      <t xml:space="preserve">9
</t>
    </r>
    <r>
      <rPr>
        <sz val="12"/>
        <rFont val="ＭＳ 明朝"/>
        <family val="1"/>
      </rPr>
      <t xml:space="preserve">～
</t>
    </r>
    <r>
      <rPr>
        <sz val="12"/>
        <rFont val="ＭＳ 明朝"/>
        <family val="1"/>
      </rPr>
      <t>24</t>
    </r>
  </si>
  <si>
    <r>
      <t>2</t>
    </r>
    <r>
      <rPr>
        <sz val="12"/>
        <rFont val="ＭＳ 明朝"/>
        <family val="1"/>
      </rPr>
      <t>5
～
30</t>
    </r>
  </si>
  <si>
    <r>
      <t xml:space="preserve">31
</t>
    </r>
    <r>
      <rPr>
        <sz val="12"/>
        <rFont val="ＭＳ 明朝"/>
        <family val="1"/>
      </rPr>
      <t xml:space="preserve">～
</t>
    </r>
    <r>
      <rPr>
        <sz val="12"/>
        <rFont val="ＭＳ 明朝"/>
        <family val="1"/>
      </rPr>
      <t>36</t>
    </r>
  </si>
  <si>
    <r>
      <t xml:space="preserve">37
</t>
    </r>
    <r>
      <rPr>
        <sz val="12"/>
        <rFont val="ＭＳ 明朝"/>
        <family val="1"/>
      </rPr>
      <t xml:space="preserve">～
</t>
    </r>
    <r>
      <rPr>
        <sz val="12"/>
        <rFont val="ＭＳ 明朝"/>
        <family val="1"/>
      </rPr>
      <t>42</t>
    </r>
  </si>
  <si>
    <r>
      <t xml:space="preserve">43
</t>
    </r>
    <r>
      <rPr>
        <sz val="12"/>
        <rFont val="ＭＳ 明朝"/>
        <family val="1"/>
      </rPr>
      <t>以上</t>
    </r>
  </si>
  <si>
    <t>注　　学級数０の学校は休校中の学校である。</t>
  </si>
  <si>
    <r>
      <t xml:space="preserve">１人
～
 </t>
    </r>
    <r>
      <rPr>
        <sz val="12"/>
        <rFont val="ＭＳ 明朝"/>
        <family val="1"/>
      </rPr>
      <t>49</t>
    </r>
  </si>
  <si>
    <r>
      <t xml:space="preserve">50
</t>
    </r>
    <r>
      <rPr>
        <sz val="12"/>
        <rFont val="ＭＳ 明朝"/>
        <family val="1"/>
      </rPr>
      <t xml:space="preserve">～
</t>
    </r>
    <r>
      <rPr>
        <sz val="12"/>
        <rFont val="ＭＳ 明朝"/>
        <family val="1"/>
      </rPr>
      <t>99</t>
    </r>
  </si>
  <si>
    <r>
      <t xml:space="preserve">150
</t>
    </r>
    <r>
      <rPr>
        <sz val="12"/>
        <rFont val="ＭＳ 明朝"/>
        <family val="1"/>
      </rPr>
      <t xml:space="preserve">～
</t>
    </r>
    <r>
      <rPr>
        <sz val="12"/>
        <rFont val="ＭＳ 明朝"/>
        <family val="1"/>
      </rPr>
      <t>199</t>
    </r>
  </si>
  <si>
    <r>
      <t xml:space="preserve">200
</t>
    </r>
    <r>
      <rPr>
        <sz val="12"/>
        <rFont val="ＭＳ 明朝"/>
        <family val="1"/>
      </rPr>
      <t xml:space="preserve">～
</t>
    </r>
    <r>
      <rPr>
        <sz val="12"/>
        <rFont val="ＭＳ 明朝"/>
        <family val="1"/>
      </rPr>
      <t>249</t>
    </r>
  </si>
  <si>
    <r>
      <t xml:space="preserve">250
</t>
    </r>
    <r>
      <rPr>
        <sz val="12"/>
        <rFont val="ＭＳ 明朝"/>
        <family val="1"/>
      </rPr>
      <t xml:space="preserve">～
</t>
    </r>
    <r>
      <rPr>
        <sz val="12"/>
        <rFont val="ＭＳ 明朝"/>
        <family val="1"/>
      </rPr>
      <t>299</t>
    </r>
  </si>
  <si>
    <r>
      <t xml:space="preserve">100
</t>
    </r>
    <r>
      <rPr>
        <sz val="12"/>
        <rFont val="ＭＳ 明朝"/>
        <family val="1"/>
      </rPr>
      <t xml:space="preserve">～
</t>
    </r>
    <r>
      <rPr>
        <sz val="12"/>
        <rFont val="ＭＳ 明朝"/>
        <family val="1"/>
      </rPr>
      <t>149</t>
    </r>
  </si>
  <si>
    <r>
      <t xml:space="preserve">300
～
</t>
    </r>
    <r>
      <rPr>
        <sz val="12"/>
        <rFont val="ＭＳ 明朝"/>
        <family val="1"/>
      </rPr>
      <t>399</t>
    </r>
  </si>
  <si>
    <r>
      <t xml:space="preserve">400
～
</t>
    </r>
    <r>
      <rPr>
        <sz val="12"/>
        <rFont val="ＭＳ 明朝"/>
        <family val="1"/>
      </rPr>
      <t>499</t>
    </r>
  </si>
  <si>
    <r>
      <t xml:space="preserve">500
～
</t>
    </r>
    <r>
      <rPr>
        <sz val="12"/>
        <rFont val="ＭＳ 明朝"/>
        <family val="1"/>
      </rPr>
      <t>599</t>
    </r>
  </si>
  <si>
    <r>
      <t xml:space="preserve">600
～
</t>
    </r>
    <r>
      <rPr>
        <sz val="12"/>
        <rFont val="ＭＳ 明朝"/>
        <family val="1"/>
      </rPr>
      <t>699</t>
    </r>
  </si>
  <si>
    <r>
      <t xml:space="preserve">700
～
</t>
    </r>
    <r>
      <rPr>
        <sz val="12"/>
        <rFont val="ＭＳ 明朝"/>
        <family val="1"/>
      </rPr>
      <t>799</t>
    </r>
  </si>
  <si>
    <r>
      <t xml:space="preserve">800
～
</t>
    </r>
    <r>
      <rPr>
        <sz val="12"/>
        <rFont val="ＭＳ 明朝"/>
        <family val="1"/>
      </rPr>
      <t>899</t>
    </r>
  </si>
  <si>
    <r>
      <t xml:space="preserve">900
～
</t>
    </r>
    <r>
      <rPr>
        <sz val="12"/>
        <rFont val="ＭＳ 明朝"/>
        <family val="1"/>
      </rPr>
      <t>999</t>
    </r>
  </si>
  <si>
    <r>
      <t>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 xml:space="preserve">000
～
</t>
    </r>
    <r>
      <rPr>
        <sz val="12"/>
        <rFont val="ＭＳ 明朝"/>
        <family val="1"/>
      </rPr>
      <t>1,099</t>
    </r>
  </si>
  <si>
    <r>
      <t>1</t>
    </r>
    <r>
      <rPr>
        <sz val="12"/>
        <rFont val="ＭＳ 明朝"/>
        <family val="1"/>
      </rPr>
      <t>,1</t>
    </r>
    <r>
      <rPr>
        <sz val="12"/>
        <rFont val="ＭＳ 明朝"/>
        <family val="1"/>
      </rPr>
      <t xml:space="preserve">00
～
</t>
    </r>
    <r>
      <rPr>
        <sz val="12"/>
        <rFont val="ＭＳ 明朝"/>
        <family val="1"/>
      </rPr>
      <t>1,199</t>
    </r>
  </si>
  <si>
    <r>
      <t>1</t>
    </r>
    <r>
      <rPr>
        <sz val="12"/>
        <rFont val="ＭＳ 明朝"/>
        <family val="1"/>
      </rPr>
      <t>,2</t>
    </r>
    <r>
      <rPr>
        <sz val="12"/>
        <rFont val="ＭＳ 明朝"/>
        <family val="1"/>
      </rPr>
      <t xml:space="preserve">00
～
</t>
    </r>
    <r>
      <rPr>
        <sz val="12"/>
        <rFont val="ＭＳ 明朝"/>
        <family val="1"/>
      </rPr>
      <t>1,299</t>
    </r>
  </si>
  <si>
    <r>
      <t>1</t>
    </r>
    <r>
      <rPr>
        <sz val="12"/>
        <rFont val="ＭＳ 明朝"/>
        <family val="1"/>
      </rPr>
      <t>,3</t>
    </r>
    <r>
      <rPr>
        <sz val="12"/>
        <rFont val="ＭＳ 明朝"/>
        <family val="1"/>
      </rPr>
      <t xml:space="preserve">00
～
</t>
    </r>
    <r>
      <rPr>
        <sz val="12"/>
        <rFont val="ＭＳ 明朝"/>
        <family val="1"/>
      </rPr>
      <t>1,399</t>
    </r>
  </si>
  <si>
    <r>
      <t>1</t>
    </r>
    <r>
      <rPr>
        <sz val="12"/>
        <rFont val="ＭＳ 明朝"/>
        <family val="1"/>
      </rPr>
      <t>,4</t>
    </r>
    <r>
      <rPr>
        <sz val="12"/>
        <rFont val="ＭＳ 明朝"/>
        <family val="1"/>
      </rPr>
      <t xml:space="preserve">00
～
</t>
    </r>
    <r>
      <rPr>
        <sz val="12"/>
        <rFont val="ＭＳ 明朝"/>
        <family val="1"/>
      </rPr>
      <t>1,499</t>
    </r>
  </si>
  <si>
    <r>
      <t>1</t>
    </r>
    <r>
      <rPr>
        <sz val="12"/>
        <rFont val="ＭＳ 明朝"/>
        <family val="1"/>
      </rPr>
      <t>,5</t>
    </r>
    <r>
      <rPr>
        <sz val="12"/>
        <rFont val="ＭＳ 明朝"/>
        <family val="1"/>
      </rPr>
      <t xml:space="preserve">00
～
</t>
    </r>
    <r>
      <rPr>
        <sz val="12"/>
        <rFont val="ＭＳ 明朝"/>
        <family val="1"/>
      </rPr>
      <t>1,999</t>
    </r>
  </si>
  <si>
    <r>
      <t>2,0</t>
    </r>
    <r>
      <rPr>
        <sz val="12"/>
        <rFont val="ＭＳ 明朝"/>
        <family val="1"/>
      </rPr>
      <t>00
以上</t>
    </r>
  </si>
  <si>
    <t>注　　児童、生徒数０の学校は休校中の学校である。</t>
  </si>
  <si>
    <t>教育及び文化　209</t>
  </si>
  <si>
    <t>210　教育及び文化</t>
  </si>
  <si>
    <r>
      <t>114　　小　　　　　　　　　　　学　　　　　　　　　　　　校　　（市町村別）　　</t>
    </r>
    <r>
      <rPr>
        <b/>
        <sz val="12"/>
        <rFont val="ＭＳ ゴシック"/>
        <family val="3"/>
      </rPr>
      <t>（各年５月１日現在）</t>
    </r>
  </si>
  <si>
    <t>教育及び文化　211</t>
  </si>
  <si>
    <t>（単位：学校、学級、人）</t>
  </si>
  <si>
    <t>年度及び
市町村別</t>
  </si>
  <si>
    <t>学校数</t>
  </si>
  <si>
    <t>本校</t>
  </si>
  <si>
    <t>分校</t>
  </si>
  <si>
    <t>合計</t>
  </si>
  <si>
    <t>１学年</t>
  </si>
  <si>
    <t>２学年</t>
  </si>
  <si>
    <t>３学年</t>
  </si>
  <si>
    <t>４学年</t>
  </si>
  <si>
    <t>５学年</t>
  </si>
  <si>
    <t>６学年</t>
  </si>
  <si>
    <t>平成３年度</t>
  </si>
  <si>
    <t>212　教育及び文化</t>
  </si>
  <si>
    <t>（２）　教員数及び職員数</t>
  </si>
  <si>
    <t>年次及び
市町村別</t>
  </si>
  <si>
    <t>教員数</t>
  </si>
  <si>
    <t>本務者</t>
  </si>
  <si>
    <t>校長</t>
  </si>
  <si>
    <t>教頭</t>
  </si>
  <si>
    <t>教諭・
助教諭</t>
  </si>
  <si>
    <t>養護
教諭
助教諭</t>
  </si>
  <si>
    <t>講師</t>
  </si>
  <si>
    <t xml:space="preserve">兼務者
</t>
  </si>
  <si>
    <t>職員数</t>
  </si>
  <si>
    <t>（本務者）</t>
  </si>
  <si>
    <t>　　４</t>
  </si>
  <si>
    <t>　　５</t>
  </si>
  <si>
    <t>　　６</t>
  </si>
  <si>
    <t>　　７</t>
  </si>
  <si>
    <t>115　　中　　学　　校　  (市町村別）　（各年５月１日現在）　</t>
  </si>
  <si>
    <r>
      <t>（１）　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>校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>、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>級</t>
    </r>
    <r>
      <rPr>
        <sz val="12"/>
        <rFont val="ＭＳ 明朝"/>
        <family val="1"/>
      </rPr>
      <t>数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>び</t>
    </r>
    <r>
      <rPr>
        <sz val="12"/>
        <rFont val="ＭＳ 明朝"/>
        <family val="1"/>
      </rPr>
      <t>生</t>
    </r>
    <r>
      <rPr>
        <sz val="12"/>
        <rFont val="ＭＳ 明朝"/>
        <family val="1"/>
      </rPr>
      <t>徒</t>
    </r>
    <r>
      <rPr>
        <sz val="12"/>
        <rFont val="ＭＳ 明朝"/>
        <family val="1"/>
      </rPr>
      <t>数</t>
    </r>
  </si>
  <si>
    <t>年度及び
市町村別</t>
  </si>
  <si>
    <t>学校数</t>
  </si>
  <si>
    <t>本校</t>
  </si>
  <si>
    <t>分校</t>
  </si>
  <si>
    <t>１学年</t>
  </si>
  <si>
    <t>２学年</t>
  </si>
  <si>
    <t>３学年</t>
  </si>
  <si>
    <t>―</t>
  </si>
  <si>
    <t>―</t>
  </si>
  <si>
    <t>214　教育及び文化</t>
  </si>
  <si>
    <t>教育及び文化　215</t>
  </si>
  <si>
    <t>116　　高　　　等　　　学　　　校  (各年度５月１日現在）</t>
  </si>
  <si>
    <t>（１）　設置者別学校数及び学科数</t>
  </si>
  <si>
    <t>（２）　教員数及び職員数</t>
  </si>
  <si>
    <t>年度及び
市町村別</t>
  </si>
  <si>
    <t>本務者</t>
  </si>
  <si>
    <t>兼務者</t>
  </si>
  <si>
    <t>職　　員　　数
（本務者）</t>
  </si>
  <si>
    <t>平成３年度</t>
  </si>
  <si>
    <t>　　　４</t>
  </si>
  <si>
    <t>　　　５</t>
  </si>
  <si>
    <t>　　　６</t>
  </si>
  <si>
    <t>―</t>
  </si>
  <si>
    <t>本務者</t>
  </si>
  <si>
    <t>学校数</t>
  </si>
  <si>
    <t>学科数</t>
  </si>
  <si>
    <t>(3)　生　　徒　　数（平成７年５月１日現在）</t>
  </si>
  <si>
    <t>　　　　４</t>
  </si>
  <si>
    <t>　　　　５</t>
  </si>
  <si>
    <t>　　　　６</t>
  </si>
  <si>
    <t>　　　　 ４</t>
  </si>
  <si>
    <t>学科別</t>
  </si>
  <si>
    <t>全日制</t>
  </si>
  <si>
    <t>公立</t>
  </si>
  <si>
    <t>私立</t>
  </si>
  <si>
    <t>教頭</t>
  </si>
  <si>
    <t>公
立</t>
  </si>
  <si>
    <t>私
立</t>
  </si>
  <si>
    <t>国
立</t>
  </si>
  <si>
    <t>定 時 制</t>
  </si>
  <si>
    <t>年　  　次
及　  　び
設置者別</t>
  </si>
  <si>
    <t>216 　教育及び文化</t>
  </si>
  <si>
    <t>　イ　　市　　郡　　別、　　学　　年　　別　　生　　徒　　数　（各年５月１日現在）</t>
  </si>
  <si>
    <r>
      <t>年次及び
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郡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別</t>
    </r>
  </si>
  <si>
    <t>合計</t>
  </si>
  <si>
    <t>全日制</t>
  </si>
  <si>
    <t>専攻科</t>
  </si>
  <si>
    <t>定時制</t>
  </si>
  <si>
    <t>４学年</t>
  </si>
  <si>
    <t>国立</t>
  </si>
  <si>
    <t>公立</t>
  </si>
  <si>
    <t>私立</t>
  </si>
  <si>
    <t>218　教育及び文化</t>
  </si>
  <si>
    <t>117　　盲　　　　学　　　　校　　（各年５月１日現在）</t>
  </si>
  <si>
    <t>（１）　教員数、職員数及び学級数</t>
  </si>
  <si>
    <t>（２）　児　童　・　生　徒　数</t>
  </si>
  <si>
    <t>年次</t>
  </si>
  <si>
    <t>職員数</t>
  </si>
  <si>
    <t>学級数</t>
  </si>
  <si>
    <t>注　教員数には、兼務者を含む。</t>
  </si>
  <si>
    <t>小学部</t>
  </si>
  <si>
    <t>中学部</t>
  </si>
  <si>
    <t>高等部</t>
  </si>
  <si>
    <t>本科</t>
  </si>
  <si>
    <t>別科</t>
  </si>
  <si>
    <t>教員数</t>
  </si>
  <si>
    <t>（２）　幼　児 ・ 児　童 ・ 生　徒　数</t>
  </si>
  <si>
    <t>幼稚部</t>
  </si>
  <si>
    <t>小学部</t>
  </si>
  <si>
    <t>中学部</t>
  </si>
  <si>
    <t>高等部</t>
  </si>
  <si>
    <t>119　　養　　護　　学　　校　（各年５月１日現在）</t>
  </si>
  <si>
    <t>（１）　教員数、職員数及び学級数</t>
  </si>
  <si>
    <t>注　　教員数には、兼務者を含む。</t>
  </si>
  <si>
    <t>（２）　幼　児・児　童・生　徒　数</t>
  </si>
  <si>
    <t>120　　専　　修　　学　　校　（各年５月１日現在）</t>
  </si>
  <si>
    <t>（１）　学　校　数　及　び　学　科　数</t>
  </si>
  <si>
    <t>設置者別</t>
  </si>
  <si>
    <t>学科数</t>
  </si>
  <si>
    <t>昼間</t>
  </si>
  <si>
    <t>学校法人</t>
  </si>
  <si>
    <t>準学校法人</t>
  </si>
  <si>
    <t>財団法人</t>
  </si>
  <si>
    <t>社団法人</t>
  </si>
  <si>
    <t>個人</t>
  </si>
  <si>
    <t>―</t>
  </si>
  <si>
    <t>220　教育及び文化</t>
  </si>
  <si>
    <r>
      <t>教育及び文化　</t>
    </r>
    <r>
      <rPr>
        <sz val="12"/>
        <rFont val="ＭＳ 明朝"/>
        <family val="1"/>
      </rPr>
      <t>221</t>
    </r>
  </si>
  <si>
    <t>（２）　生徒数及び入学者数</t>
  </si>
  <si>
    <t>学科</t>
  </si>
  <si>
    <t>生徒数</t>
  </si>
  <si>
    <t>入学者数（春期）</t>
  </si>
  <si>
    <t>（３）　教員数及び職員数</t>
  </si>
  <si>
    <t>イ　　高　　等　　課　　程</t>
  </si>
  <si>
    <t>ア　専　門　課　程</t>
  </si>
  <si>
    <t>教育その他</t>
  </si>
  <si>
    <t>文化その他</t>
  </si>
  <si>
    <t>生徒数</t>
  </si>
  <si>
    <t>入学者数（春期）</t>
  </si>
  <si>
    <t>ウ　　一　般　課　程</t>
  </si>
  <si>
    <t>区分</t>
  </si>
  <si>
    <t>高等</t>
  </si>
  <si>
    <t>専門</t>
  </si>
  <si>
    <t>一般</t>
  </si>
  <si>
    <t>222　教育及び文化</t>
  </si>
  <si>
    <t>121　　各　　種　　学　　校　（各年５月１日現在）</t>
  </si>
  <si>
    <t>（１）　学校数、課程数及び男女別教職員数</t>
  </si>
  <si>
    <t>年次及び
設置者別</t>
  </si>
  <si>
    <t>注　教員数には、兼務者を含む。</t>
  </si>
  <si>
    <t>課程数</t>
  </si>
  <si>
    <t>ア　　設置者別生徒数</t>
  </si>
  <si>
    <t>イ　学科別生徒数</t>
  </si>
  <si>
    <t>性別</t>
  </si>
  <si>
    <t>総数</t>
  </si>
  <si>
    <t>和洋裁</t>
  </si>
  <si>
    <t>料理</t>
  </si>
  <si>
    <t>性別</t>
  </si>
  <si>
    <t>設置
者名</t>
  </si>
  <si>
    <t>122　　高等専門学校（国立及び私立）（平成７年５月１日現在）</t>
  </si>
  <si>
    <t>学科別在学者数</t>
  </si>
  <si>
    <t>入学状況</t>
  </si>
  <si>
    <t>学科別志願者数</t>
  </si>
  <si>
    <t>学科別入学者数</t>
  </si>
  <si>
    <t>教員数</t>
  </si>
  <si>
    <t>兼務者</t>
  </si>
  <si>
    <t>総　　数</t>
  </si>
  <si>
    <t>123　　大　学　、　短　期　大　学　（平成７年５月１日現在）</t>
  </si>
  <si>
    <t>（１）　職名別教員数、職員数</t>
  </si>
  <si>
    <t>ア　教　　　員　　　数</t>
  </si>
  <si>
    <t>職名別</t>
  </si>
  <si>
    <t>大学</t>
  </si>
  <si>
    <t>短期大学</t>
  </si>
  <si>
    <t>兼務者</t>
  </si>
  <si>
    <t>資料　当該学校調</t>
  </si>
  <si>
    <t>イ　職　  　　  員　    　　数</t>
  </si>
  <si>
    <t>職名別</t>
  </si>
  <si>
    <t>事務系</t>
  </si>
  <si>
    <t>医療系</t>
  </si>
  <si>
    <t>教務系</t>
  </si>
  <si>
    <t>再掲</t>
  </si>
  <si>
    <t>学生の健
康管理</t>
  </si>
  <si>
    <t>設置
者別　</t>
  </si>
  <si>
    <t>大学院</t>
  </si>
  <si>
    <t>学部</t>
  </si>
  <si>
    <t>224　教育及び文化</t>
  </si>
  <si>
    <t>（３）　学部(科)別入学志願者、入学者及び卒業者数</t>
  </si>
  <si>
    <t>ア　大　　　　　　　　　　　学</t>
  </si>
  <si>
    <r>
      <t>区</t>
    </r>
    <r>
      <rPr>
        <sz val="12"/>
        <rFont val="ＭＳ 明朝"/>
        <family val="1"/>
      </rPr>
      <t>分</t>
    </r>
  </si>
  <si>
    <t>文学部</t>
  </si>
  <si>
    <t>法学部</t>
  </si>
  <si>
    <t>経済学部</t>
  </si>
  <si>
    <t>理学部</t>
  </si>
  <si>
    <t>工学部</t>
  </si>
  <si>
    <t>医学部</t>
  </si>
  <si>
    <t>薬学部</t>
  </si>
  <si>
    <t>教育学部</t>
  </si>
  <si>
    <t>入学者</t>
  </si>
  <si>
    <t>卒業者</t>
  </si>
  <si>
    <t>イ　短　　期　　大　　学</t>
  </si>
  <si>
    <t>文学科</t>
  </si>
  <si>
    <t>英語科</t>
  </si>
  <si>
    <t>経営実務科</t>
  </si>
  <si>
    <t>教養科</t>
  </si>
  <si>
    <t>生活文化科</t>
  </si>
  <si>
    <t>食物栄養科</t>
  </si>
  <si>
    <t>保育科</t>
  </si>
  <si>
    <t>美術科</t>
  </si>
  <si>
    <t>秘書科</t>
  </si>
  <si>
    <t>226　教育及び文化</t>
  </si>
  <si>
    <t>教育及び文化　227</t>
  </si>
  <si>
    <t>124　　卒　　　　業　　　　者</t>
  </si>
  <si>
    <t>年　　　次
及び男女別</t>
  </si>
  <si>
    <t>進学者</t>
  </si>
  <si>
    <t>うち就職進学者</t>
  </si>
  <si>
    <t>専修学校
等入学者</t>
  </si>
  <si>
    <t>就職者</t>
  </si>
  <si>
    <t>無業者</t>
  </si>
  <si>
    <t>そ　の　他
（死亡・不詳）</t>
  </si>
  <si>
    <t>　　男</t>
  </si>
  <si>
    <t>　　女</t>
  </si>
  <si>
    <t>（2）　高等学校卒業者の卒業後の状況　</t>
  </si>
  <si>
    <t>（１）　中学校卒業者の卒業後の状況　</t>
  </si>
  <si>
    <t>（３）　高等学校卒業者の産業別就職状況</t>
  </si>
  <si>
    <t>産業別</t>
  </si>
  <si>
    <t>４年</t>
  </si>
  <si>
    <t>５年</t>
  </si>
  <si>
    <t>６年</t>
  </si>
  <si>
    <t>７年</t>
  </si>
  <si>
    <t>第１次産業</t>
  </si>
  <si>
    <t>農業</t>
  </si>
  <si>
    <t>林業</t>
  </si>
  <si>
    <t>漁業</t>
  </si>
  <si>
    <t>第２次産業</t>
  </si>
  <si>
    <t>鉱業</t>
  </si>
  <si>
    <t>建設業</t>
  </si>
  <si>
    <t>製造業</t>
  </si>
  <si>
    <t>第３次産業</t>
  </si>
  <si>
    <t>サービス業</t>
  </si>
  <si>
    <t>公務</t>
  </si>
  <si>
    <t>注　国立の高等学校を除く</t>
  </si>
  <si>
    <r>
      <t>うち</t>
    </r>
    <r>
      <rPr>
        <sz val="12"/>
        <rFont val="ＭＳ 明朝"/>
        <family val="1"/>
      </rPr>
      <t>就</t>
    </r>
    <r>
      <rPr>
        <sz val="12"/>
        <rFont val="ＭＳ 明朝"/>
        <family val="1"/>
      </rPr>
      <t>職
しているもの</t>
    </r>
  </si>
  <si>
    <t>進学者</t>
  </si>
  <si>
    <t>専修学校等
入　学　者</t>
  </si>
  <si>
    <t>就職者</t>
  </si>
  <si>
    <t>無業者</t>
  </si>
  <si>
    <t xml:space="preserve">（４）　盲学校卒業者の卒業後の状況 </t>
  </si>
  <si>
    <t xml:space="preserve">（５）　ろう学校卒業者の卒業後の状況 </t>
  </si>
  <si>
    <t xml:space="preserve">（6）　養護学校卒業者の卒業後の状況 </t>
  </si>
  <si>
    <t>年　　　次
及び男女別</t>
  </si>
  <si>
    <t>専修学校等
入　学　者</t>
  </si>
  <si>
    <t>228　教育及び文化</t>
  </si>
  <si>
    <t>教育及び文化　229</t>
  </si>
  <si>
    <t>125　　図　　　　　　　　　　書　　　　　　　　　　館</t>
  </si>
  <si>
    <t>年度</t>
  </si>
  <si>
    <t>総数</t>
  </si>
  <si>
    <t>総記</t>
  </si>
  <si>
    <t>哲学</t>
  </si>
  <si>
    <t>歴史</t>
  </si>
  <si>
    <t>工学</t>
  </si>
  <si>
    <t>産業</t>
  </si>
  <si>
    <t>芸術</t>
  </si>
  <si>
    <t>語学</t>
  </si>
  <si>
    <t>文学</t>
  </si>
  <si>
    <t>本表には、移動図書館は含まない。</t>
  </si>
  <si>
    <t>年度
及び
月次</t>
  </si>
  <si>
    <t>閲覧室</t>
  </si>
  <si>
    <t>館外貸出</t>
  </si>
  <si>
    <t>自習室</t>
  </si>
  <si>
    <t>子ども室</t>
  </si>
  <si>
    <t>複　　写
申込件数</t>
  </si>
  <si>
    <t>こども室</t>
  </si>
  <si>
    <t>よみもの室</t>
  </si>
  <si>
    <t>閲覧室</t>
  </si>
  <si>
    <t>登録者数</t>
  </si>
  <si>
    <t>平成７年４月</t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</si>
  <si>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５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</si>
  <si>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６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</si>
  <si>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７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</si>
  <si>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８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</si>
  <si>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９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</si>
  <si>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 10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</si>
  <si>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 11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</si>
  <si>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 12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</si>
  <si>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 ２</t>
    </r>
  </si>
  <si>
    <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   ３</t>
    </r>
  </si>
  <si>
    <t>平成３年</t>
  </si>
  <si>
    <t>　　 ４</t>
  </si>
  <si>
    <t>　　 ５</t>
  </si>
  <si>
    <t>　　 ６</t>
  </si>
  <si>
    <t>　　 ７</t>
  </si>
  <si>
    <t>　 　８年１月</t>
  </si>
  <si>
    <t>年度及び月別</t>
  </si>
  <si>
    <t>総記</t>
  </si>
  <si>
    <t>哲学</t>
  </si>
  <si>
    <t>歴史</t>
  </si>
  <si>
    <t>工学</t>
  </si>
  <si>
    <t>産業</t>
  </si>
  <si>
    <t>芸術</t>
  </si>
  <si>
    <t>語学</t>
  </si>
  <si>
    <t>文学</t>
  </si>
  <si>
    <t>郷土</t>
  </si>
  <si>
    <t>ウ　　部　　　門　　　別　　　貸　　　出　　　利　　　用　　　冊　　　数</t>
  </si>
  <si>
    <t>230　教育及び文化</t>
  </si>
  <si>
    <t>教育及び文化　231</t>
  </si>
  <si>
    <r>
      <t>（２）　市町村立図書館（各年度３月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日現在）</t>
    </r>
  </si>
  <si>
    <t>平成３年度</t>
  </si>
  <si>
    <t>４年度</t>
  </si>
  <si>
    <t>５年度</t>
  </si>
  <si>
    <t>６年度</t>
  </si>
  <si>
    <t>７年度</t>
  </si>
  <si>
    <r>
      <t>図書館数(館</t>
    </r>
    <r>
      <rPr>
        <sz val="12"/>
        <rFont val="ＭＳ 明朝"/>
        <family val="1"/>
      </rPr>
      <t>)</t>
    </r>
  </si>
  <si>
    <t>蔵書冊数（冊）</t>
  </si>
  <si>
    <t>職員数（人）</t>
  </si>
  <si>
    <t>　　　　　　　　　　　　　年次
項目</t>
  </si>
  <si>
    <t>　　　　　　　　　　　　　年次
施設名</t>
  </si>
  <si>
    <t>陸上競技場</t>
  </si>
  <si>
    <t>体育館</t>
  </si>
  <si>
    <t>プール</t>
  </si>
  <si>
    <t>球技場</t>
  </si>
  <si>
    <t>野球場</t>
  </si>
  <si>
    <t>武道場</t>
  </si>
  <si>
    <t>弓道場</t>
  </si>
  <si>
    <t>相撲場</t>
  </si>
  <si>
    <t>運動広場</t>
  </si>
  <si>
    <t>馬事公苑</t>
  </si>
  <si>
    <t>漕艇競技場</t>
  </si>
  <si>
    <t>ゴルフ場</t>
  </si>
  <si>
    <t>スキー場</t>
  </si>
  <si>
    <t>126　　公共社会体育施設等（各年度３月31日現在）</t>
  </si>
  <si>
    <t>127　　新聞発行部数及び普及度</t>
  </si>
  <si>
    <t>年次</t>
  </si>
  <si>
    <t>発行部数</t>
  </si>
  <si>
    <t>普及度</t>
  </si>
  <si>
    <t>128　　テレビ受信契約数（各年度３月31日現在）</t>
  </si>
  <si>
    <t>神社及び神道系</t>
  </si>
  <si>
    <t>仏教系</t>
  </si>
  <si>
    <t>キリスト教系</t>
  </si>
  <si>
    <t>諸教</t>
  </si>
  <si>
    <t>年次及び市町村別</t>
  </si>
  <si>
    <t>130　　市町村別各種学級（各年度３月31日現在）</t>
  </si>
  <si>
    <t>　　　　　４</t>
  </si>
  <si>
    <t>　　　　　５</t>
  </si>
  <si>
    <t>　　　　　６</t>
  </si>
  <si>
    <t>年次及び
市町村別</t>
  </si>
  <si>
    <t>地区館数
（含分館）</t>
  </si>
  <si>
    <t>公民館</t>
  </si>
  <si>
    <t>職員数（常勤）</t>
  </si>
  <si>
    <t>232　教育及び文化</t>
  </si>
  <si>
    <t>131　　市町村別公民館、青年団、婦人会及び各種団体（各年度３月31日現在）</t>
  </si>
  <si>
    <t>館長</t>
  </si>
  <si>
    <t>単　位
団体数</t>
  </si>
  <si>
    <t>団員数</t>
  </si>
  <si>
    <t>地域青年団</t>
  </si>
  <si>
    <t>地域婦人会</t>
  </si>
  <si>
    <t>会員数</t>
  </si>
  <si>
    <t>子ども会</t>
  </si>
  <si>
    <t>団体数</t>
  </si>
  <si>
    <t>各種団体</t>
  </si>
  <si>
    <t>海洋少年団</t>
  </si>
  <si>
    <t>ＰＴＡ</t>
  </si>
  <si>
    <t>公立・幼稚園
小学校・中学校</t>
  </si>
  <si>
    <t>教育及び文化　213</t>
  </si>
  <si>
    <t xml:space="preserve">… </t>
  </si>
  <si>
    <t>　　　　７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</si>
  <si>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</si>
  <si>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</si>
  <si>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</si>
  <si>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</si>
  <si>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</si>
  <si>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</si>
  <si>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</si>
  <si>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</si>
  <si>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</si>
  <si>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</si>
  <si>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</si>
  <si>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</si>
  <si>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</si>
  <si>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</si>
  <si>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￥</t>
  </si>
  <si>
    <t>―</t>
  </si>
  <si>
    <t>―</t>
  </si>
  <si>
    <t>　　 ７</t>
  </si>
  <si>
    <t>…</t>
  </si>
  <si>
    <t>―</t>
  </si>
  <si>
    <t>―</t>
  </si>
  <si>
    <t>　　　 ７</t>
  </si>
  <si>
    <t>　　　 ７</t>
  </si>
  <si>
    <t>…</t>
  </si>
  <si>
    <t>―</t>
  </si>
  <si>
    <t>―</t>
  </si>
  <si>
    <t>―</t>
  </si>
  <si>
    <t>―</t>
  </si>
  <si>
    <t>―</t>
  </si>
  <si>
    <t>―</t>
  </si>
  <si>
    <t>―</t>
  </si>
  <si>
    <t>―</t>
  </si>
  <si>
    <t>―</t>
  </si>
  <si>
    <t>　　　　 ７</t>
  </si>
  <si>
    <t>―</t>
  </si>
  <si>
    <t>―</t>
  </si>
  <si>
    <t>専修学校</t>
  </si>
  <si>
    <t>111　　学校種別設置者別学校一覧表（平成７年５月１日現在）</t>
  </si>
  <si>
    <t>118　　ろ　　　う　　　学　　　校（各年５月１日現在）</t>
  </si>
  <si>
    <t>―</t>
  </si>
  <si>
    <t>129　　社寺・教会数（宗教法人）（各年度３月31日現在）</t>
  </si>
  <si>
    <t xml:space="preserve"> 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</si>
</sst>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\-#,##0.0"/>
    <numFmt numFmtId="201" formatCode="0.0"/>
    <numFmt numFmtId="202" formatCode="#,##0.0;[Red]\-#,##0.0"/>
    <numFmt numFmtId="203" formatCode="\(#,##0\)"/>
    <numFmt numFmtId="204" formatCode="0.0_ "/>
    <numFmt numFmtId="205" formatCode="#,##0_);[Red]\(#,##0\)"/>
    <numFmt numFmtId="206" formatCode="#,##0_ "/>
    <numFmt numFmtId="207" formatCode="#,##0_ ;[Red]\-#,##0\ "/>
    <numFmt numFmtId="208" formatCode="#,##0;[Red]#,##0"/>
    <numFmt numFmtId="209" formatCode="0_ "/>
    <numFmt numFmtId="210" formatCode="#,##0;#,##0"/>
    <numFmt numFmtId="211" formatCode="0;&quot;△ &quot;0"/>
    <numFmt numFmtId="212" formatCode="#,##0;&quot;△ &quot;#,##0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2"/>
      <color indexed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sz val="12"/>
      <color indexed="56"/>
      <name val="ＭＳ ゴシック"/>
      <family val="3"/>
    </font>
    <font>
      <b/>
      <sz val="12"/>
      <name val="ＭＳ ゴシック"/>
      <family val="3"/>
    </font>
    <font>
      <b/>
      <sz val="12"/>
      <color indexed="56"/>
      <name val="ＭＳ 明朝"/>
      <family val="1"/>
    </font>
    <font>
      <b/>
      <sz val="12"/>
      <color indexed="56"/>
      <name val="ＭＳ ゴシック"/>
      <family val="3"/>
    </font>
    <font>
      <b/>
      <sz val="12"/>
      <color indexed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7" fillId="31" borderId="4" applyNumberFormat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58" fillId="32" borderId="0" applyNumberFormat="0" applyBorder="0" applyAlignment="0" applyProtection="0"/>
  </cellStyleXfs>
  <cellXfs count="1057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vertical="center"/>
    </xf>
    <xf numFmtId="38" fontId="0" fillId="0" borderId="0" xfId="49" applyFont="1" applyFill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8" fillId="0" borderId="12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Alignment="1">
      <alignment/>
    </xf>
    <xf numFmtId="0" fontId="11" fillId="0" borderId="0" xfId="0" applyFont="1" applyFill="1" applyAlignment="1">
      <alignment vertical="top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 quotePrefix="1">
      <alignment horizontal="right" vertical="center"/>
      <protection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quotePrefix="1">
      <alignment horizontal="right" vertical="center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top"/>
    </xf>
    <xf numFmtId="0" fontId="12" fillId="0" borderId="0" xfId="0" applyFont="1" applyFill="1" applyAlignment="1">
      <alignment horizontal="center" vertical="center"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38" fontId="6" fillId="0" borderId="0" xfId="49" applyFont="1" applyFill="1" applyAlignment="1">
      <alignment vertical="top"/>
    </xf>
    <xf numFmtId="38" fontId="0" fillId="0" borderId="0" xfId="49" applyFont="1" applyFill="1" applyAlignment="1">
      <alignment vertical="top"/>
    </xf>
    <xf numFmtId="38" fontId="6" fillId="0" borderId="0" xfId="49" applyFont="1" applyFill="1" applyAlignment="1">
      <alignment horizontal="right" vertical="top"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Alignment="1" applyProtection="1" quotePrefix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>
      <alignment vertical="center"/>
    </xf>
    <xf numFmtId="38" fontId="0" fillId="0" borderId="12" xfId="49" applyFont="1" applyFill="1" applyBorder="1" applyAlignment="1" applyProtection="1" quotePrefix="1">
      <alignment horizontal="center" vertical="center"/>
      <protection/>
    </xf>
    <xf numFmtId="38" fontId="0" fillId="0" borderId="12" xfId="49" applyFont="1" applyFill="1" applyBorder="1" applyAlignment="1" applyProtection="1">
      <alignment horizontal="left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2" xfId="49" applyFont="1" applyFill="1" applyBorder="1" applyAlignment="1" applyProtection="1">
      <alignment horizontal="distributed" vertical="center"/>
      <protection/>
    </xf>
    <xf numFmtId="38" fontId="0" fillId="0" borderId="12" xfId="49" applyFont="1" applyFill="1" applyBorder="1" applyAlignment="1" applyProtection="1">
      <alignment horizontal="distributed" vertical="top"/>
      <protection/>
    </xf>
    <xf numFmtId="38" fontId="0" fillId="0" borderId="0" xfId="49" applyFont="1" applyFill="1" applyBorder="1" applyAlignment="1" applyProtection="1">
      <alignment horizontal="distributed" vertical="top"/>
      <protection/>
    </xf>
    <xf numFmtId="38" fontId="0" fillId="0" borderId="11" xfId="49" applyFont="1" applyFill="1" applyBorder="1" applyAlignment="1" applyProtection="1">
      <alignment horizontal="distributed" vertical="center"/>
      <protection/>
    </xf>
    <xf numFmtId="38" fontId="0" fillId="0" borderId="20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21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>
      <alignment vertical="center"/>
    </xf>
    <xf numFmtId="38" fontId="1" fillId="0" borderId="19" xfId="49" applyFont="1" applyFill="1" applyBorder="1" applyAlignment="1" applyProtection="1">
      <alignment vertical="center"/>
      <protection/>
    </xf>
    <xf numFmtId="38" fontId="9" fillId="0" borderId="19" xfId="49" applyFont="1" applyFill="1" applyBorder="1" applyAlignment="1" applyProtection="1">
      <alignment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19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Alignment="1">
      <alignment horizontal="right" vertical="center"/>
    </xf>
    <xf numFmtId="38" fontId="12" fillId="0" borderId="0" xfId="49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38" fontId="6" fillId="0" borderId="0" xfId="49" applyFont="1" applyFill="1" applyAlignment="1">
      <alignment vertical="center"/>
    </xf>
    <xf numFmtId="38" fontId="6" fillId="0" borderId="0" xfId="49" applyFont="1" applyFill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0" xfId="49" applyFont="1" applyFill="1" applyBorder="1" applyAlignment="1" applyProtection="1" quotePrefix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37" fontId="0" fillId="0" borderId="18" xfId="0" applyNumberFormat="1" applyFont="1" applyFill="1" applyBorder="1" applyAlignment="1" applyProtection="1">
      <alignment vertical="center"/>
      <protection/>
    </xf>
    <xf numFmtId="39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 applyProtection="1" quotePrefix="1">
      <alignment horizontal="center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19" xfId="0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12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38" fontId="13" fillId="0" borderId="0" xfId="49" applyFont="1" applyBorder="1" applyAlignment="1">
      <alignment vertical="center"/>
    </xf>
    <xf numFmtId="38" fontId="15" fillId="0" borderId="19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 horizontal="right" vertical="center"/>
    </xf>
    <xf numFmtId="37" fontId="15" fillId="0" borderId="0" xfId="0" applyNumberFormat="1" applyFont="1" applyFill="1" applyAlignment="1" applyProtection="1">
      <alignment horizontal="right" vertical="center"/>
      <protection/>
    </xf>
    <xf numFmtId="38" fontId="15" fillId="0" borderId="0" xfId="49" applyFont="1" applyFill="1" applyAlignment="1">
      <alignment vertical="center"/>
    </xf>
    <xf numFmtId="38" fontId="17" fillId="0" borderId="0" xfId="49" applyFont="1" applyFill="1" applyBorder="1" applyAlignment="1" applyProtection="1">
      <alignment vertical="center"/>
      <protection/>
    </xf>
    <xf numFmtId="38" fontId="18" fillId="0" borderId="19" xfId="49" applyFont="1" applyFill="1" applyBorder="1" applyAlignment="1" applyProtection="1">
      <alignment vertical="center"/>
      <protection/>
    </xf>
    <xf numFmtId="38" fontId="18" fillId="0" borderId="0" xfId="49" applyFont="1" applyFill="1" applyBorder="1" applyAlignment="1" applyProtection="1">
      <alignment horizontal="right" vertical="center"/>
      <protection/>
    </xf>
    <xf numFmtId="0" fontId="15" fillId="0" borderId="13" xfId="0" applyFont="1" applyFill="1" applyBorder="1" applyAlignment="1">
      <alignment horizontal="distributed" vertical="center"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right" vertical="center"/>
    </xf>
    <xf numFmtId="0" fontId="0" fillId="0" borderId="25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vertical="center"/>
    </xf>
    <xf numFmtId="0" fontId="15" fillId="0" borderId="11" xfId="0" applyFont="1" applyFill="1" applyBorder="1" applyAlignment="1" applyProtection="1">
      <alignment horizontal="left" vertical="center"/>
      <protection/>
    </xf>
    <xf numFmtId="38" fontId="15" fillId="0" borderId="0" xfId="49" applyFont="1" applyFill="1" applyBorder="1" applyAlignment="1">
      <alignment horizontal="right"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Border="1" applyAlignment="1">
      <alignment horizontal="right" vertical="center"/>
    </xf>
    <xf numFmtId="38" fontId="17" fillId="0" borderId="0" xfId="49" applyFont="1" applyBorder="1" applyAlignment="1">
      <alignment horizontal="right" vertical="center"/>
    </xf>
    <xf numFmtId="0" fontId="0" fillId="0" borderId="25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37" fontId="0" fillId="0" borderId="2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right" vertical="center"/>
    </xf>
    <xf numFmtId="38" fontId="13" fillId="0" borderId="0" xfId="49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38" fontId="0" fillId="0" borderId="25" xfId="49" applyFont="1" applyFill="1" applyBorder="1" applyAlignment="1" applyProtection="1">
      <alignment vertical="center"/>
      <protection/>
    </xf>
    <xf numFmtId="38" fontId="0" fillId="0" borderId="25" xfId="49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8" fontId="15" fillId="0" borderId="0" xfId="49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26" xfId="49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>
      <alignment horizontal="right" vertical="center"/>
    </xf>
    <xf numFmtId="0" fontId="0" fillId="0" borderId="26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38" fontId="15" fillId="0" borderId="0" xfId="49" applyFont="1" applyFill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189" fontId="0" fillId="0" borderId="0" xfId="58" applyFont="1" applyFill="1" applyAlignment="1" applyProtection="1">
      <alignment horizontal="distributed" vertical="center"/>
      <protection/>
    </xf>
    <xf numFmtId="38" fontId="0" fillId="0" borderId="0" xfId="49" applyFont="1" applyFill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center" vertical="distributed" textRotation="255"/>
      <protection/>
    </xf>
    <xf numFmtId="38" fontId="1" fillId="0" borderId="0" xfId="49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38" fontId="15" fillId="0" borderId="13" xfId="49" applyFont="1" applyFill="1" applyBorder="1" applyAlignment="1" applyProtection="1">
      <alignment horizontal="distributed" vertical="center"/>
      <protection/>
    </xf>
    <xf numFmtId="38" fontId="15" fillId="0" borderId="24" xfId="49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38" fontId="8" fillId="0" borderId="0" xfId="49" applyFont="1" applyBorder="1" applyAlignment="1">
      <alignment horizontal="right" vertical="center"/>
    </xf>
    <xf numFmtId="38" fontId="15" fillId="0" borderId="0" xfId="49" applyFont="1" applyBorder="1" applyAlignment="1">
      <alignment horizontal="right" vertical="center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top"/>
    </xf>
    <xf numFmtId="203" fontId="15" fillId="0" borderId="0" xfId="49" applyNumberFormat="1" applyFont="1" applyBorder="1" applyAlignment="1" quotePrefix="1">
      <alignment horizontal="right" vertical="center"/>
    </xf>
    <xf numFmtId="38" fontId="14" fillId="0" borderId="0" xfId="49" applyFont="1" applyBorder="1" applyAlignment="1">
      <alignment horizontal="right" vertical="center"/>
    </xf>
    <xf numFmtId="203" fontId="17" fillId="0" borderId="0" xfId="49" applyNumberFormat="1" applyFont="1" applyBorder="1" applyAlignment="1">
      <alignment horizontal="right" vertical="center"/>
    </xf>
    <xf numFmtId="203" fontId="0" fillId="0" borderId="0" xfId="49" applyNumberFormat="1" applyFont="1" applyBorder="1" applyAlignment="1" quotePrefix="1">
      <alignment horizontal="right" vertical="center"/>
    </xf>
    <xf numFmtId="0" fontId="0" fillId="0" borderId="0" xfId="0" applyBorder="1" applyAlignment="1">
      <alignment/>
    </xf>
    <xf numFmtId="38" fontId="0" fillId="0" borderId="0" xfId="49" applyFont="1" applyBorder="1" applyAlignment="1">
      <alignment/>
    </xf>
    <xf numFmtId="0" fontId="0" fillId="0" borderId="29" xfId="0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left" vertical="center"/>
    </xf>
    <xf numFmtId="38" fontId="0" fillId="0" borderId="12" xfId="49" applyFont="1" applyFill="1" applyBorder="1" applyAlignment="1">
      <alignment horizontal="center" vertical="center"/>
    </xf>
    <xf numFmtId="38" fontId="1" fillId="0" borderId="12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center" vertical="center"/>
    </xf>
    <xf numFmtId="38" fontId="0" fillId="0" borderId="26" xfId="49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>
      <alignment horizontal="center" vertical="center"/>
    </xf>
    <xf numFmtId="38" fontId="22" fillId="0" borderId="31" xfId="49" applyFont="1" applyBorder="1" applyAlignment="1">
      <alignment horizontal="center" vertical="center"/>
    </xf>
    <xf numFmtId="38" fontId="22" fillId="0" borderId="26" xfId="49" applyFont="1" applyBorder="1" applyAlignment="1">
      <alignment horizontal="center" vertical="center"/>
    </xf>
    <xf numFmtId="38" fontId="22" fillId="0" borderId="17" xfId="49" applyFont="1" applyBorder="1" applyAlignment="1">
      <alignment horizontal="center" vertical="center"/>
    </xf>
    <xf numFmtId="38" fontId="22" fillId="0" borderId="32" xfId="49" applyFont="1" applyBorder="1" applyAlignment="1">
      <alignment horizontal="center" vertical="center"/>
    </xf>
    <xf numFmtId="38" fontId="22" fillId="0" borderId="33" xfId="49" applyFont="1" applyBorder="1" applyAlignment="1">
      <alignment horizontal="center" vertical="center"/>
    </xf>
    <xf numFmtId="38" fontId="22" fillId="0" borderId="15" xfId="49" applyFont="1" applyBorder="1" applyAlignment="1">
      <alignment horizontal="center" vertical="center"/>
    </xf>
    <xf numFmtId="38" fontId="22" fillId="0" borderId="18" xfId="49" applyFont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9" fillId="0" borderId="33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>
      <alignment horizontal="right" vertical="center"/>
    </xf>
    <xf numFmtId="38" fontId="0" fillId="0" borderId="34" xfId="49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37" fontId="1" fillId="0" borderId="26" xfId="0" applyNumberFormat="1" applyFont="1" applyFill="1" applyBorder="1" applyAlignment="1" applyProtection="1">
      <alignment horizontal="right" vertical="center"/>
      <protection/>
    </xf>
    <xf numFmtId="38" fontId="0" fillId="0" borderId="1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15" fillId="0" borderId="26" xfId="49" applyFont="1" applyFill="1" applyBorder="1" applyAlignment="1">
      <alignment vertical="center"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7" fontId="0" fillId="0" borderId="35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37" fontId="15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vertical="center"/>
    </xf>
    <xf numFmtId="211" fontId="0" fillId="0" borderId="0" xfId="0" applyNumberFormat="1" applyFont="1" applyFill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12" xfId="0" applyFill="1" applyBorder="1" applyAlignment="1" applyProtection="1" quotePrefix="1">
      <alignment horizontal="left" vertical="center"/>
      <protection/>
    </xf>
    <xf numFmtId="0" fontId="15" fillId="0" borderId="10" xfId="0" applyFont="1" applyFill="1" applyBorder="1" applyAlignment="1" applyProtection="1" quotePrefix="1">
      <alignment horizontal="left" vertical="center"/>
      <protection/>
    </xf>
    <xf numFmtId="0" fontId="11" fillId="0" borderId="25" xfId="0" applyFont="1" applyFill="1" applyBorder="1" applyAlignment="1">
      <alignment vertical="center"/>
    </xf>
    <xf numFmtId="0" fontId="0" fillId="0" borderId="37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 horizontal="right" vertical="center"/>
      <protection/>
    </xf>
    <xf numFmtId="0" fontId="1" fillId="0" borderId="2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5" fillId="0" borderId="26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15" fillId="0" borderId="11" xfId="0" applyFont="1" applyFill="1" applyBorder="1" applyAlignment="1" applyProtection="1">
      <alignment horizontal="right" vertical="center"/>
      <protection/>
    </xf>
    <xf numFmtId="0" fontId="15" fillId="0" borderId="26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vertical="center"/>
    </xf>
    <xf numFmtId="38" fontId="0" fillId="0" borderId="22" xfId="49" applyFont="1" applyFill="1" applyBorder="1" applyAlignment="1" applyProtection="1">
      <alignment horizontal="distributed" vertical="center"/>
      <protection/>
    </xf>
    <xf numFmtId="38" fontId="11" fillId="0" borderId="21" xfId="49" applyFont="1" applyFill="1" applyBorder="1" applyAlignment="1" applyProtection="1">
      <alignment vertical="center"/>
      <protection/>
    </xf>
    <xf numFmtId="38" fontId="15" fillId="0" borderId="0" xfId="49" applyFont="1" applyFill="1" applyAlignment="1" applyProtection="1">
      <alignment horizontal="right" vertical="center"/>
      <protection/>
    </xf>
    <xf numFmtId="38" fontId="15" fillId="0" borderId="38" xfId="49" applyFont="1" applyFill="1" applyBorder="1" applyAlignment="1" applyProtection="1">
      <alignment horizontal="center" vertical="center"/>
      <protection/>
    </xf>
    <xf numFmtId="38" fontId="15" fillId="0" borderId="39" xfId="49" applyFont="1" applyFill="1" applyBorder="1" applyAlignment="1" applyProtection="1">
      <alignment horizontal="center" vertical="center"/>
      <protection/>
    </xf>
    <xf numFmtId="38" fontId="0" fillId="0" borderId="39" xfId="49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15" fillId="0" borderId="12" xfId="0" applyFont="1" applyFill="1" applyBorder="1" applyAlignment="1" applyProtection="1" quotePrefix="1">
      <alignment horizontal="center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38" fontId="0" fillId="0" borderId="41" xfId="49" applyFont="1" applyBorder="1" applyAlignment="1">
      <alignment horizontal="distributed" vertical="center"/>
    </xf>
    <xf numFmtId="38" fontId="0" fillId="0" borderId="42" xfId="49" applyFont="1" applyBorder="1" applyAlignment="1">
      <alignment horizontal="distributed" vertical="center"/>
    </xf>
    <xf numFmtId="38" fontId="0" fillId="0" borderId="22" xfId="49" applyFont="1" applyBorder="1" applyAlignment="1">
      <alignment horizontal="distributed" vertical="center"/>
    </xf>
    <xf numFmtId="38" fontId="0" fillId="0" borderId="37" xfId="49" applyFont="1" applyBorder="1" applyAlignment="1">
      <alignment horizontal="distributed" vertical="center"/>
    </xf>
    <xf numFmtId="38" fontId="0" fillId="0" borderId="43" xfId="49" applyFont="1" applyFill="1" applyBorder="1" applyAlignment="1">
      <alignment horizontal="distributed" vertical="center"/>
    </xf>
    <xf numFmtId="38" fontId="0" fillId="0" borderId="19" xfId="49" applyFont="1" applyBorder="1" applyAlignment="1">
      <alignment horizontal="right" vertical="center"/>
    </xf>
    <xf numFmtId="38" fontId="0" fillId="0" borderId="44" xfId="49" applyFont="1" applyBorder="1" applyAlignment="1">
      <alignment horizontal="center" vertical="center"/>
    </xf>
    <xf numFmtId="38" fontId="0" fillId="0" borderId="44" xfId="49" applyFont="1" applyBorder="1" applyAlignment="1">
      <alignment horizontal="distributed" vertical="center"/>
    </xf>
    <xf numFmtId="38" fontId="0" fillId="0" borderId="44" xfId="49" applyFont="1" applyBorder="1" applyAlignment="1">
      <alignment horizontal="distributed" vertical="center" wrapText="1"/>
    </xf>
    <xf numFmtId="38" fontId="0" fillId="0" borderId="44" xfId="49" applyFont="1" applyBorder="1" applyAlignment="1">
      <alignment horizontal="distributed" vertical="center" wrapText="1"/>
    </xf>
    <xf numFmtId="38" fontId="0" fillId="0" borderId="12" xfId="49" applyFont="1" applyFill="1" applyBorder="1" applyAlignment="1" applyProtection="1" quotePrefix="1">
      <alignment horizontal="distributed" vertical="center"/>
      <protection/>
    </xf>
    <xf numFmtId="38" fontId="0" fillId="0" borderId="22" xfId="49" applyFont="1" applyFill="1" applyBorder="1" applyAlignment="1" applyProtection="1">
      <alignment horizontal="distributed" vertical="center"/>
      <protection/>
    </xf>
    <xf numFmtId="38" fontId="0" fillId="0" borderId="45" xfId="49" applyFont="1" applyBorder="1" applyAlignment="1">
      <alignment horizontal="distributed" vertical="center"/>
    </xf>
    <xf numFmtId="38" fontId="0" fillId="0" borderId="37" xfId="49" applyFont="1" applyFill="1" applyBorder="1" applyAlignment="1">
      <alignment horizontal="distributed" vertical="center"/>
    </xf>
    <xf numFmtId="38" fontId="8" fillId="0" borderId="0" xfId="49" applyFont="1" applyFill="1" applyAlignment="1">
      <alignment vertical="center"/>
    </xf>
    <xf numFmtId="38" fontId="15" fillId="0" borderId="0" xfId="49" applyFont="1" applyBorder="1" applyAlignment="1">
      <alignment vertical="center"/>
    </xf>
    <xf numFmtId="38" fontId="17" fillId="0" borderId="0" xfId="49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12" fontId="0" fillId="0" borderId="35" xfId="0" applyNumberFormat="1" applyFont="1" applyFill="1" applyBorder="1" applyAlignment="1" applyProtection="1">
      <alignment horizontal="right" vertical="center"/>
      <protection/>
    </xf>
    <xf numFmtId="212" fontId="0" fillId="0" borderId="13" xfId="0" applyNumberFormat="1" applyFont="1" applyFill="1" applyBorder="1" applyAlignment="1" applyProtection="1">
      <alignment horizontal="right" vertical="center"/>
      <protection/>
    </xf>
    <xf numFmtId="212" fontId="1" fillId="0" borderId="13" xfId="0" applyNumberFormat="1" applyFont="1" applyFill="1" applyBorder="1" applyAlignment="1" applyProtection="1">
      <alignment horizontal="right" vertical="center"/>
      <protection/>
    </xf>
    <xf numFmtId="212" fontId="0" fillId="0" borderId="19" xfId="0" applyNumberFormat="1" applyFont="1" applyFill="1" applyBorder="1" applyAlignment="1" applyProtection="1">
      <alignment horizontal="right" vertical="center"/>
      <protection/>
    </xf>
    <xf numFmtId="212" fontId="0" fillId="0" borderId="0" xfId="0" applyNumberFormat="1" applyFont="1" applyFill="1" applyBorder="1" applyAlignment="1" applyProtection="1">
      <alignment horizontal="right" vertical="center"/>
      <protection/>
    </xf>
    <xf numFmtId="212" fontId="1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13" xfId="0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11" xfId="0" applyNumberFormat="1" applyFont="1" applyFill="1" applyBorder="1" applyAlignment="1" applyProtection="1">
      <alignment vertical="center"/>
      <protection/>
    </xf>
    <xf numFmtId="0" fontId="15" fillId="0" borderId="19" xfId="0" applyFont="1" applyFill="1" applyBorder="1" applyAlignment="1">
      <alignment horizontal="right" vertical="center"/>
    </xf>
    <xf numFmtId="0" fontId="0" fillId="0" borderId="33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212" fontId="15" fillId="0" borderId="0" xfId="0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41" fontId="15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horizontal="right" vertical="center"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38" fontId="0" fillId="0" borderId="26" xfId="0" applyNumberFormat="1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7" fontId="0" fillId="0" borderId="26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49" applyNumberFormat="1" applyFont="1" applyFill="1" applyAlignment="1" quotePrefix="1">
      <alignment horizontal="right" vertical="center"/>
    </xf>
    <xf numFmtId="38" fontId="0" fillId="0" borderId="19" xfId="49" applyFont="1" applyFill="1" applyBorder="1" applyAlignment="1">
      <alignment horizontal="right" vertical="center"/>
    </xf>
    <xf numFmtId="38" fontId="0" fillId="0" borderId="20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horizontal="right" vertical="center"/>
    </xf>
    <xf numFmtId="37" fontId="0" fillId="0" borderId="26" xfId="0" applyNumberFormat="1" applyFont="1" applyFill="1" applyBorder="1" applyAlignment="1" applyProtection="1">
      <alignment horizontal="right" vertical="center"/>
      <protection/>
    </xf>
    <xf numFmtId="38" fontId="15" fillId="0" borderId="19" xfId="49" applyFont="1" applyFill="1" applyBorder="1" applyAlignment="1">
      <alignment horizontal="right" vertical="center"/>
    </xf>
    <xf numFmtId="38" fontId="0" fillId="0" borderId="46" xfId="49" applyFont="1" applyFill="1" applyBorder="1" applyAlignment="1">
      <alignment horizontal="right" vertical="center"/>
    </xf>
    <xf numFmtId="0" fontId="15" fillId="0" borderId="20" xfId="0" applyFont="1" applyFill="1" applyBorder="1" applyAlignment="1">
      <alignment vertical="center"/>
    </xf>
    <xf numFmtId="0" fontId="15" fillId="0" borderId="11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vertical="center"/>
      <protection/>
    </xf>
    <xf numFmtId="38" fontId="0" fillId="0" borderId="20" xfId="49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horizontal="center" vertical="center"/>
      <protection/>
    </xf>
    <xf numFmtId="38" fontId="15" fillId="0" borderId="13" xfId="49" applyFont="1" applyFill="1" applyBorder="1" applyAlignment="1" applyProtection="1">
      <alignment horizontal="right" vertical="center"/>
      <protection/>
    </xf>
    <xf numFmtId="38" fontId="0" fillId="0" borderId="18" xfId="49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 applyProtection="1">
      <alignment horizontal="right" vertical="center"/>
      <protection/>
    </xf>
    <xf numFmtId="38" fontId="0" fillId="0" borderId="11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15" fillId="0" borderId="20" xfId="49" applyFont="1" applyFill="1" applyBorder="1" applyAlignment="1">
      <alignment vertical="center"/>
    </xf>
    <xf numFmtId="37" fontId="15" fillId="0" borderId="13" xfId="0" applyNumberFormat="1" applyFont="1" applyFill="1" applyBorder="1" applyAlignment="1" applyProtection="1">
      <alignment vertical="center"/>
      <protection/>
    </xf>
    <xf numFmtId="37" fontId="0" fillId="0" borderId="33" xfId="0" applyNumberFormat="1" applyFont="1" applyFill="1" applyBorder="1" applyAlignment="1" applyProtection="1">
      <alignment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26" xfId="49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37" fontId="0" fillId="0" borderId="41" xfId="0" applyNumberFormat="1" applyFont="1" applyFill="1" applyBorder="1" applyAlignment="1" applyProtection="1">
      <alignment horizontal="center" vertical="center" wrapText="1"/>
      <protection/>
    </xf>
    <xf numFmtId="37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37" fontId="0" fillId="0" borderId="47" xfId="0" applyNumberFormat="1" applyFill="1" applyBorder="1" applyAlignment="1" applyProtection="1">
      <alignment horizontal="center" vertical="center" wrapText="1"/>
      <protection/>
    </xf>
    <xf numFmtId="37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distributed" vertical="center" wrapText="1"/>
      <protection/>
    </xf>
    <xf numFmtId="0" fontId="0" fillId="0" borderId="49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41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2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Alignment="1">
      <alignment horizontal="left" vertical="center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4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0" xfId="0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 applyProtection="1">
      <alignment horizontal="distributed" vertical="center" wrapText="1"/>
      <protection/>
    </xf>
    <xf numFmtId="0" fontId="0" fillId="0" borderId="49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 applyProtection="1">
      <alignment horizontal="distributed" vertical="center" wrapText="1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distributed" vertical="center"/>
    </xf>
    <xf numFmtId="0" fontId="0" fillId="0" borderId="56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distributed"/>
      <protection/>
    </xf>
    <xf numFmtId="0" fontId="8" fillId="0" borderId="12" xfId="0" applyFont="1" applyFill="1" applyBorder="1" applyAlignment="1" applyProtection="1">
      <alignment horizontal="distributed" vertical="distributed"/>
      <protection/>
    </xf>
    <xf numFmtId="0" fontId="0" fillId="0" borderId="31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58" xfId="0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 quotePrefix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0" fillId="0" borderId="37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15" fillId="0" borderId="12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 wrapText="1"/>
    </xf>
    <xf numFmtId="0" fontId="0" fillId="0" borderId="49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 wrapText="1"/>
    </xf>
    <xf numFmtId="0" fontId="0" fillId="0" borderId="60" xfId="0" applyFont="1" applyFill="1" applyBorder="1" applyAlignment="1">
      <alignment horizontal="distributed" vertical="center"/>
    </xf>
    <xf numFmtId="0" fontId="0" fillId="0" borderId="61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distributed" vertical="center" wrapText="1"/>
    </xf>
    <xf numFmtId="0" fontId="0" fillId="0" borderId="64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49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22" fillId="0" borderId="0" xfId="49" applyNumberFormat="1" applyFont="1" applyBorder="1" applyAlignment="1">
      <alignment horizontal="center" vertical="center"/>
    </xf>
    <xf numFmtId="38" fontId="22" fillId="0" borderId="68" xfId="49" applyFont="1" applyBorder="1" applyAlignment="1">
      <alignment horizontal="distributed" vertical="center"/>
    </xf>
    <xf numFmtId="38" fontId="22" fillId="0" borderId="69" xfId="49" applyFont="1" applyBorder="1" applyAlignment="1">
      <alignment horizontal="distributed" vertical="center"/>
    </xf>
    <xf numFmtId="38" fontId="22" fillId="0" borderId="70" xfId="49" applyFont="1" applyBorder="1" applyAlignment="1">
      <alignment horizontal="distributed" vertical="center"/>
    </xf>
    <xf numFmtId="38" fontId="22" fillId="0" borderId="71" xfId="49" applyFont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8" xfId="0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7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38" fontId="21" fillId="0" borderId="78" xfId="49" applyFont="1" applyBorder="1" applyAlignment="1">
      <alignment horizontal="distributed" vertical="center"/>
    </xf>
    <xf numFmtId="38" fontId="21" fillId="0" borderId="79" xfId="49" applyFont="1" applyBorder="1" applyAlignment="1">
      <alignment horizontal="distributed" vertical="center"/>
    </xf>
    <xf numFmtId="38" fontId="21" fillId="0" borderId="80" xfId="49" applyFont="1" applyBorder="1" applyAlignment="1">
      <alignment horizontal="distributed" vertical="center"/>
    </xf>
    <xf numFmtId="38" fontId="21" fillId="0" borderId="46" xfId="49" applyFont="1" applyBorder="1" applyAlignment="1">
      <alignment horizontal="distributed" vertical="center"/>
    </xf>
    <xf numFmtId="38" fontId="21" fillId="0" borderId="0" xfId="49" applyFont="1" applyBorder="1" applyAlignment="1">
      <alignment horizontal="distributed" vertical="center"/>
    </xf>
    <xf numFmtId="38" fontId="21" fillId="0" borderId="81" xfId="49" applyFont="1" applyBorder="1" applyAlignment="1">
      <alignment horizontal="distributed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15" fillId="0" borderId="0" xfId="49" applyFont="1" applyFill="1" applyBorder="1" applyAlignment="1">
      <alignment horizontal="distributed" vertical="center"/>
    </xf>
    <xf numFmtId="38" fontId="15" fillId="0" borderId="12" xfId="49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distributed" vertical="center"/>
    </xf>
    <xf numFmtId="38" fontId="8" fillId="0" borderId="12" xfId="49" applyFont="1" applyFill="1" applyBorder="1" applyAlignment="1">
      <alignment horizontal="distributed" vertical="center"/>
    </xf>
    <xf numFmtId="38" fontId="0" fillId="0" borderId="46" xfId="49" applyFont="1" applyFill="1" applyBorder="1" applyAlignment="1">
      <alignment horizontal="right" vertical="center"/>
    </xf>
    <xf numFmtId="37" fontId="15" fillId="0" borderId="67" xfId="0" applyNumberFormat="1" applyFont="1" applyFill="1" applyBorder="1" applyAlignment="1" applyProtection="1">
      <alignment horizontal="right" vertical="center"/>
      <protection/>
    </xf>
    <xf numFmtId="37" fontId="15" fillId="0" borderId="25" xfId="0" applyNumberFormat="1" applyFont="1" applyFill="1" applyBorder="1" applyAlignment="1" applyProtection="1">
      <alignment horizontal="right" vertical="center"/>
      <protection/>
    </xf>
    <xf numFmtId="0" fontId="15" fillId="0" borderId="25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38" fontId="0" fillId="0" borderId="55" xfId="49" applyFont="1" applyFill="1" applyBorder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38" fontId="8" fillId="0" borderId="26" xfId="49" applyFont="1" applyFill="1" applyBorder="1" applyAlignment="1">
      <alignment horizontal="distributed" vertical="center"/>
    </xf>
    <xf numFmtId="38" fontId="8" fillId="0" borderId="27" xfId="49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left" vertical="center"/>
    </xf>
    <xf numFmtId="38" fontId="8" fillId="0" borderId="0" xfId="49" applyFont="1" applyBorder="1" applyAlignment="1">
      <alignment horizontal="left" vertical="center"/>
    </xf>
    <xf numFmtId="37" fontId="21" fillId="0" borderId="71" xfId="0" applyNumberFormat="1" applyFont="1" applyFill="1" applyBorder="1" applyAlignment="1" applyProtection="1">
      <alignment horizontal="center" vertical="center"/>
      <protection/>
    </xf>
    <xf numFmtId="37" fontId="21" fillId="0" borderId="69" xfId="0" applyNumberFormat="1" applyFont="1" applyFill="1" applyBorder="1" applyAlignment="1" applyProtection="1">
      <alignment horizontal="center" vertical="center"/>
      <protection/>
    </xf>
    <xf numFmtId="37" fontId="21" fillId="0" borderId="46" xfId="0" applyNumberFormat="1" applyFont="1" applyFill="1" applyBorder="1" applyAlignment="1" applyProtection="1">
      <alignment horizontal="distributed" vertical="center"/>
      <protection/>
    </xf>
    <xf numFmtId="37" fontId="21" fillId="0" borderId="0" xfId="0" applyNumberFormat="1" applyFont="1" applyFill="1" applyBorder="1" applyAlignment="1" applyProtection="1">
      <alignment horizontal="distributed" vertical="center"/>
      <protection/>
    </xf>
    <xf numFmtId="37" fontId="21" fillId="0" borderId="73" xfId="0" applyNumberFormat="1" applyFont="1" applyFill="1" applyBorder="1" applyAlignment="1" applyProtection="1">
      <alignment horizontal="distributed" vertical="center"/>
      <protection/>
    </xf>
    <xf numFmtId="37" fontId="21" fillId="0" borderId="75" xfId="0" applyNumberFormat="1" applyFont="1" applyFill="1" applyBorder="1" applyAlignment="1" applyProtection="1">
      <alignment horizontal="distributed" vertical="center"/>
      <protection/>
    </xf>
    <xf numFmtId="38" fontId="22" fillId="0" borderId="73" xfId="49" applyFont="1" applyBorder="1" applyAlignment="1">
      <alignment horizontal="distributed" vertical="center"/>
    </xf>
    <xf numFmtId="38" fontId="22" fillId="0" borderId="83" xfId="49" applyFont="1" applyBorder="1" applyAlignment="1">
      <alignment horizontal="distributed" vertical="center"/>
    </xf>
    <xf numFmtId="38" fontId="22" fillId="0" borderId="84" xfId="49" applyFont="1" applyBorder="1" applyAlignment="1">
      <alignment horizontal="distributed" vertical="center"/>
    </xf>
    <xf numFmtId="38" fontId="22" fillId="0" borderId="75" xfId="49" applyFont="1" applyBorder="1" applyAlignment="1">
      <alignment horizontal="distributed" vertical="center"/>
    </xf>
    <xf numFmtId="38" fontId="22" fillId="0" borderId="25" xfId="49" applyFont="1" applyBorder="1" applyAlignment="1">
      <alignment horizontal="distributed" vertical="center"/>
    </xf>
    <xf numFmtId="38" fontId="21" fillId="0" borderId="35" xfId="49" applyFont="1" applyBorder="1" applyAlignment="1">
      <alignment horizontal="distributed" vertical="center"/>
    </xf>
    <xf numFmtId="38" fontId="21" fillId="0" borderId="24" xfId="49" applyFont="1" applyBorder="1" applyAlignment="1">
      <alignment horizontal="distributed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79" xfId="0" applyFont="1" applyFill="1" applyBorder="1" applyAlignment="1">
      <alignment horizontal="distributed" vertical="center"/>
    </xf>
    <xf numFmtId="0" fontId="21" fillId="0" borderId="8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81" xfId="0" applyFont="1" applyFill="1" applyBorder="1" applyAlignment="1">
      <alignment horizontal="distributed" vertical="center"/>
    </xf>
    <xf numFmtId="0" fontId="21" fillId="0" borderId="26" xfId="0" applyFont="1" applyFill="1" applyBorder="1" applyAlignment="1">
      <alignment horizontal="distributed" vertical="center"/>
    </xf>
    <xf numFmtId="0" fontId="21" fillId="0" borderId="57" xfId="0" applyFont="1" applyFill="1" applyBorder="1" applyAlignment="1">
      <alignment horizontal="distributed" vertical="center"/>
    </xf>
    <xf numFmtId="38" fontId="22" fillId="0" borderId="74" xfId="49" applyFont="1" applyBorder="1" applyAlignment="1">
      <alignment horizontal="center" vertical="center"/>
    </xf>
    <xf numFmtId="37" fontId="21" fillId="0" borderId="71" xfId="0" applyNumberFormat="1" applyFont="1" applyFill="1" applyBorder="1" applyAlignment="1" applyProtection="1">
      <alignment horizontal="distributed" vertical="center"/>
      <protection/>
    </xf>
    <xf numFmtId="37" fontId="21" fillId="0" borderId="69" xfId="0" applyNumberFormat="1" applyFont="1" applyFill="1" applyBorder="1" applyAlignment="1" applyProtection="1">
      <alignment horizontal="distributed" vertical="center"/>
      <protection/>
    </xf>
    <xf numFmtId="37" fontId="21" fillId="0" borderId="79" xfId="0" applyNumberFormat="1" applyFont="1" applyFill="1" applyBorder="1" applyAlignment="1" applyProtection="1">
      <alignment horizontal="distributed" vertical="center"/>
      <protection/>
    </xf>
    <xf numFmtId="37" fontId="21" fillId="0" borderId="70" xfId="0" applyNumberFormat="1" applyFont="1" applyFill="1" applyBorder="1" applyAlignment="1" applyProtection="1">
      <alignment horizontal="distributed" vertical="center"/>
      <protection/>
    </xf>
    <xf numFmtId="38" fontId="22" fillId="0" borderId="73" xfId="49" applyFont="1" applyBorder="1" applyAlignment="1">
      <alignment horizontal="center" vertical="center"/>
    </xf>
    <xf numFmtId="38" fontId="22" fillId="0" borderId="83" xfId="49" applyFont="1" applyBorder="1" applyAlignment="1">
      <alignment horizontal="center" vertical="center"/>
    </xf>
    <xf numFmtId="38" fontId="23" fillId="0" borderId="83" xfId="49" applyFont="1" applyBorder="1" applyAlignment="1">
      <alignment horizontal="distributed" vertical="center" wrapText="1"/>
    </xf>
    <xf numFmtId="38" fontId="23" fillId="0" borderId="57" xfId="49" applyFont="1" applyBorder="1" applyAlignment="1">
      <alignment horizontal="distributed" vertical="center" wrapText="1"/>
    </xf>
    <xf numFmtId="37" fontId="21" fillId="0" borderId="25" xfId="0" applyNumberFormat="1" applyFont="1" applyFill="1" applyBorder="1" applyAlignment="1" applyProtection="1">
      <alignment horizontal="distributed" vertical="center"/>
      <protection/>
    </xf>
    <xf numFmtId="0" fontId="21" fillId="0" borderId="84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1" fillId="0" borderId="83" xfId="0" applyFont="1" applyFill="1" applyBorder="1" applyAlignment="1">
      <alignment horizontal="center" vertical="center"/>
    </xf>
    <xf numFmtId="38" fontId="21" fillId="0" borderId="73" xfId="49" applyFont="1" applyBorder="1" applyAlignment="1">
      <alignment horizontal="center" vertical="center"/>
    </xf>
    <xf numFmtId="38" fontId="21" fillId="0" borderId="74" xfId="49" applyFont="1" applyBorder="1" applyAlignment="1">
      <alignment horizontal="center" vertical="center"/>
    </xf>
    <xf numFmtId="38" fontId="22" fillId="0" borderId="33" xfId="49" applyFont="1" applyBorder="1" applyAlignment="1">
      <alignment horizontal="center" vertical="center"/>
    </xf>
    <xf numFmtId="38" fontId="22" fillId="0" borderId="15" xfId="49" applyFont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distributed" vertical="center" wrapText="1"/>
      <protection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37" xfId="0" applyFont="1" applyFill="1" applyBorder="1" applyAlignment="1" applyProtection="1">
      <alignment horizontal="distributed" vertical="center" wrapText="1"/>
      <protection/>
    </xf>
    <xf numFmtId="0" fontId="15" fillId="0" borderId="12" xfId="0" applyFont="1" applyFill="1" applyBorder="1" applyAlignment="1" applyProtection="1" quotePrefix="1">
      <alignment horizontal="left" vertical="center"/>
      <protection/>
    </xf>
    <xf numFmtId="0" fontId="0" fillId="0" borderId="12" xfId="0" applyFill="1" applyBorder="1" applyAlignment="1" applyProtection="1" quotePrefix="1">
      <alignment horizontal="left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24" xfId="0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2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0" fillId="0" borderId="49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48" xfId="0" applyFont="1" applyFill="1" applyBorder="1" applyAlignment="1">
      <alignment horizontal="distributed" vertical="center"/>
    </xf>
    <xf numFmtId="0" fontId="15" fillId="0" borderId="13" xfId="0" applyFont="1" applyFill="1" applyBorder="1" applyAlignment="1" applyProtection="1">
      <alignment horizontal="distributed" vertical="center"/>
      <protection/>
    </xf>
    <xf numFmtId="0" fontId="15" fillId="0" borderId="24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15" fillId="0" borderId="13" xfId="0" applyFont="1" applyFill="1" applyBorder="1" applyAlignment="1">
      <alignment horizontal="distributed" vertical="center"/>
    </xf>
    <xf numFmtId="0" fontId="15" fillId="0" borderId="24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38" fontId="6" fillId="0" borderId="35" xfId="49" applyFont="1" applyFill="1" applyBorder="1" applyAlignment="1" applyProtection="1">
      <alignment horizontal="distributed" vertical="center" wrapText="1"/>
      <protection/>
    </xf>
    <xf numFmtId="38" fontId="6" fillId="0" borderId="24" xfId="49" applyFont="1" applyFill="1" applyBorder="1" applyAlignment="1" applyProtection="1">
      <alignment horizontal="distributed" vertical="center" wrapText="1"/>
      <protection/>
    </xf>
    <xf numFmtId="38" fontId="6" fillId="0" borderId="19" xfId="49" applyFont="1" applyFill="1" applyBorder="1" applyAlignment="1" applyProtection="1">
      <alignment horizontal="distributed" vertical="center" wrapText="1"/>
      <protection/>
    </xf>
    <xf numFmtId="38" fontId="6" fillId="0" borderId="12" xfId="49" applyFont="1" applyFill="1" applyBorder="1" applyAlignment="1" applyProtection="1">
      <alignment horizontal="distributed" vertical="center" wrapText="1"/>
      <protection/>
    </xf>
    <xf numFmtId="38" fontId="6" fillId="0" borderId="33" xfId="49" applyFont="1" applyFill="1" applyBorder="1" applyAlignment="1" applyProtection="1">
      <alignment horizontal="distributed" vertical="center"/>
      <protection/>
    </xf>
    <xf numFmtId="38" fontId="6" fillId="0" borderId="15" xfId="49" applyFont="1" applyFill="1" applyBorder="1" applyAlignment="1" applyProtection="1">
      <alignment horizontal="distributed" vertical="center"/>
      <protection/>
    </xf>
    <xf numFmtId="38" fontId="0" fillId="0" borderId="33" xfId="49" applyFont="1" applyFill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Alignment="1" applyProtection="1">
      <alignment horizontal="distributed" vertical="center"/>
      <protection/>
    </xf>
    <xf numFmtId="189" fontId="0" fillId="0" borderId="0" xfId="58" applyFont="1" applyFill="1" applyAlignment="1" applyProtection="1">
      <alignment horizontal="distributed" vertical="center"/>
      <protection/>
    </xf>
    <xf numFmtId="189" fontId="0" fillId="0" borderId="11" xfId="58" applyFont="1" applyFill="1" applyBorder="1" applyAlignment="1" applyProtection="1">
      <alignment horizontal="distributed" vertical="center"/>
      <protection/>
    </xf>
    <xf numFmtId="38" fontId="15" fillId="0" borderId="35" xfId="49" applyFont="1" applyFill="1" applyBorder="1" applyAlignment="1" applyProtection="1">
      <alignment horizontal="right" vertical="center"/>
      <protection/>
    </xf>
    <xf numFmtId="38" fontId="15" fillId="0" borderId="13" xfId="49" applyFont="1" applyFill="1" applyBorder="1" applyAlignment="1" applyProtection="1">
      <alignment horizontal="right" vertical="center"/>
      <protection/>
    </xf>
    <xf numFmtId="38" fontId="0" fillId="0" borderId="20" xfId="49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3" xfId="49" applyFont="1" applyFill="1" applyBorder="1" applyAlignment="1">
      <alignment horizontal="center" vertical="center"/>
    </xf>
    <xf numFmtId="38" fontId="0" fillId="0" borderId="13" xfId="49" applyFont="1" applyFill="1" applyBorder="1" applyAlignment="1" applyProtection="1">
      <alignment horizontal="center" vertical="distributed" textRotation="255"/>
      <protection/>
    </xf>
    <xf numFmtId="38" fontId="0" fillId="0" borderId="0" xfId="49" applyFont="1" applyFill="1" applyBorder="1" applyAlignment="1" applyProtection="1">
      <alignment horizontal="center" vertical="distributed" textRotation="255"/>
      <protection/>
    </xf>
    <xf numFmtId="38" fontId="0" fillId="0" borderId="11" xfId="49" applyFont="1" applyFill="1" applyBorder="1" applyAlignment="1" applyProtection="1">
      <alignment horizontal="center" vertical="distributed" textRotation="255"/>
      <protection/>
    </xf>
    <xf numFmtId="38" fontId="0" fillId="0" borderId="18" xfId="49" applyFont="1" applyFill="1" applyBorder="1" applyAlignment="1" applyProtection="1">
      <alignment horizontal="distributed" vertical="center"/>
      <protection/>
    </xf>
    <xf numFmtId="38" fontId="0" fillId="0" borderId="37" xfId="49" applyFont="1" applyFill="1" applyBorder="1" applyAlignment="1" applyProtection="1">
      <alignment horizontal="distributed" vertical="center"/>
      <protection/>
    </xf>
    <xf numFmtId="38" fontId="0" fillId="0" borderId="45" xfId="49" applyFont="1" applyFill="1" applyBorder="1" applyAlignment="1" applyProtection="1">
      <alignment horizontal="distributed" vertical="center"/>
      <protection/>
    </xf>
    <xf numFmtId="38" fontId="0" fillId="0" borderId="85" xfId="49" applyFont="1" applyFill="1" applyBorder="1" applyAlignment="1" applyProtection="1">
      <alignment horizontal="distributed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49" xfId="49" applyFont="1" applyFill="1" applyBorder="1" applyAlignment="1" applyProtection="1">
      <alignment horizontal="center" vertical="distributed" textRotation="255"/>
      <protection/>
    </xf>
    <xf numFmtId="38" fontId="0" fillId="0" borderId="12" xfId="49" applyFont="1" applyFill="1" applyBorder="1" applyAlignment="1" applyProtection="1">
      <alignment horizontal="center" vertical="distributed" textRotation="255"/>
      <protection/>
    </xf>
    <xf numFmtId="38" fontId="0" fillId="0" borderId="10" xfId="49" applyFont="1" applyFill="1" applyBorder="1" applyAlignment="1" applyProtection="1">
      <alignment horizontal="center" vertical="distributed" textRotation="255"/>
      <protection/>
    </xf>
    <xf numFmtId="38" fontId="0" fillId="0" borderId="48" xfId="49" applyFont="1" applyFill="1" applyBorder="1" applyAlignment="1" applyProtection="1">
      <alignment horizontal="center" vertical="distributed" textRotation="255"/>
      <protection/>
    </xf>
    <xf numFmtId="38" fontId="0" fillId="0" borderId="26" xfId="49" applyFont="1" applyFill="1" applyBorder="1" applyAlignment="1" applyProtection="1">
      <alignment horizontal="center" vertical="distributed" textRotation="255"/>
      <protection/>
    </xf>
    <xf numFmtId="38" fontId="0" fillId="0" borderId="41" xfId="49" applyFont="1" applyFill="1" applyBorder="1" applyAlignment="1" applyProtection="1">
      <alignment horizontal="center" vertical="distributed" textRotation="255"/>
      <protection/>
    </xf>
    <xf numFmtId="38" fontId="0" fillId="0" borderId="39" xfId="49" applyFont="1" applyFill="1" applyBorder="1" applyAlignment="1" applyProtection="1">
      <alignment horizontal="center" vertical="distributed" textRotation="255"/>
      <protection/>
    </xf>
    <xf numFmtId="38" fontId="0" fillId="0" borderId="14" xfId="49" applyFont="1" applyFill="1" applyBorder="1" applyAlignment="1" applyProtection="1">
      <alignment horizontal="center" vertical="distributed" textRotation="255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distributed" textRotation="255"/>
      <protection/>
    </xf>
    <xf numFmtId="38" fontId="0" fillId="0" borderId="37" xfId="49" applyFont="1" applyFill="1" applyBorder="1" applyAlignment="1">
      <alignment horizontal="distributed" vertical="center"/>
    </xf>
    <xf numFmtId="38" fontId="0" fillId="0" borderId="45" xfId="49" applyFont="1" applyFill="1" applyBorder="1" applyAlignment="1">
      <alignment horizontal="distributed" vertical="center"/>
    </xf>
    <xf numFmtId="38" fontId="0" fillId="0" borderId="22" xfId="49" applyFont="1" applyFill="1" applyBorder="1" applyAlignment="1">
      <alignment horizontal="distributed" vertical="center"/>
    </xf>
    <xf numFmtId="38" fontId="0" fillId="0" borderId="47" xfId="49" applyFont="1" applyFill="1" applyBorder="1" applyAlignment="1" applyProtection="1">
      <alignment horizontal="distributed" vertical="center"/>
      <protection/>
    </xf>
    <xf numFmtId="0" fontId="0" fillId="0" borderId="38" xfId="0" applyBorder="1" applyAlignment="1">
      <alignment horizontal="center" vertical="distributed" textRotation="255"/>
    </xf>
    <xf numFmtId="0" fontId="0" fillId="0" borderId="39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38" fontId="0" fillId="0" borderId="38" xfId="49" applyFont="1" applyFill="1" applyBorder="1" applyAlignment="1" applyProtection="1">
      <alignment horizontal="center" vertical="distributed" textRotation="255"/>
      <protection/>
    </xf>
    <xf numFmtId="0" fontId="0" fillId="0" borderId="37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38" xfId="0" applyBorder="1" applyAlignment="1">
      <alignment horizontal="center" vertical="distributed" textRotation="255"/>
    </xf>
    <xf numFmtId="0" fontId="0" fillId="0" borderId="39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0" fontId="0" fillId="0" borderId="3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38" fontId="25" fillId="0" borderId="0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38" fontId="15" fillId="0" borderId="11" xfId="49" applyFont="1" applyFill="1" applyBorder="1" applyAlignment="1" applyProtection="1">
      <alignment horizontal="right" vertical="center"/>
      <protection/>
    </xf>
    <xf numFmtId="0" fontId="15" fillId="0" borderId="11" xfId="0" applyFont="1" applyFill="1" applyBorder="1" applyAlignment="1">
      <alignment horizontal="right" vertical="center"/>
    </xf>
    <xf numFmtId="0" fontId="0" fillId="0" borderId="38" xfId="0" applyBorder="1" applyAlignment="1">
      <alignment horizontal="center" vertical="center" textRotation="255"/>
    </xf>
    <xf numFmtId="0" fontId="0" fillId="0" borderId="39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38" fontId="0" fillId="0" borderId="0" xfId="49" applyFont="1" applyFill="1" applyAlignment="1">
      <alignment horizontal="center" vertical="center"/>
    </xf>
    <xf numFmtId="38" fontId="0" fillId="0" borderId="49" xfId="49" applyFont="1" applyFill="1" applyBorder="1" applyAlignment="1" applyProtection="1">
      <alignment horizontal="center" vertical="distributed" textRotation="255" wrapText="1"/>
      <protection/>
    </xf>
    <xf numFmtId="38" fontId="0" fillId="0" borderId="12" xfId="49" applyFont="1" applyFill="1" applyBorder="1" applyAlignment="1" applyProtection="1">
      <alignment horizontal="center" vertical="distributed" textRotation="255" wrapText="1"/>
      <protection/>
    </xf>
    <xf numFmtId="38" fontId="0" fillId="0" borderId="10" xfId="49" applyFont="1" applyFill="1" applyBorder="1" applyAlignment="1" applyProtection="1">
      <alignment horizontal="center" vertical="distributed" textRotation="255" wrapText="1"/>
      <protection/>
    </xf>
    <xf numFmtId="38" fontId="0" fillId="0" borderId="48" xfId="49" applyFont="1" applyFill="1" applyBorder="1" applyAlignment="1" applyProtection="1">
      <alignment horizontal="center" vertical="center" wrapText="1"/>
      <protection/>
    </xf>
    <xf numFmtId="38" fontId="0" fillId="0" borderId="49" xfId="49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38" fontId="0" fillId="0" borderId="12" xfId="49" applyFont="1" applyFill="1" applyBorder="1" applyAlignment="1" applyProtection="1">
      <alignment horizontal="center" vertical="center" wrapText="1"/>
      <protection/>
    </xf>
    <xf numFmtId="38" fontId="0" fillId="0" borderId="11" xfId="49" applyFont="1" applyFill="1" applyBorder="1" applyAlignment="1" applyProtection="1">
      <alignment horizontal="center" vertical="center" wrapText="1"/>
      <protection/>
    </xf>
    <xf numFmtId="38" fontId="0" fillId="0" borderId="10" xfId="49" applyFont="1" applyFill="1" applyBorder="1" applyAlignment="1" applyProtection="1">
      <alignment horizontal="center" vertical="center" wrapText="1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right" vertical="center"/>
    </xf>
    <xf numFmtId="0" fontId="0" fillId="0" borderId="4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38" fontId="0" fillId="0" borderId="11" xfId="49" applyFont="1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38" fontId="0" fillId="0" borderId="48" xfId="49" applyFont="1" applyFill="1" applyBorder="1" applyAlignment="1" applyProtection="1">
      <alignment horizontal="distributed" vertical="center"/>
      <protection/>
    </xf>
    <xf numFmtId="38" fontId="0" fillId="0" borderId="20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7" fillId="0" borderId="0" xfId="49" applyFont="1" applyFill="1" applyBorder="1" applyAlignment="1" applyProtection="1">
      <alignment horizontal="center" vertical="center"/>
      <protection/>
    </xf>
    <xf numFmtId="38" fontId="0" fillId="0" borderId="23" xfId="49" applyFont="1" applyFill="1" applyBorder="1" applyAlignment="1" applyProtection="1">
      <alignment horizontal="center" vertical="center"/>
      <protection/>
    </xf>
    <xf numFmtId="38" fontId="0" fillId="0" borderId="22" xfId="49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center" vertical="center"/>
    </xf>
    <xf numFmtId="38" fontId="15" fillId="0" borderId="13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Alignment="1" applyProtection="1">
      <alignment horizontal="center" vertical="center"/>
      <protection/>
    </xf>
    <xf numFmtId="38" fontId="0" fillId="0" borderId="33" xfId="49" applyFont="1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2" xfId="49" applyFont="1" applyFill="1" applyBorder="1" applyAlignment="1" applyProtection="1">
      <alignment horizontal="distributed" vertical="center"/>
      <protection/>
    </xf>
    <xf numFmtId="38" fontId="0" fillId="0" borderId="48" xfId="49" applyFont="1" applyFill="1" applyBorder="1" applyAlignment="1" applyProtection="1">
      <alignment horizontal="distributed" vertical="center" wrapText="1"/>
      <protection/>
    </xf>
    <xf numFmtId="38" fontId="0" fillId="0" borderId="49" xfId="49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38" fontId="0" fillId="0" borderId="47" xfId="49" applyFont="1" applyFill="1" applyBorder="1" applyAlignment="1" applyProtection="1">
      <alignment horizontal="distributed" vertical="center"/>
      <protection/>
    </xf>
    <xf numFmtId="38" fontId="0" fillId="0" borderId="48" xfId="49" applyFont="1" applyFill="1" applyBorder="1" applyAlignment="1" applyProtection="1">
      <alignment horizontal="distributed" vertical="center"/>
      <protection/>
    </xf>
    <xf numFmtId="38" fontId="0" fillId="0" borderId="49" xfId="49" applyFont="1" applyFill="1" applyBorder="1" applyAlignment="1" applyProtection="1">
      <alignment horizontal="distributed" vertical="center"/>
      <protection/>
    </xf>
    <xf numFmtId="38" fontId="0" fillId="0" borderId="20" xfId="49" applyFont="1" applyFill="1" applyBorder="1" applyAlignment="1" applyProtection="1">
      <alignment horizontal="distributed" vertical="center"/>
      <protection/>
    </xf>
    <xf numFmtId="0" fontId="0" fillId="0" borderId="15" xfId="0" applyBorder="1" applyAlignment="1">
      <alignment horizontal="center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13" xfId="49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8" fontId="15" fillId="0" borderId="20" xfId="49" applyFont="1" applyFill="1" applyBorder="1" applyAlignment="1" applyProtection="1">
      <alignment vertical="center"/>
      <protection/>
    </xf>
    <xf numFmtId="0" fontId="15" fillId="0" borderId="11" xfId="0" applyFont="1" applyFill="1" applyBorder="1" applyAlignment="1">
      <alignment vertical="center"/>
    </xf>
    <xf numFmtId="38" fontId="15" fillId="0" borderId="11" xfId="49" applyFont="1" applyFill="1" applyBorder="1" applyAlignment="1" applyProtection="1">
      <alignment vertical="center"/>
      <protection/>
    </xf>
    <xf numFmtId="38" fontId="1" fillId="0" borderId="11" xfId="49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horizontal="right" vertical="center"/>
    </xf>
    <xf numFmtId="0" fontId="0" fillId="0" borderId="48" xfId="0" applyFont="1" applyFill="1" applyBorder="1" applyAlignment="1">
      <alignment horizontal="distributed" vertical="center"/>
    </xf>
    <xf numFmtId="38" fontId="0" fillId="0" borderId="86" xfId="49" applyFont="1" applyFill="1" applyBorder="1" applyAlignment="1" applyProtection="1">
      <alignment horizontal="distributed" vertical="center"/>
      <protection/>
    </xf>
    <xf numFmtId="38" fontId="0" fillId="0" borderId="13" xfId="49" applyFont="1" applyFill="1" applyBorder="1" applyAlignment="1" applyProtection="1">
      <alignment horizontal="distributed" vertical="center"/>
      <protection/>
    </xf>
    <xf numFmtId="38" fontId="0" fillId="0" borderId="55" xfId="49" applyFont="1" applyFill="1" applyBorder="1" applyAlignment="1" applyProtection="1">
      <alignment horizontal="distributed" vertical="center"/>
      <protection/>
    </xf>
    <xf numFmtId="38" fontId="0" fillId="0" borderId="11" xfId="49" applyFont="1" applyFill="1" applyBorder="1" applyAlignment="1" applyProtection="1">
      <alignment horizontal="distributed" vertical="center"/>
      <protection/>
    </xf>
    <xf numFmtId="38" fontId="0" fillId="0" borderId="85" xfId="49" applyFont="1" applyFill="1" applyBorder="1" applyAlignment="1">
      <alignment horizontal="distributed" vertical="center"/>
    </xf>
    <xf numFmtId="38" fontId="0" fillId="0" borderId="86" xfId="49" applyFont="1" applyFill="1" applyBorder="1" applyAlignment="1">
      <alignment horizontal="distributed" vertical="center"/>
    </xf>
    <xf numFmtId="38" fontId="0" fillId="0" borderId="13" xfId="49" applyFont="1" applyFill="1" applyBorder="1" applyAlignment="1">
      <alignment horizontal="distributed" vertical="center"/>
    </xf>
    <xf numFmtId="38" fontId="0" fillId="0" borderId="55" xfId="49" applyFont="1" applyFill="1" applyBorder="1" applyAlignment="1">
      <alignment horizontal="distributed" vertical="center"/>
    </xf>
    <xf numFmtId="38" fontId="0" fillId="0" borderId="11" xfId="49" applyFont="1" applyFill="1" applyBorder="1" applyAlignment="1">
      <alignment horizontal="distributed" vertical="center"/>
    </xf>
    <xf numFmtId="38" fontId="0" fillId="0" borderId="19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20" xfId="49" applyFont="1" applyFill="1" applyBorder="1" applyAlignment="1" applyProtection="1">
      <alignment horizontal="distributed" vertical="center"/>
      <protection/>
    </xf>
    <xf numFmtId="38" fontId="0" fillId="0" borderId="87" xfId="49" applyFont="1" applyFill="1" applyBorder="1" applyAlignment="1">
      <alignment horizontal="distributed" vertical="center"/>
    </xf>
    <xf numFmtId="38" fontId="15" fillId="0" borderId="24" xfId="49" applyFont="1" applyFill="1" applyBorder="1" applyAlignment="1" applyProtection="1">
      <alignment horizontal="distributed" vertical="center"/>
      <protection/>
    </xf>
    <xf numFmtId="38" fontId="15" fillId="0" borderId="35" xfId="49" applyFont="1" applyFill="1" applyBorder="1" applyAlignment="1" applyProtection="1">
      <alignment vertical="center"/>
      <protection/>
    </xf>
    <xf numFmtId="0" fontId="15" fillId="0" borderId="13" xfId="0" applyFont="1" applyFill="1" applyBorder="1" applyAlignment="1">
      <alignment vertical="center"/>
    </xf>
    <xf numFmtId="38" fontId="17" fillId="0" borderId="0" xfId="49" applyFont="1" applyFill="1" applyBorder="1" applyAlignment="1" applyProtection="1">
      <alignment vertical="center"/>
      <protection/>
    </xf>
    <xf numFmtId="0" fontId="0" fillId="0" borderId="48" xfId="0" applyBorder="1" applyAlignment="1">
      <alignment horizontal="center" vertical="distributed"/>
    </xf>
    <xf numFmtId="0" fontId="0" fillId="0" borderId="49" xfId="0" applyBorder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38" fontId="0" fillId="0" borderId="47" xfId="49" applyFont="1" applyFill="1" applyBorder="1" applyAlignment="1" applyProtection="1">
      <alignment horizontal="center" vertical="distributed" textRotation="255"/>
      <protection/>
    </xf>
    <xf numFmtId="0" fontId="0" fillId="0" borderId="19" xfId="0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38" fontId="0" fillId="0" borderId="88" xfId="49" applyFont="1" applyFill="1" applyBorder="1" applyAlignment="1" applyProtection="1">
      <alignment horizontal="center" vertical="distributed" textRotation="255"/>
      <protection/>
    </xf>
    <xf numFmtId="38" fontId="0" fillId="0" borderId="89" xfId="49" applyFont="1" applyFill="1" applyBorder="1" applyAlignment="1" applyProtection="1">
      <alignment horizontal="center" vertical="distributed" textRotation="255"/>
      <protection/>
    </xf>
    <xf numFmtId="38" fontId="0" fillId="0" borderId="90" xfId="49" applyFont="1" applyFill="1" applyBorder="1" applyAlignment="1" applyProtection="1">
      <alignment horizontal="center" vertical="distributed" textRotation="255"/>
      <protection/>
    </xf>
    <xf numFmtId="38" fontId="0" fillId="0" borderId="54" xfId="49" applyFont="1" applyFill="1" applyBorder="1" applyAlignment="1" applyProtection="1">
      <alignment horizontal="center" vertical="distributed" textRotation="255"/>
      <protection/>
    </xf>
    <xf numFmtId="38" fontId="0" fillId="0" borderId="46" xfId="49" applyFont="1" applyFill="1" applyBorder="1" applyAlignment="1" applyProtection="1">
      <alignment horizontal="center" vertical="distributed" textRotation="255"/>
      <protection/>
    </xf>
    <xf numFmtId="38" fontId="0" fillId="0" borderId="31" xfId="49" applyFont="1" applyFill="1" applyBorder="1" applyAlignment="1" applyProtection="1">
      <alignment horizontal="center" vertical="distributed" textRotation="255"/>
      <protection/>
    </xf>
    <xf numFmtId="38" fontId="0" fillId="0" borderId="41" xfId="49" applyFont="1" applyFill="1" applyBorder="1" applyAlignment="1">
      <alignment horizontal="center" vertical="distributed" textRotation="255"/>
    </xf>
    <xf numFmtId="0" fontId="0" fillId="0" borderId="91" xfId="0" applyBorder="1" applyAlignment="1">
      <alignment horizontal="center" vertical="distributed" textRotation="255"/>
    </xf>
    <xf numFmtId="38" fontId="0" fillId="0" borderId="20" xfId="49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13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15" fillId="0" borderId="13" xfId="49" applyFont="1" applyFill="1" applyBorder="1" applyAlignment="1" applyProtection="1">
      <alignment horizontal="center" vertical="center"/>
      <protection/>
    </xf>
    <xf numFmtId="38" fontId="15" fillId="0" borderId="0" xfId="49" applyFont="1" applyFill="1" applyBorder="1" applyAlignment="1" applyProtection="1">
      <alignment horizontal="center" vertical="center"/>
      <protection/>
    </xf>
    <xf numFmtId="38" fontId="0" fillId="0" borderId="49" xfId="49" applyFont="1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38" fontId="0" fillId="0" borderId="46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/>
    </xf>
    <xf numFmtId="38" fontId="0" fillId="0" borderId="92" xfId="49" applyFont="1" applyFill="1" applyBorder="1" applyAlignment="1" applyProtection="1">
      <alignment horizontal="distributed" vertical="center"/>
      <protection/>
    </xf>
    <xf numFmtId="38" fontId="0" fillId="0" borderId="93" xfId="49" applyFont="1" applyFill="1" applyBorder="1" applyAlignment="1" applyProtection="1">
      <alignment horizontal="distributed" vertical="center"/>
      <protection/>
    </xf>
    <xf numFmtId="38" fontId="11" fillId="0" borderId="13" xfId="49" applyFont="1" applyFill="1" applyBorder="1" applyAlignment="1">
      <alignment horizontal="left" vertical="center"/>
    </xf>
    <xf numFmtId="38" fontId="9" fillId="0" borderId="35" xfId="49" applyFont="1" applyFill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49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38" fontId="0" fillId="0" borderId="41" xfId="49" applyFont="1" applyFill="1" applyBorder="1" applyAlignment="1">
      <alignment vertical="distributed" textRotation="255"/>
    </xf>
    <xf numFmtId="38" fontId="0" fillId="0" borderId="39" xfId="49" applyFont="1" applyFill="1" applyBorder="1" applyAlignment="1">
      <alignment vertical="distributed" textRotation="255"/>
    </xf>
    <xf numFmtId="38" fontId="0" fillId="0" borderId="14" xfId="49" applyFont="1" applyFill="1" applyBorder="1" applyAlignment="1">
      <alignment vertical="distributed" textRotation="255"/>
    </xf>
    <xf numFmtId="38" fontId="0" fillId="0" borderId="39" xfId="49" applyFont="1" applyFill="1" applyBorder="1" applyAlignment="1">
      <alignment horizontal="center" vertical="distributed" textRotation="255"/>
    </xf>
    <xf numFmtId="38" fontId="0" fillId="0" borderId="14" xfId="49" applyFont="1" applyFill="1" applyBorder="1" applyAlignment="1">
      <alignment horizontal="center" vertical="distributed" textRotation="255"/>
    </xf>
    <xf numFmtId="0" fontId="0" fillId="0" borderId="13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0" xfId="0" applyFont="1" applyFill="1" applyBorder="1" applyAlignment="1" applyProtection="1">
      <alignment horizontal="center" vertical="distributed" textRotation="255"/>
      <protection/>
    </xf>
    <xf numFmtId="0" fontId="0" fillId="0" borderId="11" xfId="0" applyFont="1" applyFill="1" applyBorder="1" applyAlignment="1" applyProtection="1">
      <alignment horizontal="center" vertical="distributed" textRotation="255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4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47" xfId="0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49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11" fillId="0" borderId="13" xfId="0" applyFont="1" applyFill="1" applyBorder="1" applyAlignment="1" applyProtection="1">
      <alignment vertical="center"/>
      <protection/>
    </xf>
    <xf numFmtId="0" fontId="11" fillId="0" borderId="13" xfId="0" applyFont="1" applyBorder="1" applyAlignment="1">
      <alignment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4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distributed" vertical="center" wrapText="1"/>
      <protection/>
    </xf>
    <xf numFmtId="0" fontId="0" fillId="0" borderId="39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94" xfId="0" applyFont="1" applyFill="1" applyBorder="1" applyAlignment="1" applyProtection="1">
      <alignment horizontal="center" vertical="center"/>
      <protection/>
    </xf>
    <xf numFmtId="0" fontId="0" fillId="0" borderId="91" xfId="0" applyFont="1" applyFill="1" applyBorder="1" applyAlignment="1" applyProtection="1">
      <alignment horizontal="center" vertical="center"/>
      <protection/>
    </xf>
    <xf numFmtId="0" fontId="0" fillId="0" borderId="94" xfId="0" applyFont="1" applyFill="1" applyBorder="1" applyAlignment="1" applyProtection="1">
      <alignment horizontal="center" vertical="center" wrapText="1"/>
      <protection/>
    </xf>
    <xf numFmtId="0" fontId="0" fillId="0" borderId="9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8" fillId="0" borderId="11" xfId="0" applyFont="1" applyFill="1" applyBorder="1" applyAlignment="1" applyProtection="1" quotePrefix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0" fillId="0" borderId="95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1" fillId="0" borderId="0" xfId="0" applyFont="1" applyAlignment="1">
      <alignment horizontal="center" vertical="center"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79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 wrapText="1"/>
    </xf>
    <xf numFmtId="38" fontId="0" fillId="0" borderId="78" xfId="49" applyFont="1" applyFill="1" applyBorder="1" applyAlignment="1">
      <alignment horizontal="center" vertical="center" wrapText="1"/>
    </xf>
    <xf numFmtId="38" fontId="0" fillId="0" borderId="46" xfId="49" applyFont="1" applyFill="1" applyBorder="1" applyAlignment="1">
      <alignment horizontal="center" vertical="center" wrapText="1"/>
    </xf>
    <xf numFmtId="38" fontId="0" fillId="0" borderId="31" xfId="49" applyFont="1" applyFill="1" applyBorder="1" applyAlignment="1">
      <alignment horizontal="center" vertical="center" wrapText="1"/>
    </xf>
    <xf numFmtId="38" fontId="0" fillId="0" borderId="44" xfId="49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0" fillId="0" borderId="44" xfId="49" applyFont="1" applyFill="1" applyBorder="1" applyAlignment="1">
      <alignment horizontal="center" vertical="center"/>
    </xf>
    <xf numFmtId="38" fontId="0" fillId="0" borderId="97" xfId="49" applyFont="1" applyBorder="1" applyAlignment="1">
      <alignment horizontal="center" vertical="distributed" textRotation="255"/>
    </xf>
    <xf numFmtId="38" fontId="0" fillId="0" borderId="44" xfId="49" applyFont="1" applyBorder="1" applyAlignment="1">
      <alignment horizontal="center" vertical="distributed" textRotation="255"/>
    </xf>
    <xf numFmtId="38" fontId="0" fillId="0" borderId="97" xfId="49" applyFont="1" applyBorder="1" applyAlignment="1">
      <alignment horizontal="center" vertical="center"/>
    </xf>
    <xf numFmtId="38" fontId="0" fillId="0" borderId="97" xfId="49" applyFont="1" applyFill="1" applyBorder="1" applyAlignment="1" applyProtection="1">
      <alignment horizontal="distributed" vertical="distributed" wrapText="1"/>
      <protection/>
    </xf>
    <xf numFmtId="38" fontId="0" fillId="0" borderId="44" xfId="49" applyFont="1" applyFill="1" applyBorder="1" applyAlignment="1" applyProtection="1">
      <alignment horizontal="distributed" vertical="distributed" wrapText="1"/>
      <protection/>
    </xf>
    <xf numFmtId="0" fontId="15" fillId="0" borderId="47" xfId="0" applyFont="1" applyFill="1" applyBorder="1" applyAlignment="1" applyProtection="1">
      <alignment horizontal="distributed" vertical="center"/>
      <protection/>
    </xf>
    <xf numFmtId="0" fontId="15" fillId="0" borderId="20" xfId="0" applyFont="1" applyFill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8" xfId="0" applyFont="1" applyFill="1" applyBorder="1" applyAlignment="1" applyProtection="1">
      <alignment horizontal="left" vertical="center" wrapText="1"/>
      <protection/>
    </xf>
    <xf numFmtId="0" fontId="0" fillId="0" borderId="98" xfId="0" applyFont="1" applyFill="1" applyBorder="1" applyAlignment="1" applyProtection="1">
      <alignment horizontal="left" vertical="center"/>
      <protection/>
    </xf>
    <xf numFmtId="0" fontId="0" fillId="0" borderId="99" xfId="0" applyFont="1" applyFill="1" applyBorder="1" applyAlignment="1" applyProtection="1">
      <alignment horizontal="left" vertical="center"/>
      <protection/>
    </xf>
    <xf numFmtId="0" fontId="0" fillId="0" borderId="100" xfId="0" applyFont="1" applyFill="1" applyBorder="1" applyAlignment="1" applyProtection="1">
      <alignment horizontal="left" vertical="center"/>
      <protection/>
    </xf>
    <xf numFmtId="0" fontId="0" fillId="0" borderId="101" xfId="0" applyFont="1" applyFill="1" applyBorder="1" applyAlignment="1" applyProtection="1">
      <alignment horizontal="left" vertical="center"/>
      <protection/>
    </xf>
    <xf numFmtId="207" fontId="0" fillId="0" borderId="35" xfId="0" applyNumberFormat="1" applyFont="1" applyFill="1" applyBorder="1" applyAlignment="1" applyProtection="1">
      <alignment horizontal="right" vertical="center"/>
      <protection/>
    </xf>
    <xf numFmtId="207" fontId="0" fillId="0" borderId="50" xfId="0" applyNumberFormat="1" applyFont="1" applyFill="1" applyBorder="1" applyAlignment="1" applyProtection="1">
      <alignment horizontal="right" vertical="center"/>
      <protection/>
    </xf>
    <xf numFmtId="207" fontId="1" fillId="0" borderId="13" xfId="0" applyNumberFormat="1" applyFont="1" applyFill="1" applyBorder="1" applyAlignment="1" applyProtection="1">
      <alignment horizontal="right" vertical="center"/>
      <protection/>
    </xf>
    <xf numFmtId="207" fontId="1" fillId="0" borderId="26" xfId="0" applyNumberFormat="1" applyFont="1" applyFill="1" applyBorder="1" applyAlignment="1" applyProtection="1">
      <alignment horizontal="right" vertical="center"/>
      <protection/>
    </xf>
    <xf numFmtId="207" fontId="0" fillId="0" borderId="13" xfId="0" applyNumberFormat="1" applyFont="1" applyFill="1" applyBorder="1" applyAlignment="1" applyProtection="1">
      <alignment horizontal="right" vertical="center"/>
      <protection/>
    </xf>
    <xf numFmtId="207" fontId="0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distributed" vertical="center" wrapText="1"/>
      <protection/>
    </xf>
    <xf numFmtId="0" fontId="11" fillId="0" borderId="11" xfId="0" applyFont="1" applyFill="1" applyBorder="1" applyAlignment="1" applyProtection="1">
      <alignment horizontal="distributed" vertical="center"/>
      <protection/>
    </xf>
    <xf numFmtId="0" fontId="15" fillId="0" borderId="35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24" xfId="0" applyBorder="1" applyAlignment="1">
      <alignment horizontal="distributed" vertical="center" wrapText="1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7</xdr:row>
      <xdr:rowOff>161925</xdr:rowOff>
    </xdr:from>
    <xdr:to>
      <xdr:col>2</xdr:col>
      <xdr:colOff>0</xdr:colOff>
      <xdr:row>10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57300" y="2114550"/>
          <a:ext cx="9525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11</xdr:row>
      <xdr:rowOff>152400</xdr:rowOff>
    </xdr:from>
    <xdr:to>
      <xdr:col>2</xdr:col>
      <xdr:colOff>0</xdr:colOff>
      <xdr:row>14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257300" y="3324225"/>
          <a:ext cx="9525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15</xdr:row>
      <xdr:rowOff>123825</xdr:rowOff>
    </xdr:from>
    <xdr:to>
      <xdr:col>2</xdr:col>
      <xdr:colOff>0</xdr:colOff>
      <xdr:row>18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257300" y="4514850"/>
          <a:ext cx="95250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133350</xdr:rowOff>
    </xdr:from>
    <xdr:to>
      <xdr:col>2</xdr:col>
      <xdr:colOff>9525</xdr:colOff>
      <xdr:row>22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266825" y="5743575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142875</xdr:rowOff>
    </xdr:from>
    <xdr:to>
      <xdr:col>2</xdr:col>
      <xdr:colOff>0</xdr:colOff>
      <xdr:row>26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257300" y="6972300"/>
          <a:ext cx="9525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133350</xdr:rowOff>
    </xdr:from>
    <xdr:to>
      <xdr:col>2</xdr:col>
      <xdr:colOff>9525</xdr:colOff>
      <xdr:row>34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266825" y="9401175"/>
          <a:ext cx="95250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35</xdr:row>
      <xdr:rowOff>133350</xdr:rowOff>
    </xdr:from>
    <xdr:to>
      <xdr:col>2</xdr:col>
      <xdr:colOff>0</xdr:colOff>
      <xdr:row>38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1257300" y="10620375"/>
          <a:ext cx="95250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142875</xdr:rowOff>
    </xdr:from>
    <xdr:to>
      <xdr:col>2</xdr:col>
      <xdr:colOff>0</xdr:colOff>
      <xdr:row>42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257300" y="11849100"/>
          <a:ext cx="952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47</xdr:row>
      <xdr:rowOff>133350</xdr:rowOff>
    </xdr:from>
    <xdr:to>
      <xdr:col>2</xdr:col>
      <xdr:colOff>0</xdr:colOff>
      <xdr:row>50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1257300" y="14277975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51</xdr:row>
      <xdr:rowOff>133350</xdr:rowOff>
    </xdr:from>
    <xdr:to>
      <xdr:col>1</xdr:col>
      <xdr:colOff>142875</xdr:colOff>
      <xdr:row>54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1247775" y="15497175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43</xdr:row>
      <xdr:rowOff>133350</xdr:rowOff>
    </xdr:from>
    <xdr:to>
      <xdr:col>1</xdr:col>
      <xdr:colOff>142875</xdr:colOff>
      <xdr:row>46</xdr:row>
      <xdr:rowOff>171450</xdr:rowOff>
    </xdr:to>
    <xdr:sp>
      <xdr:nvSpPr>
        <xdr:cNvPr id="11" name="AutoShape 11"/>
        <xdr:cNvSpPr>
          <a:spLocks/>
        </xdr:cNvSpPr>
      </xdr:nvSpPr>
      <xdr:spPr>
        <a:xfrm>
          <a:off x="1247775" y="13058775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142875</xdr:rowOff>
    </xdr:from>
    <xdr:to>
      <xdr:col>2</xdr:col>
      <xdr:colOff>9525</xdr:colOff>
      <xdr:row>30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257300" y="8191500"/>
          <a:ext cx="104775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35</xdr:row>
      <xdr:rowOff>66675</xdr:rowOff>
    </xdr:from>
    <xdr:to>
      <xdr:col>24</xdr:col>
      <xdr:colOff>0</xdr:colOff>
      <xdr:row>37</xdr:row>
      <xdr:rowOff>180975</xdr:rowOff>
    </xdr:to>
    <xdr:sp>
      <xdr:nvSpPr>
        <xdr:cNvPr id="1" name="AutoShape 11"/>
        <xdr:cNvSpPr>
          <a:spLocks/>
        </xdr:cNvSpPr>
      </xdr:nvSpPr>
      <xdr:spPr>
        <a:xfrm>
          <a:off x="17687925" y="8124825"/>
          <a:ext cx="1524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76200</xdr:colOff>
      <xdr:row>31</xdr:row>
      <xdr:rowOff>66675</xdr:rowOff>
    </xdr:from>
    <xdr:to>
      <xdr:col>24</xdr:col>
      <xdr:colOff>0</xdr:colOff>
      <xdr:row>33</xdr:row>
      <xdr:rowOff>180975</xdr:rowOff>
    </xdr:to>
    <xdr:sp>
      <xdr:nvSpPr>
        <xdr:cNvPr id="2" name="AutoShape 11"/>
        <xdr:cNvSpPr>
          <a:spLocks/>
        </xdr:cNvSpPr>
      </xdr:nvSpPr>
      <xdr:spPr>
        <a:xfrm>
          <a:off x="17687925" y="7210425"/>
          <a:ext cx="1524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76200</xdr:colOff>
      <xdr:row>39</xdr:row>
      <xdr:rowOff>66675</xdr:rowOff>
    </xdr:from>
    <xdr:to>
      <xdr:col>24</xdr:col>
      <xdr:colOff>0</xdr:colOff>
      <xdr:row>41</xdr:row>
      <xdr:rowOff>180975</xdr:rowOff>
    </xdr:to>
    <xdr:sp>
      <xdr:nvSpPr>
        <xdr:cNvPr id="3" name="AutoShape 11"/>
        <xdr:cNvSpPr>
          <a:spLocks/>
        </xdr:cNvSpPr>
      </xdr:nvSpPr>
      <xdr:spPr>
        <a:xfrm>
          <a:off x="17687925" y="9039225"/>
          <a:ext cx="152400" cy="571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41</xdr:row>
      <xdr:rowOff>57150</xdr:rowOff>
    </xdr:from>
    <xdr:to>
      <xdr:col>10</xdr:col>
      <xdr:colOff>180975</xdr:colOff>
      <xdr:row>43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0658475" y="8782050"/>
          <a:ext cx="857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45</xdr:row>
      <xdr:rowOff>76200</xdr:rowOff>
    </xdr:from>
    <xdr:to>
      <xdr:col>11</xdr:col>
      <xdr:colOff>0</xdr:colOff>
      <xdr:row>47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668000" y="96393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57150</xdr:colOff>
      <xdr:row>10</xdr:row>
      <xdr:rowOff>95250</xdr:rowOff>
    </xdr:from>
    <xdr:to>
      <xdr:col>33</xdr:col>
      <xdr:colOff>0</xdr:colOff>
      <xdr:row>16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5059025" y="2552700"/>
          <a:ext cx="142875" cy="1552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66675</xdr:colOff>
      <xdr:row>31</xdr:row>
      <xdr:rowOff>76200</xdr:rowOff>
    </xdr:from>
    <xdr:to>
      <xdr:col>34</xdr:col>
      <xdr:colOff>190500</xdr:colOff>
      <xdr:row>32</xdr:row>
      <xdr:rowOff>171450</xdr:rowOff>
    </xdr:to>
    <xdr:sp>
      <xdr:nvSpPr>
        <xdr:cNvPr id="2" name="AutoShape 9"/>
        <xdr:cNvSpPr>
          <a:spLocks/>
        </xdr:cNvSpPr>
      </xdr:nvSpPr>
      <xdr:spPr>
        <a:xfrm>
          <a:off x="15992475" y="7734300"/>
          <a:ext cx="114300" cy="342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57150</xdr:colOff>
      <xdr:row>33</xdr:row>
      <xdr:rowOff>85725</xdr:rowOff>
    </xdr:from>
    <xdr:to>
      <xdr:col>35</xdr:col>
      <xdr:colOff>0</xdr:colOff>
      <xdr:row>34</xdr:row>
      <xdr:rowOff>161925</xdr:rowOff>
    </xdr:to>
    <xdr:sp>
      <xdr:nvSpPr>
        <xdr:cNvPr id="3" name="AutoShape 10"/>
        <xdr:cNvSpPr>
          <a:spLocks/>
        </xdr:cNvSpPr>
      </xdr:nvSpPr>
      <xdr:spPr>
        <a:xfrm>
          <a:off x="15982950" y="8239125"/>
          <a:ext cx="142875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85725</xdr:colOff>
      <xdr:row>35</xdr:row>
      <xdr:rowOff>95250</xdr:rowOff>
    </xdr:from>
    <xdr:to>
      <xdr:col>34</xdr:col>
      <xdr:colOff>190500</xdr:colOff>
      <xdr:row>36</xdr:row>
      <xdr:rowOff>161925</xdr:rowOff>
    </xdr:to>
    <xdr:sp>
      <xdr:nvSpPr>
        <xdr:cNvPr id="4" name="AutoShape 11"/>
        <xdr:cNvSpPr>
          <a:spLocks/>
        </xdr:cNvSpPr>
      </xdr:nvSpPr>
      <xdr:spPr>
        <a:xfrm>
          <a:off x="16011525" y="87439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85725</xdr:colOff>
      <xdr:row>37</xdr:row>
      <xdr:rowOff>95250</xdr:rowOff>
    </xdr:from>
    <xdr:to>
      <xdr:col>34</xdr:col>
      <xdr:colOff>190500</xdr:colOff>
      <xdr:row>38</xdr:row>
      <xdr:rowOff>161925</xdr:rowOff>
    </xdr:to>
    <xdr:sp>
      <xdr:nvSpPr>
        <xdr:cNvPr id="5" name="AutoShape 12"/>
        <xdr:cNvSpPr>
          <a:spLocks/>
        </xdr:cNvSpPr>
      </xdr:nvSpPr>
      <xdr:spPr>
        <a:xfrm>
          <a:off x="16011525" y="9239250"/>
          <a:ext cx="104775" cy="314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95250</xdr:colOff>
      <xdr:row>39</xdr:row>
      <xdr:rowOff>47625</xdr:rowOff>
    </xdr:from>
    <xdr:to>
      <xdr:col>35</xdr:col>
      <xdr:colOff>0</xdr:colOff>
      <xdr:row>40</xdr:row>
      <xdr:rowOff>190500</xdr:rowOff>
    </xdr:to>
    <xdr:sp>
      <xdr:nvSpPr>
        <xdr:cNvPr id="6" name="AutoShape 13"/>
        <xdr:cNvSpPr>
          <a:spLocks/>
        </xdr:cNvSpPr>
      </xdr:nvSpPr>
      <xdr:spPr>
        <a:xfrm>
          <a:off x="16021050" y="9686925"/>
          <a:ext cx="104775" cy="390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47625</xdr:colOff>
      <xdr:row>27</xdr:row>
      <xdr:rowOff>152400</xdr:rowOff>
    </xdr:from>
    <xdr:to>
      <xdr:col>34</xdr:col>
      <xdr:colOff>152400</xdr:colOff>
      <xdr:row>29</xdr:row>
      <xdr:rowOff>123825</xdr:rowOff>
    </xdr:to>
    <xdr:sp>
      <xdr:nvSpPr>
        <xdr:cNvPr id="7" name="AutoShape 14"/>
        <xdr:cNvSpPr>
          <a:spLocks/>
        </xdr:cNvSpPr>
      </xdr:nvSpPr>
      <xdr:spPr>
        <a:xfrm>
          <a:off x="15973425" y="6819900"/>
          <a:ext cx="104775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76200</xdr:rowOff>
    </xdr:from>
    <xdr:to>
      <xdr:col>1</xdr:col>
      <xdr:colOff>95250</xdr:colOff>
      <xdr:row>13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42900" y="1647825"/>
          <a:ext cx="95250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104775</xdr:rowOff>
    </xdr:from>
    <xdr:to>
      <xdr:col>1</xdr:col>
      <xdr:colOff>95250</xdr:colOff>
      <xdr:row>21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342900" y="3276600"/>
          <a:ext cx="95250" cy="1257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41</xdr:row>
      <xdr:rowOff>47625</xdr:rowOff>
    </xdr:from>
    <xdr:to>
      <xdr:col>1</xdr:col>
      <xdr:colOff>180975</xdr:colOff>
      <xdr:row>47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428625" y="8382000"/>
          <a:ext cx="95250" cy="1257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23</xdr:row>
      <xdr:rowOff>85725</xdr:rowOff>
    </xdr:from>
    <xdr:to>
      <xdr:col>1</xdr:col>
      <xdr:colOff>85725</xdr:colOff>
      <xdr:row>29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295275" y="4857750"/>
          <a:ext cx="13335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50</xdr:row>
      <xdr:rowOff>85725</xdr:rowOff>
    </xdr:from>
    <xdr:to>
      <xdr:col>1</xdr:col>
      <xdr:colOff>180975</xdr:colOff>
      <xdr:row>56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428625" y="10220325"/>
          <a:ext cx="95250" cy="12573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59</xdr:row>
      <xdr:rowOff>66675</xdr:rowOff>
    </xdr:from>
    <xdr:to>
      <xdr:col>1</xdr:col>
      <xdr:colOff>180975</xdr:colOff>
      <xdr:row>65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390525" y="12001500"/>
          <a:ext cx="133350" cy="12382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781050</xdr:colOff>
      <xdr:row>4</xdr:row>
      <xdr:rowOff>57150</xdr:rowOff>
    </xdr:from>
    <xdr:to>
      <xdr:col>25</xdr:col>
      <xdr:colOff>0</xdr:colOff>
      <xdr:row>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1221700" y="962025"/>
          <a:ext cx="1266825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2"/>
  <sheetViews>
    <sheetView zoomScale="85" zoomScaleNormal="85" zoomScalePageLayoutView="0" workbookViewId="0" topLeftCell="A1">
      <selection activeCell="A1" sqref="A1"/>
    </sheetView>
  </sheetViews>
  <sheetFormatPr defaultColWidth="10.59765625" defaultRowHeight="15"/>
  <cols>
    <col min="1" max="1" width="12.59765625" style="13" customWidth="1"/>
    <col min="2" max="2" width="1.59765625" style="13" customWidth="1"/>
    <col min="3" max="3" width="8.59765625" style="13" customWidth="1"/>
    <col min="4" max="13" width="12.09765625" style="13" customWidth="1"/>
    <col min="14" max="14" width="9.19921875" style="13" customWidth="1"/>
    <col min="15" max="15" width="3.3984375" style="13" customWidth="1"/>
    <col min="16" max="16" width="4.59765625" style="13" customWidth="1"/>
    <col min="17" max="17" width="8.5" style="13" customWidth="1"/>
    <col min="18" max="21" width="6.59765625" style="13" customWidth="1"/>
    <col min="22" max="22" width="8.69921875" style="13" customWidth="1"/>
    <col min="23" max="23" width="7.09765625" style="13" customWidth="1"/>
    <col min="24" max="24" width="8.3984375" style="13" customWidth="1"/>
    <col min="25" max="27" width="7.09765625" style="13" customWidth="1"/>
    <col min="28" max="28" width="9.69921875" style="13" customWidth="1"/>
    <col min="29" max="29" width="8.59765625" style="13" customWidth="1"/>
    <col min="30" max="30" width="7.59765625" style="13" customWidth="1"/>
    <col min="31" max="31" width="6.59765625" style="13" customWidth="1"/>
    <col min="32" max="32" width="8.19921875" style="13" customWidth="1"/>
    <col min="33" max="33" width="7.19921875" style="13" customWidth="1"/>
    <col min="34" max="35" width="7.59765625" style="13" customWidth="1"/>
    <col min="36" max="37" width="6.59765625" style="13" customWidth="1"/>
    <col min="38" max="38" width="7.09765625" style="13" customWidth="1"/>
    <col min="39" max="39" width="6" style="13" customWidth="1"/>
    <col min="40" max="40" width="5.69921875" style="13" customWidth="1"/>
    <col min="41" max="41" width="5.59765625" style="13" customWidth="1"/>
    <col min="42" max="16384" width="10.59765625" style="13" customWidth="1"/>
  </cols>
  <sheetData>
    <row r="1" spans="1:41" s="43" customFormat="1" ht="19.5" customHeight="1">
      <c r="A1" s="42" t="s">
        <v>340</v>
      </c>
      <c r="B1" s="42"/>
      <c r="AO1" s="44" t="s">
        <v>394</v>
      </c>
    </row>
    <row r="2" spans="1:39" s="18" customFormat="1" ht="24.75" customHeight="1">
      <c r="A2" s="481" t="s">
        <v>341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  <c r="V2" s="481"/>
      <c r="W2" s="481"/>
      <c r="X2" s="481"/>
      <c r="Y2" s="481"/>
      <c r="Z2" s="481"/>
      <c r="AA2" s="481"/>
      <c r="AB2" s="481"/>
      <c r="AC2" s="481"/>
      <c r="AD2" s="481"/>
      <c r="AE2" s="481"/>
      <c r="AF2" s="481"/>
      <c r="AG2" s="1"/>
      <c r="AH2" s="1"/>
      <c r="AI2" s="2"/>
      <c r="AJ2" s="2"/>
      <c r="AK2" s="2"/>
      <c r="AL2" s="2"/>
      <c r="AM2" s="2"/>
    </row>
    <row r="3" spans="1:47" s="21" customFormat="1" ht="19.5" customHeight="1">
      <c r="A3" s="480" t="s">
        <v>791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5"/>
      <c r="O3" s="480" t="s">
        <v>350</v>
      </c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57"/>
      <c r="AH3" s="57"/>
      <c r="AI3" s="57"/>
      <c r="AJ3" s="57"/>
      <c r="AK3" s="57"/>
      <c r="AL3" s="19"/>
      <c r="AM3" s="19"/>
      <c r="AN3" s="20"/>
      <c r="AO3" s="20"/>
      <c r="AP3" s="20"/>
      <c r="AQ3" s="20"/>
      <c r="AR3" s="20"/>
      <c r="AS3" s="20"/>
      <c r="AT3" s="20"/>
      <c r="AU3" s="20"/>
    </row>
    <row r="4" s="21" customFormat="1" ht="18" customHeight="1" thickBot="1">
      <c r="AF4" s="47"/>
    </row>
    <row r="5" spans="1:37" s="21" customFormat="1" ht="24" customHeight="1">
      <c r="A5" s="482" t="s">
        <v>342</v>
      </c>
      <c r="B5" s="483"/>
      <c r="C5" s="484"/>
      <c r="D5" s="517" t="s">
        <v>343</v>
      </c>
      <c r="E5" s="489" t="s">
        <v>344</v>
      </c>
      <c r="F5" s="520" t="s">
        <v>23</v>
      </c>
      <c r="G5" s="521"/>
      <c r="H5" s="522"/>
      <c r="I5" s="528" t="s">
        <v>346</v>
      </c>
      <c r="J5" s="529"/>
      <c r="K5" s="529"/>
      <c r="L5" s="529"/>
      <c r="M5" s="529"/>
      <c r="N5" s="3"/>
      <c r="O5" s="492" t="s">
        <v>348</v>
      </c>
      <c r="P5" s="492"/>
      <c r="Q5" s="493"/>
      <c r="R5" s="500" t="s">
        <v>349</v>
      </c>
      <c r="S5" s="501"/>
      <c r="T5" s="501"/>
      <c r="U5" s="502"/>
      <c r="V5" s="506" t="s">
        <v>272</v>
      </c>
      <c r="W5" s="509" t="s">
        <v>273</v>
      </c>
      <c r="X5" s="512" t="s">
        <v>360</v>
      </c>
      <c r="Y5" s="513"/>
      <c r="Z5" s="513"/>
      <c r="AA5" s="513"/>
      <c r="AB5" s="513"/>
      <c r="AC5" s="513"/>
      <c r="AD5" s="513"/>
      <c r="AE5" s="513"/>
      <c r="AF5" s="513"/>
      <c r="AG5" s="58"/>
      <c r="AH5" s="58"/>
      <c r="AI5" s="58"/>
      <c r="AJ5" s="241"/>
      <c r="AK5" s="241"/>
    </row>
    <row r="6" spans="1:37" s="17" customFormat="1" ht="24" customHeight="1">
      <c r="A6" s="485"/>
      <c r="B6" s="485"/>
      <c r="C6" s="486"/>
      <c r="D6" s="518"/>
      <c r="E6" s="490"/>
      <c r="F6" s="523"/>
      <c r="G6" s="524"/>
      <c r="H6" s="525"/>
      <c r="I6" s="498" t="s">
        <v>24</v>
      </c>
      <c r="J6" s="526" t="s">
        <v>345</v>
      </c>
      <c r="K6" s="527"/>
      <c r="L6" s="526" t="s">
        <v>347</v>
      </c>
      <c r="M6" s="530"/>
      <c r="N6" s="3"/>
      <c r="O6" s="494"/>
      <c r="P6" s="494"/>
      <c r="Q6" s="495"/>
      <c r="R6" s="503"/>
      <c r="S6" s="504"/>
      <c r="T6" s="504"/>
      <c r="U6" s="505"/>
      <c r="V6" s="507"/>
      <c r="W6" s="510"/>
      <c r="X6" s="514" t="s">
        <v>356</v>
      </c>
      <c r="Y6" s="515"/>
      <c r="Z6" s="515"/>
      <c r="AA6" s="533" t="s">
        <v>357</v>
      </c>
      <c r="AB6" s="534"/>
      <c r="AC6" s="535" t="s">
        <v>358</v>
      </c>
      <c r="AD6" s="536"/>
      <c r="AE6" s="516" t="s">
        <v>359</v>
      </c>
      <c r="AF6" s="516"/>
      <c r="AG6" s="213"/>
      <c r="AH6" s="213"/>
      <c r="AI6" s="241"/>
      <c r="AJ6" s="241"/>
      <c r="AK6" s="241"/>
    </row>
    <row r="7" spans="1:37" s="17" customFormat="1" ht="24" customHeight="1">
      <c r="A7" s="487"/>
      <c r="B7" s="487"/>
      <c r="C7" s="488"/>
      <c r="D7" s="519"/>
      <c r="E7" s="491"/>
      <c r="F7" s="317" t="s">
        <v>24</v>
      </c>
      <c r="G7" s="317" t="s">
        <v>25</v>
      </c>
      <c r="H7" s="317" t="s">
        <v>26</v>
      </c>
      <c r="I7" s="499"/>
      <c r="J7" s="4" t="s">
        <v>25</v>
      </c>
      <c r="K7" s="4" t="s">
        <v>26</v>
      </c>
      <c r="L7" s="4" t="s">
        <v>25</v>
      </c>
      <c r="M7" s="5" t="s">
        <v>26</v>
      </c>
      <c r="N7" s="6"/>
      <c r="O7" s="496"/>
      <c r="P7" s="496"/>
      <c r="Q7" s="497"/>
      <c r="R7" s="62" t="s">
        <v>291</v>
      </c>
      <c r="S7" s="230" t="s">
        <v>265</v>
      </c>
      <c r="T7" s="230" t="s">
        <v>274</v>
      </c>
      <c r="U7" s="230" t="s">
        <v>275</v>
      </c>
      <c r="V7" s="508"/>
      <c r="W7" s="511"/>
      <c r="X7" s="244" t="s">
        <v>52</v>
      </c>
      <c r="Y7" s="67" t="s">
        <v>53</v>
      </c>
      <c r="Z7" s="96" t="s">
        <v>54</v>
      </c>
      <c r="AA7" s="67" t="s">
        <v>53</v>
      </c>
      <c r="AB7" s="96" t="s">
        <v>54</v>
      </c>
      <c r="AC7" s="67" t="s">
        <v>53</v>
      </c>
      <c r="AD7" s="96" t="s">
        <v>54</v>
      </c>
      <c r="AE7" s="67" t="s">
        <v>53</v>
      </c>
      <c r="AF7" s="312" t="s">
        <v>54</v>
      </c>
      <c r="AG7" s="213"/>
      <c r="AH7" s="213"/>
      <c r="AI7" s="213"/>
      <c r="AJ7" s="213"/>
      <c r="AK7" s="213"/>
    </row>
    <row r="8" spans="1:37" ht="24" customHeight="1">
      <c r="A8" s="474" t="s">
        <v>351</v>
      </c>
      <c r="B8" s="46"/>
      <c r="C8" s="194" t="s">
        <v>24</v>
      </c>
      <c r="D8" s="174">
        <f>SUM(D9:D11)</f>
        <v>79</v>
      </c>
      <c r="E8" s="174">
        <f>SUM(E9:E11)</f>
        <v>433</v>
      </c>
      <c r="F8" s="174">
        <f>SUM(F9:F11)</f>
        <v>10018</v>
      </c>
      <c r="G8" s="174">
        <f>SUM(G9:G11)</f>
        <v>5020</v>
      </c>
      <c r="H8" s="174">
        <f aca="true" t="shared" si="0" ref="H8:M8">SUM(H9:H11)</f>
        <v>4998</v>
      </c>
      <c r="I8" s="174">
        <f t="shared" si="0"/>
        <v>656</v>
      </c>
      <c r="J8" s="174">
        <f t="shared" si="0"/>
        <v>36</v>
      </c>
      <c r="K8" s="174">
        <f t="shared" si="0"/>
        <v>569</v>
      </c>
      <c r="L8" s="174">
        <f t="shared" si="0"/>
        <v>27</v>
      </c>
      <c r="M8" s="174">
        <f t="shared" si="0"/>
        <v>24</v>
      </c>
      <c r="N8" s="22"/>
      <c r="O8" s="474" t="s">
        <v>258</v>
      </c>
      <c r="P8" s="475"/>
      <c r="Q8" s="476"/>
      <c r="R8" s="266">
        <f>SUM(S8:U8)</f>
        <v>80</v>
      </c>
      <c r="S8" s="264">
        <v>13</v>
      </c>
      <c r="T8" s="264">
        <v>66</v>
      </c>
      <c r="U8" s="264">
        <v>1</v>
      </c>
      <c r="V8" s="265">
        <v>457</v>
      </c>
      <c r="W8" s="264">
        <v>658</v>
      </c>
      <c r="X8" s="383">
        <f>SUM(Y8:Z8)</f>
        <v>10791</v>
      </c>
      <c r="Y8" s="266">
        <f aca="true" t="shared" si="1" ref="Y8:Z11">SUM(AA8,AC8,AE8)</f>
        <v>5486</v>
      </c>
      <c r="Z8" s="266">
        <f t="shared" si="1"/>
        <v>5305</v>
      </c>
      <c r="AA8" s="264">
        <v>351</v>
      </c>
      <c r="AB8" s="319">
        <v>358</v>
      </c>
      <c r="AC8" s="265">
        <v>5099</v>
      </c>
      <c r="AD8" s="267">
        <v>4911</v>
      </c>
      <c r="AE8" s="264">
        <v>36</v>
      </c>
      <c r="AF8" s="265">
        <v>36</v>
      </c>
      <c r="AG8" s="195"/>
      <c r="AH8" s="195"/>
      <c r="AI8" s="171"/>
      <c r="AJ8" s="195"/>
      <c r="AK8" s="195"/>
    </row>
    <row r="9" spans="1:37" ht="24" customHeight="1">
      <c r="A9" s="463"/>
      <c r="B9" s="7"/>
      <c r="C9" s="8" t="s">
        <v>29</v>
      </c>
      <c r="D9" s="270">
        <v>1</v>
      </c>
      <c r="E9" s="270">
        <v>5</v>
      </c>
      <c r="F9" s="270">
        <f>SUM(G9:H9)</f>
        <v>133</v>
      </c>
      <c r="G9" s="270">
        <v>69</v>
      </c>
      <c r="H9" s="270">
        <v>64</v>
      </c>
      <c r="I9" s="270">
        <f>SUM(J9:M9)</f>
        <v>10</v>
      </c>
      <c r="J9" s="270" t="s">
        <v>255</v>
      </c>
      <c r="K9" s="270">
        <v>6</v>
      </c>
      <c r="L9" s="270">
        <v>1</v>
      </c>
      <c r="M9" s="270">
        <v>3</v>
      </c>
      <c r="N9" s="22"/>
      <c r="O9" s="477" t="s">
        <v>361</v>
      </c>
      <c r="P9" s="478"/>
      <c r="Q9" s="479"/>
      <c r="R9" s="266">
        <f>SUM(S9:U9)</f>
        <v>79</v>
      </c>
      <c r="S9" s="264">
        <v>13</v>
      </c>
      <c r="T9" s="264">
        <v>65</v>
      </c>
      <c r="U9" s="264">
        <v>1</v>
      </c>
      <c r="V9" s="266">
        <v>459</v>
      </c>
      <c r="W9" s="264">
        <v>665</v>
      </c>
      <c r="X9" s="383">
        <f>SUM(Y9:Z9)</f>
        <v>10694</v>
      </c>
      <c r="Y9" s="266">
        <f t="shared" si="1"/>
        <v>5396</v>
      </c>
      <c r="Z9" s="266">
        <f t="shared" si="1"/>
        <v>5298</v>
      </c>
      <c r="AA9" s="264">
        <v>341</v>
      </c>
      <c r="AB9" s="319">
        <v>348</v>
      </c>
      <c r="AC9" s="266">
        <v>5009</v>
      </c>
      <c r="AD9" s="267">
        <v>4904</v>
      </c>
      <c r="AE9" s="264">
        <v>46</v>
      </c>
      <c r="AF9" s="266">
        <v>46</v>
      </c>
      <c r="AG9" s="195"/>
      <c r="AH9" s="195"/>
      <c r="AI9" s="171"/>
      <c r="AJ9" s="195"/>
      <c r="AK9" s="195"/>
    </row>
    <row r="10" spans="1:37" ht="24" customHeight="1">
      <c r="A10" s="463"/>
      <c r="B10" s="9"/>
      <c r="C10" s="8" t="s">
        <v>27</v>
      </c>
      <c r="D10" s="270">
        <v>13</v>
      </c>
      <c r="E10" s="270">
        <v>41</v>
      </c>
      <c r="F10" s="270">
        <f aca="true" t="shared" si="2" ref="F10:F54">SUM(G10:H10)</f>
        <v>728</v>
      </c>
      <c r="G10" s="270">
        <v>382</v>
      </c>
      <c r="H10" s="270">
        <v>346</v>
      </c>
      <c r="I10" s="270">
        <f aca="true" t="shared" si="3" ref="I10:I54">SUM(J10:M10)</f>
        <v>60</v>
      </c>
      <c r="J10" s="270">
        <v>2</v>
      </c>
      <c r="K10" s="270">
        <v>54</v>
      </c>
      <c r="L10" s="270">
        <v>3</v>
      </c>
      <c r="M10" s="270">
        <v>1</v>
      </c>
      <c r="N10" s="22"/>
      <c r="O10" s="477" t="s">
        <v>362</v>
      </c>
      <c r="P10" s="478"/>
      <c r="Q10" s="479"/>
      <c r="R10" s="266">
        <f aca="true" t="shared" si="4" ref="R10:R31">SUM(S10:U10)</f>
        <v>79</v>
      </c>
      <c r="S10" s="264">
        <v>13</v>
      </c>
      <c r="T10" s="264">
        <v>65</v>
      </c>
      <c r="U10" s="264">
        <v>1</v>
      </c>
      <c r="V10" s="266">
        <v>453</v>
      </c>
      <c r="W10" s="264">
        <v>672</v>
      </c>
      <c r="X10" s="383">
        <f aca="true" t="shared" si="5" ref="X10:X31">SUM(Y10:Z10)</f>
        <v>10557</v>
      </c>
      <c r="Y10" s="266">
        <f t="shared" si="1"/>
        <v>5309</v>
      </c>
      <c r="Z10" s="266">
        <f t="shared" si="1"/>
        <v>5248</v>
      </c>
      <c r="AA10" s="264">
        <v>374</v>
      </c>
      <c r="AB10" s="319">
        <v>339</v>
      </c>
      <c r="AC10" s="266">
        <v>4882</v>
      </c>
      <c r="AD10" s="267">
        <v>4855</v>
      </c>
      <c r="AE10" s="264">
        <v>53</v>
      </c>
      <c r="AF10" s="266">
        <v>54</v>
      </c>
      <c r="AG10" s="195"/>
      <c r="AH10" s="195"/>
      <c r="AI10" s="171"/>
      <c r="AJ10" s="195"/>
      <c r="AK10" s="195"/>
    </row>
    <row r="11" spans="1:37" ht="24" customHeight="1">
      <c r="A11" s="463"/>
      <c r="B11" s="24"/>
      <c r="C11" s="8" t="s">
        <v>28</v>
      </c>
      <c r="D11" s="270">
        <v>65</v>
      </c>
      <c r="E11" s="270">
        <v>387</v>
      </c>
      <c r="F11" s="270">
        <f t="shared" si="2"/>
        <v>9157</v>
      </c>
      <c r="G11" s="270">
        <v>4569</v>
      </c>
      <c r="H11" s="270">
        <v>4588</v>
      </c>
      <c r="I11" s="270">
        <f t="shared" si="3"/>
        <v>586</v>
      </c>
      <c r="J11" s="270">
        <v>34</v>
      </c>
      <c r="K11" s="270">
        <v>509</v>
      </c>
      <c r="L11" s="270">
        <v>23</v>
      </c>
      <c r="M11" s="270">
        <v>20</v>
      </c>
      <c r="N11" s="22"/>
      <c r="O11" s="477" t="s">
        <v>363</v>
      </c>
      <c r="P11" s="478"/>
      <c r="Q11" s="479"/>
      <c r="R11" s="266">
        <f t="shared" si="4"/>
        <v>79</v>
      </c>
      <c r="S11" s="264">
        <v>13</v>
      </c>
      <c r="T11" s="264">
        <v>65</v>
      </c>
      <c r="U11" s="264">
        <v>1</v>
      </c>
      <c r="V11" s="266">
        <v>453</v>
      </c>
      <c r="W11" s="264">
        <v>655</v>
      </c>
      <c r="X11" s="383">
        <f t="shared" si="5"/>
        <v>10439</v>
      </c>
      <c r="Y11" s="266">
        <f t="shared" si="1"/>
        <v>5197</v>
      </c>
      <c r="Z11" s="266">
        <f t="shared" si="1"/>
        <v>5242</v>
      </c>
      <c r="AA11" s="264">
        <v>391</v>
      </c>
      <c r="AB11" s="319">
        <v>379</v>
      </c>
      <c r="AC11" s="266">
        <v>4739</v>
      </c>
      <c r="AD11" s="267">
        <v>4800</v>
      </c>
      <c r="AE11" s="264">
        <v>67</v>
      </c>
      <c r="AF11" s="266">
        <v>63</v>
      </c>
      <c r="AG11" s="195"/>
      <c r="AH11" s="195"/>
      <c r="AI11" s="171"/>
      <c r="AJ11" s="195"/>
      <c r="AK11" s="195"/>
    </row>
    <row r="12" spans="1:37" ht="24" customHeight="1">
      <c r="A12" s="463" t="s">
        <v>352</v>
      </c>
      <c r="B12" s="24"/>
      <c r="C12" s="194" t="s">
        <v>24</v>
      </c>
      <c r="D12" s="174">
        <f>SUM(D13:D15)</f>
        <v>287</v>
      </c>
      <c r="E12" s="174">
        <f>SUM(E13:E15)</f>
        <v>2868</v>
      </c>
      <c r="F12" s="174">
        <f>SUM(F13:F15)</f>
        <v>79107</v>
      </c>
      <c r="G12" s="174">
        <f>SUM(G13:G15)</f>
        <v>40355</v>
      </c>
      <c r="H12" s="174">
        <f aca="true" t="shared" si="6" ref="H12:M12">SUM(H13:H15)</f>
        <v>38752</v>
      </c>
      <c r="I12" s="174">
        <f t="shared" si="6"/>
        <v>4345</v>
      </c>
      <c r="J12" s="174">
        <f t="shared" si="6"/>
        <v>1551</v>
      </c>
      <c r="K12" s="174">
        <f t="shared" si="6"/>
        <v>2743</v>
      </c>
      <c r="L12" s="174">
        <f t="shared" si="6"/>
        <v>19</v>
      </c>
      <c r="M12" s="174">
        <f t="shared" si="6"/>
        <v>32</v>
      </c>
      <c r="N12" s="22"/>
      <c r="O12" s="537" t="s">
        <v>753</v>
      </c>
      <c r="P12" s="538"/>
      <c r="Q12" s="539"/>
      <c r="R12" s="181">
        <f aca="true" t="shared" si="7" ref="R12:AF12">SUM(R14:R31)</f>
        <v>79</v>
      </c>
      <c r="S12" s="181">
        <f t="shared" si="7"/>
        <v>13</v>
      </c>
      <c r="T12" s="181">
        <f t="shared" si="7"/>
        <v>65</v>
      </c>
      <c r="U12" s="181">
        <f t="shared" si="7"/>
        <v>1</v>
      </c>
      <c r="V12" s="181">
        <f>SUM(V14:V31)</f>
        <v>433</v>
      </c>
      <c r="W12" s="181">
        <f t="shared" si="7"/>
        <v>656</v>
      </c>
      <c r="X12" s="181">
        <f t="shared" si="7"/>
        <v>10018</v>
      </c>
      <c r="Y12" s="181">
        <f t="shared" si="7"/>
        <v>5020</v>
      </c>
      <c r="Z12" s="181">
        <f t="shared" si="7"/>
        <v>4998</v>
      </c>
      <c r="AA12" s="181">
        <f t="shared" si="7"/>
        <v>382</v>
      </c>
      <c r="AB12" s="181">
        <f t="shared" si="7"/>
        <v>346</v>
      </c>
      <c r="AC12" s="181">
        <f t="shared" si="7"/>
        <v>4569</v>
      </c>
      <c r="AD12" s="181">
        <f t="shared" si="7"/>
        <v>4588</v>
      </c>
      <c r="AE12" s="181">
        <f t="shared" si="7"/>
        <v>69</v>
      </c>
      <c r="AF12" s="181">
        <f t="shared" si="7"/>
        <v>64</v>
      </c>
      <c r="AG12" s="214"/>
      <c r="AH12" s="214"/>
      <c r="AI12" s="204"/>
      <c r="AJ12" s="214"/>
      <c r="AK12" s="214"/>
    </row>
    <row r="13" spans="1:37" ht="24" customHeight="1">
      <c r="A13" s="463"/>
      <c r="B13" s="7"/>
      <c r="C13" s="8" t="s">
        <v>29</v>
      </c>
      <c r="D13" s="270">
        <v>1</v>
      </c>
      <c r="E13" s="270">
        <v>19</v>
      </c>
      <c r="F13" s="270">
        <f t="shared" si="2"/>
        <v>678</v>
      </c>
      <c r="G13" s="270">
        <v>340</v>
      </c>
      <c r="H13" s="270">
        <v>338</v>
      </c>
      <c r="I13" s="270">
        <f t="shared" si="3"/>
        <v>29</v>
      </c>
      <c r="J13" s="270">
        <v>18</v>
      </c>
      <c r="K13" s="270">
        <v>9</v>
      </c>
      <c r="L13" s="270">
        <v>1</v>
      </c>
      <c r="M13" s="270">
        <v>1</v>
      </c>
      <c r="N13" s="22"/>
      <c r="O13" s="466"/>
      <c r="P13" s="466"/>
      <c r="Q13" s="467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384"/>
      <c r="AC13" s="266"/>
      <c r="AD13" s="288"/>
      <c r="AE13" s="268"/>
      <c r="AF13" s="266"/>
      <c r="AG13" s="174"/>
      <c r="AH13" s="174"/>
      <c r="AI13" s="204"/>
      <c r="AJ13" s="174"/>
      <c r="AK13" s="174"/>
    </row>
    <row r="14" spans="1:37" ht="24" customHeight="1">
      <c r="A14" s="463"/>
      <c r="B14" s="9"/>
      <c r="C14" s="8" t="s">
        <v>27</v>
      </c>
      <c r="D14" s="270">
        <v>285</v>
      </c>
      <c r="E14" s="270">
        <v>2843</v>
      </c>
      <c r="F14" s="270">
        <f t="shared" si="2"/>
        <v>78230</v>
      </c>
      <c r="G14" s="270">
        <v>39963</v>
      </c>
      <c r="H14" s="270">
        <v>38267</v>
      </c>
      <c r="I14" s="270">
        <f t="shared" si="3"/>
        <v>4302</v>
      </c>
      <c r="J14" s="270">
        <v>1529</v>
      </c>
      <c r="K14" s="270">
        <v>2730</v>
      </c>
      <c r="L14" s="270">
        <v>16</v>
      </c>
      <c r="M14" s="270">
        <v>27</v>
      </c>
      <c r="N14" s="22"/>
      <c r="O14" s="531" t="s">
        <v>276</v>
      </c>
      <c r="P14" s="531"/>
      <c r="Q14" s="532"/>
      <c r="R14" s="266">
        <f t="shared" si="4"/>
        <v>40</v>
      </c>
      <c r="S14" s="385" t="s">
        <v>34</v>
      </c>
      <c r="T14" s="385">
        <v>39</v>
      </c>
      <c r="U14" s="385">
        <v>1</v>
      </c>
      <c r="V14" s="385">
        <v>241</v>
      </c>
      <c r="W14" s="385">
        <v>372</v>
      </c>
      <c r="X14" s="383">
        <f t="shared" si="5"/>
        <v>5793</v>
      </c>
      <c r="Y14" s="266">
        <f aca="true" t="shared" si="8" ref="Y14:Y31">SUM(AA14,AC14,AE14)</f>
        <v>2879</v>
      </c>
      <c r="Z14" s="266">
        <f aca="true" t="shared" si="9" ref="Z14:Z31">SUM(AB14,AD14,AF14)</f>
        <v>2914</v>
      </c>
      <c r="AA14" s="385" t="s">
        <v>34</v>
      </c>
      <c r="AB14" s="385" t="s">
        <v>34</v>
      </c>
      <c r="AC14" s="385">
        <v>2810</v>
      </c>
      <c r="AD14" s="385">
        <v>2850</v>
      </c>
      <c r="AE14" s="385">
        <v>69</v>
      </c>
      <c r="AF14" s="385">
        <v>64</v>
      </c>
      <c r="AG14" s="206"/>
      <c r="AH14" s="206"/>
      <c r="AI14" s="206"/>
      <c r="AJ14" s="206"/>
      <c r="AK14" s="206"/>
    </row>
    <row r="15" spans="1:37" ht="24" customHeight="1">
      <c r="A15" s="463"/>
      <c r="B15" s="24"/>
      <c r="C15" s="8" t="s">
        <v>28</v>
      </c>
      <c r="D15" s="270">
        <v>1</v>
      </c>
      <c r="E15" s="270">
        <v>6</v>
      </c>
      <c r="F15" s="270">
        <f t="shared" si="2"/>
        <v>199</v>
      </c>
      <c r="G15" s="270">
        <v>52</v>
      </c>
      <c r="H15" s="270">
        <v>147</v>
      </c>
      <c r="I15" s="270">
        <f t="shared" si="3"/>
        <v>14</v>
      </c>
      <c r="J15" s="270">
        <v>4</v>
      </c>
      <c r="K15" s="270">
        <v>4</v>
      </c>
      <c r="L15" s="270">
        <v>2</v>
      </c>
      <c r="M15" s="270">
        <v>4</v>
      </c>
      <c r="N15" s="22"/>
      <c r="O15" s="463" t="s">
        <v>35</v>
      </c>
      <c r="P15" s="463"/>
      <c r="Q15" s="464"/>
      <c r="R15" s="266">
        <f t="shared" si="4"/>
        <v>5</v>
      </c>
      <c r="S15" s="284">
        <v>2</v>
      </c>
      <c r="T15" s="386">
        <v>3</v>
      </c>
      <c r="U15" s="386" t="s">
        <v>34</v>
      </c>
      <c r="V15" s="266">
        <v>20</v>
      </c>
      <c r="W15" s="287">
        <v>28</v>
      </c>
      <c r="X15" s="383">
        <f t="shared" si="5"/>
        <v>331</v>
      </c>
      <c r="Y15" s="266">
        <f t="shared" si="8"/>
        <v>162</v>
      </c>
      <c r="Z15" s="266">
        <f t="shared" si="9"/>
        <v>169</v>
      </c>
      <c r="AA15" s="284">
        <v>43</v>
      </c>
      <c r="AB15" s="387">
        <v>37</v>
      </c>
      <c r="AC15" s="266">
        <v>119</v>
      </c>
      <c r="AD15" s="287">
        <v>132</v>
      </c>
      <c r="AE15" s="385" t="s">
        <v>34</v>
      </c>
      <c r="AF15" s="385" t="s">
        <v>34</v>
      </c>
      <c r="AG15" s="29"/>
      <c r="AH15" s="29"/>
      <c r="AI15" s="171"/>
      <c r="AJ15" s="29"/>
      <c r="AK15" s="29"/>
    </row>
    <row r="16" spans="1:37" ht="24" customHeight="1">
      <c r="A16" s="463" t="s">
        <v>353</v>
      </c>
      <c r="B16" s="24"/>
      <c r="C16" s="194" t="s">
        <v>24</v>
      </c>
      <c r="D16" s="174">
        <f>SUM(D17:D19)</f>
        <v>113</v>
      </c>
      <c r="E16" s="174">
        <f>SUM(E17:E19)</f>
        <v>1279</v>
      </c>
      <c r="F16" s="174">
        <f>SUM(F17:F19)</f>
        <v>43504</v>
      </c>
      <c r="G16" s="174">
        <f>SUM(G17:G19)</f>
        <v>22194</v>
      </c>
      <c r="H16" s="174">
        <f aca="true" t="shared" si="10" ref="H16:M16">SUM(H17:H19)</f>
        <v>21310</v>
      </c>
      <c r="I16" s="174">
        <f t="shared" si="10"/>
        <v>2642</v>
      </c>
      <c r="J16" s="174">
        <f t="shared" si="10"/>
        <v>1461</v>
      </c>
      <c r="K16" s="174">
        <f t="shared" si="10"/>
        <v>1100</v>
      </c>
      <c r="L16" s="174">
        <f t="shared" si="10"/>
        <v>45</v>
      </c>
      <c r="M16" s="174">
        <f t="shared" si="10"/>
        <v>36</v>
      </c>
      <c r="N16" s="22"/>
      <c r="O16" s="463" t="s">
        <v>277</v>
      </c>
      <c r="P16" s="463"/>
      <c r="Q16" s="464"/>
      <c r="R16" s="266">
        <f t="shared" si="4"/>
        <v>8</v>
      </c>
      <c r="S16" s="386" t="s">
        <v>34</v>
      </c>
      <c r="T16" s="386">
        <v>8</v>
      </c>
      <c r="U16" s="386" t="s">
        <v>34</v>
      </c>
      <c r="V16" s="266">
        <v>43</v>
      </c>
      <c r="W16" s="287">
        <v>62</v>
      </c>
      <c r="X16" s="383">
        <f t="shared" si="5"/>
        <v>988</v>
      </c>
      <c r="Y16" s="266">
        <f t="shared" si="8"/>
        <v>526</v>
      </c>
      <c r="Z16" s="266">
        <f t="shared" si="9"/>
        <v>462</v>
      </c>
      <c r="AA16" s="385" t="s">
        <v>34</v>
      </c>
      <c r="AB16" s="385" t="s">
        <v>34</v>
      </c>
      <c r="AC16" s="266">
        <v>526</v>
      </c>
      <c r="AD16" s="287">
        <v>462</v>
      </c>
      <c r="AE16" s="385" t="s">
        <v>34</v>
      </c>
      <c r="AF16" s="385" t="s">
        <v>34</v>
      </c>
      <c r="AG16" s="29"/>
      <c r="AH16" s="29"/>
      <c r="AI16" s="171"/>
      <c r="AJ16" s="29"/>
      <c r="AK16" s="29"/>
    </row>
    <row r="17" spans="1:37" ht="24" customHeight="1">
      <c r="A17" s="463"/>
      <c r="B17" s="7"/>
      <c r="C17" s="8" t="s">
        <v>29</v>
      </c>
      <c r="D17" s="270">
        <v>1</v>
      </c>
      <c r="E17" s="270">
        <v>12</v>
      </c>
      <c r="F17" s="270">
        <f t="shared" si="2"/>
        <v>474</v>
      </c>
      <c r="G17" s="270">
        <v>235</v>
      </c>
      <c r="H17" s="270">
        <v>239</v>
      </c>
      <c r="I17" s="270">
        <f t="shared" si="3"/>
        <v>30</v>
      </c>
      <c r="J17" s="270">
        <v>17</v>
      </c>
      <c r="K17" s="270">
        <v>6</v>
      </c>
      <c r="L17" s="270">
        <v>5</v>
      </c>
      <c r="M17" s="270">
        <v>2</v>
      </c>
      <c r="N17" s="22"/>
      <c r="O17" s="463" t="s">
        <v>278</v>
      </c>
      <c r="P17" s="463"/>
      <c r="Q17" s="464"/>
      <c r="R17" s="266">
        <f t="shared" si="4"/>
        <v>2</v>
      </c>
      <c r="S17" s="386" t="s">
        <v>34</v>
      </c>
      <c r="T17" s="386">
        <v>2</v>
      </c>
      <c r="U17" s="386" t="s">
        <v>34</v>
      </c>
      <c r="V17" s="266">
        <v>12</v>
      </c>
      <c r="W17" s="287">
        <v>16</v>
      </c>
      <c r="X17" s="383">
        <f t="shared" si="5"/>
        <v>302</v>
      </c>
      <c r="Y17" s="266">
        <f t="shared" si="8"/>
        <v>165</v>
      </c>
      <c r="Z17" s="266">
        <f t="shared" si="9"/>
        <v>137</v>
      </c>
      <c r="AA17" s="385" t="s">
        <v>34</v>
      </c>
      <c r="AB17" s="385" t="s">
        <v>34</v>
      </c>
      <c r="AC17" s="266">
        <v>165</v>
      </c>
      <c r="AD17" s="287">
        <v>137</v>
      </c>
      <c r="AE17" s="385" t="s">
        <v>34</v>
      </c>
      <c r="AF17" s="385" t="s">
        <v>34</v>
      </c>
      <c r="AG17" s="29"/>
      <c r="AH17" s="29"/>
      <c r="AI17" s="171"/>
      <c r="AJ17" s="29"/>
      <c r="AK17" s="29"/>
    </row>
    <row r="18" spans="1:37" ht="24" customHeight="1">
      <c r="A18" s="463"/>
      <c r="B18" s="9"/>
      <c r="C18" s="8" t="s">
        <v>27</v>
      </c>
      <c r="D18" s="270">
        <v>109</v>
      </c>
      <c r="E18" s="270">
        <v>1259</v>
      </c>
      <c r="F18" s="270">
        <f t="shared" si="2"/>
        <v>42791</v>
      </c>
      <c r="G18" s="270">
        <v>21870</v>
      </c>
      <c r="H18" s="270">
        <v>20921</v>
      </c>
      <c r="I18" s="270">
        <f t="shared" si="3"/>
        <v>2563</v>
      </c>
      <c r="J18" s="270">
        <v>1438</v>
      </c>
      <c r="K18" s="270">
        <v>1085</v>
      </c>
      <c r="L18" s="270">
        <v>19</v>
      </c>
      <c r="M18" s="270">
        <v>21</v>
      </c>
      <c r="N18" s="22"/>
      <c r="O18" s="463" t="s">
        <v>60</v>
      </c>
      <c r="P18" s="463"/>
      <c r="Q18" s="464"/>
      <c r="R18" s="266">
        <f t="shared" si="4"/>
        <v>1</v>
      </c>
      <c r="S18" s="386" t="s">
        <v>34</v>
      </c>
      <c r="T18" s="386">
        <v>1</v>
      </c>
      <c r="U18" s="386" t="s">
        <v>34</v>
      </c>
      <c r="V18" s="266">
        <v>3</v>
      </c>
      <c r="W18" s="287">
        <v>5</v>
      </c>
      <c r="X18" s="383">
        <f t="shared" si="5"/>
        <v>58</v>
      </c>
      <c r="Y18" s="266">
        <f t="shared" si="8"/>
        <v>26</v>
      </c>
      <c r="Z18" s="266">
        <f t="shared" si="9"/>
        <v>32</v>
      </c>
      <c r="AA18" s="385" t="s">
        <v>34</v>
      </c>
      <c r="AB18" s="385" t="s">
        <v>34</v>
      </c>
      <c r="AC18" s="266">
        <v>26</v>
      </c>
      <c r="AD18" s="287">
        <v>32</v>
      </c>
      <c r="AE18" s="385" t="s">
        <v>34</v>
      </c>
      <c r="AF18" s="385" t="s">
        <v>34</v>
      </c>
      <c r="AG18" s="29"/>
      <c r="AH18" s="29"/>
      <c r="AI18" s="171"/>
      <c r="AJ18" s="29"/>
      <c r="AK18" s="29"/>
    </row>
    <row r="19" spans="1:37" ht="24" customHeight="1">
      <c r="A19" s="463"/>
      <c r="B19" s="24"/>
      <c r="C19" s="8" t="s">
        <v>28</v>
      </c>
      <c r="D19" s="270">
        <v>3</v>
      </c>
      <c r="E19" s="270">
        <v>8</v>
      </c>
      <c r="F19" s="270">
        <f t="shared" si="2"/>
        <v>239</v>
      </c>
      <c r="G19" s="270">
        <v>89</v>
      </c>
      <c r="H19" s="270">
        <v>150</v>
      </c>
      <c r="I19" s="270">
        <f t="shared" si="3"/>
        <v>49</v>
      </c>
      <c r="J19" s="270">
        <v>6</v>
      </c>
      <c r="K19" s="270">
        <v>9</v>
      </c>
      <c r="L19" s="270">
        <v>21</v>
      </c>
      <c r="M19" s="270">
        <v>13</v>
      </c>
      <c r="N19" s="22"/>
      <c r="O19" s="463" t="s">
        <v>57</v>
      </c>
      <c r="P19" s="463"/>
      <c r="Q19" s="464"/>
      <c r="R19" s="266">
        <f t="shared" si="4"/>
        <v>3</v>
      </c>
      <c r="S19" s="284">
        <v>2</v>
      </c>
      <c r="T19" s="386">
        <v>1</v>
      </c>
      <c r="U19" s="386" t="s">
        <v>34</v>
      </c>
      <c r="V19" s="266">
        <v>12</v>
      </c>
      <c r="W19" s="287">
        <v>18</v>
      </c>
      <c r="X19" s="383">
        <f t="shared" si="5"/>
        <v>241</v>
      </c>
      <c r="Y19" s="266">
        <f t="shared" si="8"/>
        <v>111</v>
      </c>
      <c r="Z19" s="266">
        <f t="shared" si="9"/>
        <v>130</v>
      </c>
      <c r="AA19" s="284">
        <v>47</v>
      </c>
      <c r="AB19" s="387">
        <v>52</v>
      </c>
      <c r="AC19" s="266">
        <v>64</v>
      </c>
      <c r="AD19" s="287">
        <v>78</v>
      </c>
      <c r="AE19" s="385" t="s">
        <v>34</v>
      </c>
      <c r="AF19" s="385" t="s">
        <v>34</v>
      </c>
      <c r="AG19" s="29"/>
      <c r="AH19" s="29"/>
      <c r="AI19" s="171"/>
      <c r="AJ19" s="29"/>
      <c r="AK19" s="29"/>
    </row>
    <row r="20" spans="1:37" ht="24" customHeight="1">
      <c r="A20" s="463" t="s">
        <v>36</v>
      </c>
      <c r="B20" s="24"/>
      <c r="C20" s="194" t="s">
        <v>24</v>
      </c>
      <c r="D20" s="174">
        <f>SUM(D21:D23)</f>
        <v>66</v>
      </c>
      <c r="E20" s="382" t="s">
        <v>752</v>
      </c>
      <c r="F20" s="174">
        <f aca="true" t="shared" si="11" ref="F20:M20">SUM(F21:F23)</f>
        <v>46528</v>
      </c>
      <c r="G20" s="174">
        <f t="shared" si="11"/>
        <v>23371</v>
      </c>
      <c r="H20" s="174">
        <f t="shared" si="11"/>
        <v>23157</v>
      </c>
      <c r="I20" s="174">
        <f t="shared" si="11"/>
        <v>3632</v>
      </c>
      <c r="J20" s="174">
        <f t="shared" si="11"/>
        <v>2333</v>
      </c>
      <c r="K20" s="174">
        <f t="shared" si="11"/>
        <v>705</v>
      </c>
      <c r="L20" s="174">
        <f t="shared" si="11"/>
        <v>312</v>
      </c>
      <c r="M20" s="174">
        <f t="shared" si="11"/>
        <v>282</v>
      </c>
      <c r="N20" s="30"/>
      <c r="O20" s="463" t="s">
        <v>279</v>
      </c>
      <c r="P20" s="463"/>
      <c r="Q20" s="464"/>
      <c r="R20" s="266">
        <f t="shared" si="4"/>
        <v>2</v>
      </c>
      <c r="S20" s="386" t="s">
        <v>34</v>
      </c>
      <c r="T20" s="386">
        <v>2</v>
      </c>
      <c r="U20" s="386" t="s">
        <v>34</v>
      </c>
      <c r="V20" s="266">
        <v>9</v>
      </c>
      <c r="W20" s="287">
        <v>16</v>
      </c>
      <c r="X20" s="383">
        <f t="shared" si="5"/>
        <v>161</v>
      </c>
      <c r="Y20" s="266">
        <f t="shared" si="8"/>
        <v>78</v>
      </c>
      <c r="Z20" s="266">
        <f t="shared" si="9"/>
        <v>83</v>
      </c>
      <c r="AA20" s="385" t="s">
        <v>34</v>
      </c>
      <c r="AB20" s="385" t="s">
        <v>34</v>
      </c>
      <c r="AC20" s="266">
        <v>78</v>
      </c>
      <c r="AD20" s="287">
        <v>83</v>
      </c>
      <c r="AE20" s="385" t="s">
        <v>34</v>
      </c>
      <c r="AF20" s="385" t="s">
        <v>34</v>
      </c>
      <c r="AG20" s="29"/>
      <c r="AH20" s="29"/>
      <c r="AI20" s="171"/>
      <c r="AJ20" s="29"/>
      <c r="AK20" s="29"/>
    </row>
    <row r="21" spans="1:37" ht="24" customHeight="1">
      <c r="A21" s="463"/>
      <c r="B21" s="7"/>
      <c r="C21" s="8" t="s">
        <v>29</v>
      </c>
      <c r="D21" s="270">
        <v>1</v>
      </c>
      <c r="E21" s="380" t="s">
        <v>267</v>
      </c>
      <c r="F21" s="270">
        <f t="shared" si="2"/>
        <v>393</v>
      </c>
      <c r="G21" s="270">
        <v>228</v>
      </c>
      <c r="H21" s="270">
        <v>165</v>
      </c>
      <c r="I21" s="270">
        <f t="shared" si="3"/>
        <v>31</v>
      </c>
      <c r="J21" s="270">
        <v>18</v>
      </c>
      <c r="K21" s="270">
        <v>6</v>
      </c>
      <c r="L21" s="270">
        <v>4</v>
      </c>
      <c r="M21" s="270">
        <v>3</v>
      </c>
      <c r="N21" s="22"/>
      <c r="O21" s="463" t="s">
        <v>58</v>
      </c>
      <c r="P21" s="463"/>
      <c r="Q21" s="464"/>
      <c r="R21" s="266">
        <f t="shared" si="4"/>
        <v>5</v>
      </c>
      <c r="S21" s="284">
        <v>3</v>
      </c>
      <c r="T21" s="386">
        <v>2</v>
      </c>
      <c r="U21" s="386" t="s">
        <v>34</v>
      </c>
      <c r="V21" s="266">
        <v>30</v>
      </c>
      <c r="W21" s="287">
        <v>43</v>
      </c>
      <c r="X21" s="383">
        <f t="shared" si="5"/>
        <v>624</v>
      </c>
      <c r="Y21" s="266">
        <f t="shared" si="8"/>
        <v>291</v>
      </c>
      <c r="Z21" s="266">
        <f t="shared" si="9"/>
        <v>333</v>
      </c>
      <c r="AA21" s="284">
        <v>118</v>
      </c>
      <c r="AB21" s="387">
        <v>139</v>
      </c>
      <c r="AC21" s="266">
        <v>173</v>
      </c>
      <c r="AD21" s="287">
        <v>194</v>
      </c>
      <c r="AE21" s="385" t="s">
        <v>34</v>
      </c>
      <c r="AF21" s="385" t="s">
        <v>34</v>
      </c>
      <c r="AG21" s="30"/>
      <c r="AH21" s="29"/>
      <c r="AI21" s="171"/>
      <c r="AJ21" s="29"/>
      <c r="AK21" s="29"/>
    </row>
    <row r="22" spans="1:37" ht="24" customHeight="1">
      <c r="A22" s="463"/>
      <c r="B22" s="9"/>
      <c r="C22" s="8" t="s">
        <v>27</v>
      </c>
      <c r="D22" s="270">
        <v>56</v>
      </c>
      <c r="E22" s="380" t="s">
        <v>267</v>
      </c>
      <c r="F22" s="270">
        <f t="shared" si="2"/>
        <v>36753</v>
      </c>
      <c r="G22" s="270">
        <v>18473</v>
      </c>
      <c r="H22" s="270">
        <v>18280</v>
      </c>
      <c r="I22" s="270">
        <f t="shared" si="3"/>
        <v>2965</v>
      </c>
      <c r="J22" s="270">
        <v>1993</v>
      </c>
      <c r="K22" s="270">
        <v>597</v>
      </c>
      <c r="L22" s="270">
        <v>183</v>
      </c>
      <c r="M22" s="270">
        <v>192</v>
      </c>
      <c r="N22" s="22"/>
      <c r="O22" s="30"/>
      <c r="P22" s="463"/>
      <c r="Q22" s="46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387"/>
      <c r="AC22" s="266"/>
      <c r="AD22" s="266"/>
      <c r="AE22" s="266"/>
      <c r="AF22" s="266"/>
      <c r="AG22" s="29"/>
      <c r="AH22" s="29"/>
      <c r="AI22" s="171"/>
      <c r="AJ22" s="29"/>
      <c r="AK22" s="29"/>
    </row>
    <row r="23" spans="1:37" ht="24" customHeight="1">
      <c r="A23" s="463"/>
      <c r="B23" s="24"/>
      <c r="C23" s="8" t="s">
        <v>28</v>
      </c>
      <c r="D23" s="270">
        <v>9</v>
      </c>
      <c r="E23" s="380" t="s">
        <v>267</v>
      </c>
      <c r="F23" s="270">
        <f t="shared" si="2"/>
        <v>9382</v>
      </c>
      <c r="G23" s="270">
        <v>4670</v>
      </c>
      <c r="H23" s="270">
        <v>4712</v>
      </c>
      <c r="I23" s="270">
        <f t="shared" si="3"/>
        <v>636</v>
      </c>
      <c r="J23" s="270">
        <v>322</v>
      </c>
      <c r="K23" s="270">
        <v>102</v>
      </c>
      <c r="L23" s="270">
        <v>125</v>
      </c>
      <c r="M23" s="270">
        <v>87</v>
      </c>
      <c r="N23" s="22"/>
      <c r="O23" s="466"/>
      <c r="P23" s="466"/>
      <c r="Q23" s="467"/>
      <c r="R23" s="385"/>
      <c r="S23" s="385"/>
      <c r="T23" s="385"/>
      <c r="U23" s="385"/>
      <c r="V23" s="385"/>
      <c r="W23" s="385"/>
      <c r="X23" s="385"/>
      <c r="Y23" s="385"/>
      <c r="Z23" s="385"/>
      <c r="AA23" s="385"/>
      <c r="AB23" s="388"/>
      <c r="AC23" s="385"/>
      <c r="AD23" s="385"/>
      <c r="AE23" s="385"/>
      <c r="AF23" s="385"/>
      <c r="AG23" s="206"/>
      <c r="AH23" s="206"/>
      <c r="AI23" s="206"/>
      <c r="AJ23" s="206"/>
      <c r="AK23" s="206"/>
    </row>
    <row r="24" spans="1:37" ht="24" customHeight="1">
      <c r="A24" s="462" t="s">
        <v>354</v>
      </c>
      <c r="B24" s="24"/>
      <c r="C24" s="194" t="s">
        <v>24</v>
      </c>
      <c r="D24" s="174">
        <f>SUM(D25:D27)</f>
        <v>2</v>
      </c>
      <c r="E24" s="382" t="s">
        <v>752</v>
      </c>
      <c r="F24" s="174">
        <f aca="true" t="shared" si="12" ref="F24:M24">SUM(F25:F27)</f>
        <v>1828</v>
      </c>
      <c r="G24" s="174">
        <f t="shared" si="12"/>
        <v>1366</v>
      </c>
      <c r="H24" s="174">
        <f t="shared" si="12"/>
        <v>462</v>
      </c>
      <c r="I24" s="174">
        <f t="shared" si="12"/>
        <v>188</v>
      </c>
      <c r="J24" s="174">
        <f t="shared" si="12"/>
        <v>119</v>
      </c>
      <c r="K24" s="174">
        <f t="shared" si="12"/>
        <v>8</v>
      </c>
      <c r="L24" s="174">
        <f t="shared" si="12"/>
        <v>58</v>
      </c>
      <c r="M24" s="174">
        <f t="shared" si="12"/>
        <v>3</v>
      </c>
      <c r="N24" s="22"/>
      <c r="O24" s="463" t="s">
        <v>280</v>
      </c>
      <c r="P24" s="463"/>
      <c r="Q24" s="464"/>
      <c r="R24" s="266">
        <f t="shared" si="4"/>
        <v>1</v>
      </c>
      <c r="S24" s="284">
        <v>1</v>
      </c>
      <c r="T24" s="386" t="s">
        <v>34</v>
      </c>
      <c r="U24" s="386" t="s">
        <v>34</v>
      </c>
      <c r="V24" s="266">
        <v>3</v>
      </c>
      <c r="W24" s="389">
        <v>5</v>
      </c>
      <c r="X24" s="383">
        <f t="shared" si="5"/>
        <v>55</v>
      </c>
      <c r="Y24" s="266">
        <f t="shared" si="8"/>
        <v>25</v>
      </c>
      <c r="Z24" s="266">
        <f t="shared" si="9"/>
        <v>30</v>
      </c>
      <c r="AA24" s="390">
        <v>25</v>
      </c>
      <c r="AB24" s="387">
        <v>30</v>
      </c>
      <c r="AC24" s="385" t="s">
        <v>34</v>
      </c>
      <c r="AD24" s="385" t="s">
        <v>34</v>
      </c>
      <c r="AE24" s="385" t="s">
        <v>34</v>
      </c>
      <c r="AF24" s="385" t="s">
        <v>34</v>
      </c>
      <c r="AG24" s="29"/>
      <c r="AH24" s="30"/>
      <c r="AI24" s="171"/>
      <c r="AJ24" s="29"/>
      <c r="AK24" s="29"/>
    </row>
    <row r="25" spans="1:37" ht="24" customHeight="1">
      <c r="A25" s="462"/>
      <c r="B25" s="7"/>
      <c r="C25" s="8" t="s">
        <v>29</v>
      </c>
      <c r="D25" s="270">
        <v>1</v>
      </c>
      <c r="E25" s="380" t="s">
        <v>267</v>
      </c>
      <c r="F25" s="270">
        <f t="shared" si="2"/>
        <v>1031</v>
      </c>
      <c r="G25" s="270">
        <v>695</v>
      </c>
      <c r="H25" s="270">
        <v>336</v>
      </c>
      <c r="I25" s="270">
        <f t="shared" si="3"/>
        <v>128</v>
      </c>
      <c r="J25" s="270">
        <v>73</v>
      </c>
      <c r="K25" s="270">
        <v>2</v>
      </c>
      <c r="L25" s="270">
        <v>51</v>
      </c>
      <c r="M25" s="270">
        <v>2</v>
      </c>
      <c r="N25" s="22"/>
      <c r="O25" s="463" t="s">
        <v>281</v>
      </c>
      <c r="P25" s="463"/>
      <c r="Q25" s="464"/>
      <c r="R25" s="386" t="s">
        <v>34</v>
      </c>
      <c r="S25" s="386" t="s">
        <v>34</v>
      </c>
      <c r="T25" s="386" t="s">
        <v>34</v>
      </c>
      <c r="U25" s="386" t="s">
        <v>34</v>
      </c>
      <c r="V25" s="385" t="s">
        <v>255</v>
      </c>
      <c r="W25" s="385" t="s">
        <v>34</v>
      </c>
      <c r="X25" s="385" t="s">
        <v>34</v>
      </c>
      <c r="Y25" s="385" t="s">
        <v>34</v>
      </c>
      <c r="Z25" s="385" t="s">
        <v>34</v>
      </c>
      <c r="AA25" s="385" t="s">
        <v>34</v>
      </c>
      <c r="AB25" s="385" t="s">
        <v>34</v>
      </c>
      <c r="AC25" s="385" t="s">
        <v>34</v>
      </c>
      <c r="AD25" s="385" t="s">
        <v>34</v>
      </c>
      <c r="AE25" s="385" t="s">
        <v>34</v>
      </c>
      <c r="AF25" s="385" t="s">
        <v>34</v>
      </c>
      <c r="AG25" s="29"/>
      <c r="AH25" s="29"/>
      <c r="AI25" s="171"/>
      <c r="AJ25" s="29"/>
      <c r="AK25" s="29"/>
    </row>
    <row r="26" spans="1:37" ht="24" customHeight="1">
      <c r="A26" s="462"/>
      <c r="B26" s="7"/>
      <c r="C26" s="8" t="s">
        <v>27</v>
      </c>
      <c r="D26" s="270" t="s">
        <v>255</v>
      </c>
      <c r="E26" s="380" t="s">
        <v>255</v>
      </c>
      <c r="F26" s="270" t="s">
        <v>255</v>
      </c>
      <c r="G26" s="270" t="s">
        <v>255</v>
      </c>
      <c r="H26" s="270" t="s">
        <v>255</v>
      </c>
      <c r="I26" s="270" t="s">
        <v>255</v>
      </c>
      <c r="J26" s="270" t="s">
        <v>255</v>
      </c>
      <c r="K26" s="270" t="s">
        <v>255</v>
      </c>
      <c r="L26" s="270" t="s">
        <v>255</v>
      </c>
      <c r="M26" s="270" t="s">
        <v>255</v>
      </c>
      <c r="N26" s="22"/>
      <c r="O26" s="463" t="s">
        <v>282</v>
      </c>
      <c r="P26" s="463"/>
      <c r="Q26" s="464"/>
      <c r="R26" s="266">
        <f t="shared" si="4"/>
        <v>5</v>
      </c>
      <c r="S26" s="284">
        <v>1</v>
      </c>
      <c r="T26" s="386">
        <v>4</v>
      </c>
      <c r="U26" s="386" t="s">
        <v>34</v>
      </c>
      <c r="V26" s="266">
        <v>31</v>
      </c>
      <c r="W26" s="287">
        <v>45</v>
      </c>
      <c r="X26" s="383">
        <f t="shared" si="5"/>
        <v>745</v>
      </c>
      <c r="Y26" s="266">
        <f t="shared" si="8"/>
        <v>357</v>
      </c>
      <c r="Z26" s="266">
        <f t="shared" si="9"/>
        <v>388</v>
      </c>
      <c r="AA26" s="284">
        <v>29</v>
      </c>
      <c r="AB26" s="391">
        <v>27</v>
      </c>
      <c r="AC26" s="266">
        <v>328</v>
      </c>
      <c r="AD26" s="287">
        <v>361</v>
      </c>
      <c r="AE26" s="385" t="s">
        <v>34</v>
      </c>
      <c r="AF26" s="385" t="s">
        <v>34</v>
      </c>
      <c r="AG26" s="29"/>
      <c r="AH26" s="29"/>
      <c r="AI26" s="171"/>
      <c r="AJ26" s="29"/>
      <c r="AK26" s="29"/>
    </row>
    <row r="27" spans="1:37" ht="24" customHeight="1">
      <c r="A27" s="462"/>
      <c r="B27" s="24"/>
      <c r="C27" s="8" t="s">
        <v>28</v>
      </c>
      <c r="D27" s="270">
        <v>1</v>
      </c>
      <c r="E27" s="380" t="s">
        <v>267</v>
      </c>
      <c r="F27" s="270">
        <f t="shared" si="2"/>
        <v>797</v>
      </c>
      <c r="G27" s="270">
        <v>671</v>
      </c>
      <c r="H27" s="270">
        <v>126</v>
      </c>
      <c r="I27" s="270">
        <f t="shared" si="3"/>
        <v>60</v>
      </c>
      <c r="J27" s="270">
        <v>46</v>
      </c>
      <c r="K27" s="270">
        <v>6</v>
      </c>
      <c r="L27" s="270">
        <v>7</v>
      </c>
      <c r="M27" s="270">
        <v>1</v>
      </c>
      <c r="N27" s="22"/>
      <c r="O27" s="463" t="s">
        <v>283</v>
      </c>
      <c r="P27" s="463"/>
      <c r="Q27" s="464"/>
      <c r="R27" s="266">
        <f t="shared" si="4"/>
        <v>3</v>
      </c>
      <c r="S27" s="284">
        <v>1</v>
      </c>
      <c r="T27" s="386">
        <v>2</v>
      </c>
      <c r="U27" s="386" t="s">
        <v>34</v>
      </c>
      <c r="V27" s="266">
        <v>19</v>
      </c>
      <c r="W27" s="287">
        <v>29</v>
      </c>
      <c r="X27" s="383">
        <f t="shared" si="5"/>
        <v>518</v>
      </c>
      <c r="Y27" s="266">
        <f t="shared" si="8"/>
        <v>283</v>
      </c>
      <c r="Z27" s="266">
        <f t="shared" si="9"/>
        <v>235</v>
      </c>
      <c r="AA27" s="284">
        <v>53</v>
      </c>
      <c r="AB27" s="387">
        <v>22</v>
      </c>
      <c r="AC27" s="266">
        <v>230</v>
      </c>
      <c r="AD27" s="266">
        <v>213</v>
      </c>
      <c r="AE27" s="385" t="s">
        <v>34</v>
      </c>
      <c r="AF27" s="385" t="s">
        <v>34</v>
      </c>
      <c r="AG27" s="29"/>
      <c r="AH27" s="29"/>
      <c r="AI27" s="171"/>
      <c r="AJ27" s="29"/>
      <c r="AK27" s="29"/>
    </row>
    <row r="28" spans="1:37" ht="24" customHeight="1">
      <c r="A28" s="463" t="s">
        <v>37</v>
      </c>
      <c r="B28" s="24"/>
      <c r="C28" s="194" t="s">
        <v>24</v>
      </c>
      <c r="D28" s="174">
        <f>SUM(D29:D31)</f>
        <v>8</v>
      </c>
      <c r="E28" s="382" t="s">
        <v>752</v>
      </c>
      <c r="F28" s="174">
        <f>SUM(F29:F31)</f>
        <v>5108</v>
      </c>
      <c r="G28" s="174">
        <f>SUM(G29:G31)</f>
        <v>747</v>
      </c>
      <c r="H28" s="174">
        <f aca="true" t="shared" si="13" ref="H28:M28">SUM(H29:H31)</f>
        <v>4361</v>
      </c>
      <c r="I28" s="174">
        <f t="shared" si="13"/>
        <v>687</v>
      </c>
      <c r="J28" s="174">
        <f t="shared" si="13"/>
        <v>202</v>
      </c>
      <c r="K28" s="174">
        <f t="shared" si="13"/>
        <v>79</v>
      </c>
      <c r="L28" s="174">
        <f t="shared" si="13"/>
        <v>269</v>
      </c>
      <c r="M28" s="174">
        <f t="shared" si="13"/>
        <v>137</v>
      </c>
      <c r="N28" s="22"/>
      <c r="O28" s="463" t="s">
        <v>284</v>
      </c>
      <c r="P28" s="463"/>
      <c r="Q28" s="464"/>
      <c r="R28" s="386" t="s">
        <v>34</v>
      </c>
      <c r="S28" s="386" t="s">
        <v>34</v>
      </c>
      <c r="T28" s="386" t="s">
        <v>34</v>
      </c>
      <c r="U28" s="386" t="s">
        <v>34</v>
      </c>
      <c r="V28" s="385" t="s">
        <v>34</v>
      </c>
      <c r="W28" s="385" t="s">
        <v>34</v>
      </c>
      <c r="X28" s="385" t="s">
        <v>34</v>
      </c>
      <c r="Y28" s="385" t="s">
        <v>34</v>
      </c>
      <c r="Z28" s="385" t="s">
        <v>34</v>
      </c>
      <c r="AA28" s="385" t="s">
        <v>34</v>
      </c>
      <c r="AB28" s="385" t="s">
        <v>34</v>
      </c>
      <c r="AC28" s="385" t="s">
        <v>34</v>
      </c>
      <c r="AD28" s="385" t="s">
        <v>34</v>
      </c>
      <c r="AE28" s="385" t="s">
        <v>34</v>
      </c>
      <c r="AF28" s="385" t="s">
        <v>34</v>
      </c>
      <c r="AG28" s="29"/>
      <c r="AH28" s="29"/>
      <c r="AI28" s="171"/>
      <c r="AJ28" s="29"/>
      <c r="AK28" s="29"/>
    </row>
    <row r="29" spans="1:37" ht="24" customHeight="1">
      <c r="A29" s="463"/>
      <c r="B29" s="7"/>
      <c r="C29" s="8" t="s">
        <v>29</v>
      </c>
      <c r="D29" s="270">
        <v>1</v>
      </c>
      <c r="E29" s="380" t="s">
        <v>267</v>
      </c>
      <c r="F29" s="270">
        <f t="shared" si="2"/>
        <v>648</v>
      </c>
      <c r="G29" s="270">
        <v>68</v>
      </c>
      <c r="H29" s="270">
        <v>580</v>
      </c>
      <c r="I29" s="270">
        <f t="shared" si="3"/>
        <v>219</v>
      </c>
      <c r="J29" s="270">
        <v>40</v>
      </c>
      <c r="K29" s="270">
        <v>21</v>
      </c>
      <c r="L29" s="270">
        <v>88</v>
      </c>
      <c r="M29" s="270">
        <v>70</v>
      </c>
      <c r="N29" s="22"/>
      <c r="O29" s="463" t="s">
        <v>285</v>
      </c>
      <c r="P29" s="463"/>
      <c r="Q29" s="464"/>
      <c r="R29" s="266">
        <f t="shared" si="4"/>
        <v>1</v>
      </c>
      <c r="S29" s="386" t="s">
        <v>34</v>
      </c>
      <c r="T29" s="386">
        <v>1</v>
      </c>
      <c r="U29" s="386" t="s">
        <v>34</v>
      </c>
      <c r="V29" s="266">
        <v>4</v>
      </c>
      <c r="W29" s="287">
        <v>5</v>
      </c>
      <c r="X29" s="383">
        <f t="shared" si="5"/>
        <v>96</v>
      </c>
      <c r="Y29" s="266">
        <f t="shared" si="8"/>
        <v>50</v>
      </c>
      <c r="Z29" s="266">
        <f t="shared" si="9"/>
        <v>46</v>
      </c>
      <c r="AA29" s="385" t="s">
        <v>34</v>
      </c>
      <c r="AB29" s="385" t="s">
        <v>34</v>
      </c>
      <c r="AC29" s="266">
        <v>50</v>
      </c>
      <c r="AD29" s="266">
        <v>46</v>
      </c>
      <c r="AE29" s="385" t="s">
        <v>34</v>
      </c>
      <c r="AF29" s="385" t="s">
        <v>34</v>
      </c>
      <c r="AG29" s="29"/>
      <c r="AH29" s="29"/>
      <c r="AI29" s="171"/>
      <c r="AJ29" s="29"/>
      <c r="AK29" s="29"/>
    </row>
    <row r="30" spans="1:37" ht="24" customHeight="1">
      <c r="A30" s="463"/>
      <c r="B30" s="9"/>
      <c r="C30" s="8" t="s">
        <v>27</v>
      </c>
      <c r="D30" s="270">
        <v>1</v>
      </c>
      <c r="E30" s="380" t="s">
        <v>267</v>
      </c>
      <c r="F30" s="270">
        <f t="shared" si="2"/>
        <v>232</v>
      </c>
      <c r="G30" s="270">
        <v>88</v>
      </c>
      <c r="H30" s="270">
        <v>144</v>
      </c>
      <c r="I30" s="270">
        <f t="shared" si="3"/>
        <v>75</v>
      </c>
      <c r="J30" s="270">
        <v>41</v>
      </c>
      <c r="K30" s="270">
        <v>2</v>
      </c>
      <c r="L30" s="270">
        <v>31</v>
      </c>
      <c r="M30" s="270">
        <v>1</v>
      </c>
      <c r="N30" s="22"/>
      <c r="O30" s="463" t="s">
        <v>286</v>
      </c>
      <c r="P30" s="463"/>
      <c r="Q30" s="464"/>
      <c r="R30" s="266">
        <f t="shared" si="4"/>
        <v>1</v>
      </c>
      <c r="S30" s="284">
        <v>1</v>
      </c>
      <c r="T30" s="386" t="s">
        <v>34</v>
      </c>
      <c r="U30" s="386" t="s">
        <v>34</v>
      </c>
      <c r="V30" s="266">
        <v>3</v>
      </c>
      <c r="W30" s="287">
        <v>5</v>
      </c>
      <c r="X30" s="383">
        <f t="shared" si="5"/>
        <v>53</v>
      </c>
      <c r="Y30" s="266">
        <f t="shared" si="8"/>
        <v>37</v>
      </c>
      <c r="Z30" s="266">
        <f t="shared" si="9"/>
        <v>16</v>
      </c>
      <c r="AA30" s="284">
        <v>37</v>
      </c>
      <c r="AB30" s="387">
        <v>16</v>
      </c>
      <c r="AC30" s="385" t="s">
        <v>34</v>
      </c>
      <c r="AD30" s="385" t="s">
        <v>34</v>
      </c>
      <c r="AE30" s="385" t="s">
        <v>34</v>
      </c>
      <c r="AF30" s="385" t="s">
        <v>34</v>
      </c>
      <c r="AG30" s="29"/>
      <c r="AH30" s="29"/>
      <c r="AI30" s="171"/>
      <c r="AJ30" s="29"/>
      <c r="AK30" s="29"/>
    </row>
    <row r="31" spans="1:37" ht="24" customHeight="1">
      <c r="A31" s="463"/>
      <c r="B31" s="24"/>
      <c r="C31" s="8" t="s">
        <v>28</v>
      </c>
      <c r="D31" s="270">
        <v>6</v>
      </c>
      <c r="E31" s="380" t="s">
        <v>267</v>
      </c>
      <c r="F31" s="270">
        <f t="shared" si="2"/>
        <v>4228</v>
      </c>
      <c r="G31" s="270">
        <v>591</v>
      </c>
      <c r="H31" s="270">
        <v>3637</v>
      </c>
      <c r="I31" s="270">
        <f t="shared" si="3"/>
        <v>393</v>
      </c>
      <c r="J31" s="270">
        <v>121</v>
      </c>
      <c r="K31" s="270">
        <v>56</v>
      </c>
      <c r="L31" s="270">
        <v>150</v>
      </c>
      <c r="M31" s="270">
        <v>66</v>
      </c>
      <c r="N31" s="22"/>
      <c r="O31" s="543" t="s">
        <v>287</v>
      </c>
      <c r="P31" s="543"/>
      <c r="Q31" s="544"/>
      <c r="R31" s="392">
        <f t="shared" si="4"/>
        <v>2</v>
      </c>
      <c r="S31" s="393">
        <v>2</v>
      </c>
      <c r="T31" s="394" t="s">
        <v>34</v>
      </c>
      <c r="U31" s="394" t="s">
        <v>34</v>
      </c>
      <c r="V31" s="395">
        <v>3</v>
      </c>
      <c r="W31" s="396">
        <v>7</v>
      </c>
      <c r="X31" s="397">
        <f t="shared" si="5"/>
        <v>53</v>
      </c>
      <c r="Y31" s="395">
        <f t="shared" si="8"/>
        <v>30</v>
      </c>
      <c r="Z31" s="395">
        <f t="shared" si="9"/>
        <v>23</v>
      </c>
      <c r="AA31" s="398">
        <v>30</v>
      </c>
      <c r="AB31" s="399">
        <v>23</v>
      </c>
      <c r="AC31" s="400" t="s">
        <v>34</v>
      </c>
      <c r="AD31" s="400" t="s">
        <v>34</v>
      </c>
      <c r="AE31" s="401" t="s">
        <v>34</v>
      </c>
      <c r="AF31" s="401" t="s">
        <v>34</v>
      </c>
      <c r="AG31" s="29"/>
      <c r="AH31" s="29"/>
      <c r="AI31" s="171"/>
      <c r="AJ31" s="29"/>
      <c r="AK31" s="29"/>
    </row>
    <row r="32" spans="1:37" ht="24" customHeight="1">
      <c r="A32" s="463" t="s">
        <v>355</v>
      </c>
      <c r="B32" s="24"/>
      <c r="C32" s="194" t="s">
        <v>24</v>
      </c>
      <c r="D32" s="174">
        <f>SUM(D33:D35)</f>
        <v>8</v>
      </c>
      <c r="E32" s="382" t="s">
        <v>752</v>
      </c>
      <c r="F32" s="174">
        <f aca="true" t="shared" si="14" ref="F32:M32">SUM(F33:F35)</f>
        <v>27949</v>
      </c>
      <c r="G32" s="174">
        <f t="shared" si="14"/>
        <v>20732</v>
      </c>
      <c r="H32" s="174">
        <f t="shared" si="14"/>
        <v>7217</v>
      </c>
      <c r="I32" s="174">
        <f t="shared" si="14"/>
        <v>3032</v>
      </c>
      <c r="J32" s="174">
        <f t="shared" si="14"/>
        <v>1838</v>
      </c>
      <c r="K32" s="174">
        <f t="shared" si="14"/>
        <v>170</v>
      </c>
      <c r="L32" s="174">
        <f t="shared" si="14"/>
        <v>915</v>
      </c>
      <c r="M32" s="174">
        <f t="shared" si="14"/>
        <v>109</v>
      </c>
      <c r="N32" s="22"/>
      <c r="O32" s="468" t="s">
        <v>288</v>
      </c>
      <c r="P32" s="468"/>
      <c r="Q32" s="468"/>
      <c r="R32" s="468"/>
      <c r="S32" s="468"/>
      <c r="T32" s="468"/>
      <c r="U32" s="468"/>
      <c r="V32" s="171"/>
      <c r="W32" s="29"/>
      <c r="X32" s="30"/>
      <c r="Y32" s="171"/>
      <c r="Z32" s="31"/>
      <c r="AA32" s="31"/>
      <c r="AB32" s="49"/>
      <c r="AC32" s="171"/>
      <c r="AD32" s="29"/>
      <c r="AE32" s="27"/>
      <c r="AF32" s="171"/>
      <c r="AG32" s="29"/>
      <c r="AH32" s="29"/>
      <c r="AI32" s="171"/>
      <c r="AJ32" s="29"/>
      <c r="AK32" s="29"/>
    </row>
    <row r="33" spans="1:37" ht="24" customHeight="1">
      <c r="A33" s="463"/>
      <c r="B33" s="7"/>
      <c r="C33" s="8" t="s">
        <v>29</v>
      </c>
      <c r="D33" s="270">
        <v>2</v>
      </c>
      <c r="E33" s="380" t="s">
        <v>267</v>
      </c>
      <c r="F33" s="270">
        <f t="shared" si="2"/>
        <v>10604</v>
      </c>
      <c r="G33" s="270">
        <v>7803</v>
      </c>
      <c r="H33" s="381">
        <v>2801</v>
      </c>
      <c r="I33" s="270">
        <f t="shared" si="3"/>
        <v>1575</v>
      </c>
      <c r="J33" s="270">
        <v>965</v>
      </c>
      <c r="K33" s="270">
        <v>64</v>
      </c>
      <c r="L33" s="270">
        <v>477</v>
      </c>
      <c r="M33" s="270">
        <v>69</v>
      </c>
      <c r="N33" s="22"/>
      <c r="O33" s="469" t="s">
        <v>38</v>
      </c>
      <c r="P33" s="469"/>
      <c r="Q33" s="469"/>
      <c r="R33" s="469"/>
      <c r="S33" s="469"/>
      <c r="T33" s="469"/>
      <c r="U33" s="469"/>
      <c r="V33" s="469"/>
      <c r="W33" s="469"/>
      <c r="X33" s="31"/>
      <c r="Y33" s="171"/>
      <c r="Z33" s="31"/>
      <c r="AA33" s="31"/>
      <c r="AB33" s="50"/>
      <c r="AC33" s="171"/>
      <c r="AD33" s="29"/>
      <c r="AE33" s="31"/>
      <c r="AF33" s="171"/>
      <c r="AG33" s="29"/>
      <c r="AH33" s="29"/>
      <c r="AI33" s="171"/>
      <c r="AJ33" s="29"/>
      <c r="AK33" s="29"/>
    </row>
    <row r="34" spans="1:37" ht="24" customHeight="1">
      <c r="A34" s="463"/>
      <c r="B34" s="9"/>
      <c r="C34" s="8" t="s">
        <v>27</v>
      </c>
      <c r="D34" s="270">
        <v>1</v>
      </c>
      <c r="E34" s="380" t="s">
        <v>267</v>
      </c>
      <c r="F34" s="270">
        <f t="shared" si="2"/>
        <v>662</v>
      </c>
      <c r="G34" s="270">
        <v>305</v>
      </c>
      <c r="H34" s="381">
        <v>357</v>
      </c>
      <c r="I34" s="270">
        <f t="shared" si="3"/>
        <v>217</v>
      </c>
      <c r="J34" s="270">
        <v>54</v>
      </c>
      <c r="K34" s="270">
        <v>4</v>
      </c>
      <c r="L34" s="270">
        <v>151</v>
      </c>
      <c r="M34" s="270">
        <v>8</v>
      </c>
      <c r="N34" s="22"/>
      <c r="O34" s="30"/>
      <c r="P34" s="14"/>
      <c r="Q34" s="14"/>
      <c r="R34" s="171"/>
      <c r="S34" s="31"/>
      <c r="T34" s="75"/>
      <c r="U34" s="30"/>
      <c r="V34" s="171"/>
      <c r="W34" s="29"/>
      <c r="X34" s="30"/>
      <c r="Y34" s="171"/>
      <c r="Z34" s="31"/>
      <c r="AA34" s="31"/>
      <c r="AB34" s="49"/>
      <c r="AC34" s="171"/>
      <c r="AD34" s="30"/>
      <c r="AE34" s="30"/>
      <c r="AF34" s="171"/>
      <c r="AG34" s="30"/>
      <c r="AH34" s="29"/>
      <c r="AI34" s="171"/>
      <c r="AJ34" s="29"/>
      <c r="AK34" s="29"/>
    </row>
    <row r="35" spans="1:37" ht="24" customHeight="1">
      <c r="A35" s="463"/>
      <c r="B35" s="24"/>
      <c r="C35" s="8" t="s">
        <v>28</v>
      </c>
      <c r="D35" s="270">
        <v>5</v>
      </c>
      <c r="E35" s="380" t="s">
        <v>267</v>
      </c>
      <c r="F35" s="270">
        <f t="shared" si="2"/>
        <v>16683</v>
      </c>
      <c r="G35" s="270">
        <v>12624</v>
      </c>
      <c r="H35" s="381">
        <v>4059</v>
      </c>
      <c r="I35" s="270">
        <f t="shared" si="3"/>
        <v>1240</v>
      </c>
      <c r="J35" s="270">
        <v>819</v>
      </c>
      <c r="K35" s="270">
        <v>102</v>
      </c>
      <c r="L35" s="270">
        <v>287</v>
      </c>
      <c r="M35" s="270">
        <v>32</v>
      </c>
      <c r="N35" s="22"/>
      <c r="O35" s="30"/>
      <c r="P35" s="14"/>
      <c r="Q35" s="14"/>
      <c r="R35" s="171"/>
      <c r="S35" s="31"/>
      <c r="T35" s="75"/>
      <c r="U35" s="30"/>
      <c r="V35" s="171"/>
      <c r="W35" s="29"/>
      <c r="X35" s="30"/>
      <c r="Y35" s="171"/>
      <c r="Z35" s="31"/>
      <c r="AA35" s="31"/>
      <c r="AB35" s="49"/>
      <c r="AC35" s="171"/>
      <c r="AD35" s="29"/>
      <c r="AE35" s="30"/>
      <c r="AF35" s="171"/>
      <c r="AG35" s="29"/>
      <c r="AH35" s="29"/>
      <c r="AI35" s="171"/>
      <c r="AJ35" s="29"/>
      <c r="AK35" s="29"/>
    </row>
    <row r="36" spans="1:39" ht="24" customHeight="1">
      <c r="A36" s="1055" t="s">
        <v>790</v>
      </c>
      <c r="B36" s="24"/>
      <c r="C36" s="194" t="s">
        <v>24</v>
      </c>
      <c r="D36" s="174">
        <f>SUM(D37:D39)</f>
        <v>41</v>
      </c>
      <c r="E36" s="382" t="s">
        <v>752</v>
      </c>
      <c r="F36" s="174">
        <f>SUM(F37:F39)</f>
        <v>6658</v>
      </c>
      <c r="G36" s="174">
        <f>SUM(G37:G39)</f>
        <v>2850</v>
      </c>
      <c r="H36" s="174">
        <f aca="true" t="shared" si="15" ref="H36:M36">SUM(H37:H39)</f>
        <v>3808</v>
      </c>
      <c r="I36" s="174">
        <f t="shared" si="15"/>
        <v>1716</v>
      </c>
      <c r="J36" s="174">
        <f t="shared" si="15"/>
        <v>147</v>
      </c>
      <c r="K36" s="174">
        <f t="shared" si="15"/>
        <v>213</v>
      </c>
      <c r="L36" s="174">
        <f t="shared" si="15"/>
        <v>878</v>
      </c>
      <c r="M36" s="174">
        <f t="shared" si="15"/>
        <v>478</v>
      </c>
      <c r="N36" s="22"/>
      <c r="O36" s="31"/>
      <c r="P36" s="31"/>
      <c r="Q36" s="247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0"/>
      <c r="AH36" s="30"/>
      <c r="AI36" s="30"/>
      <c r="AJ36" s="30"/>
      <c r="AK36" s="30"/>
      <c r="AL36" s="22"/>
      <c r="AM36" s="35"/>
    </row>
    <row r="37" spans="1:37" ht="24" customHeight="1">
      <c r="A37" s="540"/>
      <c r="B37" s="10"/>
      <c r="C37" s="11" t="s">
        <v>29</v>
      </c>
      <c r="D37" s="270">
        <v>3</v>
      </c>
      <c r="E37" s="380" t="s">
        <v>267</v>
      </c>
      <c r="F37" s="270">
        <f t="shared" si="2"/>
        <v>386</v>
      </c>
      <c r="G37" s="270">
        <v>5</v>
      </c>
      <c r="H37" s="270">
        <v>381</v>
      </c>
      <c r="I37" s="270">
        <f t="shared" si="3"/>
        <v>202</v>
      </c>
      <c r="J37" s="270" t="s">
        <v>255</v>
      </c>
      <c r="K37" s="270">
        <v>14</v>
      </c>
      <c r="L37" s="270">
        <v>104</v>
      </c>
      <c r="M37" s="270">
        <v>84</v>
      </c>
      <c r="O37" s="97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</row>
    <row r="38" spans="1:37" ht="24" customHeight="1">
      <c r="A38" s="540"/>
      <c r="B38" s="12"/>
      <c r="C38" s="11" t="s">
        <v>27</v>
      </c>
      <c r="D38" s="270">
        <v>3</v>
      </c>
      <c r="E38" s="380" t="s">
        <v>267</v>
      </c>
      <c r="F38" s="270">
        <f t="shared" si="2"/>
        <v>894</v>
      </c>
      <c r="G38" s="270">
        <v>64</v>
      </c>
      <c r="H38" s="270">
        <v>830</v>
      </c>
      <c r="I38" s="270">
        <f t="shared" si="3"/>
        <v>370</v>
      </c>
      <c r="J38" s="270">
        <v>8</v>
      </c>
      <c r="K38" s="270">
        <v>52</v>
      </c>
      <c r="L38" s="270">
        <v>202</v>
      </c>
      <c r="M38" s="270">
        <v>108</v>
      </c>
      <c r="N38" s="22"/>
      <c r="O38" s="30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</row>
    <row r="39" spans="1:42" ht="24" customHeight="1">
      <c r="A39" s="540"/>
      <c r="B39" s="36"/>
      <c r="C39" s="11" t="s">
        <v>28</v>
      </c>
      <c r="D39" s="270">
        <v>35</v>
      </c>
      <c r="E39" s="380" t="s">
        <v>267</v>
      </c>
      <c r="F39" s="270">
        <f t="shared" si="2"/>
        <v>5378</v>
      </c>
      <c r="G39" s="270">
        <v>2781</v>
      </c>
      <c r="H39" s="270">
        <v>2597</v>
      </c>
      <c r="I39" s="270">
        <f t="shared" si="3"/>
        <v>1144</v>
      </c>
      <c r="J39" s="270">
        <v>139</v>
      </c>
      <c r="K39" s="270">
        <v>147</v>
      </c>
      <c r="L39" s="270">
        <v>572</v>
      </c>
      <c r="M39" s="270">
        <v>286</v>
      </c>
      <c r="N39" s="22"/>
      <c r="O39" s="480" t="s">
        <v>364</v>
      </c>
      <c r="P39" s="480"/>
      <c r="Q39" s="480"/>
      <c r="R39" s="480"/>
      <c r="S39" s="480"/>
      <c r="T39" s="480"/>
      <c r="U39" s="480"/>
      <c r="V39" s="480"/>
      <c r="W39" s="480"/>
      <c r="X39" s="480"/>
      <c r="Y39" s="480"/>
      <c r="Z39" s="480"/>
      <c r="AA39" s="480"/>
      <c r="AB39" s="480"/>
      <c r="AC39" s="480"/>
      <c r="AD39" s="480"/>
      <c r="AE39" s="480"/>
      <c r="AF39" s="480"/>
      <c r="AG39" s="480"/>
      <c r="AH39" s="480"/>
      <c r="AI39" s="480"/>
      <c r="AJ39" s="480"/>
      <c r="AK39" s="480"/>
      <c r="AL39" s="480"/>
      <c r="AM39" s="480"/>
      <c r="AN39" s="480"/>
      <c r="AO39" s="480"/>
      <c r="AP39" s="21"/>
    </row>
    <row r="40" spans="1:42" ht="24" customHeight="1">
      <c r="A40" s="463" t="s">
        <v>44</v>
      </c>
      <c r="B40" s="36"/>
      <c r="C40" s="194" t="s">
        <v>24</v>
      </c>
      <c r="D40" s="174">
        <f>SUM(D41:D43)</f>
        <v>34</v>
      </c>
      <c r="E40" s="382" t="s">
        <v>752</v>
      </c>
      <c r="F40" s="174">
        <f>SUM(F41:F43)</f>
        <v>6974</v>
      </c>
      <c r="G40" s="174">
        <f>SUM(G41:G43)</f>
        <v>3520</v>
      </c>
      <c r="H40" s="174">
        <f aca="true" t="shared" si="16" ref="H40:M40">SUM(H41:H43)</f>
        <v>3454</v>
      </c>
      <c r="I40" s="174">
        <f t="shared" si="16"/>
        <v>574</v>
      </c>
      <c r="J40" s="174">
        <f t="shared" si="16"/>
        <v>423</v>
      </c>
      <c r="K40" s="174">
        <f t="shared" si="16"/>
        <v>73</v>
      </c>
      <c r="L40" s="174">
        <f t="shared" si="16"/>
        <v>53</v>
      </c>
      <c r="M40" s="174">
        <f t="shared" si="16"/>
        <v>25</v>
      </c>
      <c r="N40" s="22"/>
      <c r="O40" s="465" t="s">
        <v>334</v>
      </c>
      <c r="P40" s="465"/>
      <c r="Q40" s="465"/>
      <c r="R40" s="465"/>
      <c r="S40" s="465"/>
      <c r="T40" s="465"/>
      <c r="U40" s="465"/>
      <c r="V40" s="465"/>
      <c r="W40" s="465"/>
      <c r="X40" s="465"/>
      <c r="Y40" s="465"/>
      <c r="Z40" s="465"/>
      <c r="AA40" s="465"/>
      <c r="AB40" s="465"/>
      <c r="AC40" s="465"/>
      <c r="AD40" s="465"/>
      <c r="AE40" s="465"/>
      <c r="AF40" s="465"/>
      <c r="AG40" s="465"/>
      <c r="AH40" s="465"/>
      <c r="AI40" s="465"/>
      <c r="AJ40" s="465"/>
      <c r="AK40" s="465"/>
      <c r="AL40" s="465"/>
      <c r="AM40" s="465"/>
      <c r="AN40" s="465"/>
      <c r="AO40" s="465"/>
      <c r="AP40" s="21"/>
    </row>
    <row r="41" spans="1:15" s="21" customFormat="1" ht="24" customHeight="1" thickBot="1">
      <c r="A41" s="463"/>
      <c r="B41" s="7"/>
      <c r="C41" s="8" t="s">
        <v>29</v>
      </c>
      <c r="D41" s="270" t="s">
        <v>34</v>
      </c>
      <c r="E41" s="380" t="s">
        <v>34</v>
      </c>
      <c r="F41" s="270" t="s">
        <v>34</v>
      </c>
      <c r="G41" s="270" t="s">
        <v>34</v>
      </c>
      <c r="H41" s="270" t="s">
        <v>34</v>
      </c>
      <c r="I41" s="270" t="s">
        <v>34</v>
      </c>
      <c r="J41" s="270" t="s">
        <v>34</v>
      </c>
      <c r="K41" s="270" t="s">
        <v>34</v>
      </c>
      <c r="L41" s="270" t="s">
        <v>34</v>
      </c>
      <c r="M41" s="270" t="s">
        <v>34</v>
      </c>
      <c r="N41" s="22"/>
      <c r="O41" s="3"/>
    </row>
    <row r="42" spans="1:41" s="21" customFormat="1" ht="24" customHeight="1">
      <c r="A42" s="463"/>
      <c r="B42" s="9"/>
      <c r="C42" s="8" t="s">
        <v>27</v>
      </c>
      <c r="D42" s="270">
        <v>1</v>
      </c>
      <c r="E42" s="380" t="s">
        <v>267</v>
      </c>
      <c r="F42" s="270">
        <f t="shared" si="2"/>
        <v>34</v>
      </c>
      <c r="G42" s="270" t="s">
        <v>255</v>
      </c>
      <c r="H42" s="270">
        <v>34</v>
      </c>
      <c r="I42" s="270">
        <f t="shared" si="3"/>
        <v>1</v>
      </c>
      <c r="J42" s="270" t="s">
        <v>255</v>
      </c>
      <c r="K42" s="270">
        <v>1</v>
      </c>
      <c r="L42" s="270" t="s">
        <v>255</v>
      </c>
      <c r="M42" s="270" t="s">
        <v>255</v>
      </c>
      <c r="O42" s="450" t="s">
        <v>365</v>
      </c>
      <c r="P42" s="451"/>
      <c r="Q42" s="455" t="s">
        <v>366</v>
      </c>
      <c r="R42" s="458" t="s">
        <v>50</v>
      </c>
      <c r="S42" s="448" t="s">
        <v>39</v>
      </c>
      <c r="T42" s="448" t="s">
        <v>40</v>
      </c>
      <c r="U42" s="448" t="s">
        <v>41</v>
      </c>
      <c r="V42" s="448" t="s">
        <v>42</v>
      </c>
      <c r="W42" s="448" t="s">
        <v>43</v>
      </c>
      <c r="X42" s="448" t="s">
        <v>30</v>
      </c>
      <c r="Y42" s="448" t="s">
        <v>31</v>
      </c>
      <c r="Z42" s="448" t="s">
        <v>32</v>
      </c>
      <c r="AA42" s="448" t="s">
        <v>33</v>
      </c>
      <c r="AB42" s="448">
        <v>10</v>
      </c>
      <c r="AC42" s="448">
        <v>11</v>
      </c>
      <c r="AD42" s="448">
        <v>12</v>
      </c>
      <c r="AE42" s="448">
        <v>13</v>
      </c>
      <c r="AF42" s="448">
        <v>14</v>
      </c>
      <c r="AG42" s="448">
        <v>15</v>
      </c>
      <c r="AH42" s="448">
        <v>16</v>
      </c>
      <c r="AI42" s="448">
        <v>17</v>
      </c>
      <c r="AJ42" s="448">
        <v>18</v>
      </c>
      <c r="AK42" s="460" t="s">
        <v>367</v>
      </c>
      <c r="AL42" s="460" t="s">
        <v>368</v>
      </c>
      <c r="AM42" s="445" t="s">
        <v>369</v>
      </c>
      <c r="AN42" s="445" t="s">
        <v>370</v>
      </c>
      <c r="AO42" s="472" t="s">
        <v>371</v>
      </c>
    </row>
    <row r="43" spans="1:42" s="21" customFormat="1" ht="24" customHeight="1">
      <c r="A43" s="463"/>
      <c r="B43" s="24"/>
      <c r="C43" s="8" t="s">
        <v>28</v>
      </c>
      <c r="D43" s="270">
        <v>33</v>
      </c>
      <c r="E43" s="380" t="s">
        <v>267</v>
      </c>
      <c r="F43" s="270">
        <f t="shared" si="2"/>
        <v>6940</v>
      </c>
      <c r="G43" s="270">
        <v>3520</v>
      </c>
      <c r="H43" s="270">
        <v>3420</v>
      </c>
      <c r="I43" s="270">
        <f t="shared" si="3"/>
        <v>573</v>
      </c>
      <c r="J43" s="270">
        <v>423</v>
      </c>
      <c r="K43" s="270">
        <v>72</v>
      </c>
      <c r="L43" s="270">
        <v>53</v>
      </c>
      <c r="M43" s="270">
        <v>25</v>
      </c>
      <c r="N43" s="3"/>
      <c r="O43" s="452"/>
      <c r="P43" s="453"/>
      <c r="Q43" s="456"/>
      <c r="R43" s="459"/>
      <c r="S43" s="449"/>
      <c r="T43" s="449"/>
      <c r="U43" s="449"/>
      <c r="V43" s="449"/>
      <c r="W43" s="449"/>
      <c r="X43" s="449"/>
      <c r="Y43" s="449"/>
      <c r="Z43" s="449"/>
      <c r="AA43" s="449"/>
      <c r="AB43" s="449"/>
      <c r="AC43" s="449"/>
      <c r="AD43" s="449"/>
      <c r="AE43" s="449"/>
      <c r="AF43" s="449"/>
      <c r="AG43" s="449"/>
      <c r="AH43" s="449"/>
      <c r="AI43" s="449"/>
      <c r="AJ43" s="449"/>
      <c r="AK43" s="461"/>
      <c r="AL43" s="457"/>
      <c r="AM43" s="457"/>
      <c r="AN43" s="457"/>
      <c r="AO43" s="473"/>
      <c r="AP43" s="13"/>
    </row>
    <row r="44" spans="1:42" s="21" customFormat="1" ht="24" customHeight="1">
      <c r="A44" s="541" t="s">
        <v>62</v>
      </c>
      <c r="B44" s="24"/>
      <c r="C44" s="194" t="s">
        <v>24</v>
      </c>
      <c r="D44" s="174">
        <f aca="true" t="shared" si="17" ref="D44:L44">SUM(D45:D47)</f>
        <v>1</v>
      </c>
      <c r="E44" s="174">
        <f t="shared" si="17"/>
        <v>15</v>
      </c>
      <c r="F44" s="174">
        <f t="shared" si="17"/>
        <v>52</v>
      </c>
      <c r="G44" s="174">
        <f t="shared" si="17"/>
        <v>42</v>
      </c>
      <c r="H44" s="174">
        <f t="shared" si="17"/>
        <v>10</v>
      </c>
      <c r="I44" s="174">
        <f t="shared" si="17"/>
        <v>42</v>
      </c>
      <c r="J44" s="174">
        <f t="shared" si="17"/>
        <v>26</v>
      </c>
      <c r="K44" s="174">
        <f t="shared" si="17"/>
        <v>13</v>
      </c>
      <c r="L44" s="174">
        <f t="shared" si="17"/>
        <v>3</v>
      </c>
      <c r="M44" s="187" t="s">
        <v>34</v>
      </c>
      <c r="N44" s="3"/>
      <c r="O44" s="470" t="s">
        <v>45</v>
      </c>
      <c r="P44" s="471"/>
      <c r="Q44" s="299">
        <f>SUM(R44:AO44)</f>
        <v>287</v>
      </c>
      <c r="R44" s="59">
        <v>5</v>
      </c>
      <c r="S44" s="59">
        <v>2</v>
      </c>
      <c r="T44" s="59">
        <v>2</v>
      </c>
      <c r="U44" s="59">
        <v>21</v>
      </c>
      <c r="V44" s="59">
        <v>15</v>
      </c>
      <c r="W44" s="59">
        <v>8</v>
      </c>
      <c r="X44" s="59">
        <v>88</v>
      </c>
      <c r="Y44" s="59">
        <v>13</v>
      </c>
      <c r="Z44" s="59">
        <v>8</v>
      </c>
      <c r="AA44" s="59">
        <v>6</v>
      </c>
      <c r="AB44" s="59">
        <v>5</v>
      </c>
      <c r="AC44" s="59">
        <v>6</v>
      </c>
      <c r="AD44" s="59">
        <v>19</v>
      </c>
      <c r="AE44" s="59">
        <v>16</v>
      </c>
      <c r="AF44" s="59">
        <v>6</v>
      </c>
      <c r="AG44" s="59">
        <v>6</v>
      </c>
      <c r="AH44" s="59">
        <v>4</v>
      </c>
      <c r="AI44" s="59">
        <v>7</v>
      </c>
      <c r="AJ44" s="60">
        <v>14</v>
      </c>
      <c r="AK44" s="59">
        <v>28</v>
      </c>
      <c r="AL44" s="59">
        <v>8</v>
      </c>
      <c r="AM44" s="60" t="s">
        <v>255</v>
      </c>
      <c r="AN44" s="60" t="s">
        <v>255</v>
      </c>
      <c r="AO44" s="60" t="s">
        <v>255</v>
      </c>
      <c r="AP44" s="13"/>
    </row>
    <row r="45" spans="1:41" ht="24" customHeight="1">
      <c r="A45" s="541"/>
      <c r="C45" s="8" t="s">
        <v>61</v>
      </c>
      <c r="D45" s="270" t="s">
        <v>34</v>
      </c>
      <c r="E45" s="270" t="s">
        <v>34</v>
      </c>
      <c r="F45" s="270" t="s">
        <v>34</v>
      </c>
      <c r="G45" s="270" t="s">
        <v>34</v>
      </c>
      <c r="H45" s="270" t="s">
        <v>34</v>
      </c>
      <c r="I45" s="270" t="s">
        <v>34</v>
      </c>
      <c r="J45" s="270" t="s">
        <v>34</v>
      </c>
      <c r="K45" s="270" t="s">
        <v>34</v>
      </c>
      <c r="L45" s="270" t="s">
        <v>34</v>
      </c>
      <c r="M45" s="270" t="s">
        <v>34</v>
      </c>
      <c r="N45" s="22"/>
      <c r="O45" s="439" t="s">
        <v>46</v>
      </c>
      <c r="P45" s="440"/>
      <c r="Q45" s="419">
        <f>SUM(R45:AO45)</f>
        <v>113</v>
      </c>
      <c r="R45" s="33">
        <v>1</v>
      </c>
      <c r="S45" s="32">
        <v>1</v>
      </c>
      <c r="T45" s="32">
        <v>2</v>
      </c>
      <c r="U45" s="32">
        <v>21</v>
      </c>
      <c r="V45" s="32">
        <v>4</v>
      </c>
      <c r="W45" s="32">
        <v>2</v>
      </c>
      <c r="X45" s="32">
        <v>9</v>
      </c>
      <c r="Y45" s="32">
        <v>4</v>
      </c>
      <c r="Z45" s="32">
        <v>6</v>
      </c>
      <c r="AA45" s="32">
        <v>6</v>
      </c>
      <c r="AB45" s="32">
        <v>1</v>
      </c>
      <c r="AC45" s="32">
        <v>6</v>
      </c>
      <c r="AD45" s="32">
        <v>6</v>
      </c>
      <c r="AE45" s="33">
        <v>3</v>
      </c>
      <c r="AF45" s="32">
        <v>4</v>
      </c>
      <c r="AG45" s="32">
        <v>7</v>
      </c>
      <c r="AH45" s="32">
        <v>3</v>
      </c>
      <c r="AI45" s="32">
        <v>2</v>
      </c>
      <c r="AJ45" s="33">
        <v>5</v>
      </c>
      <c r="AK45" s="32">
        <v>12</v>
      </c>
      <c r="AL45" s="32">
        <v>7</v>
      </c>
      <c r="AM45" s="33">
        <v>1</v>
      </c>
      <c r="AN45" s="33" t="s">
        <v>255</v>
      </c>
      <c r="AO45" s="33" t="s">
        <v>255</v>
      </c>
    </row>
    <row r="46" spans="1:15" ht="24" customHeight="1">
      <c r="A46" s="541"/>
      <c r="C46" s="8" t="s">
        <v>63</v>
      </c>
      <c r="D46" s="270">
        <v>1</v>
      </c>
      <c r="E46" s="270">
        <v>15</v>
      </c>
      <c r="F46" s="270">
        <f t="shared" si="2"/>
        <v>52</v>
      </c>
      <c r="G46" s="268">
        <v>42</v>
      </c>
      <c r="H46" s="270">
        <v>10</v>
      </c>
      <c r="I46" s="270">
        <f t="shared" si="3"/>
        <v>42</v>
      </c>
      <c r="J46" s="270">
        <v>26</v>
      </c>
      <c r="K46" s="270">
        <v>13</v>
      </c>
      <c r="L46" s="270">
        <v>3</v>
      </c>
      <c r="M46" s="270" t="s">
        <v>34</v>
      </c>
      <c r="N46" s="22"/>
      <c r="O46" s="318" t="s">
        <v>372</v>
      </c>
    </row>
    <row r="47" spans="1:15" ht="24" customHeight="1">
      <c r="A47" s="541"/>
      <c r="B47" s="24"/>
      <c r="C47" s="8" t="s">
        <v>28</v>
      </c>
      <c r="D47" s="270" t="s">
        <v>34</v>
      </c>
      <c r="E47" s="270" t="s">
        <v>34</v>
      </c>
      <c r="F47" s="270" t="s">
        <v>34</v>
      </c>
      <c r="G47" s="270" t="s">
        <v>34</v>
      </c>
      <c r="H47" s="270" t="s">
        <v>34</v>
      </c>
      <c r="I47" s="270" t="s">
        <v>34</v>
      </c>
      <c r="J47" s="270" t="s">
        <v>34</v>
      </c>
      <c r="K47" s="270" t="s">
        <v>34</v>
      </c>
      <c r="L47" s="270" t="s">
        <v>34</v>
      </c>
      <c r="M47" s="270" t="s">
        <v>34</v>
      </c>
      <c r="N47" s="22"/>
      <c r="O47" s="26" t="s">
        <v>38</v>
      </c>
    </row>
    <row r="48" spans="1:14" ht="24" customHeight="1">
      <c r="A48" s="463" t="s">
        <v>47</v>
      </c>
      <c r="B48" s="24"/>
      <c r="C48" s="194" t="s">
        <v>24</v>
      </c>
      <c r="D48" s="174">
        <f aca="true" t="shared" si="18" ref="D48:K48">SUM(D49:D51)</f>
        <v>1</v>
      </c>
      <c r="E48" s="174">
        <f t="shared" si="18"/>
        <v>21</v>
      </c>
      <c r="F48" s="174">
        <f t="shared" si="18"/>
        <v>60</v>
      </c>
      <c r="G48" s="174">
        <f t="shared" si="18"/>
        <v>32</v>
      </c>
      <c r="H48" s="174">
        <f t="shared" si="18"/>
        <v>28</v>
      </c>
      <c r="I48" s="174">
        <f t="shared" si="18"/>
        <v>51</v>
      </c>
      <c r="J48" s="174">
        <f t="shared" si="18"/>
        <v>23</v>
      </c>
      <c r="K48" s="174">
        <f t="shared" si="18"/>
        <v>27</v>
      </c>
      <c r="L48" s="187" t="s">
        <v>34</v>
      </c>
      <c r="M48" s="187">
        <f>SUM(M49:M51)</f>
        <v>1</v>
      </c>
      <c r="N48" s="22"/>
    </row>
    <row r="49" spans="1:38" ht="24" customHeight="1">
      <c r="A49" s="463"/>
      <c r="B49" s="7"/>
      <c r="C49" s="8" t="s">
        <v>29</v>
      </c>
      <c r="D49" s="270" t="s">
        <v>34</v>
      </c>
      <c r="E49" s="270" t="s">
        <v>34</v>
      </c>
      <c r="F49" s="270" t="s">
        <v>255</v>
      </c>
      <c r="G49" s="270" t="s">
        <v>255</v>
      </c>
      <c r="H49" s="270" t="s">
        <v>255</v>
      </c>
      <c r="I49" s="270" t="s">
        <v>255</v>
      </c>
      <c r="J49" s="270" t="s">
        <v>34</v>
      </c>
      <c r="K49" s="270" t="s">
        <v>34</v>
      </c>
      <c r="L49" s="270" t="s">
        <v>34</v>
      </c>
      <c r="M49" s="270" t="s">
        <v>34</v>
      </c>
      <c r="N49" s="22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57"/>
      <c r="AI49" s="57"/>
      <c r="AJ49" s="57"/>
      <c r="AK49" s="57"/>
      <c r="AL49" s="57"/>
    </row>
    <row r="50" spans="1:42" ht="24" customHeight="1">
      <c r="A50" s="463"/>
      <c r="B50" s="12"/>
      <c r="C50" s="11" t="s">
        <v>27</v>
      </c>
      <c r="D50" s="270">
        <v>1</v>
      </c>
      <c r="E50" s="270">
        <v>21</v>
      </c>
      <c r="F50" s="270">
        <f t="shared" si="2"/>
        <v>60</v>
      </c>
      <c r="G50" s="270">
        <v>32</v>
      </c>
      <c r="H50" s="270">
        <v>28</v>
      </c>
      <c r="I50" s="270">
        <f t="shared" si="3"/>
        <v>51</v>
      </c>
      <c r="J50" s="270">
        <v>23</v>
      </c>
      <c r="K50" s="270">
        <v>27</v>
      </c>
      <c r="L50" s="270" t="s">
        <v>34</v>
      </c>
      <c r="M50" s="270">
        <v>1</v>
      </c>
      <c r="O50" s="465" t="s">
        <v>333</v>
      </c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5"/>
      <c r="AL50" s="465"/>
      <c r="AM50" s="21"/>
      <c r="AN50" s="21"/>
      <c r="AO50" s="21"/>
      <c r="AP50" s="21"/>
    </row>
    <row r="51" spans="1:42" ht="24" customHeight="1" thickBot="1">
      <c r="A51" s="463"/>
      <c r="B51" s="36"/>
      <c r="C51" s="11" t="s">
        <v>28</v>
      </c>
      <c r="D51" s="270" t="s">
        <v>34</v>
      </c>
      <c r="E51" s="270" t="s">
        <v>34</v>
      </c>
      <c r="F51" s="270" t="s">
        <v>34</v>
      </c>
      <c r="G51" s="270" t="s">
        <v>34</v>
      </c>
      <c r="H51" s="270" t="s">
        <v>34</v>
      </c>
      <c r="I51" s="270" t="s">
        <v>34</v>
      </c>
      <c r="J51" s="270" t="s">
        <v>34</v>
      </c>
      <c r="K51" s="270" t="s">
        <v>34</v>
      </c>
      <c r="L51" s="270" t="s">
        <v>34</v>
      </c>
      <c r="M51" s="270" t="s">
        <v>34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</row>
    <row r="52" spans="1:38" s="21" customFormat="1" ht="24" customHeight="1">
      <c r="A52" s="463" t="s">
        <v>48</v>
      </c>
      <c r="B52" s="36"/>
      <c r="C52" s="194" t="s">
        <v>24</v>
      </c>
      <c r="D52" s="174">
        <f aca="true" t="shared" si="19" ref="D52:M52">SUM(D53:D55)</f>
        <v>12</v>
      </c>
      <c r="E52" s="174">
        <f t="shared" si="19"/>
        <v>250</v>
      </c>
      <c r="F52" s="174">
        <f t="shared" si="19"/>
        <v>869</v>
      </c>
      <c r="G52" s="174">
        <f t="shared" si="19"/>
        <v>558</v>
      </c>
      <c r="H52" s="174">
        <f t="shared" si="19"/>
        <v>311</v>
      </c>
      <c r="I52" s="174">
        <f t="shared" si="19"/>
        <v>608</v>
      </c>
      <c r="J52" s="174">
        <f t="shared" si="19"/>
        <v>245</v>
      </c>
      <c r="K52" s="174">
        <f t="shared" si="19"/>
        <v>356</v>
      </c>
      <c r="L52" s="174">
        <f t="shared" si="19"/>
        <v>1</v>
      </c>
      <c r="M52" s="174">
        <f t="shared" si="19"/>
        <v>6</v>
      </c>
      <c r="N52" s="13"/>
      <c r="O52" s="450" t="s">
        <v>365</v>
      </c>
      <c r="P52" s="451"/>
      <c r="Q52" s="455" t="s">
        <v>366</v>
      </c>
      <c r="R52" s="448" t="s">
        <v>49</v>
      </c>
      <c r="S52" s="443" t="s">
        <v>373</v>
      </c>
      <c r="T52" s="445" t="s">
        <v>374</v>
      </c>
      <c r="U52" s="445" t="s">
        <v>378</v>
      </c>
      <c r="V52" s="445" t="s">
        <v>375</v>
      </c>
      <c r="W52" s="445" t="s">
        <v>376</v>
      </c>
      <c r="X52" s="445" t="s">
        <v>377</v>
      </c>
      <c r="Y52" s="443" t="s">
        <v>379</v>
      </c>
      <c r="Z52" s="443" t="s">
        <v>380</v>
      </c>
      <c r="AA52" s="443" t="s">
        <v>381</v>
      </c>
      <c r="AB52" s="443" t="s">
        <v>382</v>
      </c>
      <c r="AC52" s="443" t="s">
        <v>383</v>
      </c>
      <c r="AD52" s="443" t="s">
        <v>384</v>
      </c>
      <c r="AE52" s="443" t="s">
        <v>385</v>
      </c>
      <c r="AF52" s="441" t="s">
        <v>386</v>
      </c>
      <c r="AG52" s="441" t="s">
        <v>387</v>
      </c>
      <c r="AH52" s="441" t="s">
        <v>388</v>
      </c>
      <c r="AI52" s="441" t="s">
        <v>389</v>
      </c>
      <c r="AJ52" s="441" t="s">
        <v>390</v>
      </c>
      <c r="AK52" s="441" t="s">
        <v>391</v>
      </c>
      <c r="AL52" s="446" t="s">
        <v>392</v>
      </c>
    </row>
    <row r="53" spans="1:42" s="21" customFormat="1" ht="24" customHeight="1">
      <c r="A53" s="463"/>
      <c r="B53" s="7"/>
      <c r="C53" s="8" t="s">
        <v>29</v>
      </c>
      <c r="D53" s="268">
        <v>1</v>
      </c>
      <c r="E53" s="268">
        <v>9</v>
      </c>
      <c r="F53" s="270">
        <f t="shared" si="2"/>
        <v>68</v>
      </c>
      <c r="G53" s="268">
        <v>39</v>
      </c>
      <c r="H53" s="268">
        <v>29</v>
      </c>
      <c r="I53" s="270">
        <f t="shared" si="3"/>
        <v>31</v>
      </c>
      <c r="J53" s="268">
        <v>15</v>
      </c>
      <c r="K53" s="268">
        <v>12</v>
      </c>
      <c r="L53" s="268">
        <v>1</v>
      </c>
      <c r="M53" s="268">
        <v>3</v>
      </c>
      <c r="N53" s="3"/>
      <c r="O53" s="452"/>
      <c r="P53" s="453"/>
      <c r="Q53" s="456"/>
      <c r="R53" s="449"/>
      <c r="S53" s="444"/>
      <c r="T53" s="444"/>
      <c r="U53" s="444"/>
      <c r="V53" s="444"/>
      <c r="W53" s="444"/>
      <c r="X53" s="444"/>
      <c r="Y53" s="444"/>
      <c r="Z53" s="444"/>
      <c r="AA53" s="444"/>
      <c r="AB53" s="444"/>
      <c r="AC53" s="444"/>
      <c r="AD53" s="444"/>
      <c r="AE53" s="444"/>
      <c r="AF53" s="442"/>
      <c r="AG53" s="442"/>
      <c r="AH53" s="442"/>
      <c r="AI53" s="442"/>
      <c r="AJ53" s="442"/>
      <c r="AK53" s="442"/>
      <c r="AL53" s="447"/>
      <c r="AM53" s="13"/>
      <c r="AN53" s="13"/>
      <c r="AO53" s="13"/>
      <c r="AP53" s="13"/>
    </row>
    <row r="54" spans="1:42" s="21" customFormat="1" ht="24" customHeight="1">
      <c r="A54" s="463"/>
      <c r="B54" s="14"/>
      <c r="C54" s="8" t="s">
        <v>27</v>
      </c>
      <c r="D54" s="268">
        <v>11</v>
      </c>
      <c r="E54" s="268">
        <v>241</v>
      </c>
      <c r="F54" s="270">
        <f t="shared" si="2"/>
        <v>801</v>
      </c>
      <c r="G54" s="268">
        <v>519</v>
      </c>
      <c r="H54" s="268">
        <v>282</v>
      </c>
      <c r="I54" s="270">
        <f t="shared" si="3"/>
        <v>577</v>
      </c>
      <c r="J54" s="268">
        <v>230</v>
      </c>
      <c r="K54" s="268">
        <v>344</v>
      </c>
      <c r="L54" s="268" t="s">
        <v>34</v>
      </c>
      <c r="M54" s="268">
        <v>3</v>
      </c>
      <c r="O54" s="437" t="s">
        <v>45</v>
      </c>
      <c r="P54" s="438"/>
      <c r="Q54" s="281">
        <f>SUM(R54:AL54)</f>
        <v>287</v>
      </c>
      <c r="R54" s="22">
        <v>6</v>
      </c>
      <c r="S54" s="22">
        <v>40</v>
      </c>
      <c r="T54" s="22">
        <v>45</v>
      </c>
      <c r="U54" s="22">
        <v>35</v>
      </c>
      <c r="V54" s="22">
        <v>24</v>
      </c>
      <c r="W54" s="22">
        <v>17</v>
      </c>
      <c r="X54" s="22">
        <v>13</v>
      </c>
      <c r="Y54" s="22">
        <v>28</v>
      </c>
      <c r="Z54" s="22">
        <v>20</v>
      </c>
      <c r="AA54" s="22">
        <v>22</v>
      </c>
      <c r="AB54" s="22">
        <v>16</v>
      </c>
      <c r="AC54" s="22">
        <v>9</v>
      </c>
      <c r="AD54" s="22">
        <v>8</v>
      </c>
      <c r="AE54" s="28">
        <v>4</v>
      </c>
      <c r="AF54" s="28" t="s">
        <v>255</v>
      </c>
      <c r="AG54" s="28" t="s">
        <v>255</v>
      </c>
      <c r="AH54" s="28" t="s">
        <v>255</v>
      </c>
      <c r="AI54" s="28" t="s">
        <v>255</v>
      </c>
      <c r="AJ54" s="28" t="s">
        <v>255</v>
      </c>
      <c r="AK54" s="28" t="s">
        <v>255</v>
      </c>
      <c r="AL54" s="28" t="s">
        <v>255</v>
      </c>
      <c r="AM54" s="13"/>
      <c r="AN54" s="13"/>
      <c r="AO54" s="13"/>
      <c r="AP54" s="13"/>
    </row>
    <row r="55" spans="1:39" ht="24" customHeight="1">
      <c r="A55" s="542"/>
      <c r="B55" s="39"/>
      <c r="C55" s="16" t="s">
        <v>28</v>
      </c>
      <c r="D55" s="40" t="s">
        <v>34</v>
      </c>
      <c r="E55" s="40" t="s">
        <v>34</v>
      </c>
      <c r="F55" s="40" t="s">
        <v>34</v>
      </c>
      <c r="G55" s="40" t="s">
        <v>34</v>
      </c>
      <c r="H55" s="40" t="s">
        <v>34</v>
      </c>
      <c r="I55" s="40" t="s">
        <v>34</v>
      </c>
      <c r="J55" s="40" t="s">
        <v>34</v>
      </c>
      <c r="K55" s="40" t="s">
        <v>34</v>
      </c>
      <c r="L55" s="40" t="s">
        <v>34</v>
      </c>
      <c r="M55" s="40" t="s">
        <v>34</v>
      </c>
      <c r="N55" s="22"/>
      <c r="O55" s="439" t="s">
        <v>46</v>
      </c>
      <c r="P55" s="440"/>
      <c r="Q55" s="419">
        <f>SUM(R55:AL55)</f>
        <v>113</v>
      </c>
      <c r="R55" s="33">
        <v>1</v>
      </c>
      <c r="S55" s="32">
        <v>16</v>
      </c>
      <c r="T55" s="32">
        <v>8</v>
      </c>
      <c r="U55" s="32">
        <v>10</v>
      </c>
      <c r="V55" s="32">
        <v>6</v>
      </c>
      <c r="W55" s="32">
        <v>6</v>
      </c>
      <c r="X55" s="32">
        <v>6</v>
      </c>
      <c r="Y55" s="32">
        <v>11</v>
      </c>
      <c r="Z55" s="32">
        <v>12</v>
      </c>
      <c r="AA55" s="32">
        <v>10</v>
      </c>
      <c r="AB55" s="32">
        <v>8</v>
      </c>
      <c r="AC55" s="32">
        <v>7</v>
      </c>
      <c r="AD55" s="33">
        <v>4</v>
      </c>
      <c r="AE55" s="32">
        <v>2</v>
      </c>
      <c r="AF55" s="33">
        <v>3</v>
      </c>
      <c r="AG55" s="33">
        <v>2</v>
      </c>
      <c r="AH55" s="225">
        <v>1</v>
      </c>
      <c r="AI55" s="225" t="s">
        <v>255</v>
      </c>
      <c r="AJ55" s="225" t="s">
        <v>255</v>
      </c>
      <c r="AK55" s="225" t="s">
        <v>255</v>
      </c>
      <c r="AL55" s="225" t="s">
        <v>255</v>
      </c>
      <c r="AM55" s="38"/>
    </row>
    <row r="56" spans="1:15" ht="24" customHeight="1">
      <c r="A56" s="22" t="s">
        <v>271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318" t="s">
        <v>393</v>
      </c>
    </row>
    <row r="57" spans="1:15" ht="24" customHeight="1">
      <c r="A57" s="22"/>
      <c r="N57" s="22"/>
      <c r="O57" s="26" t="s">
        <v>38</v>
      </c>
    </row>
    <row r="58" ht="15" customHeight="1">
      <c r="N58" s="22"/>
    </row>
    <row r="59" spans="14:15" ht="15" customHeight="1">
      <c r="N59" s="37"/>
      <c r="O59" s="22"/>
    </row>
    <row r="60" spans="14:15" ht="24" customHeight="1">
      <c r="N60" s="22"/>
      <c r="O60" s="22"/>
    </row>
    <row r="61" ht="15" customHeight="1">
      <c r="N61" s="22"/>
    </row>
    <row r="62" ht="15" customHeight="1">
      <c r="N62" s="22"/>
    </row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</sheetData>
  <sheetProtection/>
  <mergeCells count="115">
    <mergeCell ref="A52:A55"/>
    <mergeCell ref="O21:Q21"/>
    <mergeCell ref="O19:Q19"/>
    <mergeCell ref="O20:Q20"/>
    <mergeCell ref="O31:Q31"/>
    <mergeCell ref="O30:Q30"/>
    <mergeCell ref="O29:Q29"/>
    <mergeCell ref="O28:Q28"/>
    <mergeCell ref="O27:Q27"/>
    <mergeCell ref="O40:AO40"/>
    <mergeCell ref="A36:A39"/>
    <mergeCell ref="A40:A43"/>
    <mergeCell ref="A44:A47"/>
    <mergeCell ref="A48:A51"/>
    <mergeCell ref="O3:AF3"/>
    <mergeCell ref="A8:A11"/>
    <mergeCell ref="A12:A15"/>
    <mergeCell ref="A16:A19"/>
    <mergeCell ref="O18:Q18"/>
    <mergeCell ref="O17:Q17"/>
    <mergeCell ref="O16:Q16"/>
    <mergeCell ref="O15:Q15"/>
    <mergeCell ref="O14:Q14"/>
    <mergeCell ref="A3:M3"/>
    <mergeCell ref="AA6:AB6"/>
    <mergeCell ref="AC6:AD6"/>
    <mergeCell ref="O12:Q12"/>
    <mergeCell ref="AE6:AF6"/>
    <mergeCell ref="D5:D7"/>
    <mergeCell ref="F5:H6"/>
    <mergeCell ref="J6:K6"/>
    <mergeCell ref="I5:M5"/>
    <mergeCell ref="L6:M6"/>
    <mergeCell ref="A2:AF2"/>
    <mergeCell ref="A5:C7"/>
    <mergeCell ref="E5:E7"/>
    <mergeCell ref="O5:Q7"/>
    <mergeCell ref="I6:I7"/>
    <mergeCell ref="R5:U6"/>
    <mergeCell ref="V5:V7"/>
    <mergeCell ref="W5:W7"/>
    <mergeCell ref="X5:AF5"/>
    <mergeCell ref="X6:Z6"/>
    <mergeCell ref="AN42:AN43"/>
    <mergeCell ref="AO42:AO43"/>
    <mergeCell ref="O8:Q8"/>
    <mergeCell ref="O9:Q9"/>
    <mergeCell ref="O10:Q10"/>
    <mergeCell ref="O23:Q23"/>
    <mergeCell ref="O26:Q26"/>
    <mergeCell ref="O25:Q25"/>
    <mergeCell ref="O39:AO39"/>
    <mergeCell ref="O11:Q11"/>
    <mergeCell ref="O50:AL50"/>
    <mergeCell ref="O13:Q13"/>
    <mergeCell ref="O32:U32"/>
    <mergeCell ref="O33:W33"/>
    <mergeCell ref="P22:Q22"/>
    <mergeCell ref="O44:P44"/>
    <mergeCell ref="O45:P45"/>
    <mergeCell ref="W42:W43"/>
    <mergeCell ref="AJ42:AJ43"/>
    <mergeCell ref="X42:X43"/>
    <mergeCell ref="A24:A27"/>
    <mergeCell ref="A28:A31"/>
    <mergeCell ref="A32:A35"/>
    <mergeCell ref="O24:Q24"/>
    <mergeCell ref="A20:A23"/>
    <mergeCell ref="AL42:AL43"/>
    <mergeCell ref="AE42:AE43"/>
    <mergeCell ref="AC42:AC43"/>
    <mergeCell ref="T42:T43"/>
    <mergeCell ref="U42:U43"/>
    <mergeCell ref="AM42:AM43"/>
    <mergeCell ref="Q42:Q43"/>
    <mergeCell ref="R42:R43"/>
    <mergeCell ref="S42:S43"/>
    <mergeCell ref="V42:V43"/>
    <mergeCell ref="AH42:AH43"/>
    <mergeCell ref="AI42:AI43"/>
    <mergeCell ref="AB42:AB43"/>
    <mergeCell ref="AK42:AK43"/>
    <mergeCell ref="AD42:AD43"/>
    <mergeCell ref="Y42:Y43"/>
    <mergeCell ref="O42:P43"/>
    <mergeCell ref="O52:P53"/>
    <mergeCell ref="O49:AG49"/>
    <mergeCell ref="AF42:AF43"/>
    <mergeCell ref="AG42:AG43"/>
    <mergeCell ref="Z42:Z43"/>
    <mergeCell ref="AA42:AA43"/>
    <mergeCell ref="Q52:Q53"/>
    <mergeCell ref="R52:R53"/>
    <mergeCell ref="Y52:Y53"/>
    <mergeCell ref="Z52:Z53"/>
    <mergeCell ref="S52:S53"/>
    <mergeCell ref="T52:T53"/>
    <mergeCell ref="U52:U53"/>
    <mergeCell ref="V52:V53"/>
    <mergeCell ref="AK52:AK53"/>
    <mergeCell ref="AL52:AL53"/>
    <mergeCell ref="AE52:AE53"/>
    <mergeCell ref="AF52:AF53"/>
    <mergeCell ref="AG52:AG53"/>
    <mergeCell ref="AH52:AH53"/>
    <mergeCell ref="O54:P54"/>
    <mergeCell ref="O55:P55"/>
    <mergeCell ref="AI52:AI53"/>
    <mergeCell ref="AJ52:AJ53"/>
    <mergeCell ref="AA52:AA53"/>
    <mergeCell ref="AB52:AB53"/>
    <mergeCell ref="AC52:AC53"/>
    <mergeCell ref="AD52:AD53"/>
    <mergeCell ref="W52:W53"/>
    <mergeCell ref="X52:X5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2"/>
  <sheetViews>
    <sheetView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3.09765625" style="13" customWidth="1"/>
    <col min="2" max="2" width="9.8984375" style="13" customWidth="1"/>
    <col min="3" max="3" width="11.69921875" style="13" customWidth="1"/>
    <col min="4" max="4" width="10.59765625" style="13" customWidth="1"/>
    <col min="5" max="5" width="15.69921875" style="13" customWidth="1"/>
    <col min="6" max="6" width="10.59765625" style="13" customWidth="1"/>
    <col min="7" max="7" width="13.8984375" style="13" customWidth="1"/>
    <col min="8" max="8" width="10.59765625" style="13" customWidth="1"/>
    <col min="9" max="9" width="15" style="13" customWidth="1"/>
    <col min="10" max="10" width="15.59765625" style="13" customWidth="1"/>
    <col min="11" max="11" width="6.59765625" style="13" customWidth="1"/>
    <col min="12" max="12" width="12.59765625" style="13" customWidth="1"/>
    <col min="13" max="18" width="13.59765625" style="13" customWidth="1"/>
    <col min="19" max="16384" width="10.59765625" style="13" customWidth="1"/>
  </cols>
  <sheetData>
    <row r="1" spans="1:18" s="41" customFormat="1" ht="19.5" customHeight="1">
      <c r="A1" s="42" t="s">
        <v>598</v>
      </c>
      <c r="R1" s="44" t="s">
        <v>599</v>
      </c>
    </row>
    <row r="2" spans="1:18" ht="19.5" customHeight="1">
      <c r="A2" s="480"/>
      <c r="B2" s="1000"/>
      <c r="C2" s="1000"/>
      <c r="D2" s="1000"/>
      <c r="E2" s="1000"/>
      <c r="F2" s="1000"/>
      <c r="G2" s="1000"/>
      <c r="H2" s="1000"/>
      <c r="I2" s="1000"/>
      <c r="J2" s="1000"/>
      <c r="K2" s="104"/>
      <c r="L2" s="454"/>
      <c r="M2" s="454"/>
      <c r="N2" s="454"/>
      <c r="O2" s="454"/>
      <c r="P2" s="454"/>
      <c r="Q2" s="454"/>
      <c r="R2" s="454"/>
    </row>
    <row r="3" spans="1:18" ht="19.5" customHeight="1">
      <c r="A3" s="480" t="s">
        <v>600</v>
      </c>
      <c r="B3" s="1000"/>
      <c r="C3" s="1000"/>
      <c r="D3" s="1000"/>
      <c r="E3" s="1000"/>
      <c r="F3" s="1000"/>
      <c r="G3" s="1000"/>
      <c r="H3" s="1000"/>
      <c r="I3" s="1000"/>
      <c r="J3" s="1000"/>
      <c r="K3" s="35"/>
      <c r="L3" s="617"/>
      <c r="M3" s="617"/>
      <c r="N3" s="617"/>
      <c r="O3" s="617"/>
      <c r="P3" s="617"/>
      <c r="Q3" s="617"/>
      <c r="R3" s="617"/>
    </row>
    <row r="4" spans="1:18" ht="18" customHeight="1" thickBot="1">
      <c r="A4" s="582" t="s">
        <v>611</v>
      </c>
      <c r="B4" s="582"/>
      <c r="C4" s="582"/>
      <c r="D4" s="582"/>
      <c r="E4" s="618"/>
      <c r="F4" s="582"/>
      <c r="G4" s="618"/>
      <c r="H4" s="582"/>
      <c r="I4" s="582"/>
      <c r="J4" s="29" t="s">
        <v>115</v>
      </c>
      <c r="K4" s="35"/>
      <c r="L4" s="618" t="s">
        <v>635</v>
      </c>
      <c r="M4" s="618"/>
      <c r="N4" s="618"/>
      <c r="O4" s="618"/>
      <c r="P4" s="618"/>
      <c r="Q4" s="618"/>
      <c r="R4" s="38" t="s">
        <v>115</v>
      </c>
    </row>
    <row r="5" spans="1:18" ht="15" customHeight="1" thickBot="1">
      <c r="A5" s="1002" t="s">
        <v>601</v>
      </c>
      <c r="B5" s="1003"/>
      <c r="C5" s="1006" t="s">
        <v>290</v>
      </c>
      <c r="D5" s="991" t="s">
        <v>602</v>
      </c>
      <c r="E5" s="345"/>
      <c r="F5" s="993" t="s">
        <v>604</v>
      </c>
      <c r="G5" s="345"/>
      <c r="H5" s="1006" t="s">
        <v>605</v>
      </c>
      <c r="I5" s="1006" t="s">
        <v>606</v>
      </c>
      <c r="J5" s="993" t="s">
        <v>607</v>
      </c>
      <c r="K5" s="22"/>
      <c r="L5" s="553" t="s">
        <v>601</v>
      </c>
      <c r="M5" s="722" t="s">
        <v>290</v>
      </c>
      <c r="N5" s="976" t="s">
        <v>631</v>
      </c>
      <c r="O5" s="979" t="s">
        <v>632</v>
      </c>
      <c r="P5" s="722" t="s">
        <v>633</v>
      </c>
      <c r="Q5" s="722" t="s">
        <v>634</v>
      </c>
      <c r="R5" s="500" t="s">
        <v>199</v>
      </c>
    </row>
    <row r="6" spans="1:18" ht="15" customHeight="1">
      <c r="A6" s="597"/>
      <c r="B6" s="984"/>
      <c r="C6" s="987"/>
      <c r="D6" s="987"/>
      <c r="E6" s="998" t="s">
        <v>603</v>
      </c>
      <c r="F6" s="980"/>
      <c r="G6" s="988" t="s">
        <v>630</v>
      </c>
      <c r="H6" s="987"/>
      <c r="I6" s="987"/>
      <c r="J6" s="986"/>
      <c r="K6" s="22"/>
      <c r="L6" s="975"/>
      <c r="M6" s="723"/>
      <c r="N6" s="977"/>
      <c r="O6" s="980"/>
      <c r="P6" s="723"/>
      <c r="Q6" s="723"/>
      <c r="R6" s="999"/>
    </row>
    <row r="7" spans="1:18" ht="15" customHeight="1">
      <c r="A7" s="1004"/>
      <c r="B7" s="1005"/>
      <c r="C7" s="992"/>
      <c r="D7" s="992"/>
      <c r="E7" s="994"/>
      <c r="F7" s="994"/>
      <c r="G7" s="989"/>
      <c r="H7" s="992"/>
      <c r="I7" s="992"/>
      <c r="J7" s="1001"/>
      <c r="K7" s="22"/>
      <c r="L7" s="555"/>
      <c r="M7" s="724"/>
      <c r="N7" s="978"/>
      <c r="O7" s="981"/>
      <c r="P7" s="724"/>
      <c r="Q7" s="724"/>
      <c r="R7" s="950"/>
    </row>
    <row r="8" spans="1:18" ht="15" customHeight="1">
      <c r="A8" s="463" t="s">
        <v>258</v>
      </c>
      <c r="B8" s="972"/>
      <c r="C8" s="269">
        <f>SUM(D8,F8,H8:J8)</f>
        <v>18735</v>
      </c>
      <c r="D8" s="270">
        <v>18179</v>
      </c>
      <c r="E8" s="270">
        <v>122</v>
      </c>
      <c r="F8" s="270">
        <v>180</v>
      </c>
      <c r="G8" s="270">
        <v>7</v>
      </c>
      <c r="H8" s="270">
        <v>275</v>
      </c>
      <c r="I8" s="270">
        <v>98</v>
      </c>
      <c r="J8" s="270">
        <v>3</v>
      </c>
      <c r="L8" s="8" t="s">
        <v>258</v>
      </c>
      <c r="M8" s="429">
        <f>SUM(N8:R8)</f>
        <v>5</v>
      </c>
      <c r="N8" s="270">
        <v>5</v>
      </c>
      <c r="O8" s="270" t="s">
        <v>754</v>
      </c>
      <c r="P8" s="270" t="s">
        <v>255</v>
      </c>
      <c r="Q8" s="270" t="s">
        <v>778</v>
      </c>
      <c r="R8" s="270" t="s">
        <v>255</v>
      </c>
    </row>
    <row r="9" spans="1:18" ht="15" customHeight="1">
      <c r="A9" s="550" t="s">
        <v>424</v>
      </c>
      <c r="B9" s="551"/>
      <c r="C9" s="269">
        <f>SUM(D9,F9,H9:J9)</f>
        <v>17702</v>
      </c>
      <c r="D9" s="270">
        <v>17232</v>
      </c>
      <c r="E9" s="270">
        <v>65</v>
      </c>
      <c r="F9" s="270">
        <v>184</v>
      </c>
      <c r="G9" s="270">
        <v>4</v>
      </c>
      <c r="H9" s="270">
        <v>199</v>
      </c>
      <c r="I9" s="270">
        <v>86</v>
      </c>
      <c r="J9" s="270">
        <v>1</v>
      </c>
      <c r="L9" s="170" t="s">
        <v>424</v>
      </c>
      <c r="M9" s="429">
        <f>SUM(N9:R9)</f>
        <v>7</v>
      </c>
      <c r="N9" s="270">
        <v>5</v>
      </c>
      <c r="O9" s="270" t="s">
        <v>255</v>
      </c>
      <c r="P9" s="270" t="s">
        <v>754</v>
      </c>
      <c r="Q9" s="270">
        <v>2</v>
      </c>
      <c r="R9" s="270" t="s">
        <v>754</v>
      </c>
    </row>
    <row r="10" spans="1:18" ht="15" customHeight="1">
      <c r="A10" s="550" t="s">
        <v>425</v>
      </c>
      <c r="B10" s="551"/>
      <c r="C10" s="269">
        <f aca="true" t="shared" si="0" ref="C10:C15">SUM(D10,F10,H10:J10)</f>
        <v>16941</v>
      </c>
      <c r="D10" s="270">
        <v>16588</v>
      </c>
      <c r="E10" s="270">
        <v>35</v>
      </c>
      <c r="F10" s="270">
        <v>103</v>
      </c>
      <c r="G10" s="270">
        <v>2</v>
      </c>
      <c r="H10" s="270">
        <v>178</v>
      </c>
      <c r="I10" s="270">
        <v>71</v>
      </c>
      <c r="J10" s="270">
        <v>1</v>
      </c>
      <c r="L10" s="170" t="s">
        <v>425</v>
      </c>
      <c r="M10" s="429">
        <f aca="true" t="shared" si="1" ref="M10:M15">SUM(N10:R10)</f>
        <v>6</v>
      </c>
      <c r="N10" s="270">
        <v>3</v>
      </c>
      <c r="O10" s="270" t="s">
        <v>779</v>
      </c>
      <c r="P10" s="270" t="s">
        <v>779</v>
      </c>
      <c r="Q10" s="270">
        <v>3</v>
      </c>
      <c r="R10" s="270" t="s">
        <v>779</v>
      </c>
    </row>
    <row r="11" spans="1:18" ht="15" customHeight="1">
      <c r="A11" s="550" t="s">
        <v>426</v>
      </c>
      <c r="B11" s="551"/>
      <c r="C11" s="269">
        <f t="shared" si="0"/>
        <v>16424</v>
      </c>
      <c r="D11" s="270">
        <v>16173</v>
      </c>
      <c r="E11" s="270">
        <v>26</v>
      </c>
      <c r="F11" s="270">
        <v>43</v>
      </c>
      <c r="G11" s="270" t="s">
        <v>34</v>
      </c>
      <c r="H11" s="270">
        <v>122</v>
      </c>
      <c r="I11" s="270">
        <v>83</v>
      </c>
      <c r="J11" s="270">
        <v>3</v>
      </c>
      <c r="L11" s="170" t="s">
        <v>426</v>
      </c>
      <c r="M11" s="429">
        <f t="shared" si="1"/>
        <v>5</v>
      </c>
      <c r="N11" s="270">
        <v>1</v>
      </c>
      <c r="O11" s="270" t="s">
        <v>779</v>
      </c>
      <c r="P11" s="270">
        <v>3</v>
      </c>
      <c r="Q11" s="270">
        <v>1</v>
      </c>
      <c r="R11" s="270" t="s">
        <v>779</v>
      </c>
    </row>
    <row r="12" spans="1:18" ht="15" customHeight="1">
      <c r="A12" s="545" t="s">
        <v>427</v>
      </c>
      <c r="B12" s="564"/>
      <c r="C12" s="379">
        <f t="shared" si="0"/>
        <v>15770</v>
      </c>
      <c r="D12" s="187">
        <f>SUM(D14:D15)</f>
        <v>15562</v>
      </c>
      <c r="E12" s="187">
        <f aca="true" t="shared" si="2" ref="E12:J12">SUM(E14:E15)</f>
        <v>14</v>
      </c>
      <c r="F12" s="187">
        <f t="shared" si="2"/>
        <v>49</v>
      </c>
      <c r="G12" s="187" t="s">
        <v>34</v>
      </c>
      <c r="H12" s="187">
        <f t="shared" si="2"/>
        <v>92</v>
      </c>
      <c r="I12" s="187">
        <f t="shared" si="2"/>
        <v>65</v>
      </c>
      <c r="J12" s="187">
        <f t="shared" si="2"/>
        <v>2</v>
      </c>
      <c r="K12" s="22"/>
      <c r="L12" s="346" t="s">
        <v>427</v>
      </c>
      <c r="M12" s="187">
        <f>SUM(M14:M15)</f>
        <v>12</v>
      </c>
      <c r="N12" s="187">
        <f>SUM(N14:N15)</f>
        <v>4</v>
      </c>
      <c r="O12" s="187" t="s">
        <v>755</v>
      </c>
      <c r="P12" s="187">
        <f>SUM(P14:P15)</f>
        <v>3</v>
      </c>
      <c r="Q12" s="187">
        <f>SUM(Q14:Q15)</f>
        <v>5</v>
      </c>
      <c r="R12" s="187" t="s">
        <v>755</v>
      </c>
    </row>
    <row r="13" spans="1:18" ht="15" customHeight="1">
      <c r="A13" s="470"/>
      <c r="B13" s="471"/>
      <c r="C13" s="402"/>
      <c r="D13" s="402"/>
      <c r="E13" s="402"/>
      <c r="F13" s="402"/>
      <c r="G13" s="402"/>
      <c r="H13" s="402"/>
      <c r="I13" s="402"/>
      <c r="J13" s="402"/>
      <c r="K13" s="22"/>
      <c r="L13" s="68"/>
      <c r="M13" s="402"/>
      <c r="N13" s="402"/>
      <c r="O13" s="402"/>
      <c r="P13" s="402"/>
      <c r="Q13" s="402"/>
      <c r="R13" s="402"/>
    </row>
    <row r="14" spans="1:18" ht="15" customHeight="1">
      <c r="A14" s="995" t="s">
        <v>608</v>
      </c>
      <c r="B14" s="546"/>
      <c r="C14" s="269">
        <f t="shared" si="0"/>
        <v>7975</v>
      </c>
      <c r="D14" s="270">
        <v>7847</v>
      </c>
      <c r="E14" s="270">
        <v>4</v>
      </c>
      <c r="F14" s="270">
        <v>23</v>
      </c>
      <c r="G14" s="270" t="s">
        <v>255</v>
      </c>
      <c r="H14" s="270">
        <v>65</v>
      </c>
      <c r="I14" s="270">
        <v>39</v>
      </c>
      <c r="J14" s="270">
        <v>1</v>
      </c>
      <c r="K14" s="22"/>
      <c r="L14" s="170" t="s">
        <v>608</v>
      </c>
      <c r="M14" s="429">
        <f t="shared" si="1"/>
        <v>8</v>
      </c>
      <c r="N14" s="268">
        <v>3</v>
      </c>
      <c r="O14" s="270" t="s">
        <v>779</v>
      </c>
      <c r="P14" s="268">
        <v>3</v>
      </c>
      <c r="Q14" s="268">
        <v>2</v>
      </c>
      <c r="R14" s="268" t="s">
        <v>779</v>
      </c>
    </row>
    <row r="15" spans="1:18" ht="15" customHeight="1">
      <c r="A15" s="996" t="s">
        <v>609</v>
      </c>
      <c r="B15" s="997"/>
      <c r="C15" s="392">
        <f t="shared" si="0"/>
        <v>7795</v>
      </c>
      <c r="D15" s="271">
        <v>7715</v>
      </c>
      <c r="E15" s="271">
        <v>10</v>
      </c>
      <c r="F15" s="271">
        <v>26</v>
      </c>
      <c r="G15" s="271" t="s">
        <v>754</v>
      </c>
      <c r="H15" s="271">
        <v>27</v>
      </c>
      <c r="I15" s="271">
        <v>26</v>
      </c>
      <c r="J15" s="271">
        <v>1</v>
      </c>
      <c r="K15" s="22"/>
      <c r="L15" s="347" t="s">
        <v>609</v>
      </c>
      <c r="M15" s="430">
        <f t="shared" si="1"/>
        <v>4</v>
      </c>
      <c r="N15" s="272">
        <v>1</v>
      </c>
      <c r="O15" s="272" t="s">
        <v>779</v>
      </c>
      <c r="P15" s="271" t="s">
        <v>779</v>
      </c>
      <c r="Q15" s="271">
        <v>3</v>
      </c>
      <c r="R15" s="271" t="s">
        <v>779</v>
      </c>
    </row>
    <row r="16" spans="1:12" ht="15" customHeight="1">
      <c r="A16" s="13" t="s">
        <v>215</v>
      </c>
      <c r="K16" s="22"/>
      <c r="L16" s="13" t="s">
        <v>38</v>
      </c>
    </row>
    <row r="17" ht="15" customHeight="1"/>
    <row r="18" ht="15" customHeight="1"/>
    <row r="19" ht="15" customHeight="1">
      <c r="K19" s="35"/>
    </row>
    <row r="20" ht="18" customHeight="1">
      <c r="K20" s="22"/>
    </row>
    <row r="21" spans="1:18" ht="15" customHeight="1" thickBot="1">
      <c r="A21" s="618" t="s">
        <v>610</v>
      </c>
      <c r="B21" s="618"/>
      <c r="C21" s="618"/>
      <c r="D21" s="618"/>
      <c r="E21" s="618"/>
      <c r="F21" s="618"/>
      <c r="G21" s="618"/>
      <c r="H21" s="618"/>
      <c r="I21" s="618"/>
      <c r="J21" s="29" t="s">
        <v>115</v>
      </c>
      <c r="K21" s="22"/>
      <c r="L21" s="618" t="s">
        <v>636</v>
      </c>
      <c r="M21" s="618"/>
      <c r="N21" s="618"/>
      <c r="O21" s="618"/>
      <c r="P21" s="618"/>
      <c r="Q21" s="618"/>
      <c r="R21" s="29" t="s">
        <v>115</v>
      </c>
    </row>
    <row r="22" spans="1:18" ht="15" customHeight="1">
      <c r="A22" s="982" t="s">
        <v>601</v>
      </c>
      <c r="B22" s="983"/>
      <c r="C22" s="455" t="s">
        <v>290</v>
      </c>
      <c r="D22" s="961" t="s">
        <v>602</v>
      </c>
      <c r="E22" s="150"/>
      <c r="F22" s="952" t="s">
        <v>604</v>
      </c>
      <c r="G22" s="150"/>
      <c r="H22" s="455" t="s">
        <v>605</v>
      </c>
      <c r="I22" s="455" t="s">
        <v>606</v>
      </c>
      <c r="J22" s="952" t="s">
        <v>607</v>
      </c>
      <c r="L22" s="553" t="s">
        <v>601</v>
      </c>
      <c r="M22" s="722" t="s">
        <v>290</v>
      </c>
      <c r="N22" s="976" t="s">
        <v>631</v>
      </c>
      <c r="O22" s="979" t="s">
        <v>632</v>
      </c>
      <c r="P22" s="722" t="s">
        <v>633</v>
      </c>
      <c r="Q22" s="722" t="s">
        <v>634</v>
      </c>
      <c r="R22" s="500" t="s">
        <v>199</v>
      </c>
    </row>
    <row r="23" spans="1:18" ht="15" customHeight="1">
      <c r="A23" s="597"/>
      <c r="B23" s="984"/>
      <c r="C23" s="987"/>
      <c r="D23" s="987"/>
      <c r="E23" s="990" t="s">
        <v>603</v>
      </c>
      <c r="F23" s="980"/>
      <c r="G23" s="988" t="s">
        <v>630</v>
      </c>
      <c r="H23" s="987"/>
      <c r="I23" s="987"/>
      <c r="J23" s="986"/>
      <c r="K23" s="22"/>
      <c r="L23" s="975"/>
      <c r="M23" s="723"/>
      <c r="N23" s="977"/>
      <c r="O23" s="980"/>
      <c r="P23" s="723"/>
      <c r="Q23" s="723"/>
      <c r="R23" s="999"/>
    </row>
    <row r="24" spans="1:18" ht="15" customHeight="1">
      <c r="A24" s="599"/>
      <c r="B24" s="985"/>
      <c r="C24" s="456"/>
      <c r="D24" s="456"/>
      <c r="E24" s="981"/>
      <c r="F24" s="981"/>
      <c r="G24" s="989"/>
      <c r="H24" s="456"/>
      <c r="I24" s="456"/>
      <c r="J24" s="965"/>
      <c r="L24" s="555"/>
      <c r="M24" s="724"/>
      <c r="N24" s="978"/>
      <c r="O24" s="981"/>
      <c r="P24" s="724"/>
      <c r="Q24" s="724"/>
      <c r="R24" s="950"/>
    </row>
    <row r="25" spans="1:18" ht="15" customHeight="1">
      <c r="A25" s="463" t="s">
        <v>258</v>
      </c>
      <c r="B25" s="972"/>
      <c r="C25" s="269">
        <f>SUM(D25,F25,H25:J25)</f>
        <v>17826</v>
      </c>
      <c r="D25" s="270">
        <v>6829</v>
      </c>
      <c r="E25" s="270">
        <v>27</v>
      </c>
      <c r="F25" s="270">
        <v>4126</v>
      </c>
      <c r="G25" s="270">
        <v>160</v>
      </c>
      <c r="H25" s="270">
        <v>6359</v>
      </c>
      <c r="I25" s="270">
        <v>506</v>
      </c>
      <c r="J25" s="270">
        <v>6</v>
      </c>
      <c r="L25" s="8" t="s">
        <v>258</v>
      </c>
      <c r="M25" s="429">
        <f>SUM(N25:R25)</f>
        <v>5</v>
      </c>
      <c r="N25" s="270">
        <v>5</v>
      </c>
      <c r="O25" s="270" t="s">
        <v>754</v>
      </c>
      <c r="P25" s="270" t="s">
        <v>255</v>
      </c>
      <c r="Q25" s="270" t="s">
        <v>778</v>
      </c>
      <c r="R25" s="270" t="s">
        <v>255</v>
      </c>
    </row>
    <row r="26" spans="1:18" ht="15" customHeight="1">
      <c r="A26" s="550" t="s">
        <v>424</v>
      </c>
      <c r="B26" s="551"/>
      <c r="C26" s="269">
        <f>SUM(D26,F26,H26:J26)</f>
        <v>18077</v>
      </c>
      <c r="D26" s="270">
        <v>7441</v>
      </c>
      <c r="E26" s="270">
        <v>31</v>
      </c>
      <c r="F26" s="270">
        <v>4003</v>
      </c>
      <c r="G26" s="270">
        <v>173</v>
      </c>
      <c r="H26" s="270">
        <v>6223</v>
      </c>
      <c r="I26" s="270">
        <v>389</v>
      </c>
      <c r="J26" s="270">
        <v>21</v>
      </c>
      <c r="K26" s="22"/>
      <c r="L26" s="170" t="s">
        <v>424</v>
      </c>
      <c r="M26" s="429">
        <f>SUM(N26:R26)</f>
        <v>2</v>
      </c>
      <c r="N26" s="270">
        <v>1</v>
      </c>
      <c r="O26" s="270" t="s">
        <v>255</v>
      </c>
      <c r="P26" s="270">
        <v>1</v>
      </c>
      <c r="Q26" s="270" t="s">
        <v>255</v>
      </c>
      <c r="R26" s="270" t="s">
        <v>754</v>
      </c>
    </row>
    <row r="27" spans="1:18" ht="15" customHeight="1">
      <c r="A27" s="550" t="s">
        <v>425</v>
      </c>
      <c r="B27" s="551"/>
      <c r="C27" s="269">
        <f aca="true" t="shared" si="3" ref="C27:C32">SUM(D27,F27,H27:J27)</f>
        <v>17638</v>
      </c>
      <c r="D27" s="270">
        <v>7609</v>
      </c>
      <c r="E27" s="270">
        <v>23</v>
      </c>
      <c r="F27" s="270">
        <v>3972</v>
      </c>
      <c r="G27" s="270">
        <v>143</v>
      </c>
      <c r="H27" s="270">
        <v>5540</v>
      </c>
      <c r="I27" s="270">
        <v>517</v>
      </c>
      <c r="J27" s="270" t="s">
        <v>255</v>
      </c>
      <c r="K27" s="22"/>
      <c r="L27" s="170" t="s">
        <v>425</v>
      </c>
      <c r="M27" s="429">
        <f aca="true" t="shared" si="4" ref="M27:M32">SUM(N27:R27)</f>
        <v>5</v>
      </c>
      <c r="N27" s="270">
        <v>2</v>
      </c>
      <c r="O27" s="270" t="s">
        <v>754</v>
      </c>
      <c r="P27" s="270">
        <v>2</v>
      </c>
      <c r="Q27" s="270">
        <v>1</v>
      </c>
      <c r="R27" s="270" t="s">
        <v>754</v>
      </c>
    </row>
    <row r="28" spans="1:18" ht="15" customHeight="1">
      <c r="A28" s="550" t="s">
        <v>426</v>
      </c>
      <c r="B28" s="551"/>
      <c r="C28" s="269">
        <f t="shared" si="3"/>
        <v>16901</v>
      </c>
      <c r="D28" s="270">
        <v>7417</v>
      </c>
      <c r="E28" s="270">
        <v>8</v>
      </c>
      <c r="F28" s="270">
        <v>4111</v>
      </c>
      <c r="G28" s="270">
        <v>129</v>
      </c>
      <c r="H28" s="270">
        <v>4863</v>
      </c>
      <c r="I28" s="270">
        <v>503</v>
      </c>
      <c r="J28" s="270">
        <v>7</v>
      </c>
      <c r="K28" s="22"/>
      <c r="L28" s="170" t="s">
        <v>426</v>
      </c>
      <c r="M28" s="429">
        <f t="shared" si="4"/>
        <v>6</v>
      </c>
      <c r="N28" s="270">
        <v>3</v>
      </c>
      <c r="O28" s="270">
        <v>1</v>
      </c>
      <c r="P28" s="270">
        <v>1</v>
      </c>
      <c r="Q28" s="270">
        <v>1</v>
      </c>
      <c r="R28" s="270" t="s">
        <v>779</v>
      </c>
    </row>
    <row r="29" spans="1:18" ht="15" customHeight="1">
      <c r="A29" s="545" t="s">
        <v>427</v>
      </c>
      <c r="B29" s="564"/>
      <c r="C29" s="187">
        <v>16110</v>
      </c>
      <c r="D29" s="187">
        <f>SUM(D31:D32)</f>
        <v>7465</v>
      </c>
      <c r="E29" s="187">
        <f aca="true" t="shared" si="5" ref="E29:J29">SUM(E31:E32)</f>
        <v>17</v>
      </c>
      <c r="F29" s="187">
        <v>3826</v>
      </c>
      <c r="G29" s="187">
        <f t="shared" si="5"/>
        <v>125</v>
      </c>
      <c r="H29" s="187">
        <f t="shared" si="5"/>
        <v>4286</v>
      </c>
      <c r="I29" s="187">
        <f t="shared" si="5"/>
        <v>523</v>
      </c>
      <c r="J29" s="187">
        <f t="shared" si="5"/>
        <v>10</v>
      </c>
      <c r="K29" s="22"/>
      <c r="L29" s="346" t="s">
        <v>427</v>
      </c>
      <c r="M29" s="187">
        <f>SUM(M31:M32)</f>
        <v>4</v>
      </c>
      <c r="N29" s="187">
        <f>SUM(N31:N32)</f>
        <v>2</v>
      </c>
      <c r="O29" s="174" t="s">
        <v>755</v>
      </c>
      <c r="P29" s="187">
        <f>SUM(P31:P32)</f>
        <v>2</v>
      </c>
      <c r="Q29" s="187" t="s">
        <v>755</v>
      </c>
      <c r="R29" s="187" t="s">
        <v>755</v>
      </c>
    </row>
    <row r="30" spans="1:18" ht="15" customHeight="1">
      <c r="A30" s="470"/>
      <c r="B30" s="471"/>
      <c r="C30" s="402"/>
      <c r="D30" s="402"/>
      <c r="E30" s="402"/>
      <c r="F30" s="402"/>
      <c r="G30" s="402"/>
      <c r="H30" s="402"/>
      <c r="I30" s="402"/>
      <c r="J30" s="402"/>
      <c r="K30" s="22"/>
      <c r="L30" s="68"/>
      <c r="M30" s="402"/>
      <c r="N30" s="402"/>
      <c r="O30" s="402"/>
      <c r="P30" s="402"/>
      <c r="Q30" s="402"/>
      <c r="R30" s="402"/>
    </row>
    <row r="31" spans="1:18" ht="15" customHeight="1">
      <c r="A31" s="995" t="s">
        <v>608</v>
      </c>
      <c r="B31" s="546"/>
      <c r="C31" s="269">
        <v>8057</v>
      </c>
      <c r="D31" s="268">
        <v>3465</v>
      </c>
      <c r="E31" s="268">
        <v>6</v>
      </c>
      <c r="F31" s="268">
        <v>1900</v>
      </c>
      <c r="G31" s="268">
        <v>10</v>
      </c>
      <c r="H31" s="268">
        <v>2388</v>
      </c>
      <c r="I31" s="268">
        <v>207</v>
      </c>
      <c r="J31" s="268">
        <v>6</v>
      </c>
      <c r="K31" s="23"/>
      <c r="L31" s="170" t="s">
        <v>608</v>
      </c>
      <c r="M31" s="429">
        <f t="shared" si="4"/>
        <v>3</v>
      </c>
      <c r="N31" s="268">
        <v>1</v>
      </c>
      <c r="O31" s="270" t="s">
        <v>754</v>
      </c>
      <c r="P31" s="268">
        <v>2</v>
      </c>
      <c r="Q31" s="270" t="s">
        <v>754</v>
      </c>
      <c r="R31" s="270" t="s">
        <v>754</v>
      </c>
    </row>
    <row r="32" spans="1:18" ht="15" customHeight="1">
      <c r="A32" s="996" t="s">
        <v>609</v>
      </c>
      <c r="B32" s="997"/>
      <c r="C32" s="392">
        <f t="shared" si="3"/>
        <v>8053</v>
      </c>
      <c r="D32" s="271">
        <v>4000</v>
      </c>
      <c r="E32" s="271">
        <v>11</v>
      </c>
      <c r="F32" s="271">
        <v>1835</v>
      </c>
      <c r="G32" s="271">
        <v>115</v>
      </c>
      <c r="H32" s="271">
        <v>1898</v>
      </c>
      <c r="I32" s="271">
        <v>316</v>
      </c>
      <c r="J32" s="271">
        <v>4</v>
      </c>
      <c r="L32" s="347" t="s">
        <v>609</v>
      </c>
      <c r="M32" s="430">
        <f t="shared" si="4"/>
        <v>1</v>
      </c>
      <c r="N32" s="271">
        <v>1</v>
      </c>
      <c r="O32" s="271" t="s">
        <v>754</v>
      </c>
      <c r="P32" s="271" t="s">
        <v>754</v>
      </c>
      <c r="Q32" s="271" t="s">
        <v>754</v>
      </c>
      <c r="R32" s="271" t="s">
        <v>754</v>
      </c>
    </row>
    <row r="33" spans="1:12" ht="15" customHeight="1">
      <c r="A33" s="13" t="s">
        <v>216</v>
      </c>
      <c r="L33" s="13" t="s">
        <v>38</v>
      </c>
    </row>
    <row r="34" ht="19.5" customHeight="1">
      <c r="K34" s="22"/>
    </row>
    <row r="35" ht="19.5" customHeight="1">
      <c r="K35" s="22"/>
    </row>
    <row r="36" spans="1:18" ht="18" customHeight="1">
      <c r="A36" s="454"/>
      <c r="B36" s="454"/>
      <c r="C36" s="454"/>
      <c r="D36" s="454"/>
      <c r="E36" s="454"/>
      <c r="F36" s="454"/>
      <c r="G36" s="454"/>
      <c r="H36" s="454"/>
      <c r="I36" s="454"/>
      <c r="J36" s="843"/>
      <c r="L36" s="454"/>
      <c r="M36" s="454"/>
      <c r="N36" s="454"/>
      <c r="O36" s="454"/>
      <c r="P36" s="454"/>
      <c r="Q36" s="454"/>
      <c r="R36" s="454"/>
    </row>
    <row r="37" spans="1:18" ht="15" customHeight="1">
      <c r="A37" s="470"/>
      <c r="B37" s="470"/>
      <c r="C37" s="470"/>
      <c r="D37" s="470"/>
      <c r="E37" s="470"/>
      <c r="F37" s="470"/>
      <c r="G37" s="470"/>
      <c r="H37" s="470"/>
      <c r="I37" s="470"/>
      <c r="J37" s="843"/>
      <c r="K37" s="22"/>
      <c r="L37" s="617"/>
      <c r="M37" s="617"/>
      <c r="N37" s="617"/>
      <c r="O37" s="617"/>
      <c r="P37" s="617"/>
      <c r="Q37" s="617"/>
      <c r="R37" s="617"/>
    </row>
    <row r="38" spans="1:18" ht="15" customHeight="1" thickBot="1">
      <c r="A38" s="618" t="s">
        <v>612</v>
      </c>
      <c r="B38" s="618"/>
      <c r="C38" s="618"/>
      <c r="D38" s="618"/>
      <c r="E38" s="618"/>
      <c r="F38" s="618"/>
      <c r="G38" s="618"/>
      <c r="H38" s="618"/>
      <c r="I38" s="618"/>
      <c r="J38" s="37" t="s">
        <v>115</v>
      </c>
      <c r="K38" s="22"/>
      <c r="L38" s="618" t="s">
        <v>637</v>
      </c>
      <c r="M38" s="618"/>
      <c r="N38" s="618"/>
      <c r="O38" s="618"/>
      <c r="P38" s="618"/>
      <c r="Q38" s="618"/>
      <c r="R38" s="29" t="s">
        <v>115</v>
      </c>
    </row>
    <row r="39" spans="1:18" ht="15" customHeight="1">
      <c r="A39" s="622" t="s">
        <v>613</v>
      </c>
      <c r="B39" s="622"/>
      <c r="C39" s="622"/>
      <c r="D39" s="455" t="s">
        <v>258</v>
      </c>
      <c r="E39" s="455" t="s">
        <v>614</v>
      </c>
      <c r="F39" s="455" t="s">
        <v>615</v>
      </c>
      <c r="G39" s="455" t="s">
        <v>616</v>
      </c>
      <c r="H39" s="455" t="s">
        <v>617</v>
      </c>
      <c r="I39" s="455" t="s">
        <v>25</v>
      </c>
      <c r="J39" s="726" t="s">
        <v>26</v>
      </c>
      <c r="K39" s="22"/>
      <c r="L39" s="553" t="s">
        <v>638</v>
      </c>
      <c r="M39" s="722" t="s">
        <v>290</v>
      </c>
      <c r="N39" s="976" t="s">
        <v>631</v>
      </c>
      <c r="O39" s="979" t="s">
        <v>639</v>
      </c>
      <c r="P39" s="722" t="s">
        <v>633</v>
      </c>
      <c r="Q39" s="722" t="s">
        <v>634</v>
      </c>
      <c r="R39" s="500" t="s">
        <v>199</v>
      </c>
    </row>
    <row r="40" spans="1:18" ht="15" customHeight="1">
      <c r="A40" s="625"/>
      <c r="B40" s="625"/>
      <c r="C40" s="625"/>
      <c r="D40" s="456"/>
      <c r="E40" s="456"/>
      <c r="F40" s="456"/>
      <c r="G40" s="456"/>
      <c r="H40" s="456"/>
      <c r="I40" s="456"/>
      <c r="J40" s="439"/>
      <c r="L40" s="985"/>
      <c r="M40" s="1009"/>
      <c r="N40" s="1010"/>
      <c r="O40" s="444"/>
      <c r="P40" s="1009"/>
      <c r="Q40" s="1009"/>
      <c r="R40" s="572"/>
    </row>
    <row r="41" spans="1:18" ht="15" customHeight="1">
      <c r="A41" s="1007" t="s">
        <v>52</v>
      </c>
      <c r="B41" s="1007"/>
      <c r="C41" s="1008"/>
      <c r="D41" s="181">
        <f aca="true" t="shared" si="6" ref="D41:J41">SUM(D43,D48,D53,D60)</f>
        <v>6546</v>
      </c>
      <c r="E41" s="181">
        <f t="shared" si="6"/>
        <v>6427</v>
      </c>
      <c r="F41" s="181">
        <f t="shared" si="6"/>
        <v>5706</v>
      </c>
      <c r="G41" s="181">
        <f t="shared" si="6"/>
        <v>5000</v>
      </c>
      <c r="H41" s="181">
        <f t="shared" si="6"/>
        <v>4428</v>
      </c>
      <c r="I41" s="181">
        <f t="shared" si="6"/>
        <v>2404</v>
      </c>
      <c r="J41" s="181">
        <f t="shared" si="6"/>
        <v>2024</v>
      </c>
      <c r="K41" s="22"/>
      <c r="L41" s="8" t="s">
        <v>258</v>
      </c>
      <c r="M41" s="429">
        <f>SUM(N41:R41)</f>
        <v>124</v>
      </c>
      <c r="N41" s="270" t="s">
        <v>793</v>
      </c>
      <c r="O41" s="270" t="s">
        <v>793</v>
      </c>
      <c r="P41" s="270">
        <v>50</v>
      </c>
      <c r="Q41" s="270">
        <v>73</v>
      </c>
      <c r="R41" s="270">
        <v>1</v>
      </c>
    </row>
    <row r="42" spans="2:18" ht="15" customHeight="1">
      <c r="B42" s="35"/>
      <c r="C42" s="108"/>
      <c r="D42" s="402"/>
      <c r="E42" s="402"/>
      <c r="F42" s="402"/>
      <c r="G42" s="402"/>
      <c r="H42" s="287"/>
      <c r="I42" s="287"/>
      <c r="J42" s="287"/>
      <c r="K42" s="22"/>
      <c r="L42" s="170" t="s">
        <v>424</v>
      </c>
      <c r="M42" s="429">
        <f>SUM(N42:R42)</f>
        <v>124</v>
      </c>
      <c r="N42" s="270" t="s">
        <v>793</v>
      </c>
      <c r="O42" s="270">
        <v>3</v>
      </c>
      <c r="P42" s="270">
        <v>50</v>
      </c>
      <c r="Q42" s="270">
        <v>71</v>
      </c>
      <c r="R42" s="270" t="s">
        <v>793</v>
      </c>
    </row>
    <row r="43" spans="1:18" ht="15" customHeight="1">
      <c r="A43" s="463" t="s">
        <v>618</v>
      </c>
      <c r="B43" s="640"/>
      <c r="C43" s="972"/>
      <c r="D43" s="270">
        <f aca="true" t="shared" si="7" ref="D43:J43">SUM(D44:D46)</f>
        <v>24</v>
      </c>
      <c r="E43" s="270">
        <f t="shared" si="7"/>
        <v>30</v>
      </c>
      <c r="F43" s="270">
        <f t="shared" si="7"/>
        <v>21</v>
      </c>
      <c r="G43" s="270">
        <f t="shared" si="7"/>
        <v>31</v>
      </c>
      <c r="H43" s="270">
        <f t="shared" si="7"/>
        <v>24</v>
      </c>
      <c r="I43" s="270">
        <f t="shared" si="7"/>
        <v>20</v>
      </c>
      <c r="J43" s="270">
        <f t="shared" si="7"/>
        <v>4</v>
      </c>
      <c r="K43" s="22"/>
      <c r="L43" s="170" t="s">
        <v>425</v>
      </c>
      <c r="M43" s="429">
        <f aca="true" t="shared" si="8" ref="M43:M48">SUM(N43:R43)</f>
        <v>115</v>
      </c>
      <c r="N43" s="270" t="s">
        <v>793</v>
      </c>
      <c r="O43" s="270">
        <v>1</v>
      </c>
      <c r="P43" s="270">
        <v>45</v>
      </c>
      <c r="Q43" s="270">
        <v>69</v>
      </c>
      <c r="R43" s="270" t="s">
        <v>793</v>
      </c>
    </row>
    <row r="44" spans="2:18" ht="15" customHeight="1">
      <c r="B44" s="463" t="s">
        <v>619</v>
      </c>
      <c r="C44" s="972"/>
      <c r="D44" s="270">
        <v>18</v>
      </c>
      <c r="E44" s="270">
        <v>20</v>
      </c>
      <c r="F44" s="270">
        <v>15</v>
      </c>
      <c r="G44" s="270">
        <v>28</v>
      </c>
      <c r="H44" s="270">
        <f aca="true" t="shared" si="9" ref="H44:H53">SUM(I44:J44)</f>
        <v>16</v>
      </c>
      <c r="I44" s="270">
        <v>13</v>
      </c>
      <c r="J44" s="270">
        <v>3</v>
      </c>
      <c r="K44" s="22"/>
      <c r="L44" s="170" t="s">
        <v>426</v>
      </c>
      <c r="M44" s="429">
        <f t="shared" si="8"/>
        <v>117</v>
      </c>
      <c r="N44" s="270" t="s">
        <v>793</v>
      </c>
      <c r="O44" s="270">
        <v>7</v>
      </c>
      <c r="P44" s="270">
        <v>30</v>
      </c>
      <c r="Q44" s="270">
        <v>79</v>
      </c>
      <c r="R44" s="270">
        <v>1</v>
      </c>
    </row>
    <row r="45" spans="2:18" ht="15" customHeight="1">
      <c r="B45" s="463" t="s">
        <v>620</v>
      </c>
      <c r="C45" s="972"/>
      <c r="D45" s="270" t="s">
        <v>754</v>
      </c>
      <c r="E45" s="270">
        <v>3</v>
      </c>
      <c r="F45" s="270">
        <v>1</v>
      </c>
      <c r="G45" s="270">
        <v>1</v>
      </c>
      <c r="H45" s="270">
        <f t="shared" si="9"/>
        <v>2</v>
      </c>
      <c r="I45" s="270">
        <v>1</v>
      </c>
      <c r="J45" s="270">
        <v>1</v>
      </c>
      <c r="K45" s="22"/>
      <c r="L45" s="346" t="s">
        <v>427</v>
      </c>
      <c r="M45" s="99">
        <f>SUM(M47:M48)</f>
        <v>137</v>
      </c>
      <c r="N45" s="270" t="s">
        <v>793</v>
      </c>
      <c r="O45" s="99">
        <f>SUM(O47:O48)</f>
        <v>7</v>
      </c>
      <c r="P45" s="99">
        <f>SUM(P47:P48)</f>
        <v>31</v>
      </c>
      <c r="Q45" s="99">
        <f>SUM(Q47:Q48)</f>
        <v>98</v>
      </c>
      <c r="R45" s="99">
        <f>SUM(R47:R48)</f>
        <v>1</v>
      </c>
    </row>
    <row r="46" spans="2:18" ht="15" customHeight="1">
      <c r="B46" s="463" t="s">
        <v>621</v>
      </c>
      <c r="C46" s="972"/>
      <c r="D46" s="270">
        <v>6</v>
      </c>
      <c r="E46" s="270">
        <v>7</v>
      </c>
      <c r="F46" s="270">
        <v>5</v>
      </c>
      <c r="G46" s="270">
        <v>2</v>
      </c>
      <c r="H46" s="270">
        <f t="shared" si="9"/>
        <v>6</v>
      </c>
      <c r="I46" s="270">
        <v>6</v>
      </c>
      <c r="J46" s="270" t="s">
        <v>255</v>
      </c>
      <c r="K46" s="22"/>
      <c r="L46" s="68"/>
      <c r="M46" s="99"/>
      <c r="N46" s="99"/>
      <c r="O46" s="402"/>
      <c r="P46" s="402"/>
      <c r="Q46" s="402"/>
      <c r="R46" s="402"/>
    </row>
    <row r="47" spans="2:18" ht="15" customHeight="1">
      <c r="B47" s="97"/>
      <c r="C47" s="72"/>
      <c r="D47" s="287"/>
      <c r="E47" s="287"/>
      <c r="F47" s="287"/>
      <c r="G47" s="287"/>
      <c r="H47" s="287"/>
      <c r="I47" s="287"/>
      <c r="J47" s="287"/>
      <c r="K47" s="22"/>
      <c r="L47" s="170" t="s">
        <v>608</v>
      </c>
      <c r="M47" s="429">
        <f t="shared" si="8"/>
        <v>93</v>
      </c>
      <c r="N47" s="99" t="s">
        <v>793</v>
      </c>
      <c r="O47" s="268">
        <v>4</v>
      </c>
      <c r="P47" s="268">
        <v>19</v>
      </c>
      <c r="Q47" s="268">
        <v>69</v>
      </c>
      <c r="R47" s="268">
        <v>1</v>
      </c>
    </row>
    <row r="48" spans="1:18" ht="15" customHeight="1">
      <c r="A48" s="541" t="s">
        <v>622</v>
      </c>
      <c r="B48" s="640"/>
      <c r="C48" s="972"/>
      <c r="D48" s="270">
        <f>SUM(D49:D51)</f>
        <v>2972</v>
      </c>
      <c r="E48" s="270">
        <f>SUM(E49:E51)</f>
        <v>2926</v>
      </c>
      <c r="F48" s="270">
        <f>SUM(F49:F51)</f>
        <v>2521</v>
      </c>
      <c r="G48" s="270">
        <f>SUM(G49:G51)</f>
        <v>2139</v>
      </c>
      <c r="H48" s="270">
        <f t="shared" si="9"/>
        <v>2095</v>
      </c>
      <c r="I48" s="270">
        <f>SUM(I49:I51)</f>
        <v>1400</v>
      </c>
      <c r="J48" s="270">
        <f>SUM(J49:J51)</f>
        <v>695</v>
      </c>
      <c r="K48" s="22"/>
      <c r="L48" s="347" t="s">
        <v>609</v>
      </c>
      <c r="M48" s="430">
        <f t="shared" si="8"/>
        <v>44</v>
      </c>
      <c r="N48" s="294" t="s">
        <v>793</v>
      </c>
      <c r="O48" s="271">
        <v>3</v>
      </c>
      <c r="P48" s="271">
        <v>12</v>
      </c>
      <c r="Q48" s="271">
        <v>29</v>
      </c>
      <c r="R48" s="271" t="s">
        <v>793</v>
      </c>
    </row>
    <row r="49" spans="2:18" ht="15" customHeight="1">
      <c r="B49" s="463" t="s">
        <v>623</v>
      </c>
      <c r="C49" s="972"/>
      <c r="D49" s="270" t="s">
        <v>778</v>
      </c>
      <c r="E49" s="270" t="s">
        <v>255</v>
      </c>
      <c r="F49" s="270">
        <v>1</v>
      </c>
      <c r="G49" s="270" t="s">
        <v>255</v>
      </c>
      <c r="H49" s="270">
        <f t="shared" si="9"/>
        <v>10</v>
      </c>
      <c r="I49" s="270">
        <v>7</v>
      </c>
      <c r="J49" s="270">
        <v>3</v>
      </c>
      <c r="K49" s="22"/>
      <c r="L49" s="13" t="s">
        <v>38</v>
      </c>
      <c r="M49" s="22"/>
      <c r="N49" s="22"/>
      <c r="O49" s="22"/>
      <c r="P49" s="22"/>
      <c r="Q49" s="22"/>
      <c r="R49" s="22"/>
    </row>
    <row r="50" spans="2:19" ht="15" customHeight="1">
      <c r="B50" s="463" t="s">
        <v>624</v>
      </c>
      <c r="C50" s="972"/>
      <c r="D50" s="270">
        <v>416</v>
      </c>
      <c r="E50" s="270">
        <v>497</v>
      </c>
      <c r="F50" s="270">
        <v>513</v>
      </c>
      <c r="G50" s="270">
        <v>519</v>
      </c>
      <c r="H50" s="270">
        <f t="shared" si="9"/>
        <v>534</v>
      </c>
      <c r="I50" s="270">
        <v>472</v>
      </c>
      <c r="J50" s="270">
        <v>62</v>
      </c>
      <c r="K50" s="22"/>
      <c r="L50" s="22"/>
      <c r="S50" s="22"/>
    </row>
    <row r="51" spans="2:19" ht="15" customHeight="1">
      <c r="B51" s="463" t="s">
        <v>625</v>
      </c>
      <c r="C51" s="972"/>
      <c r="D51" s="270">
        <v>2556</v>
      </c>
      <c r="E51" s="270">
        <v>2429</v>
      </c>
      <c r="F51" s="270">
        <v>2007</v>
      </c>
      <c r="G51" s="270">
        <v>1620</v>
      </c>
      <c r="H51" s="270">
        <f t="shared" si="9"/>
        <v>1551</v>
      </c>
      <c r="I51" s="270">
        <v>921</v>
      </c>
      <c r="J51" s="270">
        <v>630</v>
      </c>
      <c r="K51" s="22"/>
      <c r="L51" s="22"/>
      <c r="S51" s="22"/>
    </row>
    <row r="52" spans="2:19" ht="15" customHeight="1">
      <c r="B52" s="97"/>
      <c r="C52" s="72"/>
      <c r="D52" s="287"/>
      <c r="E52" s="287"/>
      <c r="F52" s="287"/>
      <c r="G52" s="287"/>
      <c r="H52" s="287"/>
      <c r="I52" s="287"/>
      <c r="J52" s="287"/>
      <c r="K52" s="22"/>
      <c r="L52" s="22"/>
      <c r="M52" s="22"/>
      <c r="N52" s="22"/>
      <c r="O52" s="22"/>
      <c r="P52" s="22"/>
      <c r="Q52" s="22"/>
      <c r="R52" s="22"/>
      <c r="S52" s="22"/>
    </row>
    <row r="53" spans="1:19" ht="15" customHeight="1">
      <c r="A53" s="541" t="s">
        <v>626</v>
      </c>
      <c r="B53" s="640"/>
      <c r="C53" s="972"/>
      <c r="D53" s="270">
        <f>SUM(D54:D58)</f>
        <v>3470</v>
      </c>
      <c r="E53" s="270">
        <f>SUM(E54:E58)</f>
        <v>3420</v>
      </c>
      <c r="F53" s="270">
        <f>SUM(F54:F58)</f>
        <v>3120</v>
      </c>
      <c r="G53" s="270">
        <f>SUM(G54:G58)</f>
        <v>2778</v>
      </c>
      <c r="H53" s="270">
        <f t="shared" si="9"/>
        <v>2266</v>
      </c>
      <c r="I53" s="270">
        <f>SUM(I54:I58)</f>
        <v>966</v>
      </c>
      <c r="J53" s="270">
        <f>SUM(J54:J58)</f>
        <v>1300</v>
      </c>
      <c r="K53" s="22"/>
      <c r="L53" s="22"/>
      <c r="M53" s="22"/>
      <c r="N53" s="22"/>
      <c r="O53" s="22"/>
      <c r="P53" s="22"/>
      <c r="Q53" s="22"/>
      <c r="R53" s="22"/>
      <c r="S53" s="22"/>
    </row>
    <row r="54" spans="2:19" ht="15" customHeight="1">
      <c r="B54" s="470" t="s">
        <v>217</v>
      </c>
      <c r="C54" s="471"/>
      <c r="D54" s="270">
        <v>1412</v>
      </c>
      <c r="E54" s="270">
        <v>1448</v>
      </c>
      <c r="F54" s="270">
        <v>1240</v>
      </c>
      <c r="G54" s="270">
        <v>1113</v>
      </c>
      <c r="H54" s="270">
        <f>SUM(I54:J54)</f>
        <v>913</v>
      </c>
      <c r="I54" s="270">
        <v>355</v>
      </c>
      <c r="J54" s="270">
        <v>558</v>
      </c>
      <c r="K54" s="22"/>
      <c r="L54" s="22"/>
      <c r="M54" s="22"/>
      <c r="N54" s="22"/>
      <c r="O54" s="22"/>
      <c r="P54" s="22"/>
      <c r="Q54" s="22"/>
      <c r="R54" s="22"/>
      <c r="S54" s="22"/>
    </row>
    <row r="55" spans="2:19" ht="15" customHeight="1">
      <c r="B55" s="463" t="s">
        <v>218</v>
      </c>
      <c r="C55" s="972"/>
      <c r="D55" s="270">
        <v>266</v>
      </c>
      <c r="E55" s="270">
        <v>261</v>
      </c>
      <c r="F55" s="270">
        <v>221</v>
      </c>
      <c r="G55" s="270">
        <v>141</v>
      </c>
      <c r="H55" s="270">
        <f aca="true" t="shared" si="10" ref="H55:H60">SUM(I55:J55)</f>
        <v>80</v>
      </c>
      <c r="I55" s="270">
        <v>6</v>
      </c>
      <c r="J55" s="270">
        <v>74</v>
      </c>
      <c r="K55" s="22"/>
      <c r="L55" s="22"/>
      <c r="M55" s="22"/>
      <c r="N55" s="22"/>
      <c r="O55" s="22"/>
      <c r="P55" s="22"/>
      <c r="Q55" s="22"/>
      <c r="R55" s="22"/>
      <c r="S55" s="22"/>
    </row>
    <row r="56" spans="2:19" ht="15" customHeight="1">
      <c r="B56" s="463" t="s">
        <v>218</v>
      </c>
      <c r="C56" s="972"/>
      <c r="D56" s="270">
        <v>266</v>
      </c>
      <c r="E56" s="270">
        <v>266</v>
      </c>
      <c r="F56" s="270">
        <v>280</v>
      </c>
      <c r="G56" s="270">
        <v>319</v>
      </c>
      <c r="H56" s="270">
        <f t="shared" si="10"/>
        <v>249</v>
      </c>
      <c r="I56" s="270">
        <v>159</v>
      </c>
      <c r="J56" s="270">
        <v>90</v>
      </c>
      <c r="K56" s="22"/>
      <c r="L56" s="22"/>
      <c r="M56" s="22"/>
      <c r="N56" s="22"/>
      <c r="O56" s="22"/>
      <c r="P56" s="22"/>
      <c r="Q56" s="22"/>
      <c r="R56" s="22"/>
      <c r="S56" s="22"/>
    </row>
    <row r="57" spans="2:18" ht="15" customHeight="1">
      <c r="B57" s="463" t="s">
        <v>627</v>
      </c>
      <c r="C57" s="972"/>
      <c r="D57" s="270">
        <v>1134</v>
      </c>
      <c r="E57" s="270">
        <v>1039</v>
      </c>
      <c r="F57" s="270">
        <v>991</v>
      </c>
      <c r="G57" s="270">
        <v>944</v>
      </c>
      <c r="H57" s="270">
        <f t="shared" si="10"/>
        <v>848</v>
      </c>
      <c r="I57" s="270">
        <v>297</v>
      </c>
      <c r="J57" s="270">
        <v>551</v>
      </c>
      <c r="K57" s="22"/>
      <c r="L57" s="22"/>
      <c r="M57" s="22"/>
      <c r="N57" s="22"/>
      <c r="O57" s="22"/>
      <c r="P57" s="22"/>
      <c r="Q57" s="22"/>
      <c r="R57" s="22"/>
    </row>
    <row r="58" spans="2:18" ht="15" customHeight="1">
      <c r="B58" s="463" t="s">
        <v>628</v>
      </c>
      <c r="C58" s="972"/>
      <c r="D58" s="270">
        <v>392</v>
      </c>
      <c r="E58" s="270">
        <v>406</v>
      </c>
      <c r="F58" s="270">
        <v>388</v>
      </c>
      <c r="G58" s="270">
        <v>261</v>
      </c>
      <c r="H58" s="270">
        <f t="shared" si="10"/>
        <v>176</v>
      </c>
      <c r="I58" s="270">
        <v>149</v>
      </c>
      <c r="J58" s="270">
        <v>27</v>
      </c>
      <c r="L58" s="22"/>
      <c r="M58" s="22"/>
      <c r="N58" s="22"/>
      <c r="O58" s="22"/>
      <c r="P58" s="22"/>
      <c r="Q58" s="22"/>
      <c r="R58" s="22"/>
    </row>
    <row r="59" spans="2:10" ht="15" customHeight="1">
      <c r="B59" s="152"/>
      <c r="C59" s="153"/>
      <c r="D59" s="270"/>
      <c r="E59" s="270"/>
      <c r="F59" s="270"/>
      <c r="G59" s="270"/>
      <c r="H59" s="270"/>
      <c r="I59" s="270"/>
      <c r="J59" s="270"/>
    </row>
    <row r="60" spans="1:10" ht="14.25">
      <c r="A60" s="737" t="s">
        <v>199</v>
      </c>
      <c r="B60" s="737"/>
      <c r="C60" s="974"/>
      <c r="D60" s="270">
        <v>80</v>
      </c>
      <c r="E60" s="270">
        <v>51</v>
      </c>
      <c r="F60" s="270">
        <v>44</v>
      </c>
      <c r="G60" s="270">
        <v>52</v>
      </c>
      <c r="H60" s="270">
        <f t="shared" si="10"/>
        <v>43</v>
      </c>
      <c r="I60" s="270">
        <v>18</v>
      </c>
      <c r="J60" s="270">
        <v>25</v>
      </c>
    </row>
    <row r="61" spans="1:10" ht="14.25">
      <c r="A61" s="344" t="s">
        <v>629</v>
      </c>
      <c r="C61" s="22"/>
      <c r="D61" s="197"/>
      <c r="E61" s="197"/>
      <c r="F61" s="209"/>
      <c r="G61" s="209"/>
      <c r="H61" s="209"/>
      <c r="I61" s="209"/>
      <c r="J61" s="197"/>
    </row>
    <row r="62" spans="1:9" ht="14.25">
      <c r="A62" s="22" t="s">
        <v>38</v>
      </c>
      <c r="C62" s="22"/>
      <c r="D62" s="30"/>
      <c r="E62" s="30"/>
      <c r="F62" s="30"/>
      <c r="G62" s="30"/>
      <c r="H62" s="30"/>
      <c r="I62" s="30"/>
    </row>
  </sheetData>
  <sheetProtection/>
  <mergeCells count="93">
    <mergeCell ref="B58:C58"/>
    <mergeCell ref="A60:C60"/>
    <mergeCell ref="A53:C53"/>
    <mergeCell ref="B54:C54"/>
    <mergeCell ref="B55:C55"/>
    <mergeCell ref="B56:C56"/>
    <mergeCell ref="B46:C46"/>
    <mergeCell ref="A48:C48"/>
    <mergeCell ref="B49:C49"/>
    <mergeCell ref="B57:C57"/>
    <mergeCell ref="L36:R36"/>
    <mergeCell ref="B50:C50"/>
    <mergeCell ref="B51:C51"/>
    <mergeCell ref="L39:L40"/>
    <mergeCell ref="M39:M40"/>
    <mergeCell ref="N39:N40"/>
    <mergeCell ref="A41:C41"/>
    <mergeCell ref="A43:C43"/>
    <mergeCell ref="B44:C44"/>
    <mergeCell ref="B45:C45"/>
    <mergeCell ref="L37:R37"/>
    <mergeCell ref="O39:O40"/>
    <mergeCell ref="P39:P40"/>
    <mergeCell ref="Q39:Q40"/>
    <mergeCell ref="R39:R40"/>
    <mergeCell ref="L38:Q38"/>
    <mergeCell ref="A37:J37"/>
    <mergeCell ref="A29:B29"/>
    <mergeCell ref="A30:B30"/>
    <mergeCell ref="A31:B31"/>
    <mergeCell ref="A32:B32"/>
    <mergeCell ref="A36:J36"/>
    <mergeCell ref="I5:I7"/>
    <mergeCell ref="Q22:Q24"/>
    <mergeCell ref="R22:R24"/>
    <mergeCell ref="A27:B27"/>
    <mergeCell ref="A28:B28"/>
    <mergeCell ref="A25:B25"/>
    <mergeCell ref="A26:B26"/>
    <mergeCell ref="A11:B11"/>
    <mergeCell ref="A12:B12"/>
    <mergeCell ref="A5:B7"/>
    <mergeCell ref="C5:C7"/>
    <mergeCell ref="A8:B8"/>
    <mergeCell ref="A9:B9"/>
    <mergeCell ref="R5:R7"/>
    <mergeCell ref="Q5:Q7"/>
    <mergeCell ref="P5:P7"/>
    <mergeCell ref="O5:O7"/>
    <mergeCell ref="A2:J2"/>
    <mergeCell ref="L2:R2"/>
    <mergeCell ref="A3:J3"/>
    <mergeCell ref="L3:R3"/>
    <mergeCell ref="J5:J7"/>
    <mergeCell ref="H5:H7"/>
    <mergeCell ref="A21:I21"/>
    <mergeCell ref="A4:I4"/>
    <mergeCell ref="D5:D7"/>
    <mergeCell ref="F5:F7"/>
    <mergeCell ref="A14:B14"/>
    <mergeCell ref="A15:B15"/>
    <mergeCell ref="A13:B13"/>
    <mergeCell ref="E6:E7"/>
    <mergeCell ref="G6:G7"/>
    <mergeCell ref="A10:B10"/>
    <mergeCell ref="A38:I38"/>
    <mergeCell ref="A39:C40"/>
    <mergeCell ref="D39:D40"/>
    <mergeCell ref="E39:E40"/>
    <mergeCell ref="F39:F40"/>
    <mergeCell ref="G39:G40"/>
    <mergeCell ref="H39:H40"/>
    <mergeCell ref="I39:I40"/>
    <mergeCell ref="J39:J40"/>
    <mergeCell ref="A22:B24"/>
    <mergeCell ref="J22:J24"/>
    <mergeCell ref="I22:I24"/>
    <mergeCell ref="H22:H24"/>
    <mergeCell ref="G23:G24"/>
    <mergeCell ref="F22:F24"/>
    <mergeCell ref="E23:E24"/>
    <mergeCell ref="D22:D24"/>
    <mergeCell ref="C22:C24"/>
    <mergeCell ref="L21:Q21"/>
    <mergeCell ref="L4:Q4"/>
    <mergeCell ref="L5:L7"/>
    <mergeCell ref="L22:L24"/>
    <mergeCell ref="M22:M24"/>
    <mergeCell ref="N22:N24"/>
    <mergeCell ref="N5:N7"/>
    <mergeCell ref="M5:M7"/>
    <mergeCell ref="O22:O24"/>
    <mergeCell ref="P22:P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zoomScale="115" zoomScaleNormal="115" zoomScalePageLayoutView="0" workbookViewId="0" topLeftCell="A1">
      <selection activeCell="A3" sqref="A3:M3"/>
    </sheetView>
  </sheetViews>
  <sheetFormatPr defaultColWidth="10.59765625" defaultRowHeight="15"/>
  <cols>
    <col min="1" max="1" width="16.09765625" style="55" customWidth="1"/>
    <col min="2" max="20" width="12.59765625" style="55" customWidth="1"/>
    <col min="21" max="16384" width="10.59765625" style="55" customWidth="1"/>
  </cols>
  <sheetData>
    <row r="1" spans="1:20" ht="19.5" customHeight="1">
      <c r="A1" s="154" t="s">
        <v>640</v>
      </c>
      <c r="T1" s="155" t="s">
        <v>641</v>
      </c>
    </row>
    <row r="2" spans="1:20" ht="19.5" customHeight="1">
      <c r="A2" s="812" t="s">
        <v>642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</row>
    <row r="3" spans="1:20" ht="19.5" customHeight="1">
      <c r="A3" s="793" t="s">
        <v>219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117"/>
      <c r="O3" s="117"/>
      <c r="P3" s="117"/>
      <c r="Q3" s="117"/>
      <c r="R3" s="117"/>
      <c r="S3" s="117"/>
      <c r="T3" s="117"/>
    </row>
    <row r="4" spans="1:20" ht="18" customHeight="1" thickBot="1">
      <c r="A4" s="125" t="s">
        <v>653</v>
      </c>
      <c r="B4" s="125"/>
      <c r="C4" s="125"/>
      <c r="D4" s="125"/>
      <c r="E4" s="125" t="s">
        <v>220</v>
      </c>
      <c r="F4" s="125"/>
      <c r="G4" s="125"/>
      <c r="H4" s="125"/>
      <c r="I4" s="125"/>
      <c r="J4" s="125"/>
      <c r="K4" s="125"/>
      <c r="L4" s="125"/>
      <c r="M4" s="156" t="s">
        <v>221</v>
      </c>
      <c r="N4" s="117"/>
      <c r="O4" s="117"/>
      <c r="P4" s="117"/>
      <c r="Q4" s="117"/>
      <c r="R4" s="117"/>
      <c r="S4" s="117"/>
      <c r="T4" s="117"/>
    </row>
    <row r="5" spans="1:13" ht="15.75" customHeight="1">
      <c r="A5" s="336" t="s">
        <v>643</v>
      </c>
      <c r="B5" s="348" t="s">
        <v>644</v>
      </c>
      <c r="C5" s="349" t="s">
        <v>645</v>
      </c>
      <c r="D5" s="349" t="s">
        <v>646</v>
      </c>
      <c r="E5" s="349" t="s">
        <v>647</v>
      </c>
      <c r="F5" s="349" t="s">
        <v>222</v>
      </c>
      <c r="G5" s="349" t="s">
        <v>223</v>
      </c>
      <c r="H5" s="350" t="s">
        <v>648</v>
      </c>
      <c r="I5" s="349" t="s">
        <v>649</v>
      </c>
      <c r="J5" s="349" t="s">
        <v>650</v>
      </c>
      <c r="K5" s="349" t="s">
        <v>651</v>
      </c>
      <c r="L5" s="351" t="s">
        <v>652</v>
      </c>
      <c r="M5" s="352" t="s">
        <v>269</v>
      </c>
    </row>
    <row r="6" spans="1:13" ht="15.75" customHeight="1">
      <c r="A6" s="315" t="s">
        <v>448</v>
      </c>
      <c r="B6" s="431">
        <f>SUM(C6:M6)</f>
        <v>334400</v>
      </c>
      <c r="C6" s="295">
        <v>37911</v>
      </c>
      <c r="D6" s="295">
        <v>23759</v>
      </c>
      <c r="E6" s="295">
        <v>44328</v>
      </c>
      <c r="F6" s="295">
        <v>60480</v>
      </c>
      <c r="G6" s="295">
        <v>22901</v>
      </c>
      <c r="H6" s="295">
        <v>15655</v>
      </c>
      <c r="I6" s="295">
        <v>21673</v>
      </c>
      <c r="J6" s="295">
        <v>26329</v>
      </c>
      <c r="K6" s="295">
        <v>5306</v>
      </c>
      <c r="L6" s="295">
        <v>48351</v>
      </c>
      <c r="M6" s="218">
        <v>27707</v>
      </c>
    </row>
    <row r="7" spans="1:13" ht="15.75" customHeight="1">
      <c r="A7" s="226" t="s">
        <v>42</v>
      </c>
      <c r="B7" s="126">
        <f>SUM(C7:M7)</f>
        <v>348896</v>
      </c>
      <c r="C7" s="296">
        <v>39151</v>
      </c>
      <c r="D7" s="296">
        <v>24276</v>
      </c>
      <c r="E7" s="296">
        <v>45782</v>
      </c>
      <c r="F7" s="296">
        <v>63022</v>
      </c>
      <c r="G7" s="296">
        <v>23611</v>
      </c>
      <c r="H7" s="296">
        <v>16434</v>
      </c>
      <c r="I7" s="296">
        <v>22462</v>
      </c>
      <c r="J7" s="296">
        <v>27227</v>
      </c>
      <c r="K7" s="296">
        <v>5500</v>
      </c>
      <c r="L7" s="296">
        <v>49935</v>
      </c>
      <c r="M7" s="120">
        <v>31496</v>
      </c>
    </row>
    <row r="8" spans="1:13" ht="15.75" customHeight="1">
      <c r="A8" s="226" t="s">
        <v>43</v>
      </c>
      <c r="B8" s="126">
        <f>SUM(C8:M8)</f>
        <v>364058</v>
      </c>
      <c r="C8" s="296">
        <v>40536</v>
      </c>
      <c r="D8" s="296">
        <v>25039</v>
      </c>
      <c r="E8" s="296">
        <v>47195</v>
      </c>
      <c r="F8" s="296">
        <v>65804</v>
      </c>
      <c r="G8" s="296">
        <v>24652</v>
      </c>
      <c r="H8" s="296">
        <v>17505</v>
      </c>
      <c r="I8" s="296">
        <v>23122</v>
      </c>
      <c r="J8" s="296">
        <v>28170</v>
      </c>
      <c r="K8" s="296">
        <v>5720</v>
      </c>
      <c r="L8" s="296">
        <v>51850</v>
      </c>
      <c r="M8" s="120">
        <v>34465</v>
      </c>
    </row>
    <row r="9" spans="1:13" ht="15.75" customHeight="1">
      <c r="A9" s="226" t="s">
        <v>30</v>
      </c>
      <c r="B9" s="126">
        <v>378567</v>
      </c>
      <c r="C9" s="296">
        <v>41875</v>
      </c>
      <c r="D9" s="296">
        <v>25559</v>
      </c>
      <c r="E9" s="296">
        <v>48718</v>
      </c>
      <c r="F9" s="296">
        <v>68175</v>
      </c>
      <c r="G9" s="296">
        <v>25447</v>
      </c>
      <c r="H9" s="296">
        <v>18492</v>
      </c>
      <c r="I9" s="296">
        <v>23879</v>
      </c>
      <c r="J9" s="296">
        <v>29029</v>
      </c>
      <c r="K9" s="296">
        <v>5908</v>
      </c>
      <c r="L9" s="296">
        <v>53650</v>
      </c>
      <c r="M9" s="120">
        <v>37834</v>
      </c>
    </row>
    <row r="10" spans="1:13" s="362" customFormat="1" ht="15.75" customHeight="1">
      <c r="A10" s="298" t="s">
        <v>31</v>
      </c>
      <c r="B10" s="432">
        <f>SUM(C10:M10)</f>
        <v>394778</v>
      </c>
      <c r="C10" s="363">
        <v>43077</v>
      </c>
      <c r="D10" s="363">
        <v>26162</v>
      </c>
      <c r="E10" s="363">
        <v>50390</v>
      </c>
      <c r="F10" s="363">
        <v>71047</v>
      </c>
      <c r="G10" s="363">
        <v>26376</v>
      </c>
      <c r="H10" s="363">
        <v>19485</v>
      </c>
      <c r="I10" s="363">
        <v>24757</v>
      </c>
      <c r="J10" s="363">
        <v>30250</v>
      </c>
      <c r="K10" s="363">
        <v>6058</v>
      </c>
      <c r="L10" s="363">
        <v>55960</v>
      </c>
      <c r="M10" s="297">
        <v>41216</v>
      </c>
    </row>
    <row r="11" spans="1:16" ht="15" customHeight="1">
      <c r="A11" s="218" t="s">
        <v>224</v>
      </c>
      <c r="B11" s="120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120"/>
      <c r="O11" s="120"/>
      <c r="P11" s="120"/>
    </row>
    <row r="12" spans="1:16" ht="15" customHeight="1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</row>
    <row r="13" spans="1:20" ht="19.5" customHeight="1">
      <c r="A13" s="793"/>
      <c r="B13" s="793"/>
      <c r="C13" s="793"/>
      <c r="D13" s="793"/>
      <c r="E13" s="793"/>
      <c r="F13" s="793"/>
      <c r="G13" s="793"/>
      <c r="H13" s="793"/>
      <c r="I13" s="793"/>
      <c r="J13" s="793"/>
      <c r="K13" s="793"/>
      <c r="L13" s="793"/>
      <c r="M13" s="793"/>
      <c r="N13" s="793"/>
      <c r="O13" s="793"/>
      <c r="P13" s="793"/>
      <c r="Q13" s="793"/>
      <c r="R13" s="793"/>
      <c r="S13" s="793"/>
      <c r="T13" s="793"/>
    </row>
    <row r="14" spans="1:20" ht="18" customHeight="1" thickBot="1">
      <c r="A14" s="793" t="s">
        <v>225</v>
      </c>
      <c r="B14" s="793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</row>
    <row r="15" spans="1:20" ht="18" customHeight="1">
      <c r="A15" s="1020" t="s">
        <v>654</v>
      </c>
      <c r="B15" s="1017" t="s">
        <v>226</v>
      </c>
      <c r="C15" s="1019" t="s">
        <v>227</v>
      </c>
      <c r="D15" s="1019"/>
      <c r="E15" s="1019"/>
      <c r="F15" s="1019"/>
      <c r="G15" s="1019"/>
      <c r="H15" s="1019" t="s">
        <v>656</v>
      </c>
      <c r="I15" s="1019"/>
      <c r="J15" s="1019"/>
      <c r="K15" s="1019"/>
      <c r="L15" s="1019"/>
      <c r="M15" s="1019"/>
      <c r="N15" s="1019"/>
      <c r="O15" s="1019"/>
      <c r="P15" s="1019"/>
      <c r="Q15" s="1019"/>
      <c r="R15" s="1019"/>
      <c r="S15" s="1019"/>
      <c r="T15" s="1011" t="s">
        <v>659</v>
      </c>
    </row>
    <row r="16" spans="1:20" ht="15.75" customHeight="1">
      <c r="A16" s="1021"/>
      <c r="B16" s="1018"/>
      <c r="C16" s="1014"/>
      <c r="D16" s="1014"/>
      <c r="E16" s="1014"/>
      <c r="F16" s="1014"/>
      <c r="G16" s="1014"/>
      <c r="H16" s="1014"/>
      <c r="I16" s="1014"/>
      <c r="J16" s="1014"/>
      <c r="K16" s="1014"/>
      <c r="L16" s="1014"/>
      <c r="M16" s="1014"/>
      <c r="N16" s="1014"/>
      <c r="O16" s="1014"/>
      <c r="P16" s="1014"/>
      <c r="Q16" s="1014"/>
      <c r="R16" s="1014"/>
      <c r="S16" s="1014"/>
      <c r="T16" s="1012"/>
    </row>
    <row r="17" spans="1:20" ht="15.75" customHeight="1">
      <c r="A17" s="1021"/>
      <c r="B17" s="1018"/>
      <c r="C17" s="1014"/>
      <c r="D17" s="1014"/>
      <c r="E17" s="1014"/>
      <c r="F17" s="1014"/>
      <c r="G17" s="1014"/>
      <c r="H17" s="1014" t="s">
        <v>134</v>
      </c>
      <c r="I17" s="1015"/>
      <c r="J17" s="1015"/>
      <c r="K17" s="1014" t="s">
        <v>662</v>
      </c>
      <c r="L17" s="1015"/>
      <c r="M17" s="1015"/>
      <c r="N17" s="1016" t="s">
        <v>661</v>
      </c>
      <c r="O17" s="1015"/>
      <c r="P17" s="1015"/>
      <c r="Q17" s="1016" t="s">
        <v>660</v>
      </c>
      <c r="R17" s="1015"/>
      <c r="S17" s="1015"/>
      <c r="T17" s="1012"/>
    </row>
    <row r="18" spans="1:20" ht="15.75" customHeight="1">
      <c r="A18" s="1021"/>
      <c r="B18" s="1018"/>
      <c r="C18" s="355" t="s">
        <v>52</v>
      </c>
      <c r="D18" s="355" t="s">
        <v>655</v>
      </c>
      <c r="E18" s="355" t="s">
        <v>259</v>
      </c>
      <c r="F18" s="356" t="s">
        <v>658</v>
      </c>
      <c r="G18" s="357" t="s">
        <v>657</v>
      </c>
      <c r="H18" s="354" t="s">
        <v>228</v>
      </c>
      <c r="I18" s="354" t="s">
        <v>229</v>
      </c>
      <c r="J18" s="354" t="s">
        <v>663</v>
      </c>
      <c r="K18" s="354" t="s">
        <v>228</v>
      </c>
      <c r="L18" s="354" t="s">
        <v>229</v>
      </c>
      <c r="M18" s="354" t="s">
        <v>663</v>
      </c>
      <c r="N18" s="354" t="s">
        <v>228</v>
      </c>
      <c r="O18" s="354" t="s">
        <v>229</v>
      </c>
      <c r="P18" s="354" t="s">
        <v>663</v>
      </c>
      <c r="Q18" s="354" t="s">
        <v>228</v>
      </c>
      <c r="R18" s="354" t="s">
        <v>229</v>
      </c>
      <c r="S18" s="354" t="s">
        <v>663</v>
      </c>
      <c r="T18" s="1013"/>
    </row>
    <row r="19" spans="1:20" ht="15.75" customHeight="1">
      <c r="A19" s="130"/>
      <c r="B19" s="353" t="s">
        <v>230</v>
      </c>
      <c r="C19" s="205" t="s">
        <v>231</v>
      </c>
      <c r="D19" s="205" t="s">
        <v>231</v>
      </c>
      <c r="E19" s="205" t="s">
        <v>231</v>
      </c>
      <c r="F19" s="205" t="s">
        <v>231</v>
      </c>
      <c r="G19" s="205" t="s">
        <v>231</v>
      </c>
      <c r="H19" s="205" t="s">
        <v>231</v>
      </c>
      <c r="I19" s="205" t="s">
        <v>232</v>
      </c>
      <c r="J19" s="205" t="s">
        <v>231</v>
      </c>
      <c r="K19" s="205" t="s">
        <v>231</v>
      </c>
      <c r="L19" s="205" t="s">
        <v>232</v>
      </c>
      <c r="M19" s="205" t="s">
        <v>231</v>
      </c>
      <c r="N19" s="92" t="s">
        <v>231</v>
      </c>
      <c r="O19" s="92" t="s">
        <v>232</v>
      </c>
      <c r="P19" s="92" t="s">
        <v>231</v>
      </c>
      <c r="Q19" s="92" t="s">
        <v>231</v>
      </c>
      <c r="R19" s="92" t="s">
        <v>232</v>
      </c>
      <c r="S19" s="92" t="s">
        <v>231</v>
      </c>
      <c r="T19" s="92" t="s">
        <v>233</v>
      </c>
    </row>
    <row r="20" spans="1:20" ht="15.75" customHeight="1">
      <c r="A20" s="8" t="s">
        <v>675</v>
      </c>
      <c r="B20" s="126">
        <v>309</v>
      </c>
      <c r="C20" s="120">
        <f>SUM(D20:G20)</f>
        <v>293409</v>
      </c>
      <c r="D20" s="120">
        <v>240231</v>
      </c>
      <c r="E20" s="120">
        <v>14987</v>
      </c>
      <c r="F20" s="120">
        <v>24666</v>
      </c>
      <c r="G20" s="120">
        <v>13525</v>
      </c>
      <c r="H20" s="120">
        <f>SUM(K20,N20,Q20)</f>
        <v>33850</v>
      </c>
      <c r="I20" s="120">
        <f>SUM(L20,O20,R20)</f>
        <v>88001</v>
      </c>
      <c r="J20" s="120">
        <f>SUM(M20,P20,S20)</f>
        <v>9131</v>
      </c>
      <c r="K20" s="120">
        <v>15403</v>
      </c>
      <c r="L20" s="120">
        <v>39325</v>
      </c>
      <c r="M20" s="120">
        <v>5208</v>
      </c>
      <c r="N20" s="120">
        <v>8110</v>
      </c>
      <c r="O20" s="120">
        <v>23432</v>
      </c>
      <c r="P20" s="120">
        <v>1911</v>
      </c>
      <c r="Q20" s="55">
        <v>10337</v>
      </c>
      <c r="R20" s="55">
        <v>25244</v>
      </c>
      <c r="S20" s="120">
        <v>2012</v>
      </c>
      <c r="T20" s="120">
        <v>5632</v>
      </c>
    </row>
    <row r="21" spans="1:20" ht="15.75" customHeight="1">
      <c r="A21" s="170" t="s">
        <v>676</v>
      </c>
      <c r="B21" s="126">
        <v>308</v>
      </c>
      <c r="C21" s="120">
        <f aca="true" t="shared" si="0" ref="C21:C38">SUM(D21:G21)</f>
        <v>303021</v>
      </c>
      <c r="D21" s="120">
        <v>246095</v>
      </c>
      <c r="E21" s="120">
        <v>14926</v>
      </c>
      <c r="F21" s="120">
        <v>26161</v>
      </c>
      <c r="G21" s="120">
        <v>15839</v>
      </c>
      <c r="H21" s="120">
        <f aca="true" t="shared" si="1" ref="H21:H38">SUM(K21,N21,Q21)</f>
        <v>36905</v>
      </c>
      <c r="I21" s="120">
        <f aca="true" t="shared" si="2" ref="I21:I38">SUM(L21,O21,R21)</f>
        <v>98735</v>
      </c>
      <c r="J21" s="120">
        <f aca="true" t="shared" si="3" ref="J21:J38">SUM(M21,P21,S21)</f>
        <v>10460</v>
      </c>
      <c r="K21" s="120">
        <v>17117</v>
      </c>
      <c r="L21" s="120">
        <v>43731</v>
      </c>
      <c r="M21" s="120">
        <v>5779</v>
      </c>
      <c r="N21" s="120">
        <v>8115</v>
      </c>
      <c r="O21" s="120">
        <v>22694</v>
      </c>
      <c r="P21" s="120">
        <v>2020</v>
      </c>
      <c r="Q21" s="55">
        <v>11673</v>
      </c>
      <c r="R21" s="55">
        <v>32310</v>
      </c>
      <c r="S21" s="120">
        <v>2661</v>
      </c>
      <c r="T21" s="120">
        <v>6181</v>
      </c>
    </row>
    <row r="22" spans="1:20" ht="15.75" customHeight="1">
      <c r="A22" s="170" t="s">
        <v>677</v>
      </c>
      <c r="B22" s="126">
        <v>306</v>
      </c>
      <c r="C22" s="120">
        <f t="shared" si="0"/>
        <v>295307</v>
      </c>
      <c r="D22" s="120">
        <v>229820</v>
      </c>
      <c r="E22" s="120">
        <v>18726</v>
      </c>
      <c r="F22" s="120">
        <v>27873</v>
      </c>
      <c r="G22" s="120">
        <v>18888</v>
      </c>
      <c r="H22" s="120">
        <f t="shared" si="1"/>
        <v>39487</v>
      </c>
      <c r="I22" s="120">
        <f t="shared" si="2"/>
        <v>110646</v>
      </c>
      <c r="J22" s="120">
        <f t="shared" si="3"/>
        <v>10560</v>
      </c>
      <c r="K22" s="120">
        <v>17781</v>
      </c>
      <c r="L22" s="120">
        <v>47764</v>
      </c>
      <c r="M22" s="120">
        <v>5900</v>
      </c>
      <c r="N22" s="120">
        <v>10208</v>
      </c>
      <c r="O22" s="120">
        <v>28388</v>
      </c>
      <c r="P22" s="120">
        <v>2019</v>
      </c>
      <c r="Q22" s="55">
        <v>11498</v>
      </c>
      <c r="R22" s="55">
        <v>34494</v>
      </c>
      <c r="S22" s="120">
        <v>2641</v>
      </c>
      <c r="T22" s="120">
        <v>6572</v>
      </c>
    </row>
    <row r="23" spans="1:20" ht="15.75" customHeight="1">
      <c r="A23" s="170" t="s">
        <v>678</v>
      </c>
      <c r="B23" s="126">
        <v>296</v>
      </c>
      <c r="C23" s="120">
        <f t="shared" si="0"/>
        <v>235437</v>
      </c>
      <c r="D23" s="120">
        <v>185771</v>
      </c>
      <c r="E23" s="92" t="s">
        <v>754</v>
      </c>
      <c r="F23" s="92">
        <v>33123</v>
      </c>
      <c r="G23" s="120">
        <v>16543</v>
      </c>
      <c r="H23" s="120">
        <f t="shared" si="1"/>
        <v>34790</v>
      </c>
      <c r="I23" s="120">
        <f t="shared" si="2"/>
        <v>101227</v>
      </c>
      <c r="J23" s="120">
        <f t="shared" si="3"/>
        <v>9062</v>
      </c>
      <c r="K23" s="120">
        <v>23253</v>
      </c>
      <c r="L23" s="120">
        <v>66122</v>
      </c>
      <c r="M23" s="120">
        <v>6408</v>
      </c>
      <c r="N23" s="92" t="s">
        <v>255</v>
      </c>
      <c r="O23" s="92" t="s">
        <v>754</v>
      </c>
      <c r="P23" s="92" t="s">
        <v>255</v>
      </c>
      <c r="Q23" s="55">
        <v>11537</v>
      </c>
      <c r="R23" s="55">
        <v>35105</v>
      </c>
      <c r="S23" s="120">
        <v>2654</v>
      </c>
      <c r="T23" s="120">
        <v>6507</v>
      </c>
    </row>
    <row r="24" spans="1:20" s="362" customFormat="1" ht="15.75" customHeight="1">
      <c r="A24" s="346" t="s">
        <v>679</v>
      </c>
      <c r="B24" s="184">
        <f>SUM(B26:B38)</f>
        <v>310</v>
      </c>
      <c r="C24" s="184">
        <f>SUM(C26:C38)</f>
        <v>201682</v>
      </c>
      <c r="D24" s="184">
        <f aca="true" t="shared" si="4" ref="D24:T24">SUM(D26:D38)</f>
        <v>159654</v>
      </c>
      <c r="E24" s="203" t="s">
        <v>755</v>
      </c>
      <c r="F24" s="184">
        <f t="shared" si="4"/>
        <v>23059</v>
      </c>
      <c r="G24" s="184">
        <f t="shared" si="4"/>
        <v>18969</v>
      </c>
      <c r="H24" s="184">
        <f t="shared" si="4"/>
        <v>26864</v>
      </c>
      <c r="I24" s="184">
        <f t="shared" si="4"/>
        <v>83392</v>
      </c>
      <c r="J24" s="184">
        <f t="shared" si="4"/>
        <v>7129</v>
      </c>
      <c r="K24" s="184">
        <f t="shared" si="4"/>
        <v>19088</v>
      </c>
      <c r="L24" s="184">
        <f t="shared" si="4"/>
        <v>54306</v>
      </c>
      <c r="M24" s="184">
        <f t="shared" si="4"/>
        <v>5369</v>
      </c>
      <c r="N24" s="203" t="s">
        <v>755</v>
      </c>
      <c r="O24" s="203" t="s">
        <v>755</v>
      </c>
      <c r="P24" s="203" t="s">
        <v>755</v>
      </c>
      <c r="Q24" s="184">
        <f t="shared" si="4"/>
        <v>7776</v>
      </c>
      <c r="R24" s="184">
        <f t="shared" si="4"/>
        <v>29086</v>
      </c>
      <c r="S24" s="184">
        <f t="shared" si="4"/>
        <v>1760</v>
      </c>
      <c r="T24" s="184">
        <f t="shared" si="4"/>
        <v>5533</v>
      </c>
    </row>
    <row r="25" spans="1:20" ht="15.75" customHeight="1">
      <c r="A25" s="129"/>
      <c r="B25" s="126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S25" s="120"/>
      <c r="T25" s="120"/>
    </row>
    <row r="26" spans="1:25" ht="15.75" customHeight="1">
      <c r="A26" s="132" t="s">
        <v>664</v>
      </c>
      <c r="B26" s="126">
        <v>15</v>
      </c>
      <c r="C26" s="120">
        <f t="shared" si="0"/>
        <v>8589</v>
      </c>
      <c r="D26" s="120">
        <v>6092</v>
      </c>
      <c r="E26" s="92" t="s">
        <v>754</v>
      </c>
      <c r="F26" s="120">
        <v>986</v>
      </c>
      <c r="G26" s="120">
        <v>1511</v>
      </c>
      <c r="H26" s="120">
        <f t="shared" si="1"/>
        <v>1097</v>
      </c>
      <c r="I26" s="120">
        <f t="shared" si="2"/>
        <v>3302</v>
      </c>
      <c r="J26" s="120">
        <f t="shared" si="3"/>
        <v>958</v>
      </c>
      <c r="K26" s="120">
        <v>835</v>
      </c>
      <c r="L26" s="120">
        <v>2414</v>
      </c>
      <c r="M26" s="120">
        <v>707</v>
      </c>
      <c r="N26" s="92" t="s">
        <v>754</v>
      </c>
      <c r="O26" s="92" t="s">
        <v>754</v>
      </c>
      <c r="P26" s="92" t="s">
        <v>754</v>
      </c>
      <c r="Q26" s="55">
        <v>262</v>
      </c>
      <c r="R26" s="55">
        <v>888</v>
      </c>
      <c r="S26" s="120">
        <v>251</v>
      </c>
      <c r="T26" s="120">
        <v>242</v>
      </c>
      <c r="U26"/>
      <c r="V26"/>
      <c r="W26"/>
      <c r="X26"/>
      <c r="Y26"/>
    </row>
    <row r="27" spans="1:25" ht="15.75" customHeight="1">
      <c r="A27" s="127" t="s">
        <v>665</v>
      </c>
      <c r="B27" s="126">
        <v>26</v>
      </c>
      <c r="C27" s="120">
        <f t="shared" si="0"/>
        <v>17175</v>
      </c>
      <c r="D27" s="120">
        <v>13717</v>
      </c>
      <c r="E27" s="92" t="s">
        <v>754</v>
      </c>
      <c r="F27" s="120">
        <v>1808</v>
      </c>
      <c r="G27" s="120">
        <v>1650</v>
      </c>
      <c r="H27" s="120">
        <f t="shared" si="1"/>
        <v>2059</v>
      </c>
      <c r="I27" s="120">
        <f t="shared" si="2"/>
        <v>6028</v>
      </c>
      <c r="J27" s="120">
        <f t="shared" si="3"/>
        <v>890</v>
      </c>
      <c r="K27" s="120">
        <v>1539</v>
      </c>
      <c r="L27" s="120">
        <v>4290</v>
      </c>
      <c r="M27" s="120">
        <v>686</v>
      </c>
      <c r="N27" s="92" t="s">
        <v>754</v>
      </c>
      <c r="O27" s="92" t="s">
        <v>754</v>
      </c>
      <c r="P27" s="92" t="s">
        <v>754</v>
      </c>
      <c r="Q27" s="55">
        <v>520</v>
      </c>
      <c r="R27" s="55">
        <v>1738</v>
      </c>
      <c r="S27" s="120">
        <v>204</v>
      </c>
      <c r="T27" s="120">
        <v>474</v>
      </c>
      <c r="U27"/>
      <c r="V27"/>
      <c r="W27"/>
      <c r="X27"/>
      <c r="Y27"/>
    </row>
    <row r="28" spans="1:25" ht="15.75" customHeight="1">
      <c r="A28" s="127" t="s">
        <v>666</v>
      </c>
      <c r="B28" s="126">
        <v>29</v>
      </c>
      <c r="C28" s="120">
        <f t="shared" si="0"/>
        <v>18284</v>
      </c>
      <c r="D28" s="120">
        <v>14425</v>
      </c>
      <c r="E28" s="92" t="s">
        <v>754</v>
      </c>
      <c r="F28" s="120">
        <v>1973</v>
      </c>
      <c r="G28" s="120">
        <v>1886</v>
      </c>
      <c r="H28" s="120">
        <f t="shared" si="1"/>
        <v>2437</v>
      </c>
      <c r="I28" s="120">
        <f t="shared" si="2"/>
        <v>6896</v>
      </c>
      <c r="J28" s="120">
        <f t="shared" si="3"/>
        <v>724</v>
      </c>
      <c r="K28" s="120">
        <v>1733</v>
      </c>
      <c r="L28" s="120">
        <v>4637</v>
      </c>
      <c r="M28" s="120">
        <v>556</v>
      </c>
      <c r="N28" s="92" t="s">
        <v>754</v>
      </c>
      <c r="O28" s="92" t="s">
        <v>754</v>
      </c>
      <c r="P28" s="92" t="s">
        <v>754</v>
      </c>
      <c r="Q28" s="55">
        <v>704</v>
      </c>
      <c r="R28" s="55">
        <v>2259</v>
      </c>
      <c r="S28" s="120">
        <v>168</v>
      </c>
      <c r="T28" s="120">
        <v>475</v>
      </c>
      <c r="U28"/>
      <c r="V28"/>
      <c r="W28"/>
      <c r="X28"/>
      <c r="Y28"/>
    </row>
    <row r="29" spans="1:25" ht="15.75" customHeight="1">
      <c r="A29" s="127" t="s">
        <v>667</v>
      </c>
      <c r="B29" s="126">
        <v>30</v>
      </c>
      <c r="C29" s="120">
        <f t="shared" si="0"/>
        <v>20617</v>
      </c>
      <c r="D29" s="120">
        <v>15796</v>
      </c>
      <c r="E29" s="92" t="s">
        <v>754</v>
      </c>
      <c r="F29" s="120">
        <v>2449</v>
      </c>
      <c r="G29" s="120">
        <v>2372</v>
      </c>
      <c r="H29" s="120">
        <f t="shared" si="1"/>
        <v>2599</v>
      </c>
      <c r="I29" s="120">
        <f t="shared" si="2"/>
        <v>7548</v>
      </c>
      <c r="J29" s="120">
        <f t="shared" si="3"/>
        <v>697</v>
      </c>
      <c r="K29" s="120">
        <v>1780</v>
      </c>
      <c r="L29" s="120">
        <v>4952</v>
      </c>
      <c r="M29" s="120">
        <v>493</v>
      </c>
      <c r="N29" s="92" t="s">
        <v>754</v>
      </c>
      <c r="O29" s="92" t="s">
        <v>754</v>
      </c>
      <c r="P29" s="92" t="s">
        <v>754</v>
      </c>
      <c r="Q29" s="55">
        <v>819</v>
      </c>
      <c r="R29" s="55">
        <v>2596</v>
      </c>
      <c r="S29" s="120">
        <v>204</v>
      </c>
      <c r="T29" s="120">
        <v>430</v>
      </c>
      <c r="U29"/>
      <c r="V29"/>
      <c r="W29"/>
      <c r="X29"/>
      <c r="Y29"/>
    </row>
    <row r="30" spans="1:25" ht="15.75" customHeight="1">
      <c r="A30" s="127" t="s">
        <v>668</v>
      </c>
      <c r="B30" s="126">
        <v>31</v>
      </c>
      <c r="C30" s="120">
        <f t="shared" si="0"/>
        <v>29756</v>
      </c>
      <c r="D30" s="120">
        <v>23439</v>
      </c>
      <c r="E30" s="92" t="s">
        <v>754</v>
      </c>
      <c r="F30" s="120">
        <v>3444</v>
      </c>
      <c r="G30" s="120">
        <v>2873</v>
      </c>
      <c r="H30" s="120">
        <f t="shared" si="1"/>
        <v>3200</v>
      </c>
      <c r="I30" s="120">
        <f t="shared" si="2"/>
        <v>9237</v>
      </c>
      <c r="J30" s="120">
        <f t="shared" si="3"/>
        <v>1016</v>
      </c>
      <c r="K30" s="120">
        <v>2007</v>
      </c>
      <c r="L30" s="120">
        <v>5543</v>
      </c>
      <c r="M30" s="120">
        <v>620</v>
      </c>
      <c r="N30" s="92" t="s">
        <v>754</v>
      </c>
      <c r="O30" s="92" t="s">
        <v>754</v>
      </c>
      <c r="P30" s="92" t="s">
        <v>754</v>
      </c>
      <c r="Q30" s="55">
        <v>1193</v>
      </c>
      <c r="R30" s="55">
        <v>3694</v>
      </c>
      <c r="S30" s="120">
        <v>396</v>
      </c>
      <c r="T30" s="120">
        <v>633</v>
      </c>
      <c r="U30"/>
      <c r="V30"/>
      <c r="W30"/>
      <c r="X30"/>
      <c r="Y30"/>
    </row>
    <row r="31" spans="1:25" ht="15.75" customHeight="1">
      <c r="A31" s="127" t="s">
        <v>669</v>
      </c>
      <c r="B31" s="126">
        <v>14</v>
      </c>
      <c r="C31" s="120">
        <f t="shared" si="0"/>
        <v>10284</v>
      </c>
      <c r="D31" s="120">
        <v>7444</v>
      </c>
      <c r="E31" s="92" t="s">
        <v>754</v>
      </c>
      <c r="F31" s="120">
        <v>1000</v>
      </c>
      <c r="G31" s="120">
        <v>1840</v>
      </c>
      <c r="H31" s="120">
        <f t="shared" si="1"/>
        <v>1410</v>
      </c>
      <c r="I31" s="120">
        <f t="shared" si="2"/>
        <v>4138</v>
      </c>
      <c r="J31" s="120">
        <f t="shared" si="3"/>
        <v>276</v>
      </c>
      <c r="K31" s="120">
        <v>1050</v>
      </c>
      <c r="L31" s="120">
        <v>2959</v>
      </c>
      <c r="M31" s="120">
        <v>233</v>
      </c>
      <c r="N31" s="92" t="s">
        <v>754</v>
      </c>
      <c r="O31" s="92" t="s">
        <v>754</v>
      </c>
      <c r="P31" s="92" t="s">
        <v>754</v>
      </c>
      <c r="Q31" s="55">
        <v>360</v>
      </c>
      <c r="R31" s="55">
        <v>1179</v>
      </c>
      <c r="S31" s="120">
        <v>43</v>
      </c>
      <c r="T31" s="120">
        <v>269</v>
      </c>
      <c r="U31"/>
      <c r="V31"/>
      <c r="W31"/>
      <c r="X31"/>
      <c r="Y31"/>
    </row>
    <row r="32" spans="1:25" ht="15.75" customHeight="1">
      <c r="A32" s="127" t="s">
        <v>670</v>
      </c>
      <c r="B32" s="126">
        <v>29</v>
      </c>
      <c r="C32" s="120">
        <f t="shared" si="0"/>
        <v>20910</v>
      </c>
      <c r="D32" s="120">
        <v>16777</v>
      </c>
      <c r="E32" s="92" t="s">
        <v>754</v>
      </c>
      <c r="F32" s="120">
        <v>2228</v>
      </c>
      <c r="G32" s="120">
        <v>1905</v>
      </c>
      <c r="H32" s="120">
        <f t="shared" si="1"/>
        <v>2884</v>
      </c>
      <c r="I32" s="120">
        <f t="shared" si="2"/>
        <v>8735</v>
      </c>
      <c r="J32" s="120">
        <f t="shared" si="3"/>
        <v>703</v>
      </c>
      <c r="K32" s="120">
        <v>2170</v>
      </c>
      <c r="L32" s="120">
        <v>6240</v>
      </c>
      <c r="M32" s="120">
        <v>574</v>
      </c>
      <c r="N32" s="92" t="s">
        <v>754</v>
      </c>
      <c r="O32" s="92" t="s">
        <v>754</v>
      </c>
      <c r="P32" s="92" t="s">
        <v>754</v>
      </c>
      <c r="Q32" s="55">
        <v>714</v>
      </c>
      <c r="R32" s="55">
        <v>2495</v>
      </c>
      <c r="S32" s="120">
        <v>129</v>
      </c>
      <c r="T32" s="120">
        <v>598</v>
      </c>
      <c r="U32"/>
      <c r="V32"/>
      <c r="W32"/>
      <c r="X32"/>
      <c r="Y32"/>
    </row>
    <row r="33" spans="1:25" ht="15.75" customHeight="1">
      <c r="A33" s="127" t="s">
        <v>671</v>
      </c>
      <c r="B33" s="126">
        <v>28</v>
      </c>
      <c r="C33" s="120">
        <f t="shared" si="0"/>
        <v>14458</v>
      </c>
      <c r="D33" s="120">
        <v>11612</v>
      </c>
      <c r="E33" s="92" t="s">
        <v>754</v>
      </c>
      <c r="F33" s="120">
        <v>1799</v>
      </c>
      <c r="G33" s="120">
        <v>1047</v>
      </c>
      <c r="H33" s="120">
        <f t="shared" si="1"/>
        <v>2220</v>
      </c>
      <c r="I33" s="120">
        <f t="shared" si="2"/>
        <v>7323</v>
      </c>
      <c r="J33" s="120">
        <f t="shared" si="3"/>
        <v>392</v>
      </c>
      <c r="K33" s="120">
        <v>1580</v>
      </c>
      <c r="L33" s="120">
        <v>4513</v>
      </c>
      <c r="M33" s="120">
        <v>312</v>
      </c>
      <c r="N33" s="92" t="s">
        <v>754</v>
      </c>
      <c r="O33" s="92" t="s">
        <v>754</v>
      </c>
      <c r="P33" s="92" t="s">
        <v>754</v>
      </c>
      <c r="Q33" s="55">
        <v>640</v>
      </c>
      <c r="R33" s="55">
        <v>2810</v>
      </c>
      <c r="S33" s="120">
        <v>80</v>
      </c>
      <c r="T33" s="120">
        <v>438</v>
      </c>
      <c r="U33"/>
      <c r="V33"/>
      <c r="W33"/>
      <c r="X33"/>
      <c r="Y33"/>
    </row>
    <row r="34" spans="1:25" ht="15.75" customHeight="1">
      <c r="A34" s="127" t="s">
        <v>672</v>
      </c>
      <c r="B34" s="126">
        <v>26</v>
      </c>
      <c r="C34" s="120">
        <f t="shared" si="0"/>
        <v>13449</v>
      </c>
      <c r="D34" s="120">
        <v>10817</v>
      </c>
      <c r="E34" s="92" t="s">
        <v>754</v>
      </c>
      <c r="F34" s="120">
        <v>1601</v>
      </c>
      <c r="G34" s="120">
        <v>1031</v>
      </c>
      <c r="H34" s="120">
        <f t="shared" si="1"/>
        <v>2073</v>
      </c>
      <c r="I34" s="120">
        <f t="shared" si="2"/>
        <v>6951</v>
      </c>
      <c r="J34" s="120">
        <f t="shared" si="3"/>
        <v>320</v>
      </c>
      <c r="K34" s="120">
        <v>1528</v>
      </c>
      <c r="L34" s="120">
        <v>4533</v>
      </c>
      <c r="M34" s="120">
        <v>249</v>
      </c>
      <c r="N34" s="92" t="s">
        <v>754</v>
      </c>
      <c r="O34" s="92" t="s">
        <v>754</v>
      </c>
      <c r="P34" s="92" t="s">
        <v>754</v>
      </c>
      <c r="Q34" s="55">
        <v>545</v>
      </c>
      <c r="R34" s="55">
        <v>2418</v>
      </c>
      <c r="S34" s="120">
        <v>71</v>
      </c>
      <c r="T34" s="120">
        <v>475</v>
      </c>
      <c r="U34"/>
      <c r="V34"/>
      <c r="W34"/>
      <c r="X34"/>
      <c r="Y34"/>
    </row>
    <row r="35" spans="1:25" ht="15.75" customHeight="1">
      <c r="A35" s="127"/>
      <c r="B35" s="126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S35" s="120"/>
      <c r="T35" s="120"/>
      <c r="U35"/>
      <c r="V35"/>
      <c r="W35"/>
      <c r="X35"/>
      <c r="Y35"/>
    </row>
    <row r="36" spans="1:25" ht="15.75" customHeight="1">
      <c r="A36" s="358" t="s">
        <v>680</v>
      </c>
      <c r="B36" s="126">
        <v>26</v>
      </c>
      <c r="C36" s="120">
        <f t="shared" si="0"/>
        <v>14929</v>
      </c>
      <c r="D36" s="120">
        <v>12219</v>
      </c>
      <c r="E36" s="92" t="s">
        <v>754</v>
      </c>
      <c r="F36" s="120">
        <v>1817</v>
      </c>
      <c r="G36" s="120">
        <v>893</v>
      </c>
      <c r="H36" s="120">
        <f t="shared" si="1"/>
        <v>2405</v>
      </c>
      <c r="I36" s="120">
        <f t="shared" si="2"/>
        <v>8152</v>
      </c>
      <c r="J36" s="120">
        <f t="shared" si="3"/>
        <v>446</v>
      </c>
      <c r="K36" s="120">
        <v>1750</v>
      </c>
      <c r="L36" s="120">
        <v>5224</v>
      </c>
      <c r="M36" s="120">
        <v>374</v>
      </c>
      <c r="N36" s="92" t="s">
        <v>754</v>
      </c>
      <c r="O36" s="92" t="s">
        <v>754</v>
      </c>
      <c r="P36" s="92" t="s">
        <v>754</v>
      </c>
      <c r="Q36" s="55">
        <v>655</v>
      </c>
      <c r="R36" s="55">
        <v>2928</v>
      </c>
      <c r="S36" s="120">
        <v>72</v>
      </c>
      <c r="T36" s="120">
        <v>485</v>
      </c>
      <c r="U36"/>
      <c r="V36"/>
      <c r="W36"/>
      <c r="X36"/>
      <c r="Y36"/>
    </row>
    <row r="37" spans="1:25" ht="15.75" customHeight="1">
      <c r="A37" s="127" t="s">
        <v>673</v>
      </c>
      <c r="B37" s="126">
        <v>26</v>
      </c>
      <c r="C37" s="120">
        <f t="shared" si="0"/>
        <v>16319</v>
      </c>
      <c r="D37" s="120">
        <v>13489</v>
      </c>
      <c r="E37" s="92" t="s">
        <v>754</v>
      </c>
      <c r="F37" s="120">
        <v>1858</v>
      </c>
      <c r="G37" s="120">
        <v>972</v>
      </c>
      <c r="H37" s="120">
        <f t="shared" si="1"/>
        <v>2514</v>
      </c>
      <c r="I37" s="120">
        <f t="shared" si="2"/>
        <v>8252</v>
      </c>
      <c r="J37" s="120">
        <f t="shared" si="3"/>
        <v>450</v>
      </c>
      <c r="K37" s="120">
        <v>1832</v>
      </c>
      <c r="L37" s="120">
        <v>5237</v>
      </c>
      <c r="M37" s="120">
        <v>366</v>
      </c>
      <c r="N37" s="92" t="s">
        <v>754</v>
      </c>
      <c r="O37" s="92" t="s">
        <v>754</v>
      </c>
      <c r="P37" s="92" t="s">
        <v>754</v>
      </c>
      <c r="Q37" s="55">
        <v>682</v>
      </c>
      <c r="R37" s="55">
        <v>3015</v>
      </c>
      <c r="S37" s="120">
        <v>84</v>
      </c>
      <c r="T37" s="120">
        <v>464</v>
      </c>
      <c r="U37"/>
      <c r="V37"/>
      <c r="W37"/>
      <c r="X37"/>
      <c r="Y37"/>
    </row>
    <row r="38" spans="1:25" ht="15.75" customHeight="1">
      <c r="A38" s="159" t="s">
        <v>674</v>
      </c>
      <c r="B38" s="136">
        <v>30</v>
      </c>
      <c r="C38" s="120">
        <f t="shared" si="0"/>
        <v>16912</v>
      </c>
      <c r="D38" s="137">
        <v>13827</v>
      </c>
      <c r="E38" s="413" t="s">
        <v>754</v>
      </c>
      <c r="F38" s="137">
        <v>2096</v>
      </c>
      <c r="G38" s="137">
        <v>989</v>
      </c>
      <c r="H38" s="137">
        <f t="shared" si="1"/>
        <v>1966</v>
      </c>
      <c r="I38" s="137">
        <f t="shared" si="2"/>
        <v>6830</v>
      </c>
      <c r="J38" s="137">
        <f t="shared" si="3"/>
        <v>257</v>
      </c>
      <c r="K38" s="137">
        <v>1284</v>
      </c>
      <c r="L38" s="137">
        <v>3764</v>
      </c>
      <c r="M38" s="137">
        <v>199</v>
      </c>
      <c r="N38" s="413" t="s">
        <v>754</v>
      </c>
      <c r="O38" s="413" t="s">
        <v>754</v>
      </c>
      <c r="P38" s="413" t="s">
        <v>754</v>
      </c>
      <c r="Q38" s="262">
        <v>682</v>
      </c>
      <c r="R38" s="262">
        <v>3066</v>
      </c>
      <c r="S38" s="137">
        <v>58</v>
      </c>
      <c r="T38" s="137">
        <v>550</v>
      </c>
      <c r="U38"/>
      <c r="V38"/>
      <c r="W38"/>
      <c r="X38"/>
      <c r="Y38"/>
    </row>
    <row r="39" spans="1:25" ht="15" customHeight="1">
      <c r="A39" s="55" t="s">
        <v>224</v>
      </c>
      <c r="C39" s="218"/>
      <c r="U39"/>
      <c r="V39"/>
      <c r="W39"/>
      <c r="X39"/>
      <c r="Y39"/>
    </row>
    <row r="40" spans="3:25" ht="15" customHeight="1">
      <c r="C40" s="120"/>
      <c r="U40"/>
      <c r="V40"/>
      <c r="W40"/>
      <c r="X40"/>
      <c r="Y40"/>
    </row>
    <row r="41" spans="21:25" ht="15" customHeight="1">
      <c r="U41"/>
      <c r="V41"/>
      <c r="W41"/>
      <c r="X41"/>
      <c r="Y41"/>
    </row>
    <row r="42" spans="1:13" ht="18" customHeight="1" thickBot="1">
      <c r="A42" s="771" t="s">
        <v>691</v>
      </c>
      <c r="B42" s="771"/>
      <c r="C42" s="771"/>
      <c r="D42" s="771"/>
      <c r="E42" s="771"/>
      <c r="F42" s="771"/>
      <c r="G42" s="771"/>
      <c r="H42" s="771"/>
      <c r="I42" s="771"/>
      <c r="J42" s="771"/>
      <c r="K42" s="771"/>
      <c r="L42" s="771"/>
      <c r="M42" s="156" t="s">
        <v>221</v>
      </c>
    </row>
    <row r="43" spans="1:18" ht="15.75" customHeight="1">
      <c r="A43" s="359" t="s">
        <v>681</v>
      </c>
      <c r="B43" s="351" t="s">
        <v>291</v>
      </c>
      <c r="C43" s="351" t="s">
        <v>682</v>
      </c>
      <c r="D43" s="351" t="s">
        <v>683</v>
      </c>
      <c r="E43" s="351" t="s">
        <v>684</v>
      </c>
      <c r="F43" s="351" t="s">
        <v>222</v>
      </c>
      <c r="G43" s="349" t="s">
        <v>223</v>
      </c>
      <c r="H43" s="360" t="s">
        <v>685</v>
      </c>
      <c r="I43" s="351" t="s">
        <v>686</v>
      </c>
      <c r="J43" s="351" t="s">
        <v>687</v>
      </c>
      <c r="K43" s="351" t="s">
        <v>688</v>
      </c>
      <c r="L43" s="351" t="s">
        <v>689</v>
      </c>
      <c r="M43" s="361" t="s">
        <v>690</v>
      </c>
      <c r="N43" s="157"/>
      <c r="O43" s="157"/>
      <c r="P43" s="157"/>
      <c r="Q43" s="158"/>
      <c r="R43" s="158"/>
    </row>
    <row r="44" spans="1:18" ht="15.75" customHeight="1">
      <c r="A44" s="8" t="s">
        <v>675</v>
      </c>
      <c r="B44" s="126">
        <v>88001</v>
      </c>
      <c r="C44" s="295">
        <v>2467</v>
      </c>
      <c r="D44" s="295">
        <v>3694</v>
      </c>
      <c r="E44" s="295">
        <v>6427</v>
      </c>
      <c r="F44" s="295">
        <v>10880</v>
      </c>
      <c r="G44" s="295">
        <v>7184</v>
      </c>
      <c r="H44" s="295">
        <v>4618</v>
      </c>
      <c r="I44" s="295">
        <v>2100</v>
      </c>
      <c r="J44" s="295">
        <v>16347</v>
      </c>
      <c r="K44" s="295">
        <v>1601</v>
      </c>
      <c r="L44" s="295">
        <v>31908</v>
      </c>
      <c r="M44" s="295">
        <v>774</v>
      </c>
      <c r="N44" s="182"/>
      <c r="O44" s="182"/>
      <c r="P44" s="182"/>
      <c r="Q44" s="120"/>
      <c r="R44" s="120"/>
    </row>
    <row r="45" spans="1:18" ht="15.75" customHeight="1">
      <c r="A45" s="170" t="s">
        <v>676</v>
      </c>
      <c r="B45" s="126">
        <f>SUM(C45:M45)</f>
        <v>98735</v>
      </c>
      <c r="C45" s="120">
        <v>3070</v>
      </c>
      <c r="D45" s="120">
        <v>4261</v>
      </c>
      <c r="E45" s="120">
        <v>7567</v>
      </c>
      <c r="F45" s="120">
        <v>12494</v>
      </c>
      <c r="G45" s="120">
        <v>7472</v>
      </c>
      <c r="H45" s="120">
        <v>5636</v>
      </c>
      <c r="I45" s="120">
        <v>2350</v>
      </c>
      <c r="J45" s="120">
        <v>19621</v>
      </c>
      <c r="K45" s="120">
        <v>1985</v>
      </c>
      <c r="L45" s="120">
        <v>33077</v>
      </c>
      <c r="M45" s="120">
        <v>1202</v>
      </c>
      <c r="N45" s="182"/>
      <c r="O45" s="182"/>
      <c r="P45" s="182"/>
      <c r="Q45" s="120"/>
      <c r="R45" s="120"/>
    </row>
    <row r="46" spans="1:18" ht="15.75" customHeight="1">
      <c r="A46" s="170" t="s">
        <v>677</v>
      </c>
      <c r="B46" s="126">
        <f aca="true" t="shared" si="5" ref="B46:B62">SUM(C46:M46)</f>
        <v>110646</v>
      </c>
      <c r="C46" s="120">
        <v>3454</v>
      </c>
      <c r="D46" s="120">
        <v>5276</v>
      </c>
      <c r="E46" s="120">
        <v>8464</v>
      </c>
      <c r="F46" s="120">
        <v>14033</v>
      </c>
      <c r="G46" s="120">
        <v>8490</v>
      </c>
      <c r="H46" s="120">
        <v>6221</v>
      </c>
      <c r="I46" s="120">
        <v>2741</v>
      </c>
      <c r="J46" s="120">
        <v>21168</v>
      </c>
      <c r="K46" s="120">
        <v>2190</v>
      </c>
      <c r="L46" s="120">
        <v>37110</v>
      </c>
      <c r="M46" s="120">
        <v>1499</v>
      </c>
      <c r="N46" s="182"/>
      <c r="O46" s="182"/>
      <c r="P46" s="182"/>
      <c r="Q46" s="120"/>
      <c r="R46" s="120"/>
    </row>
    <row r="47" spans="1:18" ht="15.75" customHeight="1">
      <c r="A47" s="170" t="s">
        <v>678</v>
      </c>
      <c r="B47" s="126">
        <f t="shared" si="5"/>
        <v>101227</v>
      </c>
      <c r="C47" s="120">
        <v>4331</v>
      </c>
      <c r="D47" s="120">
        <v>3820</v>
      </c>
      <c r="E47" s="120">
        <v>7838</v>
      </c>
      <c r="F47" s="120">
        <v>12092</v>
      </c>
      <c r="G47" s="120">
        <v>7075</v>
      </c>
      <c r="H47" s="120">
        <v>5664</v>
      </c>
      <c r="I47" s="120">
        <v>2212</v>
      </c>
      <c r="J47" s="120">
        <v>20593</v>
      </c>
      <c r="K47" s="120">
        <v>2024</v>
      </c>
      <c r="L47" s="120">
        <v>33992</v>
      </c>
      <c r="M47" s="120">
        <v>1586</v>
      </c>
      <c r="N47" s="182"/>
      <c r="O47" s="182"/>
      <c r="P47" s="182"/>
      <c r="Q47" s="120"/>
      <c r="R47" s="120"/>
    </row>
    <row r="48" spans="1:18" s="362" customFormat="1" ht="15.75" customHeight="1">
      <c r="A48" s="346" t="s">
        <v>679</v>
      </c>
      <c r="B48" s="184">
        <v>83392</v>
      </c>
      <c r="C48" s="184">
        <f>SUM(C50:C62)</f>
        <v>3574</v>
      </c>
      <c r="D48" s="184">
        <f aca="true" t="shared" si="6" ref="D48:M48">SUM(D50:D62)</f>
        <v>3154</v>
      </c>
      <c r="E48" s="184">
        <f t="shared" si="6"/>
        <v>7061</v>
      </c>
      <c r="F48" s="184">
        <f t="shared" si="6"/>
        <v>9283</v>
      </c>
      <c r="G48" s="184">
        <f t="shared" si="6"/>
        <v>6198</v>
      </c>
      <c r="H48" s="184">
        <f t="shared" si="6"/>
        <v>4511</v>
      </c>
      <c r="I48" s="184">
        <f t="shared" si="6"/>
        <v>1994</v>
      </c>
      <c r="J48" s="184">
        <v>16594</v>
      </c>
      <c r="K48" s="184">
        <f t="shared" si="6"/>
        <v>1451</v>
      </c>
      <c r="L48" s="184">
        <f t="shared" si="6"/>
        <v>27783</v>
      </c>
      <c r="M48" s="184">
        <f t="shared" si="6"/>
        <v>1789</v>
      </c>
      <c r="N48" s="364"/>
      <c r="O48" s="364"/>
      <c r="P48" s="364"/>
      <c r="Q48" s="365"/>
      <c r="R48" s="365"/>
    </row>
    <row r="49" spans="1:18" ht="15.75" customHeight="1">
      <c r="A49" s="129"/>
      <c r="B49" s="120"/>
      <c r="C49" s="120"/>
      <c r="D49" s="125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</row>
    <row r="50" spans="1:18" ht="15.75" customHeight="1">
      <c r="A50" s="132" t="s">
        <v>664</v>
      </c>
      <c r="B50" s="126">
        <f t="shared" si="5"/>
        <v>3302</v>
      </c>
      <c r="C50" s="120">
        <v>197</v>
      </c>
      <c r="D50" s="120">
        <v>141</v>
      </c>
      <c r="E50" s="120">
        <v>285</v>
      </c>
      <c r="F50" s="120">
        <v>358</v>
      </c>
      <c r="G50" s="120">
        <v>266</v>
      </c>
      <c r="H50" s="120">
        <v>175</v>
      </c>
      <c r="I50" s="120">
        <v>81</v>
      </c>
      <c r="J50" s="120">
        <v>559</v>
      </c>
      <c r="K50" s="120">
        <v>64</v>
      </c>
      <c r="L50" s="120">
        <v>1091</v>
      </c>
      <c r="M50" s="120">
        <v>85</v>
      </c>
      <c r="N50" s="182"/>
      <c r="O50" s="182"/>
      <c r="P50" s="182"/>
      <c r="Q50" s="120"/>
      <c r="R50" s="120"/>
    </row>
    <row r="51" spans="1:18" ht="15.75" customHeight="1">
      <c r="A51" s="127" t="s">
        <v>665</v>
      </c>
      <c r="B51" s="126">
        <f t="shared" si="5"/>
        <v>6028</v>
      </c>
      <c r="C51" s="120">
        <v>327</v>
      </c>
      <c r="D51" s="120">
        <v>266</v>
      </c>
      <c r="E51" s="120">
        <v>534</v>
      </c>
      <c r="F51" s="120">
        <v>606</v>
      </c>
      <c r="G51" s="120">
        <v>469</v>
      </c>
      <c r="H51" s="120">
        <v>363</v>
      </c>
      <c r="I51" s="120">
        <v>167</v>
      </c>
      <c r="J51" s="120">
        <v>1121</v>
      </c>
      <c r="K51" s="120">
        <v>90</v>
      </c>
      <c r="L51" s="120">
        <v>1942</v>
      </c>
      <c r="M51" s="120">
        <v>143</v>
      </c>
      <c r="N51" s="182"/>
      <c r="O51" s="182"/>
      <c r="P51" s="182"/>
      <c r="Q51" s="120"/>
      <c r="R51" s="120"/>
    </row>
    <row r="52" spans="1:18" ht="15.75" customHeight="1">
      <c r="A52" s="127" t="s">
        <v>666</v>
      </c>
      <c r="B52" s="126">
        <f t="shared" si="5"/>
        <v>6896</v>
      </c>
      <c r="C52" s="120">
        <v>369</v>
      </c>
      <c r="D52" s="120">
        <v>279</v>
      </c>
      <c r="E52" s="120">
        <v>569</v>
      </c>
      <c r="F52" s="120">
        <v>648</v>
      </c>
      <c r="G52" s="120">
        <v>545</v>
      </c>
      <c r="H52" s="120">
        <v>398</v>
      </c>
      <c r="I52" s="120">
        <v>171</v>
      </c>
      <c r="J52" s="120">
        <v>1376</v>
      </c>
      <c r="K52" s="120">
        <v>151</v>
      </c>
      <c r="L52" s="120">
        <v>2233</v>
      </c>
      <c r="M52" s="120">
        <v>157</v>
      </c>
      <c r="N52" s="182"/>
      <c r="O52" s="182"/>
      <c r="P52" s="182"/>
      <c r="Q52" s="120"/>
      <c r="R52" s="120"/>
    </row>
    <row r="53" spans="1:18" ht="15.75" customHeight="1">
      <c r="A53" s="127" t="s">
        <v>667</v>
      </c>
      <c r="B53" s="126">
        <f t="shared" si="5"/>
        <v>7548</v>
      </c>
      <c r="C53" s="120">
        <v>350</v>
      </c>
      <c r="D53" s="120">
        <v>283</v>
      </c>
      <c r="E53" s="120">
        <v>649</v>
      </c>
      <c r="F53" s="120">
        <v>884</v>
      </c>
      <c r="G53" s="120">
        <v>569</v>
      </c>
      <c r="H53" s="120">
        <v>400</v>
      </c>
      <c r="I53" s="120">
        <v>164</v>
      </c>
      <c r="J53" s="120">
        <v>1458</v>
      </c>
      <c r="K53" s="120">
        <v>143</v>
      </c>
      <c r="L53" s="120">
        <v>2479</v>
      </c>
      <c r="M53" s="120">
        <v>169</v>
      </c>
      <c r="N53" s="182"/>
      <c r="O53" s="182"/>
      <c r="P53" s="182"/>
      <c r="Q53" s="120"/>
      <c r="R53" s="120"/>
    </row>
    <row r="54" spans="1:18" ht="15.75" customHeight="1">
      <c r="A54" s="127" t="s">
        <v>668</v>
      </c>
      <c r="B54" s="126">
        <f t="shared" si="5"/>
        <v>9237</v>
      </c>
      <c r="C54" s="120">
        <v>345</v>
      </c>
      <c r="D54" s="120">
        <v>341</v>
      </c>
      <c r="E54" s="120">
        <v>872</v>
      </c>
      <c r="F54" s="120">
        <v>982</v>
      </c>
      <c r="G54" s="120">
        <v>797</v>
      </c>
      <c r="H54" s="120">
        <v>508</v>
      </c>
      <c r="I54" s="120">
        <v>165</v>
      </c>
      <c r="J54" s="120">
        <v>1643</v>
      </c>
      <c r="K54" s="120">
        <v>154</v>
      </c>
      <c r="L54" s="120">
        <v>3238</v>
      </c>
      <c r="M54" s="120">
        <v>192</v>
      </c>
      <c r="N54" s="182"/>
      <c r="O54" s="182"/>
      <c r="P54" s="182"/>
      <c r="Q54" s="120"/>
      <c r="R54" s="120"/>
    </row>
    <row r="55" spans="1:18" ht="15.75" customHeight="1">
      <c r="A55" s="127" t="s">
        <v>669</v>
      </c>
      <c r="B55" s="126">
        <f t="shared" si="5"/>
        <v>4138</v>
      </c>
      <c r="C55" s="120">
        <v>190</v>
      </c>
      <c r="D55" s="120">
        <v>144</v>
      </c>
      <c r="E55" s="120">
        <v>356</v>
      </c>
      <c r="F55" s="120">
        <v>578</v>
      </c>
      <c r="G55" s="120">
        <v>297</v>
      </c>
      <c r="H55" s="120">
        <v>200</v>
      </c>
      <c r="I55" s="120">
        <v>102</v>
      </c>
      <c r="J55" s="120">
        <v>743</v>
      </c>
      <c r="K55" s="120">
        <v>94</v>
      </c>
      <c r="L55" s="120">
        <v>1343</v>
      </c>
      <c r="M55" s="120">
        <v>91</v>
      </c>
      <c r="N55" s="182"/>
      <c r="O55" s="182"/>
      <c r="P55" s="182"/>
      <c r="Q55" s="120"/>
      <c r="R55" s="120"/>
    </row>
    <row r="56" spans="1:18" ht="15.75" customHeight="1">
      <c r="A56" s="127" t="s">
        <v>670</v>
      </c>
      <c r="B56" s="126">
        <f t="shared" si="5"/>
        <v>8735</v>
      </c>
      <c r="C56" s="120">
        <v>364</v>
      </c>
      <c r="D56" s="120">
        <v>364</v>
      </c>
      <c r="E56" s="120">
        <v>756</v>
      </c>
      <c r="F56" s="120">
        <v>1013</v>
      </c>
      <c r="G56" s="120">
        <v>720</v>
      </c>
      <c r="H56" s="120">
        <v>528</v>
      </c>
      <c r="I56" s="120">
        <v>247</v>
      </c>
      <c r="J56" s="120">
        <v>1604</v>
      </c>
      <c r="K56" s="120">
        <v>118</v>
      </c>
      <c r="L56" s="120">
        <v>2812</v>
      </c>
      <c r="M56" s="120">
        <v>209</v>
      </c>
      <c r="N56" s="182"/>
      <c r="O56" s="182"/>
      <c r="P56" s="182"/>
      <c r="Q56" s="120"/>
      <c r="R56" s="120"/>
    </row>
    <row r="57" spans="1:18" ht="15.75" customHeight="1">
      <c r="A57" s="127" t="s">
        <v>671</v>
      </c>
      <c r="B57" s="126">
        <f t="shared" si="5"/>
        <v>7323</v>
      </c>
      <c r="C57" s="120">
        <v>264</v>
      </c>
      <c r="D57" s="120">
        <v>265</v>
      </c>
      <c r="E57" s="120">
        <v>620</v>
      </c>
      <c r="F57" s="120">
        <v>886</v>
      </c>
      <c r="G57" s="120">
        <v>494</v>
      </c>
      <c r="H57" s="120">
        <v>357</v>
      </c>
      <c r="I57" s="120">
        <v>198</v>
      </c>
      <c r="J57" s="120">
        <v>1476</v>
      </c>
      <c r="K57" s="120">
        <v>116</v>
      </c>
      <c r="L57" s="120">
        <v>2498</v>
      </c>
      <c r="M57" s="120">
        <v>149</v>
      </c>
      <c r="N57" s="182"/>
      <c r="O57" s="182"/>
      <c r="P57" s="182"/>
      <c r="Q57" s="120"/>
      <c r="R57" s="120"/>
    </row>
    <row r="58" spans="1:18" ht="15.75" customHeight="1">
      <c r="A58" s="127" t="s">
        <v>672</v>
      </c>
      <c r="B58" s="126">
        <v>6951</v>
      </c>
      <c r="C58" s="120">
        <v>310</v>
      </c>
      <c r="D58" s="120">
        <v>275</v>
      </c>
      <c r="E58" s="120">
        <v>570</v>
      </c>
      <c r="F58" s="120">
        <v>796</v>
      </c>
      <c r="G58" s="120">
        <v>501</v>
      </c>
      <c r="H58" s="120">
        <v>354</v>
      </c>
      <c r="I58" s="120">
        <v>175</v>
      </c>
      <c r="J58" s="120">
        <v>1438</v>
      </c>
      <c r="K58" s="120">
        <v>151</v>
      </c>
      <c r="L58" s="120">
        <v>2228</v>
      </c>
      <c r="M58" s="120">
        <v>163</v>
      </c>
      <c r="N58" s="182"/>
      <c r="O58" s="182"/>
      <c r="P58" s="182"/>
      <c r="Q58" s="120"/>
      <c r="R58" s="120"/>
    </row>
    <row r="59" spans="1:18" ht="15.75" customHeight="1">
      <c r="A59" s="127"/>
      <c r="B59" s="126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82"/>
      <c r="O59" s="182"/>
      <c r="P59" s="182"/>
      <c r="Q59" s="120"/>
      <c r="R59" s="120"/>
    </row>
    <row r="60" spans="1:18" ht="15.75" customHeight="1">
      <c r="A60" s="358" t="s">
        <v>680</v>
      </c>
      <c r="B60" s="126">
        <f t="shared" si="5"/>
        <v>8152</v>
      </c>
      <c r="C60" s="120">
        <v>325</v>
      </c>
      <c r="D60" s="120">
        <v>263</v>
      </c>
      <c r="E60" s="120">
        <v>680</v>
      </c>
      <c r="F60" s="120">
        <v>975</v>
      </c>
      <c r="G60" s="120">
        <v>555</v>
      </c>
      <c r="H60" s="120">
        <v>462</v>
      </c>
      <c r="I60" s="120">
        <v>201</v>
      </c>
      <c r="J60" s="120">
        <v>1753</v>
      </c>
      <c r="K60" s="120">
        <v>133</v>
      </c>
      <c r="L60" s="120">
        <v>2649</v>
      </c>
      <c r="M60" s="120">
        <v>156</v>
      </c>
      <c r="N60" s="182"/>
      <c r="O60" s="182"/>
      <c r="P60" s="182"/>
      <c r="Q60" s="120"/>
      <c r="R60" s="120"/>
    </row>
    <row r="61" spans="1:18" ht="15.75" customHeight="1">
      <c r="A61" s="127" t="s">
        <v>673</v>
      </c>
      <c r="B61" s="126">
        <f t="shared" si="5"/>
        <v>8252</v>
      </c>
      <c r="C61" s="120">
        <v>285</v>
      </c>
      <c r="D61" s="120">
        <v>290</v>
      </c>
      <c r="E61" s="120">
        <v>652</v>
      </c>
      <c r="F61" s="120">
        <v>957</v>
      </c>
      <c r="G61" s="120">
        <v>608</v>
      </c>
      <c r="H61" s="120">
        <v>480</v>
      </c>
      <c r="I61" s="120">
        <v>197</v>
      </c>
      <c r="J61" s="120">
        <v>1771</v>
      </c>
      <c r="K61" s="120">
        <v>134</v>
      </c>
      <c r="L61" s="120">
        <v>2742</v>
      </c>
      <c r="M61" s="120">
        <v>136</v>
      </c>
      <c r="N61" s="182"/>
      <c r="O61" s="182"/>
      <c r="P61" s="182"/>
      <c r="Q61" s="120"/>
      <c r="R61" s="120"/>
    </row>
    <row r="62" spans="1:18" ht="15.75" customHeight="1">
      <c r="A62" s="159" t="s">
        <v>674</v>
      </c>
      <c r="B62" s="136">
        <f t="shared" si="5"/>
        <v>6830</v>
      </c>
      <c r="C62" s="137">
        <v>248</v>
      </c>
      <c r="D62" s="137">
        <v>243</v>
      </c>
      <c r="E62" s="137">
        <v>518</v>
      </c>
      <c r="F62" s="137">
        <v>600</v>
      </c>
      <c r="G62" s="137">
        <v>377</v>
      </c>
      <c r="H62" s="137">
        <v>286</v>
      </c>
      <c r="I62" s="137">
        <v>126</v>
      </c>
      <c r="J62" s="137">
        <v>1662</v>
      </c>
      <c r="K62" s="262">
        <v>103</v>
      </c>
      <c r="L62" s="137">
        <v>2528</v>
      </c>
      <c r="M62" s="137">
        <v>139</v>
      </c>
      <c r="N62" s="182"/>
      <c r="O62" s="182"/>
      <c r="P62" s="182"/>
      <c r="Q62" s="120"/>
      <c r="R62" s="120"/>
    </row>
    <row r="63" ht="15" customHeight="1">
      <c r="A63" s="55" t="s">
        <v>224</v>
      </c>
    </row>
  </sheetData>
  <sheetProtection/>
  <mergeCells count="14">
    <mergeCell ref="B15:B18"/>
    <mergeCell ref="C15:G17"/>
    <mergeCell ref="A15:A18"/>
    <mergeCell ref="H15:S16"/>
    <mergeCell ref="A3:M3"/>
    <mergeCell ref="A2:T2"/>
    <mergeCell ref="A13:T13"/>
    <mergeCell ref="A14:T14"/>
    <mergeCell ref="T15:T18"/>
    <mergeCell ref="A42:L42"/>
    <mergeCell ref="H17:J17"/>
    <mergeCell ref="K17:M17"/>
    <mergeCell ref="Q17:S17"/>
    <mergeCell ref="N17:P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0"/>
  <sheetViews>
    <sheetView zoomScale="115" zoomScaleNormal="115" zoomScalePageLayoutView="0" workbookViewId="0" topLeftCell="I1">
      <selection activeCell="U1" sqref="U1"/>
    </sheetView>
  </sheetViews>
  <sheetFormatPr defaultColWidth="10.59765625" defaultRowHeight="15"/>
  <cols>
    <col min="1" max="1" width="10.59765625" style="13" customWidth="1"/>
    <col min="2" max="2" width="7.59765625" style="13" customWidth="1"/>
    <col min="3" max="3" width="12.59765625" style="13" customWidth="1"/>
    <col min="4" max="8" width="16.59765625" style="13" customWidth="1"/>
    <col min="9" max="9" width="7.19921875" style="13" customWidth="1"/>
    <col min="10" max="10" width="2.59765625" style="13" customWidth="1"/>
    <col min="11" max="11" width="14.69921875" style="13" customWidth="1"/>
    <col min="12" max="21" width="10.09765625" style="13" customWidth="1"/>
    <col min="22" max="16384" width="10.59765625" style="13" customWidth="1"/>
  </cols>
  <sheetData>
    <row r="1" spans="1:21" s="41" customFormat="1" ht="19.5" customHeight="1">
      <c r="A1" s="42" t="s">
        <v>692</v>
      </c>
      <c r="U1" s="44" t="s">
        <v>693</v>
      </c>
    </row>
    <row r="2" spans="1:21" ht="19.5" customHeight="1">
      <c r="A2" s="653"/>
      <c r="B2" s="653"/>
      <c r="C2" s="653"/>
      <c r="D2" s="653"/>
      <c r="E2" s="653"/>
      <c r="F2" s="653"/>
      <c r="G2" s="653"/>
      <c r="H2" s="653"/>
      <c r="I2" s="22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</row>
    <row r="3" spans="1:21" ht="19.5" customHeight="1">
      <c r="A3" s="470" t="s">
        <v>694</v>
      </c>
      <c r="B3" s="470"/>
      <c r="C3" s="470"/>
      <c r="D3" s="470"/>
      <c r="E3" s="470"/>
      <c r="F3" s="470"/>
      <c r="G3" s="470"/>
      <c r="H3" s="470"/>
      <c r="J3" s="480" t="s">
        <v>729</v>
      </c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</row>
    <row r="4" spans="9:21" ht="18" customHeight="1" thickBot="1">
      <c r="I4" s="22"/>
      <c r="K4" s="35"/>
      <c r="L4" s="35"/>
      <c r="M4" s="35"/>
      <c r="N4" s="35"/>
      <c r="O4" s="35"/>
      <c r="P4" s="35"/>
      <c r="Q4" s="35"/>
      <c r="R4" s="35"/>
      <c r="S4" s="35"/>
      <c r="T4" s="35"/>
      <c r="U4" s="29" t="s">
        <v>234</v>
      </c>
    </row>
    <row r="5" spans="1:21" ht="15" customHeight="1">
      <c r="A5" s="1027" t="s">
        <v>703</v>
      </c>
      <c r="B5" s="1028"/>
      <c r="C5" s="1029"/>
      <c r="D5" s="722" t="s">
        <v>695</v>
      </c>
      <c r="E5" s="722" t="s">
        <v>696</v>
      </c>
      <c r="F5" s="722" t="s">
        <v>697</v>
      </c>
      <c r="G5" s="722" t="s">
        <v>698</v>
      </c>
      <c r="H5" s="1022" t="s">
        <v>699</v>
      </c>
      <c r="I5" s="22"/>
      <c r="J5" s="552" t="s">
        <v>728</v>
      </c>
      <c r="K5" s="983"/>
      <c r="L5" s="556" t="s">
        <v>235</v>
      </c>
      <c r="M5" s="561"/>
      <c r="N5" s="556" t="s">
        <v>270</v>
      </c>
      <c r="O5" s="561"/>
      <c r="P5" s="556" t="s">
        <v>236</v>
      </c>
      <c r="Q5" s="561"/>
      <c r="R5" s="556" t="s">
        <v>237</v>
      </c>
      <c r="S5" s="561"/>
      <c r="T5" s="556" t="s">
        <v>238</v>
      </c>
      <c r="U5" s="560"/>
    </row>
    <row r="6" spans="1:21" ht="15" customHeight="1">
      <c r="A6" s="1030"/>
      <c r="B6" s="1030"/>
      <c r="C6" s="1031"/>
      <c r="D6" s="1009"/>
      <c r="E6" s="1009"/>
      <c r="F6" s="1009"/>
      <c r="G6" s="1009"/>
      <c r="H6" s="1023"/>
      <c r="I6" s="22"/>
      <c r="J6" s="599"/>
      <c r="K6" s="985"/>
      <c r="L6" s="67" t="s">
        <v>64</v>
      </c>
      <c r="M6" s="67" t="s">
        <v>239</v>
      </c>
      <c r="N6" s="67" t="s">
        <v>64</v>
      </c>
      <c r="O6" s="67" t="s">
        <v>239</v>
      </c>
      <c r="P6" s="67" t="s">
        <v>64</v>
      </c>
      <c r="Q6" s="67" t="s">
        <v>239</v>
      </c>
      <c r="R6" s="67" t="s">
        <v>64</v>
      </c>
      <c r="S6" s="67" t="s">
        <v>239</v>
      </c>
      <c r="T6" s="67" t="s">
        <v>64</v>
      </c>
      <c r="U6" s="66" t="s">
        <v>239</v>
      </c>
    </row>
    <row r="7" spans="1:21" ht="15" customHeight="1">
      <c r="A7" s="474" t="s">
        <v>700</v>
      </c>
      <c r="B7" s="474"/>
      <c r="C7" s="738"/>
      <c r="D7" s="366">
        <v>35</v>
      </c>
      <c r="E7" s="367">
        <v>35</v>
      </c>
      <c r="F7" s="367">
        <v>37</v>
      </c>
      <c r="G7" s="367">
        <v>37</v>
      </c>
      <c r="H7" s="368">
        <v>39</v>
      </c>
      <c r="J7" s="474" t="s">
        <v>675</v>
      </c>
      <c r="K7" s="476"/>
      <c r="L7" s="308">
        <v>168</v>
      </c>
      <c r="M7" s="309">
        <v>10399</v>
      </c>
      <c r="N7" s="309">
        <v>370</v>
      </c>
      <c r="O7" s="309">
        <v>15967</v>
      </c>
      <c r="P7" s="309">
        <v>339</v>
      </c>
      <c r="Q7" s="309">
        <v>25645</v>
      </c>
      <c r="R7" s="309">
        <v>233</v>
      </c>
      <c r="S7" s="309">
        <v>13589</v>
      </c>
      <c r="T7" s="309">
        <v>103</v>
      </c>
      <c r="U7" s="309">
        <v>17168</v>
      </c>
    </row>
    <row r="8" spans="1:21" ht="15" customHeight="1">
      <c r="A8" s="463" t="s">
        <v>701</v>
      </c>
      <c r="B8" s="463"/>
      <c r="C8" s="464"/>
      <c r="D8" s="369">
        <v>1618785</v>
      </c>
      <c r="E8" s="370">
        <v>1711393</v>
      </c>
      <c r="F8" s="370">
        <v>1859316</v>
      </c>
      <c r="G8" s="370">
        <v>1974577</v>
      </c>
      <c r="H8" s="371">
        <v>2161694</v>
      </c>
      <c r="J8" s="477" t="s">
        <v>730</v>
      </c>
      <c r="K8" s="479"/>
      <c r="L8" s="310">
        <v>179</v>
      </c>
      <c r="M8" s="268">
        <v>13585</v>
      </c>
      <c r="N8" s="268">
        <v>323</v>
      </c>
      <c r="O8" s="268">
        <v>15431</v>
      </c>
      <c r="P8" s="268">
        <v>287</v>
      </c>
      <c r="Q8" s="268">
        <v>21865</v>
      </c>
      <c r="R8" s="268">
        <v>214</v>
      </c>
      <c r="S8" s="268">
        <v>27899</v>
      </c>
      <c r="T8" s="268">
        <v>112</v>
      </c>
      <c r="U8" s="268">
        <v>21262</v>
      </c>
    </row>
    <row r="9" spans="1:21" ht="15" customHeight="1">
      <c r="A9" s="463" t="s">
        <v>702</v>
      </c>
      <c r="B9" s="463"/>
      <c r="C9" s="464"/>
      <c r="D9" s="369">
        <v>129</v>
      </c>
      <c r="E9" s="370">
        <v>145</v>
      </c>
      <c r="F9" s="370">
        <v>150</v>
      </c>
      <c r="G9" s="370">
        <v>136</v>
      </c>
      <c r="H9" s="371">
        <v>114</v>
      </c>
      <c r="J9" s="477" t="s">
        <v>731</v>
      </c>
      <c r="K9" s="479"/>
      <c r="L9" s="310">
        <v>191</v>
      </c>
      <c r="M9" s="268">
        <v>16702</v>
      </c>
      <c r="N9" s="268">
        <v>364</v>
      </c>
      <c r="O9" s="268">
        <v>14767</v>
      </c>
      <c r="P9" s="268">
        <v>308</v>
      </c>
      <c r="Q9" s="268">
        <v>26805</v>
      </c>
      <c r="R9" s="268">
        <v>237</v>
      </c>
      <c r="S9" s="268">
        <v>23063</v>
      </c>
      <c r="T9" s="268">
        <v>112</v>
      </c>
      <c r="U9" s="268">
        <v>16024</v>
      </c>
    </row>
    <row r="10" spans="1:21" ht="15" customHeight="1">
      <c r="A10" s="59" t="s">
        <v>326</v>
      </c>
      <c r="B10" s="59"/>
      <c r="C10" s="59"/>
      <c r="D10" s="197"/>
      <c r="E10" s="197"/>
      <c r="F10" s="197"/>
      <c r="G10" s="197"/>
      <c r="H10" s="197"/>
      <c r="J10" s="477" t="s">
        <v>732</v>
      </c>
      <c r="K10" s="479"/>
      <c r="L10" s="310">
        <v>199</v>
      </c>
      <c r="M10" s="268">
        <v>13899</v>
      </c>
      <c r="N10" s="268">
        <v>354</v>
      </c>
      <c r="O10" s="268">
        <v>13957</v>
      </c>
      <c r="P10" s="268">
        <v>322</v>
      </c>
      <c r="Q10" s="268">
        <v>27025</v>
      </c>
      <c r="R10" s="268">
        <v>339</v>
      </c>
      <c r="S10" s="268">
        <v>32987</v>
      </c>
      <c r="T10" s="268">
        <v>123</v>
      </c>
      <c r="U10" s="268">
        <v>23327</v>
      </c>
    </row>
    <row r="11" spans="10:21" ht="15" customHeight="1">
      <c r="J11" s="537" t="s">
        <v>787</v>
      </c>
      <c r="K11" s="539"/>
      <c r="L11" s="174">
        <f aca="true" t="shared" si="0" ref="L11:U11">SUM(L13:L20,L22,L25,L31,L41,L48,L54,L62,L68)</f>
        <v>187</v>
      </c>
      <c r="M11" s="174">
        <f t="shared" si="0"/>
        <v>19555</v>
      </c>
      <c r="N11" s="174">
        <f t="shared" si="0"/>
        <v>463</v>
      </c>
      <c r="O11" s="174">
        <f t="shared" si="0"/>
        <v>29580</v>
      </c>
      <c r="P11" s="174">
        <f t="shared" si="0"/>
        <v>264</v>
      </c>
      <c r="Q11" s="174">
        <f t="shared" si="0"/>
        <v>48244</v>
      </c>
      <c r="R11" s="174">
        <f t="shared" si="0"/>
        <v>614</v>
      </c>
      <c r="S11" s="174">
        <f t="shared" si="0"/>
        <v>52228</v>
      </c>
      <c r="T11" s="174">
        <f t="shared" si="0"/>
        <v>143</v>
      </c>
      <c r="U11" s="174">
        <f t="shared" si="0"/>
        <v>23201</v>
      </c>
    </row>
    <row r="12" spans="10:21" ht="15" customHeight="1">
      <c r="J12" s="31"/>
      <c r="K12" s="81"/>
      <c r="L12" s="375"/>
      <c r="M12" s="208"/>
      <c r="N12" s="208"/>
      <c r="O12" s="208"/>
      <c r="P12" s="208"/>
      <c r="Q12" s="208"/>
      <c r="R12" s="208"/>
      <c r="S12" s="208"/>
      <c r="T12" s="208"/>
      <c r="U12" s="208"/>
    </row>
    <row r="13" spans="1:21" ht="15" customHeight="1">
      <c r="A13" s="22"/>
      <c r="B13" s="22"/>
      <c r="C13" s="22"/>
      <c r="D13" s="22"/>
      <c r="E13" s="22"/>
      <c r="F13" s="22"/>
      <c r="G13" s="22"/>
      <c r="H13" s="22"/>
      <c r="J13" s="466" t="s">
        <v>67</v>
      </c>
      <c r="K13" s="467"/>
      <c r="L13" s="311">
        <v>3</v>
      </c>
      <c r="M13" s="174">
        <v>392</v>
      </c>
      <c r="N13" s="174">
        <v>84</v>
      </c>
      <c r="O13" s="174">
        <v>4873</v>
      </c>
      <c r="P13" s="174">
        <v>117</v>
      </c>
      <c r="Q13" s="174">
        <v>34662</v>
      </c>
      <c r="R13" s="174">
        <v>24</v>
      </c>
      <c r="S13" s="174">
        <v>1685</v>
      </c>
      <c r="T13" s="174">
        <v>26</v>
      </c>
      <c r="U13" s="174">
        <v>7867</v>
      </c>
    </row>
    <row r="14" spans="1:21" ht="15" customHeight="1">
      <c r="A14" s="22"/>
      <c r="B14" s="22"/>
      <c r="C14" s="22"/>
      <c r="D14" s="22"/>
      <c r="E14" s="22"/>
      <c r="F14" s="22"/>
      <c r="G14" s="22"/>
      <c r="H14" s="22"/>
      <c r="J14" s="466" t="s">
        <v>35</v>
      </c>
      <c r="K14" s="467"/>
      <c r="L14" s="311">
        <v>9</v>
      </c>
      <c r="M14" s="174">
        <v>160</v>
      </c>
      <c r="N14" s="174">
        <v>1</v>
      </c>
      <c r="O14" s="174">
        <v>50</v>
      </c>
      <c r="P14" s="174">
        <v>2</v>
      </c>
      <c r="Q14" s="174">
        <v>110</v>
      </c>
      <c r="R14" s="174">
        <v>16</v>
      </c>
      <c r="S14" s="174">
        <v>6949</v>
      </c>
      <c r="T14" s="174">
        <v>5</v>
      </c>
      <c r="U14" s="174">
        <v>650</v>
      </c>
    </row>
    <row r="15" spans="1:21" ht="15" customHeight="1">
      <c r="A15" s="480" t="s">
        <v>718</v>
      </c>
      <c r="B15" s="480"/>
      <c r="C15" s="480"/>
      <c r="D15" s="480"/>
      <c r="E15" s="480"/>
      <c r="F15" s="480"/>
      <c r="G15" s="480"/>
      <c r="H15" s="480"/>
      <c r="J15" s="466" t="s">
        <v>68</v>
      </c>
      <c r="K15" s="467"/>
      <c r="L15" s="311">
        <v>6</v>
      </c>
      <c r="M15" s="174">
        <v>214</v>
      </c>
      <c r="N15" s="174">
        <v>15</v>
      </c>
      <c r="O15" s="174">
        <v>1930</v>
      </c>
      <c r="P15" s="174">
        <v>5</v>
      </c>
      <c r="Q15" s="174">
        <v>763</v>
      </c>
      <c r="R15" s="174">
        <v>29</v>
      </c>
      <c r="S15" s="174">
        <v>4288</v>
      </c>
      <c r="T15" s="174">
        <v>5</v>
      </c>
      <c r="U15" s="174">
        <v>1647</v>
      </c>
    </row>
    <row r="16" spans="1:21" ht="15" customHeight="1" thickBot="1">
      <c r="A16" s="22"/>
      <c r="B16" s="22"/>
      <c r="C16" s="22"/>
      <c r="D16" s="22"/>
      <c r="E16" s="22"/>
      <c r="F16" s="22"/>
      <c r="G16" s="22"/>
      <c r="H16" s="22"/>
      <c r="J16" s="466" t="s">
        <v>69</v>
      </c>
      <c r="K16" s="467"/>
      <c r="L16" s="311">
        <v>5</v>
      </c>
      <c r="M16" s="174">
        <v>1600</v>
      </c>
      <c r="N16" s="174" t="s">
        <v>255</v>
      </c>
      <c r="O16" s="174" t="s">
        <v>255</v>
      </c>
      <c r="P16" s="174" t="s">
        <v>255</v>
      </c>
      <c r="Q16" s="174" t="s">
        <v>255</v>
      </c>
      <c r="R16" s="174">
        <v>80</v>
      </c>
      <c r="S16" s="174">
        <v>4083</v>
      </c>
      <c r="T16" s="174">
        <v>5</v>
      </c>
      <c r="U16" s="174">
        <v>255</v>
      </c>
    </row>
    <row r="17" spans="1:21" ht="15" customHeight="1">
      <c r="A17" s="1027" t="s">
        <v>704</v>
      </c>
      <c r="B17" s="1028"/>
      <c r="C17" s="1029"/>
      <c r="D17" s="722" t="s">
        <v>695</v>
      </c>
      <c r="E17" s="722" t="s">
        <v>696</v>
      </c>
      <c r="F17" s="722" t="s">
        <v>697</v>
      </c>
      <c r="G17" s="722" t="s">
        <v>698</v>
      </c>
      <c r="H17" s="1022" t="s">
        <v>699</v>
      </c>
      <c r="J17" s="466" t="s">
        <v>70</v>
      </c>
      <c r="K17" s="467"/>
      <c r="L17" s="311">
        <v>18</v>
      </c>
      <c r="M17" s="174">
        <v>2720</v>
      </c>
      <c r="N17" s="174">
        <v>25</v>
      </c>
      <c r="O17" s="174">
        <v>1147</v>
      </c>
      <c r="P17" s="174">
        <v>9</v>
      </c>
      <c r="Q17" s="174">
        <v>638</v>
      </c>
      <c r="R17" s="174">
        <v>27</v>
      </c>
      <c r="S17" s="174">
        <v>2518</v>
      </c>
      <c r="T17" s="174" t="s">
        <v>255</v>
      </c>
      <c r="U17" s="174" t="s">
        <v>255</v>
      </c>
    </row>
    <row r="18" spans="1:21" ht="15" customHeight="1">
      <c r="A18" s="1030"/>
      <c r="B18" s="1030"/>
      <c r="C18" s="1031"/>
      <c r="D18" s="1009"/>
      <c r="E18" s="1009"/>
      <c r="F18" s="1009"/>
      <c r="G18" s="1009"/>
      <c r="H18" s="1023"/>
      <c r="J18" s="466" t="s">
        <v>71</v>
      </c>
      <c r="K18" s="467"/>
      <c r="L18" s="311">
        <v>8</v>
      </c>
      <c r="M18" s="174">
        <v>4664</v>
      </c>
      <c r="N18" s="174">
        <v>23</v>
      </c>
      <c r="O18" s="174">
        <v>5852</v>
      </c>
      <c r="P18" s="174">
        <v>32</v>
      </c>
      <c r="Q18" s="174">
        <v>2524</v>
      </c>
      <c r="R18" s="174">
        <v>8</v>
      </c>
      <c r="S18" s="174">
        <v>2444</v>
      </c>
      <c r="T18" s="174">
        <v>12</v>
      </c>
      <c r="U18" s="174">
        <v>4779</v>
      </c>
    </row>
    <row r="19" spans="1:21" ht="15" customHeight="1">
      <c r="A19" s="474" t="s">
        <v>705</v>
      </c>
      <c r="B19" s="474"/>
      <c r="C19" s="738"/>
      <c r="D19" s="299">
        <v>18</v>
      </c>
      <c r="E19" s="300">
        <v>18</v>
      </c>
      <c r="F19" s="300">
        <v>19</v>
      </c>
      <c r="G19" s="300">
        <v>17</v>
      </c>
      <c r="H19" s="372">
        <v>16</v>
      </c>
      <c r="J19" s="466" t="s">
        <v>72</v>
      </c>
      <c r="K19" s="467"/>
      <c r="L19" s="174" t="s">
        <v>255</v>
      </c>
      <c r="M19" s="174" t="s">
        <v>255</v>
      </c>
      <c r="N19" s="174">
        <v>63</v>
      </c>
      <c r="O19" s="174">
        <v>968</v>
      </c>
      <c r="P19" s="174" t="s">
        <v>255</v>
      </c>
      <c r="Q19" s="174" t="s">
        <v>255</v>
      </c>
      <c r="R19" s="174">
        <v>9</v>
      </c>
      <c r="S19" s="174">
        <v>373</v>
      </c>
      <c r="T19" s="174" t="s">
        <v>255</v>
      </c>
      <c r="U19" s="174" t="s">
        <v>255</v>
      </c>
    </row>
    <row r="20" spans="1:21" ht="15" customHeight="1">
      <c r="A20" s="463" t="s">
        <v>706</v>
      </c>
      <c r="B20" s="463"/>
      <c r="C20" s="464"/>
      <c r="D20" s="301">
        <v>118</v>
      </c>
      <c r="E20" s="302">
        <v>127</v>
      </c>
      <c r="F20" s="302">
        <v>127</v>
      </c>
      <c r="G20" s="302">
        <v>124</v>
      </c>
      <c r="H20" s="185">
        <v>130</v>
      </c>
      <c r="J20" s="466" t="s">
        <v>73</v>
      </c>
      <c r="K20" s="467"/>
      <c r="L20" s="311">
        <v>15</v>
      </c>
      <c r="M20" s="174">
        <v>597</v>
      </c>
      <c r="N20" s="174">
        <v>3</v>
      </c>
      <c r="O20" s="174">
        <v>135</v>
      </c>
      <c r="P20" s="174">
        <v>2</v>
      </c>
      <c r="Q20" s="174">
        <v>835</v>
      </c>
      <c r="R20" s="174">
        <v>2</v>
      </c>
      <c r="S20" s="174">
        <v>85</v>
      </c>
      <c r="T20" s="174">
        <v>5</v>
      </c>
      <c r="U20" s="174">
        <v>210</v>
      </c>
    </row>
    <row r="21" spans="1:21" ht="15" customHeight="1">
      <c r="A21" s="463" t="s">
        <v>707</v>
      </c>
      <c r="B21" s="463"/>
      <c r="C21" s="464"/>
      <c r="D21" s="301">
        <v>57</v>
      </c>
      <c r="E21" s="302">
        <v>57</v>
      </c>
      <c r="F21" s="302">
        <v>86</v>
      </c>
      <c r="G21" s="302">
        <v>80</v>
      </c>
      <c r="H21" s="185">
        <v>85</v>
      </c>
      <c r="J21" s="70"/>
      <c r="K21" s="69"/>
      <c r="L21" s="173"/>
      <c r="M21" s="48"/>
      <c r="N21" s="48"/>
      <c r="O21" s="48"/>
      <c r="P21" s="48"/>
      <c r="Q21" s="48"/>
      <c r="R21" s="48"/>
      <c r="S21" s="48"/>
      <c r="T21" s="48"/>
      <c r="U21" s="48"/>
    </row>
    <row r="22" spans="1:21" ht="15" customHeight="1">
      <c r="A22" s="463" t="s">
        <v>708</v>
      </c>
      <c r="B22" s="463"/>
      <c r="C22" s="464"/>
      <c r="D22" s="301">
        <v>15</v>
      </c>
      <c r="E22" s="302">
        <v>15</v>
      </c>
      <c r="F22" s="302">
        <v>14</v>
      </c>
      <c r="G22" s="302">
        <v>17</v>
      </c>
      <c r="H22" s="185">
        <v>15</v>
      </c>
      <c r="J22" s="466" t="s">
        <v>74</v>
      </c>
      <c r="K22" s="467"/>
      <c r="L22" s="174">
        <f>SUM(L23)</f>
        <v>1</v>
      </c>
      <c r="M22" s="174">
        <f>SUM(M23)</f>
        <v>20</v>
      </c>
      <c r="N22" s="174">
        <f aca="true" t="shared" si="1" ref="N22:U22">SUM(N23)</f>
        <v>10</v>
      </c>
      <c r="O22" s="174">
        <f t="shared" si="1"/>
        <v>3387</v>
      </c>
      <c r="P22" s="174" t="s">
        <v>755</v>
      </c>
      <c r="Q22" s="174" t="s">
        <v>755</v>
      </c>
      <c r="R22" s="174">
        <f t="shared" si="1"/>
        <v>3</v>
      </c>
      <c r="S22" s="174">
        <f t="shared" si="1"/>
        <v>1300</v>
      </c>
      <c r="T22" s="174">
        <f t="shared" si="1"/>
        <v>1</v>
      </c>
      <c r="U22" s="174">
        <f t="shared" si="1"/>
        <v>615</v>
      </c>
    </row>
    <row r="23" spans="1:21" ht="15" customHeight="1">
      <c r="A23" s="463" t="s">
        <v>240</v>
      </c>
      <c r="B23" s="463"/>
      <c r="C23" s="464"/>
      <c r="D23" s="301">
        <v>96</v>
      </c>
      <c r="E23" s="302">
        <v>96</v>
      </c>
      <c r="F23" s="302">
        <v>97</v>
      </c>
      <c r="G23" s="302">
        <v>98</v>
      </c>
      <c r="H23" s="185">
        <v>102</v>
      </c>
      <c r="J23" s="71"/>
      <c r="K23" s="8" t="s">
        <v>75</v>
      </c>
      <c r="L23" s="310">
        <v>1</v>
      </c>
      <c r="M23" s="268">
        <v>20</v>
      </c>
      <c r="N23" s="268">
        <v>10</v>
      </c>
      <c r="O23" s="268">
        <v>3387</v>
      </c>
      <c r="P23" s="268" t="s">
        <v>778</v>
      </c>
      <c r="Q23" s="268" t="s">
        <v>255</v>
      </c>
      <c r="R23" s="268">
        <v>3</v>
      </c>
      <c r="S23" s="268">
        <v>1300</v>
      </c>
      <c r="T23" s="268">
        <v>1</v>
      </c>
      <c r="U23" s="268">
        <v>615</v>
      </c>
    </row>
    <row r="24" spans="1:21" ht="15" customHeight="1">
      <c r="A24" s="463" t="s">
        <v>709</v>
      </c>
      <c r="B24" s="463"/>
      <c r="C24" s="464"/>
      <c r="D24" s="301">
        <v>48</v>
      </c>
      <c r="E24" s="302">
        <v>55</v>
      </c>
      <c r="F24" s="302">
        <v>55</v>
      </c>
      <c r="G24" s="302">
        <v>60</v>
      </c>
      <c r="H24" s="185">
        <v>62</v>
      </c>
      <c r="J24" s="71"/>
      <c r="K24" s="8"/>
      <c r="L24" s="303"/>
      <c r="M24" s="287"/>
      <c r="N24" s="287"/>
      <c r="O24" s="287"/>
      <c r="P24" s="287"/>
      <c r="Q24" s="287"/>
      <c r="R24" s="287"/>
      <c r="S24" s="287"/>
      <c r="T24" s="287"/>
      <c r="U24" s="287"/>
    </row>
    <row r="25" spans="1:21" ht="15" customHeight="1">
      <c r="A25" s="463" t="s">
        <v>710</v>
      </c>
      <c r="B25" s="463"/>
      <c r="C25" s="464"/>
      <c r="D25" s="301">
        <v>48</v>
      </c>
      <c r="E25" s="302">
        <v>48</v>
      </c>
      <c r="F25" s="302">
        <v>51</v>
      </c>
      <c r="G25" s="302">
        <v>53</v>
      </c>
      <c r="H25" s="185">
        <v>51</v>
      </c>
      <c r="J25" s="466" t="s">
        <v>76</v>
      </c>
      <c r="K25" s="563"/>
      <c r="L25" s="174">
        <f>SUM(L26:L29)</f>
        <v>24</v>
      </c>
      <c r="M25" s="174">
        <f>SUM(M26:M29)</f>
        <v>565</v>
      </c>
      <c r="N25" s="174">
        <f aca="true" t="shared" si="2" ref="N25:U25">SUM(N26:N29)</f>
        <v>15</v>
      </c>
      <c r="O25" s="174">
        <f t="shared" si="2"/>
        <v>1103</v>
      </c>
      <c r="P25" s="174">
        <f t="shared" si="2"/>
        <v>10</v>
      </c>
      <c r="Q25" s="174">
        <f t="shared" si="2"/>
        <v>1358</v>
      </c>
      <c r="R25" s="174">
        <f t="shared" si="2"/>
        <v>101</v>
      </c>
      <c r="S25" s="174">
        <f t="shared" si="2"/>
        <v>12020</v>
      </c>
      <c r="T25" s="174">
        <f t="shared" si="2"/>
        <v>16</v>
      </c>
      <c r="U25" s="174">
        <f t="shared" si="2"/>
        <v>2077</v>
      </c>
    </row>
    <row r="26" spans="1:21" ht="15" customHeight="1">
      <c r="A26" s="463" t="s">
        <v>711</v>
      </c>
      <c r="B26" s="463"/>
      <c r="C26" s="464"/>
      <c r="D26" s="301">
        <v>21</v>
      </c>
      <c r="E26" s="302">
        <v>23</v>
      </c>
      <c r="F26" s="302">
        <v>23</v>
      </c>
      <c r="G26" s="302">
        <v>25</v>
      </c>
      <c r="H26" s="185">
        <v>24</v>
      </c>
      <c r="J26" s="71"/>
      <c r="K26" s="8" t="s">
        <v>77</v>
      </c>
      <c r="L26" s="310">
        <v>5</v>
      </c>
      <c r="M26" s="268">
        <v>68</v>
      </c>
      <c r="N26" s="268">
        <v>1</v>
      </c>
      <c r="O26" s="268">
        <v>300</v>
      </c>
      <c r="P26" s="268">
        <v>1</v>
      </c>
      <c r="Q26" s="268">
        <v>1047</v>
      </c>
      <c r="R26" s="268">
        <v>11</v>
      </c>
      <c r="S26" s="268">
        <v>10528</v>
      </c>
      <c r="T26" s="268" t="s">
        <v>255</v>
      </c>
      <c r="U26" s="268" t="s">
        <v>754</v>
      </c>
    </row>
    <row r="27" spans="1:21" ht="15" customHeight="1">
      <c r="A27" s="463" t="s">
        <v>712</v>
      </c>
      <c r="B27" s="463"/>
      <c r="C27" s="464"/>
      <c r="D27" s="301">
        <v>33</v>
      </c>
      <c r="E27" s="302">
        <v>31</v>
      </c>
      <c r="F27" s="302">
        <v>29</v>
      </c>
      <c r="G27" s="302">
        <v>29</v>
      </c>
      <c r="H27" s="185">
        <v>29</v>
      </c>
      <c r="J27" s="71"/>
      <c r="K27" s="8" t="s">
        <v>78</v>
      </c>
      <c r="L27" s="310">
        <v>10</v>
      </c>
      <c r="M27" s="268">
        <v>231</v>
      </c>
      <c r="N27" s="268">
        <v>3</v>
      </c>
      <c r="O27" s="268">
        <v>359</v>
      </c>
      <c r="P27" s="268">
        <v>2</v>
      </c>
      <c r="Q27" s="268">
        <v>90</v>
      </c>
      <c r="R27" s="268">
        <v>6</v>
      </c>
      <c r="S27" s="268">
        <v>171</v>
      </c>
      <c r="T27" s="268">
        <v>1</v>
      </c>
      <c r="U27" s="268">
        <v>707</v>
      </c>
    </row>
    <row r="28" spans="1:21" ht="15" customHeight="1">
      <c r="A28" s="463" t="s">
        <v>713</v>
      </c>
      <c r="B28" s="463"/>
      <c r="C28" s="464"/>
      <c r="D28" s="301">
        <v>63</v>
      </c>
      <c r="E28" s="302">
        <v>57</v>
      </c>
      <c r="F28" s="302">
        <v>56</v>
      </c>
      <c r="G28" s="302">
        <v>53</v>
      </c>
      <c r="H28" s="185">
        <v>56</v>
      </c>
      <c r="J28" s="71"/>
      <c r="K28" s="8" t="s">
        <v>79</v>
      </c>
      <c r="L28" s="268" t="s">
        <v>754</v>
      </c>
      <c r="M28" s="268" t="s">
        <v>754</v>
      </c>
      <c r="N28" s="268" t="s">
        <v>754</v>
      </c>
      <c r="O28" s="268" t="s">
        <v>754</v>
      </c>
      <c r="P28" s="268" t="s">
        <v>754</v>
      </c>
      <c r="Q28" s="268" t="s">
        <v>754</v>
      </c>
      <c r="R28" s="268">
        <v>75</v>
      </c>
      <c r="S28" s="268">
        <v>1181</v>
      </c>
      <c r="T28" s="268">
        <v>7</v>
      </c>
      <c r="U28" s="268">
        <v>383</v>
      </c>
    </row>
    <row r="29" spans="1:21" ht="15" customHeight="1">
      <c r="A29" s="463" t="s">
        <v>714</v>
      </c>
      <c r="B29" s="463"/>
      <c r="C29" s="464"/>
      <c r="D29" s="301">
        <v>1</v>
      </c>
      <c r="E29" s="302">
        <v>1</v>
      </c>
      <c r="F29" s="302">
        <v>1</v>
      </c>
      <c r="G29" s="302">
        <v>1</v>
      </c>
      <c r="H29" s="185">
        <v>1</v>
      </c>
      <c r="J29" s="71"/>
      <c r="K29" s="8" t="s">
        <v>80</v>
      </c>
      <c r="L29" s="310">
        <v>9</v>
      </c>
      <c r="M29" s="268">
        <v>266</v>
      </c>
      <c r="N29" s="268">
        <v>11</v>
      </c>
      <c r="O29" s="268">
        <v>444</v>
      </c>
      <c r="P29" s="268">
        <v>7</v>
      </c>
      <c r="Q29" s="268">
        <v>221</v>
      </c>
      <c r="R29" s="268">
        <v>9</v>
      </c>
      <c r="S29" s="268">
        <v>140</v>
      </c>
      <c r="T29" s="268">
        <v>8</v>
      </c>
      <c r="U29" s="268">
        <v>987</v>
      </c>
    </row>
    <row r="30" spans="1:21" ht="15" customHeight="1">
      <c r="A30" s="463" t="s">
        <v>715</v>
      </c>
      <c r="B30" s="463"/>
      <c r="C30" s="464"/>
      <c r="D30" s="301">
        <v>1</v>
      </c>
      <c r="E30" s="302">
        <v>1</v>
      </c>
      <c r="F30" s="302">
        <v>1</v>
      </c>
      <c r="G30" s="302">
        <v>1</v>
      </c>
      <c r="H30" s="185">
        <v>1</v>
      </c>
      <c r="J30" s="71"/>
      <c r="K30" s="8"/>
      <c r="L30" s="303"/>
      <c r="M30" s="287"/>
      <c r="N30" s="287"/>
      <c r="O30" s="287"/>
      <c r="P30" s="287"/>
      <c r="Q30" s="287"/>
      <c r="R30" s="287"/>
      <c r="S30" s="287"/>
      <c r="T30" s="287"/>
      <c r="U30" s="287"/>
    </row>
    <row r="31" spans="1:21" ht="15" customHeight="1">
      <c r="A31" s="463" t="s">
        <v>241</v>
      </c>
      <c r="B31" s="463"/>
      <c r="C31" s="464"/>
      <c r="D31" s="301">
        <v>163</v>
      </c>
      <c r="E31" s="302">
        <v>179</v>
      </c>
      <c r="F31" s="302">
        <v>179</v>
      </c>
      <c r="G31" s="302">
        <v>170</v>
      </c>
      <c r="H31" s="185">
        <v>163</v>
      </c>
      <c r="J31" s="466" t="s">
        <v>81</v>
      </c>
      <c r="K31" s="467"/>
      <c r="L31" s="174">
        <f>SUM(L32:L39)</f>
        <v>21</v>
      </c>
      <c r="M31" s="174">
        <f>SUM(M32:M39)</f>
        <v>1761</v>
      </c>
      <c r="N31" s="174">
        <f aca="true" t="shared" si="3" ref="N31:U31">SUM(N32:N39)</f>
        <v>36</v>
      </c>
      <c r="O31" s="174">
        <f t="shared" si="3"/>
        <v>1725</v>
      </c>
      <c r="P31" s="174">
        <f t="shared" si="3"/>
        <v>25</v>
      </c>
      <c r="Q31" s="174">
        <f t="shared" si="3"/>
        <v>2412</v>
      </c>
      <c r="R31" s="174">
        <f t="shared" si="3"/>
        <v>86</v>
      </c>
      <c r="S31" s="174">
        <f t="shared" si="3"/>
        <v>5356</v>
      </c>
      <c r="T31" s="174">
        <f t="shared" si="3"/>
        <v>21</v>
      </c>
      <c r="U31" s="174">
        <f t="shared" si="3"/>
        <v>1800</v>
      </c>
    </row>
    <row r="32" spans="1:21" ht="15" customHeight="1">
      <c r="A32" s="463" t="s">
        <v>716</v>
      </c>
      <c r="B32" s="463"/>
      <c r="C32" s="464"/>
      <c r="D32" s="303">
        <v>17</v>
      </c>
      <c r="E32" s="287">
        <v>16</v>
      </c>
      <c r="F32" s="287" t="s">
        <v>336</v>
      </c>
      <c r="G32" s="287">
        <v>20</v>
      </c>
      <c r="H32" s="185">
        <v>23</v>
      </c>
      <c r="J32" s="71"/>
      <c r="K32" s="8" t="s">
        <v>82</v>
      </c>
      <c r="L32" s="310">
        <v>5</v>
      </c>
      <c r="M32" s="268">
        <v>527</v>
      </c>
      <c r="N32" s="268">
        <v>7</v>
      </c>
      <c r="O32" s="268">
        <v>252</v>
      </c>
      <c r="P32" s="268">
        <v>1</v>
      </c>
      <c r="Q32" s="268">
        <v>97</v>
      </c>
      <c r="R32" s="268">
        <v>30</v>
      </c>
      <c r="S32" s="268">
        <v>2454</v>
      </c>
      <c r="T32" s="268">
        <v>3</v>
      </c>
      <c r="U32" s="268">
        <v>262</v>
      </c>
    </row>
    <row r="33" spans="1:21" ht="15" customHeight="1">
      <c r="A33" s="463" t="s">
        <v>242</v>
      </c>
      <c r="B33" s="463"/>
      <c r="C33" s="464"/>
      <c r="D33" s="303" t="s">
        <v>337</v>
      </c>
      <c r="E33" s="287">
        <v>7</v>
      </c>
      <c r="F33" s="287" t="s">
        <v>337</v>
      </c>
      <c r="G33" s="287" t="s">
        <v>337</v>
      </c>
      <c r="H33" s="185">
        <v>10</v>
      </c>
      <c r="J33" s="71"/>
      <c r="K33" s="8" t="s">
        <v>83</v>
      </c>
      <c r="L33" s="268" t="s">
        <v>754</v>
      </c>
      <c r="M33" s="268" t="s">
        <v>754</v>
      </c>
      <c r="N33" s="268">
        <v>16</v>
      </c>
      <c r="O33" s="268">
        <v>580</v>
      </c>
      <c r="P33" s="268">
        <v>11</v>
      </c>
      <c r="Q33" s="268">
        <v>669</v>
      </c>
      <c r="R33" s="268">
        <v>43</v>
      </c>
      <c r="S33" s="268">
        <v>1174</v>
      </c>
      <c r="T33" s="268">
        <v>12</v>
      </c>
      <c r="U33" s="268">
        <v>580</v>
      </c>
    </row>
    <row r="34" spans="1:21" ht="15" customHeight="1">
      <c r="A34" s="463" t="s">
        <v>717</v>
      </c>
      <c r="B34" s="463"/>
      <c r="C34" s="464"/>
      <c r="D34" s="301">
        <v>17</v>
      </c>
      <c r="E34" s="302">
        <v>11</v>
      </c>
      <c r="F34" s="302">
        <v>14</v>
      </c>
      <c r="G34" s="302">
        <v>14</v>
      </c>
      <c r="H34" s="185">
        <v>12</v>
      </c>
      <c r="J34" s="71"/>
      <c r="K34" s="8" t="s">
        <v>84</v>
      </c>
      <c r="L34" s="310">
        <v>7</v>
      </c>
      <c r="M34" s="268">
        <v>174</v>
      </c>
      <c r="N34" s="268">
        <v>4</v>
      </c>
      <c r="O34" s="268">
        <v>111</v>
      </c>
      <c r="P34" s="268">
        <v>9</v>
      </c>
      <c r="Q34" s="268">
        <v>1469</v>
      </c>
      <c r="R34" s="268">
        <v>5</v>
      </c>
      <c r="S34" s="268">
        <v>916</v>
      </c>
      <c r="T34" s="268">
        <v>1</v>
      </c>
      <c r="U34" s="381">
        <v>169</v>
      </c>
    </row>
    <row r="35" spans="1:21" ht="15" customHeight="1">
      <c r="A35" s="59" t="s">
        <v>327</v>
      </c>
      <c r="B35" s="59"/>
      <c r="C35" s="59"/>
      <c r="D35" s="59"/>
      <c r="E35" s="197"/>
      <c r="F35" s="197"/>
      <c r="G35" s="197"/>
      <c r="H35" s="197"/>
      <c r="J35" s="71"/>
      <c r="K35" s="8" t="s">
        <v>85</v>
      </c>
      <c r="L35" s="310">
        <v>5</v>
      </c>
      <c r="M35" s="268">
        <v>190</v>
      </c>
      <c r="N35" s="268">
        <v>5</v>
      </c>
      <c r="O35" s="268">
        <v>190</v>
      </c>
      <c r="P35" s="268">
        <v>1</v>
      </c>
      <c r="Q35" s="268">
        <v>26</v>
      </c>
      <c r="R35" s="268">
        <v>3</v>
      </c>
      <c r="S35" s="268">
        <v>447</v>
      </c>
      <c r="T35" s="268">
        <v>1</v>
      </c>
      <c r="U35" s="268">
        <v>270</v>
      </c>
    </row>
    <row r="36" spans="10:21" ht="15" customHeight="1">
      <c r="J36" s="71"/>
      <c r="K36" s="8" t="s">
        <v>86</v>
      </c>
      <c r="L36" s="310">
        <v>2</v>
      </c>
      <c r="M36" s="268">
        <v>642</v>
      </c>
      <c r="N36" s="268">
        <v>3</v>
      </c>
      <c r="O36" s="268">
        <v>322</v>
      </c>
      <c r="P36" s="268">
        <v>1</v>
      </c>
      <c r="Q36" s="268">
        <v>16</v>
      </c>
      <c r="R36" s="268" t="s">
        <v>754</v>
      </c>
      <c r="S36" s="268" t="s">
        <v>754</v>
      </c>
      <c r="T36" s="268" t="s">
        <v>754</v>
      </c>
      <c r="U36" s="268" t="s">
        <v>754</v>
      </c>
    </row>
    <row r="37" spans="1:21" ht="15" customHeight="1">
      <c r="A37" s="22"/>
      <c r="B37" s="22"/>
      <c r="C37" s="22"/>
      <c r="D37" s="22"/>
      <c r="E37" s="22"/>
      <c r="F37" s="22"/>
      <c r="G37" s="22"/>
      <c r="H37" s="22"/>
      <c r="J37" s="71"/>
      <c r="K37" s="8" t="s">
        <v>87</v>
      </c>
      <c r="L37" s="268" t="s">
        <v>754</v>
      </c>
      <c r="M37" s="268" t="s">
        <v>754</v>
      </c>
      <c r="N37" s="268" t="s">
        <v>754</v>
      </c>
      <c r="O37" s="268" t="s">
        <v>754</v>
      </c>
      <c r="P37" s="268" t="s">
        <v>754</v>
      </c>
      <c r="Q37" s="268" t="s">
        <v>754</v>
      </c>
      <c r="R37" s="268">
        <v>2</v>
      </c>
      <c r="S37" s="268">
        <v>187</v>
      </c>
      <c r="T37" s="268">
        <v>2</v>
      </c>
      <c r="U37" s="268">
        <v>205</v>
      </c>
    </row>
    <row r="38" spans="10:21" ht="15" customHeight="1">
      <c r="J38" s="71"/>
      <c r="K38" s="8" t="s">
        <v>88</v>
      </c>
      <c r="L38" s="310">
        <v>1</v>
      </c>
      <c r="M38" s="268">
        <v>86</v>
      </c>
      <c r="N38" s="268" t="s">
        <v>754</v>
      </c>
      <c r="O38" s="268" t="s">
        <v>754</v>
      </c>
      <c r="P38" s="268">
        <v>1</v>
      </c>
      <c r="Q38" s="268">
        <v>75</v>
      </c>
      <c r="R38" s="268">
        <v>1</v>
      </c>
      <c r="S38" s="268">
        <v>124</v>
      </c>
      <c r="T38" s="268">
        <v>1</v>
      </c>
      <c r="U38" s="268">
        <v>164</v>
      </c>
    </row>
    <row r="39" spans="1:21" ht="15" customHeight="1">
      <c r="A39" s="22"/>
      <c r="B39" s="22"/>
      <c r="C39" s="22"/>
      <c r="D39" s="22"/>
      <c r="E39" s="22"/>
      <c r="F39" s="22"/>
      <c r="G39" s="22"/>
      <c r="H39" s="22"/>
      <c r="J39" s="71"/>
      <c r="K39" s="8" t="s">
        <v>89</v>
      </c>
      <c r="L39" s="310">
        <v>1</v>
      </c>
      <c r="M39" s="268">
        <v>142</v>
      </c>
      <c r="N39" s="268">
        <v>1</v>
      </c>
      <c r="O39" s="268">
        <v>270</v>
      </c>
      <c r="P39" s="268">
        <v>1</v>
      </c>
      <c r="Q39" s="268">
        <v>60</v>
      </c>
      <c r="R39" s="268">
        <v>2</v>
      </c>
      <c r="S39" s="268">
        <v>54</v>
      </c>
      <c r="T39" s="268">
        <v>1</v>
      </c>
      <c r="U39" s="268">
        <v>150</v>
      </c>
    </row>
    <row r="40" spans="1:21" ht="15" customHeight="1">
      <c r="A40" s="480" t="s">
        <v>719</v>
      </c>
      <c r="B40" s="480"/>
      <c r="C40" s="480"/>
      <c r="D40" s="480"/>
      <c r="E40" s="480"/>
      <c r="F40" s="480"/>
      <c r="G40" s="480"/>
      <c r="H40" s="480"/>
      <c r="J40" s="71"/>
      <c r="K40" s="8"/>
      <c r="L40" s="303"/>
      <c r="M40" s="287"/>
      <c r="N40" s="287"/>
      <c r="O40" s="287"/>
      <c r="P40" s="287"/>
      <c r="Q40" s="287"/>
      <c r="R40" s="287"/>
      <c r="S40" s="287"/>
      <c r="T40" s="287"/>
      <c r="U40" s="268"/>
    </row>
    <row r="41" spans="1:21" ht="15" customHeight="1" thickBot="1">
      <c r="A41" s="22"/>
      <c r="B41" s="22"/>
      <c r="C41" s="22"/>
      <c r="D41" s="22"/>
      <c r="E41" s="22"/>
      <c r="F41" s="22"/>
      <c r="G41" s="22"/>
      <c r="H41" s="22"/>
      <c r="J41" s="466" t="s">
        <v>90</v>
      </c>
      <c r="K41" s="563"/>
      <c r="L41" s="174">
        <f>SUM(L42:L46)</f>
        <v>15</v>
      </c>
      <c r="M41" s="174">
        <f>SUM(M42:M46)</f>
        <v>2737</v>
      </c>
      <c r="N41" s="174">
        <f aca="true" t="shared" si="4" ref="N41:U41">SUM(N42:N46)</f>
        <v>73</v>
      </c>
      <c r="O41" s="174">
        <f t="shared" si="4"/>
        <v>2905</v>
      </c>
      <c r="P41" s="174">
        <f t="shared" si="4"/>
        <v>43</v>
      </c>
      <c r="Q41" s="174">
        <f t="shared" si="4"/>
        <v>1115</v>
      </c>
      <c r="R41" s="174">
        <f t="shared" si="4"/>
        <v>75</v>
      </c>
      <c r="S41" s="174">
        <f t="shared" si="4"/>
        <v>5468</v>
      </c>
      <c r="T41" s="174">
        <f t="shared" si="4"/>
        <v>23</v>
      </c>
      <c r="U41" s="174">
        <f t="shared" si="4"/>
        <v>1162</v>
      </c>
    </row>
    <row r="42" spans="1:21" ht="15" customHeight="1">
      <c r="A42" s="501" t="s">
        <v>720</v>
      </c>
      <c r="B42" s="862"/>
      <c r="C42" s="547" t="s">
        <v>721</v>
      </c>
      <c r="D42" s="804"/>
      <c r="E42" s="804"/>
      <c r="F42" s="805"/>
      <c r="G42" s="547" t="s">
        <v>722</v>
      </c>
      <c r="H42" s="804"/>
      <c r="J42" s="71"/>
      <c r="K42" s="8" t="s">
        <v>91</v>
      </c>
      <c r="L42" s="310">
        <v>2</v>
      </c>
      <c r="M42" s="268">
        <v>307</v>
      </c>
      <c r="N42" s="268">
        <v>21</v>
      </c>
      <c r="O42" s="268">
        <v>147</v>
      </c>
      <c r="P42" s="268">
        <v>20</v>
      </c>
      <c r="Q42" s="268">
        <v>65</v>
      </c>
      <c r="R42" s="268">
        <v>22</v>
      </c>
      <c r="S42" s="268">
        <v>1405</v>
      </c>
      <c r="T42" s="268">
        <v>9</v>
      </c>
      <c r="U42" s="268">
        <v>40</v>
      </c>
    </row>
    <row r="43" spans="1:21" ht="15" customHeight="1">
      <c r="A43" s="863"/>
      <c r="B43" s="864"/>
      <c r="C43" s="343" t="s">
        <v>291</v>
      </c>
      <c r="D43" s="67" t="s">
        <v>243</v>
      </c>
      <c r="E43" s="343" t="s">
        <v>244</v>
      </c>
      <c r="F43" s="343" t="s">
        <v>245</v>
      </c>
      <c r="G43" s="67" t="s">
        <v>246</v>
      </c>
      <c r="H43" s="66" t="s">
        <v>247</v>
      </c>
      <c r="J43" s="71"/>
      <c r="K43" s="8" t="s">
        <v>92</v>
      </c>
      <c r="L43" s="268" t="s">
        <v>754</v>
      </c>
      <c r="M43" s="268" t="s">
        <v>754</v>
      </c>
      <c r="N43" s="268" t="s">
        <v>255</v>
      </c>
      <c r="O43" s="268" t="s">
        <v>255</v>
      </c>
      <c r="P43" s="268">
        <v>12</v>
      </c>
      <c r="Q43" s="268">
        <v>280</v>
      </c>
      <c r="R43" s="268">
        <v>4</v>
      </c>
      <c r="S43" s="268">
        <v>454</v>
      </c>
      <c r="T43" s="268">
        <v>2</v>
      </c>
      <c r="U43" s="268">
        <v>942</v>
      </c>
    </row>
    <row r="44" spans="1:21" ht="15" customHeight="1">
      <c r="A44" s="474" t="s">
        <v>1</v>
      </c>
      <c r="B44" s="738"/>
      <c r="C44" s="434">
        <f>SUM(D44:F44)</f>
        <v>504107</v>
      </c>
      <c r="D44" s="164">
        <v>126423</v>
      </c>
      <c r="E44" s="164">
        <v>370023</v>
      </c>
      <c r="F44" s="164">
        <v>7661</v>
      </c>
      <c r="G44" s="165">
        <v>2.32</v>
      </c>
      <c r="H44" s="166">
        <v>1.35</v>
      </c>
      <c r="J44" s="71"/>
      <c r="K44" s="8" t="s">
        <v>93</v>
      </c>
      <c r="L44" s="310">
        <v>2</v>
      </c>
      <c r="M44" s="268">
        <v>22</v>
      </c>
      <c r="N44" s="268">
        <v>10</v>
      </c>
      <c r="O44" s="268">
        <v>929</v>
      </c>
      <c r="P44" s="268">
        <v>2</v>
      </c>
      <c r="Q44" s="268">
        <v>90</v>
      </c>
      <c r="R44" s="268">
        <v>1</v>
      </c>
      <c r="S44" s="268">
        <v>30</v>
      </c>
      <c r="T44" s="268" t="s">
        <v>255</v>
      </c>
      <c r="U44" s="268" t="s">
        <v>255</v>
      </c>
    </row>
    <row r="45" spans="1:21" ht="15" customHeight="1">
      <c r="A45" s="59" t="s">
        <v>328</v>
      </c>
      <c r="B45" s="59"/>
      <c r="C45" s="59"/>
      <c r="D45" s="22"/>
      <c r="E45" s="22"/>
      <c r="F45" s="22"/>
      <c r="G45" s="22"/>
      <c r="H45" s="22"/>
      <c r="J45" s="71"/>
      <c r="K45" s="8" t="s">
        <v>94</v>
      </c>
      <c r="L45" s="310">
        <v>11</v>
      </c>
      <c r="M45" s="268">
        <v>2408</v>
      </c>
      <c r="N45" s="268">
        <v>41</v>
      </c>
      <c r="O45" s="268">
        <v>1759</v>
      </c>
      <c r="P45" s="268">
        <v>1</v>
      </c>
      <c r="Q45" s="268">
        <v>40</v>
      </c>
      <c r="R45" s="268">
        <v>6</v>
      </c>
      <c r="S45" s="268">
        <v>1099</v>
      </c>
      <c r="T45" s="268">
        <v>1</v>
      </c>
      <c r="U45" s="268">
        <v>50</v>
      </c>
    </row>
    <row r="46" spans="10:21" ht="15" customHeight="1">
      <c r="J46" s="71"/>
      <c r="K46" s="8" t="s">
        <v>95</v>
      </c>
      <c r="L46" s="268" t="s">
        <v>255</v>
      </c>
      <c r="M46" s="268" t="s">
        <v>255</v>
      </c>
      <c r="N46" s="268">
        <v>1</v>
      </c>
      <c r="O46" s="268">
        <v>70</v>
      </c>
      <c r="P46" s="268">
        <v>8</v>
      </c>
      <c r="Q46" s="268">
        <v>640</v>
      </c>
      <c r="R46" s="268">
        <v>42</v>
      </c>
      <c r="S46" s="268">
        <v>2480</v>
      </c>
      <c r="T46" s="268">
        <v>11</v>
      </c>
      <c r="U46" s="268">
        <v>130</v>
      </c>
    </row>
    <row r="47" spans="10:21" ht="15" customHeight="1">
      <c r="J47" s="71"/>
      <c r="K47" s="8"/>
      <c r="L47" s="303"/>
      <c r="M47" s="287"/>
      <c r="N47" s="287"/>
      <c r="O47" s="287"/>
      <c r="P47" s="287"/>
      <c r="Q47" s="287"/>
      <c r="R47" s="287"/>
      <c r="S47" s="287"/>
      <c r="T47" s="287"/>
      <c r="U47" s="287"/>
    </row>
    <row r="48" spans="10:21" ht="15" customHeight="1">
      <c r="J48" s="466" t="s">
        <v>96</v>
      </c>
      <c r="K48" s="563"/>
      <c r="L48" s="174">
        <f>SUM(L49:L52)</f>
        <v>7</v>
      </c>
      <c r="M48" s="174">
        <f>SUM(M49:M52)</f>
        <v>950</v>
      </c>
      <c r="N48" s="174">
        <f aca="true" t="shared" si="5" ref="N48:U48">SUM(N49:N52)</f>
        <v>33</v>
      </c>
      <c r="O48" s="174">
        <f t="shared" si="5"/>
        <v>2582</v>
      </c>
      <c r="P48" s="174">
        <f>SUM(P49:P52)</f>
        <v>3</v>
      </c>
      <c r="Q48" s="174">
        <f>SUM(Q49:Q52)</f>
        <v>537</v>
      </c>
      <c r="R48" s="174">
        <f t="shared" si="5"/>
        <v>68</v>
      </c>
      <c r="S48" s="174">
        <f t="shared" si="5"/>
        <v>1221</v>
      </c>
      <c r="T48" s="174">
        <f t="shared" si="5"/>
        <v>12</v>
      </c>
      <c r="U48" s="174">
        <f t="shared" si="5"/>
        <v>1331</v>
      </c>
    </row>
    <row r="49" spans="10:21" ht="15" customHeight="1">
      <c r="J49" s="97"/>
      <c r="K49" s="8" t="s">
        <v>97</v>
      </c>
      <c r="L49" s="268" t="s">
        <v>255</v>
      </c>
      <c r="M49" s="268" t="s">
        <v>255</v>
      </c>
      <c r="N49" s="268">
        <v>6</v>
      </c>
      <c r="O49" s="268">
        <v>255</v>
      </c>
      <c r="P49" s="268">
        <v>1</v>
      </c>
      <c r="Q49" s="268">
        <v>25</v>
      </c>
      <c r="R49" s="268">
        <v>1</v>
      </c>
      <c r="S49" s="268">
        <v>22</v>
      </c>
      <c r="T49" s="268">
        <v>2</v>
      </c>
      <c r="U49" s="268">
        <v>875</v>
      </c>
    </row>
    <row r="50" spans="1:21" ht="15" customHeight="1">
      <c r="A50" s="480" t="s">
        <v>723</v>
      </c>
      <c r="B50" s="480"/>
      <c r="C50" s="480"/>
      <c r="D50" s="480"/>
      <c r="E50" s="480"/>
      <c r="F50" s="480"/>
      <c r="G50" s="480"/>
      <c r="H50" s="480"/>
      <c r="J50" s="97"/>
      <c r="K50" s="8" t="s">
        <v>98</v>
      </c>
      <c r="L50" s="310">
        <v>1</v>
      </c>
      <c r="M50" s="268">
        <v>20</v>
      </c>
      <c r="N50" s="268">
        <v>1</v>
      </c>
      <c r="O50" s="268">
        <v>20</v>
      </c>
      <c r="P50" s="268">
        <v>1</v>
      </c>
      <c r="Q50" s="268">
        <v>120</v>
      </c>
      <c r="R50" s="268">
        <v>45</v>
      </c>
      <c r="S50" s="268">
        <v>170</v>
      </c>
      <c r="T50" s="268">
        <v>1</v>
      </c>
      <c r="U50" s="268">
        <v>30</v>
      </c>
    </row>
    <row r="51" spans="1:21" ht="15" customHeight="1" thickBot="1">
      <c r="A51" s="22"/>
      <c r="B51" s="22"/>
      <c r="C51" s="22"/>
      <c r="D51" s="22"/>
      <c r="E51" s="22"/>
      <c r="F51" s="22"/>
      <c r="G51" s="22"/>
      <c r="H51" s="22"/>
      <c r="J51" s="97"/>
      <c r="K51" s="8" t="s">
        <v>99</v>
      </c>
      <c r="L51" s="268" t="s">
        <v>255</v>
      </c>
      <c r="M51" s="268" t="s">
        <v>255</v>
      </c>
      <c r="N51" s="268">
        <v>6</v>
      </c>
      <c r="O51" s="268">
        <v>319</v>
      </c>
      <c r="P51" s="268">
        <v>1</v>
      </c>
      <c r="Q51" s="268">
        <v>392</v>
      </c>
      <c r="R51" s="268">
        <v>19</v>
      </c>
      <c r="S51" s="268">
        <v>560</v>
      </c>
      <c r="T51" s="268">
        <v>8</v>
      </c>
      <c r="U51" s="268">
        <v>200</v>
      </c>
    </row>
    <row r="52" spans="1:21" ht="15" customHeight="1">
      <c r="A52" s="1027" t="s">
        <v>703</v>
      </c>
      <c r="B52" s="1028"/>
      <c r="C52" s="1029"/>
      <c r="D52" s="722" t="s">
        <v>695</v>
      </c>
      <c r="E52" s="722" t="s">
        <v>696</v>
      </c>
      <c r="F52" s="722" t="s">
        <v>697</v>
      </c>
      <c r="G52" s="722" t="s">
        <v>698</v>
      </c>
      <c r="H52" s="1022" t="s">
        <v>699</v>
      </c>
      <c r="J52" s="97"/>
      <c r="K52" s="8" t="s">
        <v>100</v>
      </c>
      <c r="L52" s="310">
        <v>6</v>
      </c>
      <c r="M52" s="268">
        <v>930</v>
      </c>
      <c r="N52" s="268">
        <v>20</v>
      </c>
      <c r="O52" s="268">
        <v>1988</v>
      </c>
      <c r="P52" s="268" t="s">
        <v>762</v>
      </c>
      <c r="Q52" s="268" t="s">
        <v>762</v>
      </c>
      <c r="R52" s="268">
        <v>3</v>
      </c>
      <c r="S52" s="268">
        <v>469</v>
      </c>
      <c r="T52" s="268">
        <v>1</v>
      </c>
      <c r="U52" s="268">
        <v>226</v>
      </c>
    </row>
    <row r="53" spans="1:21" ht="15" customHeight="1">
      <c r="A53" s="1030"/>
      <c r="B53" s="1030"/>
      <c r="C53" s="1031"/>
      <c r="D53" s="1009"/>
      <c r="E53" s="1009"/>
      <c r="F53" s="1009"/>
      <c r="G53" s="1009"/>
      <c r="H53" s="1023"/>
      <c r="J53" s="97"/>
      <c r="K53" s="8"/>
      <c r="L53" s="303"/>
      <c r="M53" s="287"/>
      <c r="N53" s="287"/>
      <c r="O53" s="287"/>
      <c r="P53" s="287"/>
      <c r="Q53" s="287"/>
      <c r="R53" s="287"/>
      <c r="S53" s="287"/>
      <c r="T53" s="287"/>
      <c r="U53" s="287"/>
    </row>
    <row r="54" spans="1:21" ht="15" customHeight="1">
      <c r="A54" s="474" t="s">
        <v>248</v>
      </c>
      <c r="B54" s="474"/>
      <c r="C54" s="738"/>
      <c r="D54" s="1032">
        <v>323964</v>
      </c>
      <c r="E54" s="1036">
        <v>326606</v>
      </c>
      <c r="F54" s="1036">
        <v>329892</v>
      </c>
      <c r="G54" s="1036">
        <v>331612</v>
      </c>
      <c r="H54" s="1034">
        <v>336768</v>
      </c>
      <c r="J54" s="466" t="s">
        <v>101</v>
      </c>
      <c r="K54" s="563"/>
      <c r="L54" s="174">
        <f>SUM(L55:L60)</f>
        <v>30</v>
      </c>
      <c r="M54" s="174">
        <f>SUM(M55:M60)</f>
        <v>1563</v>
      </c>
      <c r="N54" s="174">
        <f aca="true" t="shared" si="6" ref="N54:U54">SUM(N55:N60)</f>
        <v>23</v>
      </c>
      <c r="O54" s="174">
        <f t="shared" si="6"/>
        <v>1441</v>
      </c>
      <c r="P54" s="174">
        <f t="shared" si="6"/>
        <v>9</v>
      </c>
      <c r="Q54" s="174">
        <f t="shared" si="6"/>
        <v>2503</v>
      </c>
      <c r="R54" s="174">
        <f t="shared" si="6"/>
        <v>24</v>
      </c>
      <c r="S54" s="174">
        <f t="shared" si="6"/>
        <v>2158</v>
      </c>
      <c r="T54" s="174">
        <f t="shared" si="6"/>
        <v>9</v>
      </c>
      <c r="U54" s="174">
        <f t="shared" si="6"/>
        <v>348</v>
      </c>
    </row>
    <row r="55" spans="1:21" ht="15" customHeight="1">
      <c r="A55" s="543"/>
      <c r="B55" s="543"/>
      <c r="C55" s="544"/>
      <c r="D55" s="1033"/>
      <c r="E55" s="1037"/>
      <c r="F55" s="1037"/>
      <c r="G55" s="1037"/>
      <c r="H55" s="1035"/>
      <c r="J55" s="71"/>
      <c r="K55" s="8" t="s">
        <v>102</v>
      </c>
      <c r="L55" s="310">
        <v>1</v>
      </c>
      <c r="M55" s="268">
        <v>25</v>
      </c>
      <c r="N55" s="268">
        <v>6</v>
      </c>
      <c r="O55" s="268">
        <v>800</v>
      </c>
      <c r="P55" s="268" t="s">
        <v>754</v>
      </c>
      <c r="Q55" s="268" t="s">
        <v>788</v>
      </c>
      <c r="R55" s="268">
        <v>9</v>
      </c>
      <c r="S55" s="268">
        <v>1000</v>
      </c>
      <c r="T55" s="268" t="s">
        <v>789</v>
      </c>
      <c r="U55" s="268" t="s">
        <v>255</v>
      </c>
    </row>
    <row r="56" spans="1:21" ht="15" customHeight="1">
      <c r="A56" s="30" t="s">
        <v>329</v>
      </c>
      <c r="B56" s="30"/>
      <c r="C56" s="30"/>
      <c r="D56" s="30"/>
      <c r="E56" s="30"/>
      <c r="F56" s="30"/>
      <c r="G56" s="30"/>
      <c r="H56" s="30"/>
      <c r="J56" s="71"/>
      <c r="K56" s="8" t="s">
        <v>103</v>
      </c>
      <c r="L56" s="310">
        <v>5</v>
      </c>
      <c r="M56" s="268">
        <v>110</v>
      </c>
      <c r="N56" s="268">
        <v>2</v>
      </c>
      <c r="O56" s="268">
        <v>45</v>
      </c>
      <c r="P56" s="268">
        <v>1</v>
      </c>
      <c r="Q56" s="268">
        <v>40</v>
      </c>
      <c r="R56" s="268">
        <v>7</v>
      </c>
      <c r="S56" s="268">
        <v>191</v>
      </c>
      <c r="T56" s="268">
        <v>1</v>
      </c>
      <c r="U56" s="268">
        <v>44</v>
      </c>
    </row>
    <row r="57" spans="10:21" ht="15" customHeight="1">
      <c r="J57" s="71"/>
      <c r="K57" s="8" t="s">
        <v>104</v>
      </c>
      <c r="L57" s="310">
        <v>6</v>
      </c>
      <c r="M57" s="268">
        <v>951</v>
      </c>
      <c r="N57" s="268">
        <v>2</v>
      </c>
      <c r="O57" s="268">
        <v>40</v>
      </c>
      <c r="P57" s="268">
        <v>1</v>
      </c>
      <c r="Q57" s="268">
        <v>30</v>
      </c>
      <c r="R57" s="268">
        <v>1</v>
      </c>
      <c r="S57" s="268">
        <v>32</v>
      </c>
      <c r="T57" s="268">
        <v>6</v>
      </c>
      <c r="U57" s="268">
        <v>134</v>
      </c>
    </row>
    <row r="58" spans="10:21" ht="15" customHeight="1">
      <c r="J58" s="71"/>
      <c r="K58" s="8" t="s">
        <v>105</v>
      </c>
      <c r="L58" s="310">
        <v>11</v>
      </c>
      <c r="M58" s="268">
        <v>143</v>
      </c>
      <c r="N58" s="268">
        <v>1</v>
      </c>
      <c r="O58" s="268">
        <v>250</v>
      </c>
      <c r="P58" s="268">
        <v>1</v>
      </c>
      <c r="Q58" s="268">
        <v>2198</v>
      </c>
      <c r="R58" s="268">
        <v>2</v>
      </c>
      <c r="S58" s="268">
        <v>718</v>
      </c>
      <c r="T58" s="268" t="s">
        <v>783</v>
      </c>
      <c r="U58" s="268" t="s">
        <v>769</v>
      </c>
    </row>
    <row r="59" spans="10:21" ht="15" customHeight="1">
      <c r="J59" s="71"/>
      <c r="K59" s="8" t="s">
        <v>106</v>
      </c>
      <c r="L59" s="310">
        <v>5</v>
      </c>
      <c r="M59" s="268">
        <v>279</v>
      </c>
      <c r="N59" s="268">
        <v>11</v>
      </c>
      <c r="O59" s="268">
        <v>236</v>
      </c>
      <c r="P59" s="268">
        <v>4</v>
      </c>
      <c r="Q59" s="268">
        <v>85</v>
      </c>
      <c r="R59" s="268">
        <v>3</v>
      </c>
      <c r="S59" s="268">
        <v>147</v>
      </c>
      <c r="T59" s="268">
        <v>1</v>
      </c>
      <c r="U59" s="268">
        <v>20</v>
      </c>
    </row>
    <row r="60" spans="1:21" ht="15" customHeight="1">
      <c r="A60" s="480" t="s">
        <v>794</v>
      </c>
      <c r="B60" s="480"/>
      <c r="C60" s="480"/>
      <c r="D60" s="480"/>
      <c r="E60" s="480"/>
      <c r="F60" s="480"/>
      <c r="G60" s="480"/>
      <c r="H60" s="480"/>
      <c r="J60" s="71"/>
      <c r="K60" s="8" t="s">
        <v>107</v>
      </c>
      <c r="L60" s="310">
        <v>2</v>
      </c>
      <c r="M60" s="268">
        <v>55</v>
      </c>
      <c r="N60" s="268">
        <v>1</v>
      </c>
      <c r="O60" s="268">
        <v>70</v>
      </c>
      <c r="P60" s="268">
        <v>2</v>
      </c>
      <c r="Q60" s="268">
        <v>150</v>
      </c>
      <c r="R60" s="268">
        <v>2</v>
      </c>
      <c r="S60" s="268">
        <v>70</v>
      </c>
      <c r="T60" s="268">
        <v>1</v>
      </c>
      <c r="U60" s="268">
        <v>150</v>
      </c>
    </row>
    <row r="61" spans="10:21" ht="15" customHeight="1" thickBot="1">
      <c r="J61" s="71"/>
      <c r="K61" s="8"/>
      <c r="L61" s="303"/>
      <c r="M61" s="287"/>
      <c r="N61" s="287"/>
      <c r="O61" s="287"/>
      <c r="P61" s="287"/>
      <c r="Q61" s="287"/>
      <c r="R61" s="287"/>
      <c r="S61" s="287"/>
      <c r="T61" s="287"/>
      <c r="U61" s="287"/>
    </row>
    <row r="62" spans="1:21" ht="15" customHeight="1">
      <c r="A62" s="1027" t="s">
        <v>703</v>
      </c>
      <c r="B62" s="1028"/>
      <c r="C62" s="1029"/>
      <c r="D62" s="722" t="s">
        <v>695</v>
      </c>
      <c r="E62" s="722" t="s">
        <v>696</v>
      </c>
      <c r="F62" s="722" t="s">
        <v>697</v>
      </c>
      <c r="G62" s="722" t="s">
        <v>698</v>
      </c>
      <c r="H62" s="1022" t="s">
        <v>699</v>
      </c>
      <c r="J62" s="466" t="s">
        <v>108</v>
      </c>
      <c r="K62" s="563"/>
      <c r="L62" s="174">
        <f>SUM(L63:L66)</f>
        <v>20</v>
      </c>
      <c r="M62" s="174">
        <f>SUM(M63:M66)</f>
        <v>1523</v>
      </c>
      <c r="N62" s="174">
        <f aca="true" t="shared" si="7" ref="N62:U62">SUM(N63:N66)</f>
        <v>55</v>
      </c>
      <c r="O62" s="174">
        <f t="shared" si="7"/>
        <v>1396</v>
      </c>
      <c r="P62" s="174">
        <f t="shared" si="7"/>
        <v>7</v>
      </c>
      <c r="Q62" s="174">
        <f t="shared" si="7"/>
        <v>787</v>
      </c>
      <c r="R62" s="174">
        <f t="shared" si="7"/>
        <v>49</v>
      </c>
      <c r="S62" s="174">
        <f t="shared" si="7"/>
        <v>1477</v>
      </c>
      <c r="T62" s="174">
        <f t="shared" si="7"/>
        <v>2</v>
      </c>
      <c r="U62" s="174">
        <f t="shared" si="7"/>
        <v>442</v>
      </c>
    </row>
    <row r="63" spans="1:21" ht="15" customHeight="1">
      <c r="A63" s="1030"/>
      <c r="B63" s="1030"/>
      <c r="C63" s="1031"/>
      <c r="D63" s="1009"/>
      <c r="E63" s="1009"/>
      <c r="F63" s="1009"/>
      <c r="G63" s="1009"/>
      <c r="H63" s="1023"/>
      <c r="J63" s="71"/>
      <c r="K63" s="8" t="s">
        <v>109</v>
      </c>
      <c r="L63" s="310">
        <v>1</v>
      </c>
      <c r="M63" s="268">
        <v>10</v>
      </c>
      <c r="N63" s="268" t="s">
        <v>769</v>
      </c>
      <c r="O63" s="268" t="s">
        <v>783</v>
      </c>
      <c r="P63" s="268" t="s">
        <v>762</v>
      </c>
      <c r="Q63" s="268" t="s">
        <v>789</v>
      </c>
      <c r="R63" s="268">
        <v>1</v>
      </c>
      <c r="S63" s="268">
        <v>157</v>
      </c>
      <c r="T63" s="268">
        <v>1</v>
      </c>
      <c r="U63" s="268">
        <v>20</v>
      </c>
    </row>
    <row r="64" spans="1:21" ht="15" customHeight="1">
      <c r="A64" s="474" t="s">
        <v>290</v>
      </c>
      <c r="B64" s="1024"/>
      <c r="C64" s="1025"/>
      <c r="D64" s="265">
        <f>SUM(D66:D69)</f>
        <v>3487</v>
      </c>
      <c r="E64" s="265">
        <f>SUM(E66:E69)</f>
        <v>3484</v>
      </c>
      <c r="F64" s="265">
        <f>SUM(F66:F69)</f>
        <v>3484</v>
      </c>
      <c r="G64" s="265">
        <f>SUM(G66:G69)</f>
        <v>3482</v>
      </c>
      <c r="H64" s="433">
        <f>SUM(H66:H69)</f>
        <v>3481</v>
      </c>
      <c r="J64" s="71"/>
      <c r="K64" s="8" t="s">
        <v>110</v>
      </c>
      <c r="L64" s="310">
        <v>13</v>
      </c>
      <c r="M64" s="268">
        <v>289</v>
      </c>
      <c r="N64" s="268">
        <v>28</v>
      </c>
      <c r="O64" s="268">
        <v>430</v>
      </c>
      <c r="P64" s="268">
        <v>6</v>
      </c>
      <c r="Q64" s="268">
        <v>362</v>
      </c>
      <c r="R64" s="268">
        <v>43</v>
      </c>
      <c r="S64" s="268">
        <v>660</v>
      </c>
      <c r="T64" s="268" t="s">
        <v>789</v>
      </c>
      <c r="U64" s="268" t="s">
        <v>762</v>
      </c>
    </row>
    <row r="65" spans="1:21" ht="15" customHeight="1">
      <c r="A65" s="97"/>
      <c r="B65" s="97"/>
      <c r="C65" s="72"/>
      <c r="D65" s="161"/>
      <c r="E65" s="37"/>
      <c r="F65" s="37"/>
      <c r="G65" s="37"/>
      <c r="H65" s="200"/>
      <c r="J65" s="71"/>
      <c r="K65" s="8" t="s">
        <v>111</v>
      </c>
      <c r="L65" s="310">
        <v>6</v>
      </c>
      <c r="M65" s="268">
        <v>1224</v>
      </c>
      <c r="N65" s="268">
        <v>8</v>
      </c>
      <c r="O65" s="268">
        <v>660</v>
      </c>
      <c r="P65" s="268">
        <v>1</v>
      </c>
      <c r="Q65" s="268">
        <v>425</v>
      </c>
      <c r="R65" s="268" t="s">
        <v>762</v>
      </c>
      <c r="S65" s="268" t="s">
        <v>783</v>
      </c>
      <c r="T65" s="268">
        <v>1</v>
      </c>
      <c r="U65" s="268">
        <v>422</v>
      </c>
    </row>
    <row r="66" spans="1:21" ht="15" customHeight="1">
      <c r="A66" s="463" t="s">
        <v>724</v>
      </c>
      <c r="B66" s="1026"/>
      <c r="C66" s="972"/>
      <c r="D66" s="304">
        <v>1926</v>
      </c>
      <c r="E66" s="305">
        <v>1926</v>
      </c>
      <c r="F66" s="305">
        <v>1926</v>
      </c>
      <c r="G66" s="305">
        <v>1926</v>
      </c>
      <c r="H66" s="373">
        <v>1926</v>
      </c>
      <c r="J66" s="71"/>
      <c r="K66" s="8" t="s">
        <v>112</v>
      </c>
      <c r="L66" s="310" t="s">
        <v>789</v>
      </c>
      <c r="M66" s="268" t="s">
        <v>769</v>
      </c>
      <c r="N66" s="268">
        <v>19</v>
      </c>
      <c r="O66" s="268">
        <v>306</v>
      </c>
      <c r="P66" s="268" t="s">
        <v>789</v>
      </c>
      <c r="Q66" s="268" t="s">
        <v>769</v>
      </c>
      <c r="R66" s="268">
        <v>5</v>
      </c>
      <c r="S66" s="268">
        <v>660</v>
      </c>
      <c r="T66" s="268" t="s">
        <v>769</v>
      </c>
      <c r="U66" s="268" t="s">
        <v>762</v>
      </c>
    </row>
    <row r="67" spans="1:21" ht="15" customHeight="1">
      <c r="A67" s="463" t="s">
        <v>725</v>
      </c>
      <c r="B67" s="1026"/>
      <c r="C67" s="972"/>
      <c r="D67" s="304">
        <v>1432</v>
      </c>
      <c r="E67" s="305">
        <v>1429</v>
      </c>
      <c r="F67" s="305">
        <v>1429</v>
      </c>
      <c r="G67" s="305">
        <v>1427</v>
      </c>
      <c r="H67" s="373">
        <v>1426</v>
      </c>
      <c r="J67" s="71"/>
      <c r="K67" s="8"/>
      <c r="L67" s="303"/>
      <c r="M67" s="287"/>
      <c r="N67" s="287"/>
      <c r="O67" s="287"/>
      <c r="P67" s="287"/>
      <c r="Q67" s="287"/>
      <c r="R67" s="287"/>
      <c r="S67" s="287"/>
      <c r="T67" s="287"/>
      <c r="U67" s="287"/>
    </row>
    <row r="68" spans="1:21" ht="15" customHeight="1">
      <c r="A68" s="463" t="s">
        <v>726</v>
      </c>
      <c r="B68" s="463"/>
      <c r="C68" s="464"/>
      <c r="D68" s="304">
        <v>24</v>
      </c>
      <c r="E68" s="305">
        <v>24</v>
      </c>
      <c r="F68" s="305">
        <v>24</v>
      </c>
      <c r="G68" s="305">
        <v>24</v>
      </c>
      <c r="H68" s="373">
        <v>24</v>
      </c>
      <c r="J68" s="466" t="s">
        <v>113</v>
      </c>
      <c r="K68" s="563"/>
      <c r="L68" s="174">
        <f aca="true" t="shared" si="8" ref="L68:U68">SUM(L69)</f>
        <v>5</v>
      </c>
      <c r="M68" s="174">
        <f>SUM(M69)</f>
        <v>89</v>
      </c>
      <c r="N68" s="174">
        <f t="shared" si="8"/>
        <v>4</v>
      </c>
      <c r="O68" s="174">
        <f t="shared" si="8"/>
        <v>86</v>
      </c>
      <c r="P68" s="174" t="s">
        <v>755</v>
      </c>
      <c r="Q68" s="174" t="s">
        <v>755</v>
      </c>
      <c r="R68" s="174">
        <f t="shared" si="8"/>
        <v>13</v>
      </c>
      <c r="S68" s="174">
        <f t="shared" si="8"/>
        <v>803</v>
      </c>
      <c r="T68" s="174">
        <f t="shared" si="8"/>
        <v>1</v>
      </c>
      <c r="U68" s="174">
        <f t="shared" si="8"/>
        <v>18</v>
      </c>
    </row>
    <row r="69" spans="1:21" ht="15" customHeight="1">
      <c r="A69" s="542" t="s">
        <v>727</v>
      </c>
      <c r="B69" s="542"/>
      <c r="C69" s="708"/>
      <c r="D69" s="306">
        <v>105</v>
      </c>
      <c r="E69" s="307">
        <v>105</v>
      </c>
      <c r="F69" s="307">
        <v>105</v>
      </c>
      <c r="G69" s="307">
        <v>105</v>
      </c>
      <c r="H69" s="374">
        <v>105</v>
      </c>
      <c r="J69" s="73"/>
      <c r="K69" s="16" t="s">
        <v>114</v>
      </c>
      <c r="L69" s="228">
        <v>5</v>
      </c>
      <c r="M69" s="40">
        <v>89</v>
      </c>
      <c r="N69" s="40">
        <v>4</v>
      </c>
      <c r="O69" s="40">
        <v>86</v>
      </c>
      <c r="P69" s="40" t="s">
        <v>452</v>
      </c>
      <c r="Q69" s="40" t="s">
        <v>452</v>
      </c>
      <c r="R69" s="40">
        <v>13</v>
      </c>
      <c r="S69" s="40">
        <v>803</v>
      </c>
      <c r="T69" s="40">
        <v>1</v>
      </c>
      <c r="U69" s="40">
        <v>18</v>
      </c>
    </row>
    <row r="70" spans="1:21" ht="15" customHeight="1">
      <c r="A70" s="167" t="s">
        <v>330</v>
      </c>
      <c r="B70" s="167"/>
      <c r="C70" s="167"/>
      <c r="J70" s="59" t="s">
        <v>331</v>
      </c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167"/>
    </row>
    <row r="71" ht="15" customHeight="1"/>
    <row r="72" ht="14.25" customHeight="1"/>
    <row r="73" ht="14.25" customHeight="1"/>
    <row r="74" ht="14.25" customHeight="1"/>
  </sheetData>
  <sheetProtection/>
  <mergeCells count="93">
    <mergeCell ref="J48:K48"/>
    <mergeCell ref="J31:K31"/>
    <mergeCell ref="A42:B43"/>
    <mergeCell ref="C42:F42"/>
    <mergeCell ref="D54:D55"/>
    <mergeCell ref="J3:U3"/>
    <mergeCell ref="H54:H55"/>
    <mergeCell ref="G54:G55"/>
    <mergeCell ref="F54:F55"/>
    <mergeCell ref="E54:E55"/>
    <mergeCell ref="J54:K54"/>
    <mergeCell ref="G42:H42"/>
    <mergeCell ref="A62:C63"/>
    <mergeCell ref="A52:C53"/>
    <mergeCell ref="A54:C55"/>
    <mergeCell ref="A60:H60"/>
    <mergeCell ref="G52:G53"/>
    <mergeCell ref="H52:H53"/>
    <mergeCell ref="J68:K68"/>
    <mergeCell ref="J62:K62"/>
    <mergeCell ref="D62:D63"/>
    <mergeCell ref="E62:E63"/>
    <mergeCell ref="F62:F63"/>
    <mergeCell ref="G62:G63"/>
    <mergeCell ref="H62:H63"/>
    <mergeCell ref="A68:C68"/>
    <mergeCell ref="A69:C69"/>
    <mergeCell ref="A64:C64"/>
    <mergeCell ref="A66:C66"/>
    <mergeCell ref="A67:C67"/>
    <mergeCell ref="A44:B44"/>
    <mergeCell ref="A50:H50"/>
    <mergeCell ref="D52:D53"/>
    <mergeCell ref="E52:E53"/>
    <mergeCell ref="F52:F53"/>
    <mergeCell ref="A34:C34"/>
    <mergeCell ref="A40:H40"/>
    <mergeCell ref="J41:K41"/>
    <mergeCell ref="A32:C32"/>
    <mergeCell ref="A33:C33"/>
    <mergeCell ref="J22:K22"/>
    <mergeCell ref="A23:C23"/>
    <mergeCell ref="A24:C24"/>
    <mergeCell ref="A25:C25"/>
    <mergeCell ref="J25:K25"/>
    <mergeCell ref="A21:C21"/>
    <mergeCell ref="A22:C22"/>
    <mergeCell ref="A26:C26"/>
    <mergeCell ref="A27:C27"/>
    <mergeCell ref="A28:C28"/>
    <mergeCell ref="A29:C29"/>
    <mergeCell ref="A30:C30"/>
    <mergeCell ref="A31:C31"/>
    <mergeCell ref="A20:C20"/>
    <mergeCell ref="J20:K20"/>
    <mergeCell ref="J16:K16"/>
    <mergeCell ref="D17:D18"/>
    <mergeCell ref="E17:E18"/>
    <mergeCell ref="F17:F18"/>
    <mergeCell ref="G17:G18"/>
    <mergeCell ref="H17:H18"/>
    <mergeCell ref="A15:H15"/>
    <mergeCell ref="J15:K15"/>
    <mergeCell ref="A19:C19"/>
    <mergeCell ref="J19:K19"/>
    <mergeCell ref="J17:K17"/>
    <mergeCell ref="J18:K18"/>
    <mergeCell ref="A17:C18"/>
    <mergeCell ref="J13:K13"/>
    <mergeCell ref="J14:K14"/>
    <mergeCell ref="A7:C7"/>
    <mergeCell ref="J7:K7"/>
    <mergeCell ref="A8:C8"/>
    <mergeCell ref="J8:K8"/>
    <mergeCell ref="A9:C9"/>
    <mergeCell ref="J9:K9"/>
    <mergeCell ref="J10:K10"/>
    <mergeCell ref="J11:K11"/>
    <mergeCell ref="A2:H2"/>
    <mergeCell ref="J2:U2"/>
    <mergeCell ref="A3:H3"/>
    <mergeCell ref="D5:D6"/>
    <mergeCell ref="E5:E6"/>
    <mergeCell ref="F5:F6"/>
    <mergeCell ref="G5:G6"/>
    <mergeCell ref="H5:H6"/>
    <mergeCell ref="A5:C6"/>
    <mergeCell ref="J5:K6"/>
    <mergeCell ref="L5:M5"/>
    <mergeCell ref="N5:O5"/>
    <mergeCell ref="P5:Q5"/>
    <mergeCell ref="R5:S5"/>
    <mergeCell ref="T5:U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PageLayoutView="0" workbookViewId="0" topLeftCell="A1">
      <selection activeCell="A1" sqref="A1"/>
    </sheetView>
  </sheetViews>
  <sheetFormatPr defaultColWidth="10.59765625" defaultRowHeight="15"/>
  <cols>
    <col min="1" max="1" width="2.59765625" style="13" customWidth="1"/>
    <col min="2" max="2" width="13.3984375" style="13" customWidth="1"/>
    <col min="3" max="4" width="9.3984375" style="13" customWidth="1"/>
    <col min="5" max="5" width="10.59765625" style="13" customWidth="1"/>
    <col min="6" max="23" width="9.3984375" style="13" customWidth="1"/>
    <col min="24" max="24" width="8.59765625" style="13" customWidth="1"/>
    <col min="25" max="25" width="12.8984375" style="13" customWidth="1"/>
    <col min="26" max="16384" width="10.59765625" style="13" customWidth="1"/>
  </cols>
  <sheetData>
    <row r="1" spans="1:25" s="41" customFormat="1" ht="19.5" customHeight="1">
      <c r="A1" s="42" t="s">
        <v>737</v>
      </c>
      <c r="Y1" s="44" t="s">
        <v>332</v>
      </c>
    </row>
    <row r="2" spans="1:25" ht="19.5" customHeight="1">
      <c r="A2" s="480" t="s">
        <v>738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</row>
    <row r="3" ht="18" customHeight="1" thickBot="1">
      <c r="A3" s="30"/>
    </row>
    <row r="4" spans="1:25" ht="14.25" customHeight="1">
      <c r="A4" s="552" t="s">
        <v>733</v>
      </c>
      <c r="B4" s="983"/>
      <c r="C4" s="547" t="s">
        <v>735</v>
      </c>
      <c r="D4" s="548"/>
      <c r="E4" s="548"/>
      <c r="F4" s="548"/>
      <c r="G4" s="548"/>
      <c r="H4" s="548"/>
      <c r="I4" s="549"/>
      <c r="J4" s="556" t="s">
        <v>742</v>
      </c>
      <c r="K4" s="561"/>
      <c r="L4" s="556" t="s">
        <v>743</v>
      </c>
      <c r="M4" s="561"/>
      <c r="N4" s="547" t="s">
        <v>747</v>
      </c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</row>
    <row r="5" spans="1:25" ht="14.25" customHeight="1">
      <c r="A5" s="1038"/>
      <c r="B5" s="984"/>
      <c r="C5" s="1039" t="s">
        <v>249</v>
      </c>
      <c r="D5" s="437" t="s">
        <v>253</v>
      </c>
      <c r="E5" s="1051" t="s">
        <v>734</v>
      </c>
      <c r="F5" s="1046" t="s">
        <v>736</v>
      </c>
      <c r="G5" s="574"/>
      <c r="H5" s="574"/>
      <c r="I5" s="569"/>
      <c r="J5" s="990" t="s">
        <v>740</v>
      </c>
      <c r="K5" s="716" t="s">
        <v>741</v>
      </c>
      <c r="L5" s="990" t="s">
        <v>740</v>
      </c>
      <c r="M5" s="716" t="s">
        <v>744</v>
      </c>
      <c r="N5" s="1039" t="s">
        <v>745</v>
      </c>
      <c r="O5" s="1040"/>
      <c r="P5" s="1039" t="s">
        <v>250</v>
      </c>
      <c r="Q5" s="1040"/>
      <c r="R5" s="1039" t="s">
        <v>251</v>
      </c>
      <c r="S5" s="1040"/>
      <c r="T5" s="1039" t="s">
        <v>252</v>
      </c>
      <c r="U5" s="1040"/>
      <c r="V5" s="1039" t="s">
        <v>748</v>
      </c>
      <c r="W5" s="1040"/>
      <c r="X5" s="1044" t="s">
        <v>749</v>
      </c>
      <c r="Y5" s="1042" t="s">
        <v>750</v>
      </c>
    </row>
    <row r="6" spans="1:25" ht="14.25" customHeight="1">
      <c r="A6" s="1038"/>
      <c r="B6" s="984"/>
      <c r="C6" s="1050"/>
      <c r="D6" s="470"/>
      <c r="E6" s="1052"/>
      <c r="F6" s="572"/>
      <c r="G6" s="515"/>
      <c r="H6" s="515"/>
      <c r="I6" s="573"/>
      <c r="J6" s="1047"/>
      <c r="K6" s="1054"/>
      <c r="L6" s="1047"/>
      <c r="M6" s="1054"/>
      <c r="N6" s="1041"/>
      <c r="O6" s="715"/>
      <c r="P6" s="1041"/>
      <c r="Q6" s="715"/>
      <c r="R6" s="1041"/>
      <c r="S6" s="715"/>
      <c r="T6" s="1041"/>
      <c r="U6" s="715"/>
      <c r="V6" s="1041"/>
      <c r="W6" s="715"/>
      <c r="X6" s="1045"/>
      <c r="Y6" s="1043"/>
    </row>
    <row r="7" spans="1:25" ht="14.25" customHeight="1">
      <c r="A7" s="599"/>
      <c r="B7" s="985"/>
      <c r="C7" s="945"/>
      <c r="D7" s="439"/>
      <c r="E7" s="1053"/>
      <c r="F7" s="377" t="s">
        <v>290</v>
      </c>
      <c r="G7" s="377" t="s">
        <v>739</v>
      </c>
      <c r="H7" s="168" t="s">
        <v>254</v>
      </c>
      <c r="I7" s="101" t="s">
        <v>132</v>
      </c>
      <c r="J7" s="444"/>
      <c r="K7" s="449"/>
      <c r="L7" s="444"/>
      <c r="M7" s="449"/>
      <c r="N7" s="169" t="s">
        <v>746</v>
      </c>
      <c r="O7" s="102" t="s">
        <v>744</v>
      </c>
      <c r="P7" s="169" t="s">
        <v>746</v>
      </c>
      <c r="Q7" s="102" t="s">
        <v>744</v>
      </c>
      <c r="R7" s="169" t="s">
        <v>746</v>
      </c>
      <c r="S7" s="102" t="s">
        <v>744</v>
      </c>
      <c r="T7" s="169" t="s">
        <v>746</v>
      </c>
      <c r="U7" s="102" t="s">
        <v>744</v>
      </c>
      <c r="V7" s="169" t="s">
        <v>746</v>
      </c>
      <c r="W7" s="102" t="s">
        <v>744</v>
      </c>
      <c r="X7" s="169" t="s">
        <v>746</v>
      </c>
      <c r="Y7" s="376" t="s">
        <v>744</v>
      </c>
    </row>
    <row r="8" spans="1:25" ht="14.25" customHeight="1">
      <c r="A8" s="1048" t="s">
        <v>258</v>
      </c>
      <c r="B8" s="1049"/>
      <c r="C8" s="310">
        <v>318</v>
      </c>
      <c r="D8" s="309">
        <v>35</v>
      </c>
      <c r="E8" s="309">
        <v>363</v>
      </c>
      <c r="F8" s="268">
        <f>SUM(G8:I8)</f>
        <v>363</v>
      </c>
      <c r="G8" s="309">
        <v>16</v>
      </c>
      <c r="H8" s="309">
        <v>207</v>
      </c>
      <c r="I8" s="309">
        <v>140</v>
      </c>
      <c r="J8" s="309">
        <v>218</v>
      </c>
      <c r="K8" s="309">
        <v>4271</v>
      </c>
      <c r="L8" s="309">
        <v>400</v>
      </c>
      <c r="M8" s="309">
        <v>100156</v>
      </c>
      <c r="N8" s="309">
        <v>2464</v>
      </c>
      <c r="O8" s="309">
        <v>111497</v>
      </c>
      <c r="P8" s="309">
        <v>409</v>
      </c>
      <c r="Q8" s="309">
        <v>11101</v>
      </c>
      <c r="R8" s="309">
        <v>47</v>
      </c>
      <c r="S8" s="309">
        <v>1907</v>
      </c>
      <c r="T8" s="309" t="s">
        <v>778</v>
      </c>
      <c r="U8" s="309" t="s">
        <v>255</v>
      </c>
      <c r="V8" s="309">
        <v>5</v>
      </c>
      <c r="W8" s="309">
        <v>190</v>
      </c>
      <c r="X8" s="309">
        <v>402</v>
      </c>
      <c r="Y8" s="309">
        <v>116275</v>
      </c>
    </row>
    <row r="9" spans="1:25" ht="14.25" customHeight="1">
      <c r="A9" s="477" t="s">
        <v>460</v>
      </c>
      <c r="B9" s="479"/>
      <c r="C9" s="310">
        <f>SUM(D9:E9)</f>
        <v>348</v>
      </c>
      <c r="D9" s="268">
        <v>36</v>
      </c>
      <c r="E9" s="268">
        <v>312</v>
      </c>
      <c r="F9" s="268">
        <f>SUM(G9:I9)</f>
        <v>350</v>
      </c>
      <c r="G9" s="268">
        <v>15</v>
      </c>
      <c r="H9" s="268">
        <v>303</v>
      </c>
      <c r="I9" s="268">
        <v>32</v>
      </c>
      <c r="J9" s="268">
        <v>198</v>
      </c>
      <c r="K9" s="268">
        <v>3536</v>
      </c>
      <c r="L9" s="268">
        <v>396</v>
      </c>
      <c r="M9" s="268">
        <v>92319</v>
      </c>
      <c r="N9" s="268">
        <v>2379</v>
      </c>
      <c r="O9" s="268">
        <v>100774</v>
      </c>
      <c r="P9" s="268">
        <v>357</v>
      </c>
      <c r="Q9" s="268">
        <v>11468</v>
      </c>
      <c r="R9" s="268">
        <v>45</v>
      </c>
      <c r="S9" s="268">
        <v>1471</v>
      </c>
      <c r="T9" s="268">
        <v>12</v>
      </c>
      <c r="U9" s="268">
        <v>444</v>
      </c>
      <c r="V9" s="268">
        <v>6</v>
      </c>
      <c r="W9" s="268">
        <v>186</v>
      </c>
      <c r="X9" s="268">
        <v>403</v>
      </c>
      <c r="Y9" s="268">
        <v>113039</v>
      </c>
    </row>
    <row r="10" spans="1:25" ht="14.25" customHeight="1">
      <c r="A10" s="477" t="s">
        <v>362</v>
      </c>
      <c r="B10" s="479"/>
      <c r="C10" s="310">
        <f aca="true" t="shared" si="0" ref="C10:C70">SUM(D10:E10)</f>
        <v>349</v>
      </c>
      <c r="D10" s="268">
        <v>36</v>
      </c>
      <c r="E10" s="268">
        <v>313</v>
      </c>
      <c r="F10" s="268">
        <f aca="true" t="shared" si="1" ref="F10:F70">SUM(G10:I10)</f>
        <v>371</v>
      </c>
      <c r="G10" s="268">
        <v>34</v>
      </c>
      <c r="H10" s="268">
        <v>292</v>
      </c>
      <c r="I10" s="268">
        <v>45</v>
      </c>
      <c r="J10" s="268">
        <v>215</v>
      </c>
      <c r="K10" s="268">
        <v>3621</v>
      </c>
      <c r="L10" s="268">
        <v>410</v>
      </c>
      <c r="M10" s="268">
        <v>89216</v>
      </c>
      <c r="N10" s="268">
        <v>2303</v>
      </c>
      <c r="O10" s="268">
        <v>103109</v>
      </c>
      <c r="P10" s="268">
        <v>372</v>
      </c>
      <c r="Q10" s="268">
        <v>12321</v>
      </c>
      <c r="R10" s="268">
        <v>26</v>
      </c>
      <c r="S10" s="268">
        <v>641</v>
      </c>
      <c r="T10" s="268">
        <v>13</v>
      </c>
      <c r="U10" s="268">
        <v>447</v>
      </c>
      <c r="V10" s="268">
        <v>6</v>
      </c>
      <c r="W10" s="268">
        <v>166</v>
      </c>
      <c r="X10" s="268">
        <v>401</v>
      </c>
      <c r="Y10" s="268">
        <v>112646</v>
      </c>
    </row>
    <row r="11" spans="1:25" ht="14.25" customHeight="1">
      <c r="A11" s="477" t="s">
        <v>363</v>
      </c>
      <c r="B11" s="479"/>
      <c r="C11" s="310">
        <f t="shared" si="0"/>
        <v>352</v>
      </c>
      <c r="D11" s="268">
        <v>36</v>
      </c>
      <c r="E11" s="268">
        <v>316</v>
      </c>
      <c r="F11" s="268">
        <f t="shared" si="1"/>
        <v>381</v>
      </c>
      <c r="G11" s="268">
        <v>34</v>
      </c>
      <c r="H11" s="268">
        <v>303</v>
      </c>
      <c r="I11" s="268">
        <v>44</v>
      </c>
      <c r="J11" s="268">
        <v>211</v>
      </c>
      <c r="K11" s="268">
        <v>3796</v>
      </c>
      <c r="L11" s="268">
        <v>361</v>
      </c>
      <c r="M11" s="268">
        <v>88528</v>
      </c>
      <c r="N11" s="268">
        <v>2198</v>
      </c>
      <c r="O11" s="268">
        <v>100323</v>
      </c>
      <c r="P11" s="268">
        <v>419</v>
      </c>
      <c r="Q11" s="268">
        <v>12829</v>
      </c>
      <c r="R11" s="268">
        <v>42</v>
      </c>
      <c r="S11" s="268">
        <v>1344</v>
      </c>
      <c r="T11" s="268">
        <v>12</v>
      </c>
      <c r="U11" s="268">
        <v>372</v>
      </c>
      <c r="V11" s="268">
        <v>6</v>
      </c>
      <c r="W11" s="268">
        <v>185</v>
      </c>
      <c r="X11" s="268">
        <v>399</v>
      </c>
      <c r="Y11" s="268">
        <v>108999</v>
      </c>
    </row>
    <row r="12" spans="1:25" s="335" customFormat="1" ht="14.25" customHeight="1">
      <c r="A12" s="537" t="s">
        <v>753</v>
      </c>
      <c r="B12" s="539"/>
      <c r="C12" s="174">
        <f aca="true" t="shared" si="2" ref="C12:Y12">SUM(C14:C21,C23,C26,C32,C42,C49,C55,C63,C69)</f>
        <v>352</v>
      </c>
      <c r="D12" s="174">
        <f t="shared" si="2"/>
        <v>36</v>
      </c>
      <c r="E12" s="174">
        <f t="shared" si="2"/>
        <v>316</v>
      </c>
      <c r="F12" s="174">
        <f t="shared" si="2"/>
        <v>336</v>
      </c>
      <c r="G12" s="174">
        <f t="shared" si="2"/>
        <v>15</v>
      </c>
      <c r="H12" s="174">
        <f t="shared" si="2"/>
        <v>191</v>
      </c>
      <c r="I12" s="174">
        <f t="shared" si="2"/>
        <v>130</v>
      </c>
      <c r="J12" s="174">
        <f t="shared" si="2"/>
        <v>164</v>
      </c>
      <c r="K12" s="174">
        <f t="shared" si="2"/>
        <v>3430</v>
      </c>
      <c r="L12" s="174">
        <f t="shared" si="2"/>
        <v>477</v>
      </c>
      <c r="M12" s="174">
        <f t="shared" si="2"/>
        <v>87770</v>
      </c>
      <c r="N12" s="174">
        <f t="shared" si="2"/>
        <v>2122</v>
      </c>
      <c r="O12" s="174">
        <f t="shared" si="2"/>
        <v>94299</v>
      </c>
      <c r="P12" s="174">
        <f t="shared" si="2"/>
        <v>436</v>
      </c>
      <c r="Q12" s="174">
        <f t="shared" si="2"/>
        <v>15391</v>
      </c>
      <c r="R12" s="174">
        <f t="shared" si="2"/>
        <v>40</v>
      </c>
      <c r="S12" s="174">
        <f t="shared" si="2"/>
        <v>1360</v>
      </c>
      <c r="T12" s="174">
        <f t="shared" si="2"/>
        <v>8</v>
      </c>
      <c r="U12" s="174">
        <f t="shared" si="2"/>
        <v>273</v>
      </c>
      <c r="V12" s="174">
        <f t="shared" si="2"/>
        <v>6</v>
      </c>
      <c r="W12" s="174">
        <f t="shared" si="2"/>
        <v>167</v>
      </c>
      <c r="X12" s="174">
        <f t="shared" si="2"/>
        <v>395</v>
      </c>
      <c r="Y12" s="174">
        <f t="shared" si="2"/>
        <v>102112</v>
      </c>
    </row>
    <row r="13" spans="1:25" ht="14.25" customHeight="1">
      <c r="A13" s="70"/>
      <c r="B13" s="69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</row>
    <row r="14" spans="1:25" s="335" customFormat="1" ht="14.25" customHeight="1">
      <c r="A14" s="466" t="s">
        <v>67</v>
      </c>
      <c r="B14" s="467"/>
      <c r="C14" s="311">
        <f t="shared" si="0"/>
        <v>56</v>
      </c>
      <c r="D14" s="177">
        <v>2</v>
      </c>
      <c r="E14" s="177">
        <v>54</v>
      </c>
      <c r="F14" s="174">
        <f t="shared" si="1"/>
        <v>124</v>
      </c>
      <c r="G14" s="177">
        <v>2</v>
      </c>
      <c r="H14" s="177">
        <v>54</v>
      </c>
      <c r="I14" s="177">
        <v>68</v>
      </c>
      <c r="J14" s="177">
        <v>12</v>
      </c>
      <c r="K14" s="177">
        <v>190</v>
      </c>
      <c r="L14" s="177">
        <v>54</v>
      </c>
      <c r="M14" s="174">
        <v>23042</v>
      </c>
      <c r="N14" s="178">
        <v>1163</v>
      </c>
      <c r="O14" s="174">
        <v>42428</v>
      </c>
      <c r="P14" s="174">
        <v>72</v>
      </c>
      <c r="Q14" s="174">
        <v>2987</v>
      </c>
      <c r="R14" s="174">
        <v>14</v>
      </c>
      <c r="S14" s="174">
        <v>697</v>
      </c>
      <c r="T14" s="174">
        <v>6</v>
      </c>
      <c r="U14" s="174">
        <v>189</v>
      </c>
      <c r="V14" s="177" t="s">
        <v>755</v>
      </c>
      <c r="W14" s="177" t="s">
        <v>755</v>
      </c>
      <c r="X14" s="174">
        <v>83</v>
      </c>
      <c r="Y14" s="174">
        <v>36431</v>
      </c>
    </row>
    <row r="15" spans="1:25" s="335" customFormat="1" ht="14.25" customHeight="1">
      <c r="A15" s="466" t="s">
        <v>35</v>
      </c>
      <c r="B15" s="467"/>
      <c r="C15" s="311">
        <f t="shared" si="0"/>
        <v>12</v>
      </c>
      <c r="D15" s="177" t="s">
        <v>755</v>
      </c>
      <c r="E15" s="177">
        <v>12</v>
      </c>
      <c r="F15" s="174">
        <f t="shared" si="1"/>
        <v>24</v>
      </c>
      <c r="G15" s="177" t="s">
        <v>755</v>
      </c>
      <c r="H15" s="177">
        <v>12</v>
      </c>
      <c r="I15" s="177">
        <v>12</v>
      </c>
      <c r="J15" s="177">
        <v>9</v>
      </c>
      <c r="K15" s="177">
        <v>248</v>
      </c>
      <c r="L15" s="177">
        <v>10</v>
      </c>
      <c r="M15" s="174">
        <v>2770</v>
      </c>
      <c r="N15" s="174">
        <v>11</v>
      </c>
      <c r="O15" s="174">
        <v>2897</v>
      </c>
      <c r="P15" s="177">
        <v>12</v>
      </c>
      <c r="Q15" s="378">
        <v>2897</v>
      </c>
      <c r="R15" s="177" t="s">
        <v>755</v>
      </c>
      <c r="S15" s="177" t="s">
        <v>755</v>
      </c>
      <c r="T15" s="177" t="s">
        <v>755</v>
      </c>
      <c r="U15" s="177" t="s">
        <v>755</v>
      </c>
      <c r="V15" s="177">
        <v>2</v>
      </c>
      <c r="W15" s="177">
        <v>27</v>
      </c>
      <c r="X15" s="174">
        <v>18</v>
      </c>
      <c r="Y15" s="174">
        <v>4447</v>
      </c>
    </row>
    <row r="16" spans="1:25" s="335" customFormat="1" ht="14.25" customHeight="1">
      <c r="A16" s="466" t="s">
        <v>68</v>
      </c>
      <c r="B16" s="467"/>
      <c r="C16" s="311">
        <f t="shared" si="0"/>
        <v>31</v>
      </c>
      <c r="D16" s="177">
        <v>1</v>
      </c>
      <c r="E16" s="177">
        <v>30</v>
      </c>
      <c r="F16" s="174">
        <f t="shared" si="1"/>
        <v>12</v>
      </c>
      <c r="G16" s="177">
        <v>6</v>
      </c>
      <c r="H16" s="177">
        <v>6</v>
      </c>
      <c r="I16" s="177" t="s">
        <v>755</v>
      </c>
      <c r="J16" s="177">
        <v>10</v>
      </c>
      <c r="K16" s="177">
        <v>267</v>
      </c>
      <c r="L16" s="177">
        <v>9</v>
      </c>
      <c r="M16" s="178">
        <v>5553</v>
      </c>
      <c r="N16" s="174">
        <v>26</v>
      </c>
      <c r="O16" s="174">
        <v>11324</v>
      </c>
      <c r="P16" s="174">
        <v>21</v>
      </c>
      <c r="Q16" s="174">
        <v>896</v>
      </c>
      <c r="R16" s="174">
        <v>5</v>
      </c>
      <c r="S16" s="174">
        <v>128</v>
      </c>
      <c r="T16" s="177" t="s">
        <v>755</v>
      </c>
      <c r="U16" s="177" t="s">
        <v>755</v>
      </c>
      <c r="V16" s="177" t="s">
        <v>755</v>
      </c>
      <c r="W16" s="177" t="s">
        <v>755</v>
      </c>
      <c r="X16" s="174">
        <v>35</v>
      </c>
      <c r="Y16" s="174">
        <v>9542</v>
      </c>
    </row>
    <row r="17" spans="1:25" s="335" customFormat="1" ht="14.25" customHeight="1">
      <c r="A17" s="466" t="s">
        <v>69</v>
      </c>
      <c r="B17" s="467"/>
      <c r="C17" s="311">
        <f t="shared" si="0"/>
        <v>11</v>
      </c>
      <c r="D17" s="177">
        <v>1</v>
      </c>
      <c r="E17" s="177">
        <v>10</v>
      </c>
      <c r="F17" s="174">
        <f t="shared" si="1"/>
        <v>12</v>
      </c>
      <c r="G17" s="177" t="s">
        <v>755</v>
      </c>
      <c r="H17" s="177">
        <v>12</v>
      </c>
      <c r="I17" s="177" t="s">
        <v>755</v>
      </c>
      <c r="J17" s="177">
        <v>2</v>
      </c>
      <c r="K17" s="177">
        <v>52</v>
      </c>
      <c r="L17" s="177">
        <v>8</v>
      </c>
      <c r="M17" s="174">
        <v>2851</v>
      </c>
      <c r="N17" s="177">
        <v>77</v>
      </c>
      <c r="O17" s="178">
        <v>1683</v>
      </c>
      <c r="P17" s="177">
        <v>10</v>
      </c>
      <c r="Q17" s="174">
        <v>314</v>
      </c>
      <c r="R17" s="177" t="s">
        <v>755</v>
      </c>
      <c r="S17" s="177" t="s">
        <v>755</v>
      </c>
      <c r="T17" s="177" t="s">
        <v>755</v>
      </c>
      <c r="U17" s="177" t="s">
        <v>755</v>
      </c>
      <c r="V17" s="177" t="s">
        <v>755</v>
      </c>
      <c r="W17" s="177" t="s">
        <v>755</v>
      </c>
      <c r="X17" s="174">
        <v>22</v>
      </c>
      <c r="Y17" s="174">
        <v>1743</v>
      </c>
    </row>
    <row r="18" spans="1:25" s="335" customFormat="1" ht="14.25" customHeight="1">
      <c r="A18" s="466" t="s">
        <v>70</v>
      </c>
      <c r="B18" s="467"/>
      <c r="C18" s="311">
        <f t="shared" si="0"/>
        <v>11</v>
      </c>
      <c r="D18" s="177">
        <v>1</v>
      </c>
      <c r="E18" s="177">
        <v>10</v>
      </c>
      <c r="F18" s="174">
        <f t="shared" si="1"/>
        <v>12</v>
      </c>
      <c r="G18" s="177" t="s">
        <v>755</v>
      </c>
      <c r="H18" s="177">
        <v>11</v>
      </c>
      <c r="I18" s="177">
        <v>1</v>
      </c>
      <c r="J18" s="177">
        <v>10</v>
      </c>
      <c r="K18" s="177">
        <v>267</v>
      </c>
      <c r="L18" s="177">
        <v>24</v>
      </c>
      <c r="M18" s="174">
        <v>4044</v>
      </c>
      <c r="N18" s="174">
        <v>124</v>
      </c>
      <c r="O18" s="174">
        <v>1696</v>
      </c>
      <c r="P18" s="174">
        <v>9</v>
      </c>
      <c r="Q18" s="174">
        <v>139</v>
      </c>
      <c r="R18" s="177" t="s">
        <v>755</v>
      </c>
      <c r="S18" s="177" t="s">
        <v>755</v>
      </c>
      <c r="T18" s="177" t="s">
        <v>755</v>
      </c>
      <c r="U18" s="177" t="s">
        <v>755</v>
      </c>
      <c r="V18" s="177" t="s">
        <v>755</v>
      </c>
      <c r="W18" s="177" t="s">
        <v>755</v>
      </c>
      <c r="X18" s="174">
        <v>17</v>
      </c>
      <c r="Y18" s="174">
        <v>1797</v>
      </c>
    </row>
    <row r="19" spans="1:25" s="335" customFormat="1" ht="14.25" customHeight="1">
      <c r="A19" s="466" t="s">
        <v>71</v>
      </c>
      <c r="B19" s="467"/>
      <c r="C19" s="311">
        <f t="shared" si="0"/>
        <v>17</v>
      </c>
      <c r="D19" s="177">
        <v>1</v>
      </c>
      <c r="E19" s="177">
        <v>16</v>
      </c>
      <c r="F19" s="177" t="s">
        <v>755</v>
      </c>
      <c r="G19" s="177" t="s">
        <v>755</v>
      </c>
      <c r="H19" s="177" t="s">
        <v>755</v>
      </c>
      <c r="I19" s="177" t="s">
        <v>755</v>
      </c>
      <c r="J19" s="177" t="s">
        <v>755</v>
      </c>
      <c r="K19" s="177" t="s">
        <v>755</v>
      </c>
      <c r="L19" s="177">
        <v>16</v>
      </c>
      <c r="M19" s="174">
        <v>3142</v>
      </c>
      <c r="N19" s="174">
        <v>18</v>
      </c>
      <c r="O19" s="178">
        <v>4641</v>
      </c>
      <c r="P19" s="177">
        <v>7</v>
      </c>
      <c r="Q19" s="177">
        <v>252</v>
      </c>
      <c r="R19" s="174">
        <v>1</v>
      </c>
      <c r="S19" s="174">
        <v>58</v>
      </c>
      <c r="T19" s="174">
        <v>1</v>
      </c>
      <c r="U19" s="174">
        <v>56</v>
      </c>
      <c r="V19" s="177" t="s">
        <v>755</v>
      </c>
      <c r="W19" s="177" t="s">
        <v>755</v>
      </c>
      <c r="X19" s="174">
        <v>25</v>
      </c>
      <c r="Y19" s="174">
        <v>6284</v>
      </c>
    </row>
    <row r="20" spans="1:25" s="335" customFormat="1" ht="14.25" customHeight="1">
      <c r="A20" s="466" t="s">
        <v>72</v>
      </c>
      <c r="B20" s="467"/>
      <c r="C20" s="311">
        <f t="shared" si="0"/>
        <v>11</v>
      </c>
      <c r="D20" s="177" t="s">
        <v>755</v>
      </c>
      <c r="E20" s="177">
        <v>11</v>
      </c>
      <c r="F20" s="174">
        <f t="shared" si="1"/>
        <v>13</v>
      </c>
      <c r="G20" s="177" t="s">
        <v>755</v>
      </c>
      <c r="H20" s="177">
        <v>13</v>
      </c>
      <c r="I20" s="177" t="s">
        <v>755</v>
      </c>
      <c r="J20" s="177">
        <v>5</v>
      </c>
      <c r="K20" s="177">
        <v>210</v>
      </c>
      <c r="L20" s="177">
        <v>11</v>
      </c>
      <c r="M20" s="174">
        <v>3091</v>
      </c>
      <c r="N20" s="174">
        <v>78</v>
      </c>
      <c r="O20" s="174">
        <v>1591</v>
      </c>
      <c r="P20" s="177">
        <v>20</v>
      </c>
      <c r="Q20" s="177">
        <v>351</v>
      </c>
      <c r="R20" s="177">
        <v>3</v>
      </c>
      <c r="S20" s="177">
        <v>29</v>
      </c>
      <c r="T20" s="177" t="s">
        <v>755</v>
      </c>
      <c r="U20" s="177" t="s">
        <v>755</v>
      </c>
      <c r="V20" s="177" t="s">
        <v>755</v>
      </c>
      <c r="W20" s="177" t="s">
        <v>755</v>
      </c>
      <c r="X20" s="174">
        <v>10</v>
      </c>
      <c r="Y20" s="174">
        <v>2558</v>
      </c>
    </row>
    <row r="21" spans="1:25" s="335" customFormat="1" ht="14.25" customHeight="1">
      <c r="A21" s="466" t="s">
        <v>73</v>
      </c>
      <c r="B21" s="467"/>
      <c r="C21" s="311">
        <f t="shared" si="0"/>
        <v>18</v>
      </c>
      <c r="D21" s="177">
        <v>1</v>
      </c>
      <c r="E21" s="177">
        <v>17</v>
      </c>
      <c r="F21" s="174">
        <f t="shared" si="1"/>
        <v>35</v>
      </c>
      <c r="G21" s="177" t="s">
        <v>755</v>
      </c>
      <c r="H21" s="177">
        <v>18</v>
      </c>
      <c r="I21" s="177">
        <v>17</v>
      </c>
      <c r="J21" s="177">
        <v>7</v>
      </c>
      <c r="K21" s="177">
        <v>128</v>
      </c>
      <c r="L21" s="177">
        <v>10</v>
      </c>
      <c r="M21" s="174">
        <v>2756</v>
      </c>
      <c r="N21" s="174">
        <v>9</v>
      </c>
      <c r="O21" s="174">
        <v>5272</v>
      </c>
      <c r="P21" s="174">
        <v>51</v>
      </c>
      <c r="Q21" s="174">
        <v>1930</v>
      </c>
      <c r="R21" s="177">
        <v>2</v>
      </c>
      <c r="S21" s="174">
        <v>80</v>
      </c>
      <c r="T21" s="177" t="s">
        <v>755</v>
      </c>
      <c r="U21" s="177" t="s">
        <v>755</v>
      </c>
      <c r="V21" s="177">
        <v>1</v>
      </c>
      <c r="W21" s="177">
        <v>5</v>
      </c>
      <c r="X21" s="174">
        <v>16</v>
      </c>
      <c r="Y21" s="174">
        <v>6619</v>
      </c>
    </row>
    <row r="22" spans="1:25" s="335" customFormat="1" ht="14.25" customHeight="1">
      <c r="A22" s="198"/>
      <c r="B22" s="199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</row>
    <row r="23" spans="1:25" s="335" customFormat="1" ht="14.25" customHeight="1">
      <c r="A23" s="466" t="s">
        <v>74</v>
      </c>
      <c r="B23" s="467"/>
      <c r="C23" s="174">
        <f>SUM(C24)</f>
        <v>1</v>
      </c>
      <c r="D23" s="174">
        <f>SUM(D24)</f>
        <v>1</v>
      </c>
      <c r="E23" s="177" t="s">
        <v>755</v>
      </c>
      <c r="F23" s="174">
        <f>SUM(F24)</f>
        <v>5</v>
      </c>
      <c r="G23" s="177" t="s">
        <v>755</v>
      </c>
      <c r="H23" s="174">
        <f aca="true" t="shared" si="3" ref="H23:Q23">SUM(H24)</f>
        <v>3</v>
      </c>
      <c r="I23" s="174">
        <f t="shared" si="3"/>
        <v>2</v>
      </c>
      <c r="J23" s="174">
        <f t="shared" si="3"/>
        <v>3</v>
      </c>
      <c r="K23" s="174">
        <f t="shared" si="3"/>
        <v>54</v>
      </c>
      <c r="L23" s="174">
        <f t="shared" si="3"/>
        <v>6</v>
      </c>
      <c r="M23" s="174">
        <f t="shared" si="3"/>
        <v>1960</v>
      </c>
      <c r="N23" s="174">
        <f t="shared" si="3"/>
        <v>30</v>
      </c>
      <c r="O23" s="174">
        <f t="shared" si="3"/>
        <v>634</v>
      </c>
      <c r="P23" s="174">
        <f t="shared" si="3"/>
        <v>2</v>
      </c>
      <c r="Q23" s="174">
        <f t="shared" si="3"/>
        <v>35</v>
      </c>
      <c r="R23" s="177" t="s">
        <v>755</v>
      </c>
      <c r="S23" s="177" t="s">
        <v>755</v>
      </c>
      <c r="T23" s="177" t="s">
        <v>755</v>
      </c>
      <c r="U23" s="177" t="s">
        <v>755</v>
      </c>
      <c r="V23" s="177" t="s">
        <v>755</v>
      </c>
      <c r="W23" s="177" t="s">
        <v>755</v>
      </c>
      <c r="X23" s="174">
        <f>SUM(X24)</f>
        <v>5</v>
      </c>
      <c r="Y23" s="174">
        <f>SUM(Y24)</f>
        <v>921</v>
      </c>
    </row>
    <row r="24" spans="1:25" ht="14.25" customHeight="1">
      <c r="A24" s="71"/>
      <c r="B24" s="8" t="s">
        <v>75</v>
      </c>
      <c r="C24" s="310">
        <f t="shared" si="0"/>
        <v>1</v>
      </c>
      <c r="D24" s="288">
        <v>1</v>
      </c>
      <c r="E24" s="287" t="s">
        <v>754</v>
      </c>
      <c r="F24" s="268">
        <f t="shared" si="1"/>
        <v>5</v>
      </c>
      <c r="G24" s="287" t="s">
        <v>754</v>
      </c>
      <c r="H24" s="287">
        <v>3</v>
      </c>
      <c r="I24" s="287">
        <v>2</v>
      </c>
      <c r="J24" s="287">
        <v>3</v>
      </c>
      <c r="K24" s="288">
        <v>54</v>
      </c>
      <c r="L24" s="288">
        <v>6</v>
      </c>
      <c r="M24" s="288">
        <v>1960</v>
      </c>
      <c r="N24" s="287">
        <v>30</v>
      </c>
      <c r="O24" s="288">
        <v>634</v>
      </c>
      <c r="P24" s="287">
        <v>2</v>
      </c>
      <c r="Q24" s="287">
        <v>35</v>
      </c>
      <c r="R24" s="287" t="s">
        <v>754</v>
      </c>
      <c r="S24" s="287" t="s">
        <v>754</v>
      </c>
      <c r="T24" s="287" t="s">
        <v>754</v>
      </c>
      <c r="U24" s="287" t="s">
        <v>754</v>
      </c>
      <c r="V24" s="287" t="s">
        <v>754</v>
      </c>
      <c r="W24" s="287" t="s">
        <v>754</v>
      </c>
      <c r="X24" s="288">
        <v>5</v>
      </c>
      <c r="Y24" s="288">
        <v>921</v>
      </c>
    </row>
    <row r="25" spans="1:25" ht="14.25" customHeight="1">
      <c r="A25" s="71"/>
      <c r="B25" s="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</row>
    <row r="26" spans="1:25" s="335" customFormat="1" ht="14.25" customHeight="1">
      <c r="A26" s="466" t="s">
        <v>76</v>
      </c>
      <c r="B26" s="467"/>
      <c r="C26" s="178">
        <f aca="true" t="shared" si="4" ref="C26:S26">SUM(C27:C30)</f>
        <v>5</v>
      </c>
      <c r="D26" s="178">
        <f t="shared" si="4"/>
        <v>4</v>
      </c>
      <c r="E26" s="178">
        <f t="shared" si="4"/>
        <v>1</v>
      </c>
      <c r="F26" s="178">
        <f t="shared" si="4"/>
        <v>10</v>
      </c>
      <c r="G26" s="178">
        <f t="shared" si="4"/>
        <v>1</v>
      </c>
      <c r="H26" s="178">
        <f t="shared" si="4"/>
        <v>8</v>
      </c>
      <c r="I26" s="178">
        <f t="shared" si="4"/>
        <v>1</v>
      </c>
      <c r="J26" s="178">
        <f t="shared" si="4"/>
        <v>1</v>
      </c>
      <c r="K26" s="178">
        <f t="shared" si="4"/>
        <v>21</v>
      </c>
      <c r="L26" s="178">
        <f t="shared" si="4"/>
        <v>77</v>
      </c>
      <c r="M26" s="178">
        <f t="shared" si="4"/>
        <v>5615</v>
      </c>
      <c r="N26" s="178">
        <f t="shared" si="4"/>
        <v>72</v>
      </c>
      <c r="O26" s="178">
        <f t="shared" si="4"/>
        <v>3041</v>
      </c>
      <c r="P26" s="178">
        <f t="shared" si="4"/>
        <v>22</v>
      </c>
      <c r="Q26" s="178">
        <f t="shared" si="4"/>
        <v>518</v>
      </c>
      <c r="R26" s="178">
        <f t="shared" si="4"/>
        <v>4</v>
      </c>
      <c r="S26" s="178">
        <f t="shared" si="4"/>
        <v>146</v>
      </c>
      <c r="T26" s="178" t="s">
        <v>755</v>
      </c>
      <c r="U26" s="178" t="s">
        <v>755</v>
      </c>
      <c r="V26" s="178" t="s">
        <v>755</v>
      </c>
      <c r="W26" s="178" t="s">
        <v>755</v>
      </c>
      <c r="X26" s="178">
        <f>SUM(X27:X30)</f>
        <v>15</v>
      </c>
      <c r="Y26" s="178">
        <f>SUM(Y27:Y30)</f>
        <v>4420</v>
      </c>
    </row>
    <row r="27" spans="1:25" ht="14.25" customHeight="1">
      <c r="A27" s="71"/>
      <c r="B27" s="8" t="s">
        <v>77</v>
      </c>
      <c r="C27" s="310">
        <f t="shared" si="0"/>
        <v>1</v>
      </c>
      <c r="D27" s="288">
        <v>1</v>
      </c>
      <c r="E27" s="287" t="s">
        <v>754</v>
      </c>
      <c r="F27" s="287" t="s">
        <v>754</v>
      </c>
      <c r="G27" s="287" t="s">
        <v>754</v>
      </c>
      <c r="H27" s="287" t="s">
        <v>754</v>
      </c>
      <c r="I27" s="287" t="s">
        <v>754</v>
      </c>
      <c r="J27" s="287" t="s">
        <v>754</v>
      </c>
      <c r="K27" s="287" t="s">
        <v>754</v>
      </c>
      <c r="L27" s="287">
        <v>20</v>
      </c>
      <c r="M27" s="391">
        <v>1387</v>
      </c>
      <c r="N27" s="287">
        <v>20</v>
      </c>
      <c r="O27" s="370">
        <v>1584</v>
      </c>
      <c r="P27" s="288">
        <v>7</v>
      </c>
      <c r="Q27" s="288">
        <v>91</v>
      </c>
      <c r="R27" s="287">
        <v>1</v>
      </c>
      <c r="S27" s="287">
        <v>48</v>
      </c>
      <c r="T27" s="288" t="s">
        <v>754</v>
      </c>
      <c r="U27" s="288" t="s">
        <v>754</v>
      </c>
      <c r="V27" s="288" t="s">
        <v>754</v>
      </c>
      <c r="W27" s="288" t="s">
        <v>754</v>
      </c>
      <c r="X27" s="287">
        <v>3</v>
      </c>
      <c r="Y27" s="391">
        <v>1390</v>
      </c>
    </row>
    <row r="28" spans="1:25" ht="14.25" customHeight="1">
      <c r="A28" s="71"/>
      <c r="B28" s="8" t="s">
        <v>78</v>
      </c>
      <c r="C28" s="310">
        <f t="shared" si="0"/>
        <v>1</v>
      </c>
      <c r="D28" s="288">
        <v>1</v>
      </c>
      <c r="E28" s="287" t="s">
        <v>754</v>
      </c>
      <c r="F28" s="268">
        <f t="shared" si="1"/>
        <v>3</v>
      </c>
      <c r="G28" s="287" t="s">
        <v>754</v>
      </c>
      <c r="H28" s="287">
        <v>2</v>
      </c>
      <c r="I28" s="287">
        <v>1</v>
      </c>
      <c r="J28" s="287" t="s">
        <v>754</v>
      </c>
      <c r="K28" s="287" t="s">
        <v>754</v>
      </c>
      <c r="L28" s="288">
        <v>18</v>
      </c>
      <c r="M28" s="288">
        <v>1999</v>
      </c>
      <c r="N28" s="391" t="s">
        <v>754</v>
      </c>
      <c r="O28" s="391" t="s">
        <v>754</v>
      </c>
      <c r="P28" s="288">
        <v>11</v>
      </c>
      <c r="Q28" s="288">
        <v>307</v>
      </c>
      <c r="R28" s="288">
        <v>1</v>
      </c>
      <c r="S28" s="288">
        <v>30</v>
      </c>
      <c r="T28" s="288" t="s">
        <v>754</v>
      </c>
      <c r="U28" s="288" t="s">
        <v>754</v>
      </c>
      <c r="V28" s="288" t="s">
        <v>754</v>
      </c>
      <c r="W28" s="288" t="s">
        <v>754</v>
      </c>
      <c r="X28" s="288">
        <v>4</v>
      </c>
      <c r="Y28" s="288">
        <v>1352</v>
      </c>
    </row>
    <row r="29" spans="1:25" ht="14.25" customHeight="1">
      <c r="A29" s="71"/>
      <c r="B29" s="8" t="s">
        <v>79</v>
      </c>
      <c r="C29" s="310">
        <f t="shared" si="0"/>
        <v>2</v>
      </c>
      <c r="D29" s="288">
        <v>1</v>
      </c>
      <c r="E29" s="288">
        <v>1</v>
      </c>
      <c r="F29" s="268">
        <f t="shared" si="1"/>
        <v>7</v>
      </c>
      <c r="G29" s="288">
        <v>1</v>
      </c>
      <c r="H29" s="288">
        <v>6</v>
      </c>
      <c r="I29" s="287" t="s">
        <v>754</v>
      </c>
      <c r="J29" s="287">
        <v>1</v>
      </c>
      <c r="K29" s="288">
        <v>21</v>
      </c>
      <c r="L29" s="288">
        <v>36</v>
      </c>
      <c r="M29" s="288">
        <v>1707</v>
      </c>
      <c r="N29" s="288">
        <v>36</v>
      </c>
      <c r="O29" s="288">
        <v>959</v>
      </c>
      <c r="P29" s="288" t="s">
        <v>754</v>
      </c>
      <c r="Q29" s="288" t="s">
        <v>754</v>
      </c>
      <c r="R29" s="288" t="s">
        <v>754</v>
      </c>
      <c r="S29" s="288" t="s">
        <v>754</v>
      </c>
      <c r="T29" s="288" t="s">
        <v>754</v>
      </c>
      <c r="U29" s="288" t="s">
        <v>754</v>
      </c>
      <c r="V29" s="288" t="s">
        <v>754</v>
      </c>
      <c r="W29" s="288" t="s">
        <v>754</v>
      </c>
      <c r="X29" s="288">
        <v>4</v>
      </c>
      <c r="Y29" s="288">
        <v>1244</v>
      </c>
    </row>
    <row r="30" spans="1:25" ht="14.25" customHeight="1">
      <c r="A30" s="71"/>
      <c r="B30" s="8" t="s">
        <v>80</v>
      </c>
      <c r="C30" s="310">
        <f t="shared" si="0"/>
        <v>1</v>
      </c>
      <c r="D30" s="288">
        <v>1</v>
      </c>
      <c r="E30" s="287" t="s">
        <v>754</v>
      </c>
      <c r="F30" s="287" t="s">
        <v>754</v>
      </c>
      <c r="G30" s="287" t="s">
        <v>754</v>
      </c>
      <c r="H30" s="287" t="s">
        <v>754</v>
      </c>
      <c r="I30" s="287" t="s">
        <v>754</v>
      </c>
      <c r="J30" s="287" t="s">
        <v>754</v>
      </c>
      <c r="K30" s="287" t="s">
        <v>754</v>
      </c>
      <c r="L30" s="288">
        <v>3</v>
      </c>
      <c r="M30" s="288">
        <v>522</v>
      </c>
      <c r="N30" s="287">
        <v>16</v>
      </c>
      <c r="O30" s="288">
        <v>498</v>
      </c>
      <c r="P30" s="287">
        <v>4</v>
      </c>
      <c r="Q30" s="287">
        <v>120</v>
      </c>
      <c r="R30" s="287">
        <v>2</v>
      </c>
      <c r="S30" s="288">
        <v>68</v>
      </c>
      <c r="T30" s="288" t="s">
        <v>754</v>
      </c>
      <c r="U30" s="288" t="s">
        <v>754</v>
      </c>
      <c r="V30" s="288" t="s">
        <v>754</v>
      </c>
      <c r="W30" s="288" t="s">
        <v>754</v>
      </c>
      <c r="X30" s="288">
        <v>4</v>
      </c>
      <c r="Y30" s="288">
        <v>434</v>
      </c>
    </row>
    <row r="31" spans="1:25" ht="14.25" customHeight="1">
      <c r="A31" s="71"/>
      <c r="B31" s="8"/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</row>
    <row r="32" spans="1:25" s="335" customFormat="1" ht="14.25" customHeight="1">
      <c r="A32" s="466" t="s">
        <v>81</v>
      </c>
      <c r="B32" s="467"/>
      <c r="C32" s="178">
        <f aca="true" t="shared" si="5" ref="C32:U32">SUM(C33:C40)</f>
        <v>27</v>
      </c>
      <c r="D32" s="178">
        <f t="shared" si="5"/>
        <v>8</v>
      </c>
      <c r="E32" s="178">
        <f t="shared" si="5"/>
        <v>19</v>
      </c>
      <c r="F32" s="178">
        <f t="shared" si="5"/>
        <v>27</v>
      </c>
      <c r="G32" s="178">
        <f t="shared" si="5"/>
        <v>2</v>
      </c>
      <c r="H32" s="178">
        <f t="shared" si="5"/>
        <v>17</v>
      </c>
      <c r="I32" s="178">
        <f t="shared" si="5"/>
        <v>8</v>
      </c>
      <c r="J32" s="178">
        <f t="shared" si="5"/>
        <v>14</v>
      </c>
      <c r="K32" s="178">
        <f t="shared" si="5"/>
        <v>419</v>
      </c>
      <c r="L32" s="178">
        <f t="shared" si="5"/>
        <v>42</v>
      </c>
      <c r="M32" s="178">
        <f t="shared" si="5"/>
        <v>3967</v>
      </c>
      <c r="N32" s="178">
        <f t="shared" si="5"/>
        <v>139</v>
      </c>
      <c r="O32" s="178">
        <f t="shared" si="5"/>
        <v>6002</v>
      </c>
      <c r="P32" s="178">
        <f t="shared" si="5"/>
        <v>67</v>
      </c>
      <c r="Q32" s="178">
        <f t="shared" si="5"/>
        <v>1479</v>
      </c>
      <c r="R32" s="178">
        <f t="shared" si="5"/>
        <v>6</v>
      </c>
      <c r="S32" s="178">
        <f t="shared" si="5"/>
        <v>113</v>
      </c>
      <c r="T32" s="178">
        <f t="shared" si="5"/>
        <v>1</v>
      </c>
      <c r="U32" s="178">
        <f t="shared" si="5"/>
        <v>28</v>
      </c>
      <c r="V32" s="178" t="s">
        <v>755</v>
      </c>
      <c r="W32" s="178" t="s">
        <v>755</v>
      </c>
      <c r="X32" s="178">
        <f>SUM(X33:X40)</f>
        <v>27</v>
      </c>
      <c r="Y32" s="178">
        <f>SUM(Y33:Y40)</f>
        <v>7843</v>
      </c>
    </row>
    <row r="33" spans="1:25" ht="14.25" customHeight="1">
      <c r="A33" s="71"/>
      <c r="B33" s="8" t="s">
        <v>82</v>
      </c>
      <c r="C33" s="310">
        <f t="shared" si="0"/>
        <v>4</v>
      </c>
      <c r="D33" s="288">
        <v>1</v>
      </c>
      <c r="E33" s="288">
        <v>3</v>
      </c>
      <c r="F33" s="287" t="s">
        <v>754</v>
      </c>
      <c r="G33" s="287" t="s">
        <v>754</v>
      </c>
      <c r="H33" s="287" t="s">
        <v>754</v>
      </c>
      <c r="I33" s="287" t="s">
        <v>754</v>
      </c>
      <c r="J33" s="288">
        <v>2</v>
      </c>
      <c r="K33" s="288">
        <v>84</v>
      </c>
      <c r="L33" s="288">
        <v>2</v>
      </c>
      <c r="M33" s="288">
        <v>637</v>
      </c>
      <c r="N33" s="287">
        <v>41</v>
      </c>
      <c r="O33" s="288">
        <v>833</v>
      </c>
      <c r="P33" s="287">
        <v>14</v>
      </c>
      <c r="Q33" s="288">
        <v>395</v>
      </c>
      <c r="R33" s="287">
        <v>1</v>
      </c>
      <c r="S33" s="287">
        <v>30</v>
      </c>
      <c r="T33" s="288" t="s">
        <v>754</v>
      </c>
      <c r="U33" s="288" t="s">
        <v>754</v>
      </c>
      <c r="V33" s="288" t="s">
        <v>754</v>
      </c>
      <c r="W33" s="288" t="s">
        <v>754</v>
      </c>
      <c r="X33" s="288">
        <v>5</v>
      </c>
      <c r="Y33" s="288">
        <v>1176</v>
      </c>
    </row>
    <row r="34" spans="1:25" ht="14.25" customHeight="1">
      <c r="A34" s="71"/>
      <c r="B34" s="8" t="s">
        <v>83</v>
      </c>
      <c r="C34" s="310">
        <f t="shared" si="0"/>
        <v>7</v>
      </c>
      <c r="D34" s="288">
        <v>1</v>
      </c>
      <c r="E34" s="288">
        <v>6</v>
      </c>
      <c r="F34" s="268">
        <f t="shared" si="1"/>
        <v>14</v>
      </c>
      <c r="G34" s="287" t="s">
        <v>754</v>
      </c>
      <c r="H34" s="287">
        <v>12</v>
      </c>
      <c r="I34" s="288">
        <v>2</v>
      </c>
      <c r="J34" s="288">
        <v>2</v>
      </c>
      <c r="K34" s="287">
        <v>18</v>
      </c>
      <c r="L34" s="288">
        <v>5</v>
      </c>
      <c r="M34" s="288">
        <v>771</v>
      </c>
      <c r="N34" s="288" t="s">
        <v>754</v>
      </c>
      <c r="O34" s="288" t="s">
        <v>754</v>
      </c>
      <c r="P34" s="287">
        <v>11</v>
      </c>
      <c r="Q34" s="287">
        <v>307</v>
      </c>
      <c r="R34" s="287">
        <v>1</v>
      </c>
      <c r="S34" s="287">
        <v>30</v>
      </c>
      <c r="T34" s="288" t="s">
        <v>255</v>
      </c>
      <c r="U34" s="288" t="s">
        <v>255</v>
      </c>
      <c r="V34" s="288" t="s">
        <v>255</v>
      </c>
      <c r="W34" s="288" t="s">
        <v>255</v>
      </c>
      <c r="X34" s="288">
        <v>5</v>
      </c>
      <c r="Y34" s="288">
        <v>2324</v>
      </c>
    </row>
    <row r="35" spans="1:25" ht="14.25" customHeight="1">
      <c r="A35" s="71"/>
      <c r="B35" s="8" t="s">
        <v>84</v>
      </c>
      <c r="C35" s="310">
        <f t="shared" si="0"/>
        <v>5</v>
      </c>
      <c r="D35" s="288">
        <v>1</v>
      </c>
      <c r="E35" s="288">
        <v>4</v>
      </c>
      <c r="F35" s="268">
        <f t="shared" si="1"/>
        <v>8</v>
      </c>
      <c r="G35" s="287" t="s">
        <v>255</v>
      </c>
      <c r="H35" s="288">
        <v>4</v>
      </c>
      <c r="I35" s="288">
        <v>4</v>
      </c>
      <c r="J35" s="287">
        <v>5</v>
      </c>
      <c r="K35" s="287">
        <v>75</v>
      </c>
      <c r="L35" s="288">
        <v>7</v>
      </c>
      <c r="M35" s="288">
        <v>1688</v>
      </c>
      <c r="N35" s="288">
        <v>60</v>
      </c>
      <c r="O35" s="288">
        <v>4351</v>
      </c>
      <c r="P35" s="287">
        <v>20</v>
      </c>
      <c r="Q35" s="287">
        <v>741</v>
      </c>
      <c r="R35" s="287">
        <v>4</v>
      </c>
      <c r="S35" s="287">
        <v>53</v>
      </c>
      <c r="T35" s="287">
        <v>1</v>
      </c>
      <c r="U35" s="287">
        <v>28</v>
      </c>
      <c r="V35" s="288" t="s">
        <v>255</v>
      </c>
      <c r="W35" s="288" t="s">
        <v>255</v>
      </c>
      <c r="X35" s="288">
        <v>7</v>
      </c>
      <c r="Y35" s="288">
        <v>3647</v>
      </c>
    </row>
    <row r="36" spans="1:25" ht="14.25" customHeight="1">
      <c r="A36" s="71"/>
      <c r="B36" s="8" t="s">
        <v>85</v>
      </c>
      <c r="C36" s="310">
        <f t="shared" si="0"/>
        <v>1</v>
      </c>
      <c r="D36" s="288">
        <v>1</v>
      </c>
      <c r="E36" s="287" t="s">
        <v>255</v>
      </c>
      <c r="F36" s="287" t="s">
        <v>255</v>
      </c>
      <c r="G36" s="287" t="s">
        <v>255</v>
      </c>
      <c r="H36" s="287" t="s">
        <v>255</v>
      </c>
      <c r="I36" s="287" t="s">
        <v>255</v>
      </c>
      <c r="J36" s="287">
        <v>1</v>
      </c>
      <c r="K36" s="287">
        <v>35</v>
      </c>
      <c r="L36" s="288">
        <v>1</v>
      </c>
      <c r="M36" s="288">
        <v>121</v>
      </c>
      <c r="N36" s="287">
        <v>1</v>
      </c>
      <c r="O36" s="288">
        <v>150</v>
      </c>
      <c r="P36" s="287">
        <v>1</v>
      </c>
      <c r="Q36" s="288">
        <v>20</v>
      </c>
      <c r="R36" s="288" t="s">
        <v>255</v>
      </c>
      <c r="S36" s="288" t="s">
        <v>255</v>
      </c>
      <c r="T36" s="288" t="s">
        <v>255</v>
      </c>
      <c r="U36" s="288" t="s">
        <v>255</v>
      </c>
      <c r="V36" s="288" t="s">
        <v>255</v>
      </c>
      <c r="W36" s="288" t="s">
        <v>255</v>
      </c>
      <c r="X36" s="288">
        <v>2</v>
      </c>
      <c r="Y36" s="288">
        <v>111</v>
      </c>
    </row>
    <row r="37" spans="1:25" ht="14.25" customHeight="1">
      <c r="A37" s="71"/>
      <c r="B37" s="8" t="s">
        <v>86</v>
      </c>
      <c r="C37" s="310">
        <f t="shared" si="0"/>
        <v>5</v>
      </c>
      <c r="D37" s="288">
        <v>1</v>
      </c>
      <c r="E37" s="288">
        <v>4</v>
      </c>
      <c r="F37" s="268">
        <f t="shared" si="1"/>
        <v>3</v>
      </c>
      <c r="G37" s="287">
        <v>1</v>
      </c>
      <c r="H37" s="287">
        <v>1</v>
      </c>
      <c r="I37" s="287">
        <v>1</v>
      </c>
      <c r="J37" s="287">
        <v>1</v>
      </c>
      <c r="K37" s="287">
        <v>27</v>
      </c>
      <c r="L37" s="287">
        <v>1</v>
      </c>
      <c r="M37" s="288">
        <v>136</v>
      </c>
      <c r="N37" s="288">
        <v>10</v>
      </c>
      <c r="O37" s="287">
        <v>144</v>
      </c>
      <c r="P37" s="288" t="s">
        <v>255</v>
      </c>
      <c r="Q37" s="288" t="s">
        <v>255</v>
      </c>
      <c r="R37" s="288" t="s">
        <v>255</v>
      </c>
      <c r="S37" s="288" t="s">
        <v>255</v>
      </c>
      <c r="T37" s="288" t="s">
        <v>255</v>
      </c>
      <c r="U37" s="288" t="s">
        <v>255</v>
      </c>
      <c r="V37" s="288" t="s">
        <v>255</v>
      </c>
      <c r="W37" s="288" t="s">
        <v>255</v>
      </c>
      <c r="X37" s="288">
        <v>2</v>
      </c>
      <c r="Y37" s="288">
        <v>125</v>
      </c>
    </row>
    <row r="38" spans="1:25" ht="14.25" customHeight="1">
      <c r="A38" s="71"/>
      <c r="B38" s="8" t="s">
        <v>87</v>
      </c>
      <c r="C38" s="310">
        <f t="shared" si="0"/>
        <v>1</v>
      </c>
      <c r="D38" s="288">
        <v>1</v>
      </c>
      <c r="E38" s="287" t="s">
        <v>255</v>
      </c>
      <c r="F38" s="268">
        <f t="shared" si="1"/>
        <v>1</v>
      </c>
      <c r="G38" s="287">
        <v>1</v>
      </c>
      <c r="H38" s="287" t="s">
        <v>255</v>
      </c>
      <c r="I38" s="287" t="s">
        <v>255</v>
      </c>
      <c r="J38" s="287">
        <v>1</v>
      </c>
      <c r="K38" s="287">
        <v>11</v>
      </c>
      <c r="L38" s="288">
        <v>17</v>
      </c>
      <c r="M38" s="288">
        <v>334</v>
      </c>
      <c r="N38" s="288">
        <v>22</v>
      </c>
      <c r="O38" s="288">
        <v>358</v>
      </c>
      <c r="P38" s="288">
        <v>21</v>
      </c>
      <c r="Q38" s="287">
        <v>16</v>
      </c>
      <c r="R38" s="288" t="s">
        <v>255</v>
      </c>
      <c r="S38" s="288" t="s">
        <v>255</v>
      </c>
      <c r="T38" s="288" t="s">
        <v>255</v>
      </c>
      <c r="U38" s="288" t="s">
        <v>255</v>
      </c>
      <c r="V38" s="288" t="s">
        <v>255</v>
      </c>
      <c r="W38" s="288" t="s">
        <v>255</v>
      </c>
      <c r="X38" s="288">
        <v>2</v>
      </c>
      <c r="Y38" s="288">
        <v>288</v>
      </c>
    </row>
    <row r="39" spans="1:25" ht="14.25" customHeight="1">
      <c r="A39" s="71"/>
      <c r="B39" s="8" t="s">
        <v>88</v>
      </c>
      <c r="C39" s="310">
        <f t="shared" si="0"/>
        <v>1</v>
      </c>
      <c r="D39" s="288">
        <v>1</v>
      </c>
      <c r="E39" s="287" t="s">
        <v>255</v>
      </c>
      <c r="F39" s="287" t="s">
        <v>255</v>
      </c>
      <c r="G39" s="287" t="s">
        <v>255</v>
      </c>
      <c r="H39" s="287" t="s">
        <v>255</v>
      </c>
      <c r="I39" s="287" t="s">
        <v>255</v>
      </c>
      <c r="J39" s="287">
        <v>1</v>
      </c>
      <c r="K39" s="288">
        <v>145</v>
      </c>
      <c r="L39" s="288">
        <v>7</v>
      </c>
      <c r="M39" s="288">
        <v>128</v>
      </c>
      <c r="N39" s="288">
        <v>1</v>
      </c>
      <c r="O39" s="288">
        <v>88</v>
      </c>
      <c r="P39" s="288" t="s">
        <v>255</v>
      </c>
      <c r="Q39" s="288" t="s">
        <v>255</v>
      </c>
      <c r="R39" s="288" t="s">
        <v>255</v>
      </c>
      <c r="S39" s="288" t="s">
        <v>255</v>
      </c>
      <c r="T39" s="288" t="s">
        <v>255</v>
      </c>
      <c r="U39" s="288" t="s">
        <v>255</v>
      </c>
      <c r="V39" s="288" t="s">
        <v>255</v>
      </c>
      <c r="W39" s="288" t="s">
        <v>255</v>
      </c>
      <c r="X39" s="288">
        <v>2</v>
      </c>
      <c r="Y39" s="288">
        <v>67</v>
      </c>
    </row>
    <row r="40" spans="1:25" ht="14.25" customHeight="1">
      <c r="A40" s="71"/>
      <c r="B40" s="8" t="s">
        <v>89</v>
      </c>
      <c r="C40" s="310">
        <f t="shared" si="0"/>
        <v>3</v>
      </c>
      <c r="D40" s="288">
        <v>1</v>
      </c>
      <c r="E40" s="288">
        <v>2</v>
      </c>
      <c r="F40" s="268">
        <f t="shared" si="1"/>
        <v>1</v>
      </c>
      <c r="G40" s="287" t="s">
        <v>255</v>
      </c>
      <c r="H40" s="287" t="s">
        <v>255</v>
      </c>
      <c r="I40" s="287">
        <v>1</v>
      </c>
      <c r="J40" s="287">
        <v>1</v>
      </c>
      <c r="K40" s="288">
        <v>24</v>
      </c>
      <c r="L40" s="288">
        <v>2</v>
      </c>
      <c r="M40" s="288">
        <v>152</v>
      </c>
      <c r="N40" s="287">
        <v>4</v>
      </c>
      <c r="O40" s="287">
        <v>78</v>
      </c>
      <c r="P40" s="288" t="s">
        <v>255</v>
      </c>
      <c r="Q40" s="288" t="s">
        <v>255</v>
      </c>
      <c r="R40" s="288" t="s">
        <v>255</v>
      </c>
      <c r="S40" s="288" t="s">
        <v>255</v>
      </c>
      <c r="T40" s="288" t="s">
        <v>255</v>
      </c>
      <c r="U40" s="288" t="s">
        <v>255</v>
      </c>
      <c r="V40" s="288" t="s">
        <v>255</v>
      </c>
      <c r="W40" s="288" t="s">
        <v>255</v>
      </c>
      <c r="X40" s="288">
        <v>2</v>
      </c>
      <c r="Y40" s="288">
        <v>105</v>
      </c>
    </row>
    <row r="41" spans="1:25" ht="14.25" customHeight="1">
      <c r="A41" s="71"/>
      <c r="B41" s="8"/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</row>
    <row r="42" spans="1:25" s="335" customFormat="1" ht="14.25" customHeight="1">
      <c r="A42" s="466" t="s">
        <v>90</v>
      </c>
      <c r="B42" s="467"/>
      <c r="C42" s="178">
        <f aca="true" t="shared" si="6" ref="C42:S42">SUM(C43:C47)</f>
        <v>47</v>
      </c>
      <c r="D42" s="178">
        <f t="shared" si="6"/>
        <v>4</v>
      </c>
      <c r="E42" s="178">
        <f t="shared" si="6"/>
        <v>43</v>
      </c>
      <c r="F42" s="178">
        <f t="shared" si="6"/>
        <v>27</v>
      </c>
      <c r="G42" s="178">
        <f t="shared" si="6"/>
        <v>1</v>
      </c>
      <c r="H42" s="178">
        <f t="shared" si="6"/>
        <v>13</v>
      </c>
      <c r="I42" s="178">
        <f t="shared" si="6"/>
        <v>13</v>
      </c>
      <c r="J42" s="178">
        <f t="shared" si="6"/>
        <v>13</v>
      </c>
      <c r="K42" s="178">
        <f t="shared" si="6"/>
        <v>306</v>
      </c>
      <c r="L42" s="178">
        <f t="shared" si="6"/>
        <v>60</v>
      </c>
      <c r="M42" s="178">
        <f t="shared" si="6"/>
        <v>11911</v>
      </c>
      <c r="N42" s="178">
        <f t="shared" si="6"/>
        <v>83</v>
      </c>
      <c r="O42" s="178">
        <f t="shared" si="6"/>
        <v>6642</v>
      </c>
      <c r="P42" s="178">
        <f t="shared" si="6"/>
        <v>63</v>
      </c>
      <c r="Q42" s="178">
        <f t="shared" si="6"/>
        <v>1546</v>
      </c>
      <c r="R42" s="178">
        <f t="shared" si="6"/>
        <v>2</v>
      </c>
      <c r="S42" s="178">
        <f t="shared" si="6"/>
        <v>63</v>
      </c>
      <c r="T42" s="178" t="s">
        <v>755</v>
      </c>
      <c r="U42" s="178" t="s">
        <v>755</v>
      </c>
      <c r="V42" s="178">
        <f>SUM(V43:V47)</f>
        <v>2</v>
      </c>
      <c r="W42" s="178">
        <f>SUM(W43:W47)</f>
        <v>55</v>
      </c>
      <c r="X42" s="178">
        <f>SUM(X43:X47)</f>
        <v>26</v>
      </c>
      <c r="Y42" s="178">
        <f>SUM(Y43:Y47)</f>
        <v>8426</v>
      </c>
    </row>
    <row r="43" spans="1:25" ht="14.25" customHeight="1">
      <c r="A43" s="71"/>
      <c r="B43" s="8" t="s">
        <v>91</v>
      </c>
      <c r="C43" s="310">
        <f t="shared" si="0"/>
        <v>10</v>
      </c>
      <c r="D43" s="288">
        <v>1</v>
      </c>
      <c r="E43" s="288">
        <v>9</v>
      </c>
      <c r="F43" s="268">
        <f t="shared" si="1"/>
        <v>9</v>
      </c>
      <c r="G43" s="287" t="s">
        <v>255</v>
      </c>
      <c r="H43" s="288">
        <v>7</v>
      </c>
      <c r="I43" s="288">
        <v>2</v>
      </c>
      <c r="J43" s="288">
        <v>5</v>
      </c>
      <c r="K43" s="288">
        <v>204</v>
      </c>
      <c r="L43" s="288">
        <v>7</v>
      </c>
      <c r="M43" s="288">
        <v>1545</v>
      </c>
      <c r="N43" s="288">
        <v>9</v>
      </c>
      <c r="O43" s="288">
        <v>2450</v>
      </c>
      <c r="P43" s="288" t="s">
        <v>255</v>
      </c>
      <c r="Q43" s="288" t="s">
        <v>255</v>
      </c>
      <c r="R43" s="287">
        <v>1</v>
      </c>
      <c r="S43" s="288">
        <v>45</v>
      </c>
      <c r="T43" s="288" t="s">
        <v>255</v>
      </c>
      <c r="U43" s="288" t="s">
        <v>255</v>
      </c>
      <c r="V43" s="288" t="s">
        <v>255</v>
      </c>
      <c r="W43" s="288" t="s">
        <v>255</v>
      </c>
      <c r="X43" s="288">
        <v>12</v>
      </c>
      <c r="Y43" s="288">
        <v>3038</v>
      </c>
    </row>
    <row r="44" spans="1:25" ht="14.25" customHeight="1">
      <c r="A44" s="71"/>
      <c r="B44" s="8" t="s">
        <v>92</v>
      </c>
      <c r="C44" s="310">
        <f t="shared" si="0"/>
        <v>4</v>
      </c>
      <c r="D44" s="287" t="s">
        <v>255</v>
      </c>
      <c r="E44" s="288">
        <v>4</v>
      </c>
      <c r="F44" s="268">
        <f t="shared" si="1"/>
        <v>2</v>
      </c>
      <c r="G44" s="287" t="s">
        <v>255</v>
      </c>
      <c r="H44" s="288">
        <v>2</v>
      </c>
      <c r="I44" s="287" t="s">
        <v>255</v>
      </c>
      <c r="J44" s="287" t="s">
        <v>255</v>
      </c>
      <c r="K44" s="287" t="s">
        <v>255</v>
      </c>
      <c r="L44" s="288">
        <v>28</v>
      </c>
      <c r="M44" s="288">
        <v>1456</v>
      </c>
      <c r="N44" s="288">
        <v>29</v>
      </c>
      <c r="O44" s="288">
        <v>678</v>
      </c>
      <c r="P44" s="288">
        <v>10</v>
      </c>
      <c r="Q44" s="288">
        <v>221</v>
      </c>
      <c r="R44" s="288" t="s">
        <v>255</v>
      </c>
      <c r="S44" s="288" t="s">
        <v>255</v>
      </c>
      <c r="T44" s="288" t="s">
        <v>255</v>
      </c>
      <c r="U44" s="288" t="s">
        <v>255</v>
      </c>
      <c r="V44" s="288" t="s">
        <v>255</v>
      </c>
      <c r="W44" s="288" t="s">
        <v>255</v>
      </c>
      <c r="X44" s="288">
        <v>3</v>
      </c>
      <c r="Y44" s="288">
        <v>899</v>
      </c>
    </row>
    <row r="45" spans="1:25" ht="14.25" customHeight="1">
      <c r="A45" s="71"/>
      <c r="B45" s="8" t="s">
        <v>93</v>
      </c>
      <c r="C45" s="310">
        <f t="shared" si="0"/>
        <v>8</v>
      </c>
      <c r="D45" s="288">
        <v>1</v>
      </c>
      <c r="E45" s="288">
        <v>7</v>
      </c>
      <c r="F45" s="287" t="s">
        <v>255</v>
      </c>
      <c r="G45" s="287" t="s">
        <v>255</v>
      </c>
      <c r="H45" s="287" t="s">
        <v>255</v>
      </c>
      <c r="I45" s="287" t="s">
        <v>255</v>
      </c>
      <c r="J45" s="287">
        <v>7</v>
      </c>
      <c r="K45" s="287">
        <v>37</v>
      </c>
      <c r="L45" s="288">
        <v>7</v>
      </c>
      <c r="M45" s="288">
        <v>1191</v>
      </c>
      <c r="N45" s="287">
        <v>10</v>
      </c>
      <c r="O45" s="288">
        <v>726</v>
      </c>
      <c r="P45" s="288">
        <v>15</v>
      </c>
      <c r="Q45" s="288">
        <v>259</v>
      </c>
      <c r="R45" s="288">
        <v>1</v>
      </c>
      <c r="S45" s="288">
        <v>18</v>
      </c>
      <c r="T45" s="288" t="s">
        <v>255</v>
      </c>
      <c r="U45" s="288" t="s">
        <v>255</v>
      </c>
      <c r="V45" s="288" t="s">
        <v>255</v>
      </c>
      <c r="W45" s="288" t="s">
        <v>255</v>
      </c>
      <c r="X45" s="288">
        <v>3</v>
      </c>
      <c r="Y45" s="288">
        <v>959</v>
      </c>
    </row>
    <row r="46" spans="1:25" ht="14.25" customHeight="1">
      <c r="A46" s="71"/>
      <c r="B46" s="8" t="s">
        <v>94</v>
      </c>
      <c r="C46" s="310">
        <f t="shared" si="0"/>
        <v>8</v>
      </c>
      <c r="D46" s="288">
        <v>1</v>
      </c>
      <c r="E46" s="288">
        <v>7</v>
      </c>
      <c r="F46" s="268">
        <f t="shared" si="1"/>
        <v>1</v>
      </c>
      <c r="G46" s="287">
        <v>1</v>
      </c>
      <c r="H46" s="287" t="s">
        <v>255</v>
      </c>
      <c r="I46" s="287" t="s">
        <v>255</v>
      </c>
      <c r="J46" s="287">
        <v>1</v>
      </c>
      <c r="K46" s="287">
        <v>65</v>
      </c>
      <c r="L46" s="287">
        <v>6</v>
      </c>
      <c r="M46" s="288">
        <v>3419</v>
      </c>
      <c r="N46" s="288">
        <v>18</v>
      </c>
      <c r="O46" s="288">
        <v>822</v>
      </c>
      <c r="P46" s="288">
        <v>17</v>
      </c>
      <c r="Q46" s="288">
        <v>340</v>
      </c>
      <c r="R46" s="288" t="s">
        <v>255</v>
      </c>
      <c r="S46" s="288" t="s">
        <v>255</v>
      </c>
      <c r="T46" s="288" t="s">
        <v>255</v>
      </c>
      <c r="U46" s="288" t="s">
        <v>255</v>
      </c>
      <c r="V46" s="288">
        <v>1</v>
      </c>
      <c r="W46" s="288">
        <v>27</v>
      </c>
      <c r="X46" s="288">
        <v>3</v>
      </c>
      <c r="Y46" s="288">
        <v>1068</v>
      </c>
    </row>
    <row r="47" spans="1:25" ht="14.25" customHeight="1">
      <c r="A47" s="71"/>
      <c r="B47" s="8" t="s">
        <v>95</v>
      </c>
      <c r="C47" s="310">
        <f t="shared" si="0"/>
        <v>17</v>
      </c>
      <c r="D47" s="288">
        <v>1</v>
      </c>
      <c r="E47" s="288">
        <v>16</v>
      </c>
      <c r="F47" s="268">
        <f t="shared" si="1"/>
        <v>15</v>
      </c>
      <c r="G47" s="287" t="s">
        <v>255</v>
      </c>
      <c r="H47" s="288">
        <v>4</v>
      </c>
      <c r="I47" s="287">
        <v>11</v>
      </c>
      <c r="J47" s="287" t="s">
        <v>255</v>
      </c>
      <c r="K47" s="287" t="s">
        <v>255</v>
      </c>
      <c r="L47" s="288">
        <v>12</v>
      </c>
      <c r="M47" s="288">
        <v>4300</v>
      </c>
      <c r="N47" s="287">
        <v>17</v>
      </c>
      <c r="O47" s="288">
        <v>1966</v>
      </c>
      <c r="P47" s="288">
        <v>21</v>
      </c>
      <c r="Q47" s="288">
        <v>726</v>
      </c>
      <c r="R47" s="288" t="s">
        <v>255</v>
      </c>
      <c r="S47" s="288" t="s">
        <v>255</v>
      </c>
      <c r="T47" s="288" t="s">
        <v>255</v>
      </c>
      <c r="U47" s="288" t="s">
        <v>255</v>
      </c>
      <c r="V47" s="287">
        <v>1</v>
      </c>
      <c r="W47" s="287">
        <v>28</v>
      </c>
      <c r="X47" s="288">
        <v>5</v>
      </c>
      <c r="Y47" s="288">
        <v>2462</v>
      </c>
    </row>
    <row r="48" spans="1:25" ht="14.25" customHeight="1">
      <c r="A48" s="71"/>
      <c r="B48" s="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</row>
    <row r="49" spans="1:25" s="335" customFormat="1" ht="14.25" customHeight="1">
      <c r="A49" s="466" t="s">
        <v>96</v>
      </c>
      <c r="B49" s="467"/>
      <c r="C49" s="178">
        <f>SUM(C50:C53)</f>
        <v>52</v>
      </c>
      <c r="D49" s="178">
        <f>SUM(D50:D53)</f>
        <v>4</v>
      </c>
      <c r="E49" s="178">
        <f>SUM(E50:E53)</f>
        <v>48</v>
      </c>
      <c r="F49" s="178">
        <f>SUM(F50:F53)</f>
        <v>9</v>
      </c>
      <c r="G49" s="178" t="s">
        <v>755</v>
      </c>
      <c r="H49" s="178">
        <f aca="true" t="shared" si="7" ref="H49:S49">SUM(H50:H53)</f>
        <v>7</v>
      </c>
      <c r="I49" s="178">
        <f t="shared" si="7"/>
        <v>2</v>
      </c>
      <c r="J49" s="178">
        <f t="shared" si="7"/>
        <v>35</v>
      </c>
      <c r="K49" s="178">
        <f t="shared" si="7"/>
        <v>770</v>
      </c>
      <c r="L49" s="178">
        <f t="shared" si="7"/>
        <v>38</v>
      </c>
      <c r="M49" s="178">
        <f t="shared" si="7"/>
        <v>4388</v>
      </c>
      <c r="N49" s="178">
        <f t="shared" si="7"/>
        <v>98</v>
      </c>
      <c r="O49" s="178">
        <f t="shared" si="7"/>
        <v>2339</v>
      </c>
      <c r="P49" s="178">
        <f t="shared" si="7"/>
        <v>16</v>
      </c>
      <c r="Q49" s="178">
        <f t="shared" si="7"/>
        <v>458</v>
      </c>
      <c r="R49" s="178">
        <f t="shared" si="7"/>
        <v>2</v>
      </c>
      <c r="S49" s="178">
        <f t="shared" si="7"/>
        <v>25</v>
      </c>
      <c r="T49" s="178" t="s">
        <v>755</v>
      </c>
      <c r="U49" s="178" t="s">
        <v>755</v>
      </c>
      <c r="V49" s="178">
        <f>SUM(V50:V53)</f>
        <v>1</v>
      </c>
      <c r="W49" s="178">
        <f>SUM(W50:W53)</f>
        <v>80</v>
      </c>
      <c r="X49" s="178">
        <f>SUM(X50:X53)</f>
        <v>28</v>
      </c>
      <c r="Y49" s="178">
        <f>SUM(Y50:Y53)</f>
        <v>4032</v>
      </c>
    </row>
    <row r="50" spans="1:25" ht="14.25" customHeight="1">
      <c r="A50" s="97"/>
      <c r="B50" s="8" t="s">
        <v>97</v>
      </c>
      <c r="C50" s="310">
        <f t="shared" si="0"/>
        <v>11</v>
      </c>
      <c r="D50" s="288">
        <v>1</v>
      </c>
      <c r="E50" s="288">
        <v>10</v>
      </c>
      <c r="F50" s="268">
        <f t="shared" si="1"/>
        <v>4</v>
      </c>
      <c r="G50" s="288" t="s">
        <v>255</v>
      </c>
      <c r="H50" s="288">
        <v>4</v>
      </c>
      <c r="I50" s="288" t="s">
        <v>255</v>
      </c>
      <c r="J50" s="288">
        <v>7</v>
      </c>
      <c r="K50" s="288">
        <v>177</v>
      </c>
      <c r="L50" s="288">
        <v>10</v>
      </c>
      <c r="M50" s="288">
        <v>1263</v>
      </c>
      <c r="N50" s="288">
        <v>17</v>
      </c>
      <c r="O50" s="288">
        <v>667</v>
      </c>
      <c r="P50" s="288">
        <v>10</v>
      </c>
      <c r="Q50" s="288">
        <v>335</v>
      </c>
      <c r="R50" s="287">
        <v>1</v>
      </c>
      <c r="S50" s="287">
        <v>11</v>
      </c>
      <c r="T50" s="288" t="s">
        <v>255</v>
      </c>
      <c r="U50" s="288" t="s">
        <v>255</v>
      </c>
      <c r="V50" s="287">
        <v>1</v>
      </c>
      <c r="W50" s="287">
        <v>80</v>
      </c>
      <c r="X50" s="288">
        <v>8</v>
      </c>
      <c r="Y50" s="288">
        <v>943</v>
      </c>
    </row>
    <row r="51" spans="1:25" ht="14.25" customHeight="1">
      <c r="A51" s="97"/>
      <c r="B51" s="8" t="s">
        <v>98</v>
      </c>
      <c r="C51" s="310">
        <f t="shared" si="0"/>
        <v>27</v>
      </c>
      <c r="D51" s="288">
        <v>1</v>
      </c>
      <c r="E51" s="288">
        <v>26</v>
      </c>
      <c r="F51" s="268">
        <f t="shared" si="1"/>
        <v>2</v>
      </c>
      <c r="G51" s="288" t="s">
        <v>255</v>
      </c>
      <c r="H51" s="288">
        <v>1</v>
      </c>
      <c r="I51" s="288">
        <v>1</v>
      </c>
      <c r="J51" s="288">
        <v>18</v>
      </c>
      <c r="K51" s="288">
        <v>423</v>
      </c>
      <c r="L51" s="288">
        <v>16</v>
      </c>
      <c r="M51" s="288">
        <v>678</v>
      </c>
      <c r="N51" s="288" t="s">
        <v>255</v>
      </c>
      <c r="O51" s="288" t="s">
        <v>255</v>
      </c>
      <c r="P51" s="288">
        <v>1</v>
      </c>
      <c r="Q51" s="288">
        <v>12</v>
      </c>
      <c r="R51" s="288" t="s">
        <v>255</v>
      </c>
      <c r="S51" s="288" t="s">
        <v>255</v>
      </c>
      <c r="T51" s="288" t="s">
        <v>255</v>
      </c>
      <c r="U51" s="288" t="s">
        <v>255</v>
      </c>
      <c r="V51" s="288" t="s">
        <v>255</v>
      </c>
      <c r="W51" s="288" t="s">
        <v>255</v>
      </c>
      <c r="X51" s="288">
        <v>7</v>
      </c>
      <c r="Y51" s="288">
        <v>848</v>
      </c>
    </row>
    <row r="52" spans="1:25" ht="14.25" customHeight="1">
      <c r="A52" s="97"/>
      <c r="B52" s="8" t="s">
        <v>99</v>
      </c>
      <c r="C52" s="310">
        <f t="shared" si="0"/>
        <v>10</v>
      </c>
      <c r="D52" s="287">
        <v>1</v>
      </c>
      <c r="E52" s="288">
        <v>9</v>
      </c>
      <c r="F52" s="268">
        <f t="shared" si="1"/>
        <v>1</v>
      </c>
      <c r="G52" s="288" t="s">
        <v>255</v>
      </c>
      <c r="H52" s="287">
        <v>1</v>
      </c>
      <c r="I52" s="288" t="s">
        <v>255</v>
      </c>
      <c r="J52" s="287">
        <v>7</v>
      </c>
      <c r="K52" s="288">
        <v>111</v>
      </c>
      <c r="L52" s="288">
        <v>9</v>
      </c>
      <c r="M52" s="288">
        <v>1746</v>
      </c>
      <c r="N52" s="287">
        <v>56</v>
      </c>
      <c r="O52" s="370">
        <v>1121</v>
      </c>
      <c r="P52" s="288">
        <v>3</v>
      </c>
      <c r="Q52" s="288">
        <v>71</v>
      </c>
      <c r="R52" s="288" t="s">
        <v>255</v>
      </c>
      <c r="S52" s="288" t="s">
        <v>255</v>
      </c>
      <c r="T52" s="288" t="s">
        <v>255</v>
      </c>
      <c r="U52" s="288" t="s">
        <v>255</v>
      </c>
      <c r="V52" s="288" t="s">
        <v>255</v>
      </c>
      <c r="W52" s="288" t="s">
        <v>255</v>
      </c>
      <c r="X52" s="288">
        <v>9</v>
      </c>
      <c r="Y52" s="288">
        <v>1474</v>
      </c>
    </row>
    <row r="53" spans="1:25" ht="14.25" customHeight="1">
      <c r="A53" s="97"/>
      <c r="B53" s="8" t="s">
        <v>100</v>
      </c>
      <c r="C53" s="310">
        <f t="shared" si="0"/>
        <v>4</v>
      </c>
      <c r="D53" s="288">
        <v>1</v>
      </c>
      <c r="E53" s="287">
        <v>3</v>
      </c>
      <c r="F53" s="268">
        <f t="shared" si="1"/>
        <v>2</v>
      </c>
      <c r="G53" s="288" t="s">
        <v>255</v>
      </c>
      <c r="H53" s="287">
        <v>1</v>
      </c>
      <c r="I53" s="288">
        <v>1</v>
      </c>
      <c r="J53" s="287">
        <v>3</v>
      </c>
      <c r="K53" s="287">
        <v>59</v>
      </c>
      <c r="L53" s="288">
        <v>3</v>
      </c>
      <c r="M53" s="288">
        <v>701</v>
      </c>
      <c r="N53" s="288">
        <v>25</v>
      </c>
      <c r="O53" s="288">
        <v>551</v>
      </c>
      <c r="P53" s="288">
        <v>2</v>
      </c>
      <c r="Q53" s="288">
        <v>40</v>
      </c>
      <c r="R53" s="288">
        <v>1</v>
      </c>
      <c r="S53" s="288">
        <v>14</v>
      </c>
      <c r="T53" s="288" t="s">
        <v>255</v>
      </c>
      <c r="U53" s="288" t="s">
        <v>255</v>
      </c>
      <c r="V53" s="288" t="s">
        <v>255</v>
      </c>
      <c r="W53" s="288" t="s">
        <v>255</v>
      </c>
      <c r="X53" s="288">
        <v>4</v>
      </c>
      <c r="Y53" s="288">
        <v>767</v>
      </c>
    </row>
    <row r="54" spans="1:25" ht="14.25" customHeight="1">
      <c r="A54" s="97"/>
      <c r="B54" s="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</row>
    <row r="55" spans="1:25" s="335" customFormat="1" ht="14.25" customHeight="1">
      <c r="A55" s="466" t="s">
        <v>101</v>
      </c>
      <c r="B55" s="467"/>
      <c r="C55" s="178">
        <f>SUM(C56:C61)</f>
        <v>12</v>
      </c>
      <c r="D55" s="178">
        <f>SUM(D56:D61)</f>
        <v>6</v>
      </c>
      <c r="E55" s="178">
        <f>SUM(E56:E61)</f>
        <v>6</v>
      </c>
      <c r="F55" s="178">
        <f>SUM(F56:F61)</f>
        <v>9</v>
      </c>
      <c r="G55" s="178" t="s">
        <v>755</v>
      </c>
      <c r="H55" s="178">
        <f aca="true" t="shared" si="8" ref="H55:S55">SUM(H56:H61)</f>
        <v>8</v>
      </c>
      <c r="I55" s="178">
        <f t="shared" si="8"/>
        <v>1</v>
      </c>
      <c r="J55" s="178">
        <f t="shared" si="8"/>
        <v>11</v>
      </c>
      <c r="K55" s="178">
        <f t="shared" si="8"/>
        <v>173</v>
      </c>
      <c r="L55" s="178">
        <f t="shared" si="8"/>
        <v>73</v>
      </c>
      <c r="M55" s="178">
        <f t="shared" si="8"/>
        <v>5862</v>
      </c>
      <c r="N55" s="178">
        <f t="shared" si="8"/>
        <v>81</v>
      </c>
      <c r="O55" s="178">
        <f t="shared" si="8"/>
        <v>2504</v>
      </c>
      <c r="P55" s="178">
        <f t="shared" si="8"/>
        <v>35</v>
      </c>
      <c r="Q55" s="178">
        <f t="shared" si="8"/>
        <v>610</v>
      </c>
      <c r="R55" s="178">
        <f t="shared" si="8"/>
        <v>1</v>
      </c>
      <c r="S55" s="178">
        <f t="shared" si="8"/>
        <v>21</v>
      </c>
      <c r="T55" s="178" t="s">
        <v>755</v>
      </c>
      <c r="U55" s="178" t="s">
        <v>755</v>
      </c>
      <c r="V55" s="178" t="s">
        <v>755</v>
      </c>
      <c r="W55" s="178" t="s">
        <v>755</v>
      </c>
      <c r="X55" s="178">
        <f>SUM(X56:X61)</f>
        <v>23</v>
      </c>
      <c r="Y55" s="178">
        <f>SUM(Y56:Y61)</f>
        <v>3017</v>
      </c>
    </row>
    <row r="56" spans="1:25" ht="14.25" customHeight="1">
      <c r="A56" s="71"/>
      <c r="B56" s="8" t="s">
        <v>102</v>
      </c>
      <c r="C56" s="310">
        <f t="shared" si="0"/>
        <v>1</v>
      </c>
      <c r="D56" s="288">
        <v>1</v>
      </c>
      <c r="E56" s="287" t="s">
        <v>255</v>
      </c>
      <c r="F56" s="287" t="s">
        <v>255</v>
      </c>
      <c r="G56" s="287" t="s">
        <v>255</v>
      </c>
      <c r="H56" s="287" t="s">
        <v>255</v>
      </c>
      <c r="I56" s="287" t="s">
        <v>255</v>
      </c>
      <c r="J56" s="287">
        <v>1</v>
      </c>
      <c r="K56" s="287">
        <v>20</v>
      </c>
      <c r="L56" s="288">
        <v>3</v>
      </c>
      <c r="M56" s="288">
        <v>665</v>
      </c>
      <c r="N56" s="287">
        <v>20</v>
      </c>
      <c r="O56" s="288">
        <v>624</v>
      </c>
      <c r="P56" s="288" t="s">
        <v>255</v>
      </c>
      <c r="Q56" s="288" t="s">
        <v>255</v>
      </c>
      <c r="R56" s="288">
        <v>1</v>
      </c>
      <c r="S56" s="288">
        <v>21</v>
      </c>
      <c r="T56" s="288" t="s">
        <v>255</v>
      </c>
      <c r="U56" s="288" t="s">
        <v>255</v>
      </c>
      <c r="V56" s="288" t="s">
        <v>255</v>
      </c>
      <c r="W56" s="288" t="s">
        <v>255</v>
      </c>
      <c r="X56" s="288">
        <v>4</v>
      </c>
      <c r="Y56" s="288">
        <v>104</v>
      </c>
    </row>
    <row r="57" spans="1:25" ht="14.25" customHeight="1">
      <c r="A57" s="71"/>
      <c r="B57" s="8" t="s">
        <v>103</v>
      </c>
      <c r="C57" s="310">
        <f t="shared" si="0"/>
        <v>1</v>
      </c>
      <c r="D57" s="288">
        <v>1</v>
      </c>
      <c r="E57" s="287" t="s">
        <v>255</v>
      </c>
      <c r="F57" s="287" t="s">
        <v>255</v>
      </c>
      <c r="G57" s="287" t="s">
        <v>255</v>
      </c>
      <c r="H57" s="287" t="s">
        <v>255</v>
      </c>
      <c r="I57" s="287" t="s">
        <v>255</v>
      </c>
      <c r="J57" s="287">
        <v>1</v>
      </c>
      <c r="K57" s="287">
        <v>23</v>
      </c>
      <c r="L57" s="288">
        <v>20</v>
      </c>
      <c r="M57" s="288">
        <v>1328</v>
      </c>
      <c r="N57" s="288">
        <v>14</v>
      </c>
      <c r="O57" s="287">
        <v>394</v>
      </c>
      <c r="P57" s="288">
        <v>19</v>
      </c>
      <c r="Q57" s="287">
        <v>143</v>
      </c>
      <c r="R57" s="288" t="s">
        <v>255</v>
      </c>
      <c r="S57" s="288" t="s">
        <v>255</v>
      </c>
      <c r="T57" s="288" t="s">
        <v>255</v>
      </c>
      <c r="U57" s="288" t="s">
        <v>255</v>
      </c>
      <c r="V57" s="288" t="s">
        <v>255</v>
      </c>
      <c r="W57" s="288" t="s">
        <v>255</v>
      </c>
      <c r="X57" s="288">
        <v>2</v>
      </c>
      <c r="Y57" s="288">
        <v>477</v>
      </c>
    </row>
    <row r="58" spans="1:25" ht="14.25" customHeight="1">
      <c r="A58" s="71"/>
      <c r="B58" s="8" t="s">
        <v>104</v>
      </c>
      <c r="C58" s="310">
        <f t="shared" si="0"/>
        <v>7</v>
      </c>
      <c r="D58" s="288">
        <v>1</v>
      </c>
      <c r="E58" s="288">
        <v>6</v>
      </c>
      <c r="F58" s="268">
        <f t="shared" si="1"/>
        <v>7</v>
      </c>
      <c r="G58" s="287" t="s">
        <v>255</v>
      </c>
      <c r="H58" s="288">
        <v>7</v>
      </c>
      <c r="I58" s="287" t="s">
        <v>255</v>
      </c>
      <c r="J58" s="287">
        <v>7</v>
      </c>
      <c r="K58" s="288">
        <v>61</v>
      </c>
      <c r="L58" s="288">
        <v>6</v>
      </c>
      <c r="M58" s="288">
        <v>1057</v>
      </c>
      <c r="N58" s="288">
        <v>11</v>
      </c>
      <c r="O58" s="288">
        <v>304</v>
      </c>
      <c r="P58" s="287">
        <v>7</v>
      </c>
      <c r="Q58" s="287">
        <v>291</v>
      </c>
      <c r="R58" s="288" t="s">
        <v>255</v>
      </c>
      <c r="S58" s="288" t="s">
        <v>255</v>
      </c>
      <c r="T58" s="288" t="s">
        <v>255</v>
      </c>
      <c r="U58" s="288" t="s">
        <v>255</v>
      </c>
      <c r="V58" s="288" t="s">
        <v>255</v>
      </c>
      <c r="W58" s="288" t="s">
        <v>255</v>
      </c>
      <c r="X58" s="288">
        <v>7</v>
      </c>
      <c r="Y58" s="288">
        <v>777</v>
      </c>
    </row>
    <row r="59" spans="1:25" ht="14.25" customHeight="1">
      <c r="A59" s="71"/>
      <c r="B59" s="8" t="s">
        <v>105</v>
      </c>
      <c r="C59" s="310">
        <f t="shared" si="0"/>
        <v>1</v>
      </c>
      <c r="D59" s="288">
        <v>1</v>
      </c>
      <c r="E59" s="287" t="s">
        <v>255</v>
      </c>
      <c r="F59" s="287" t="s">
        <v>255</v>
      </c>
      <c r="G59" s="287" t="s">
        <v>255</v>
      </c>
      <c r="H59" s="287" t="s">
        <v>255</v>
      </c>
      <c r="I59" s="287" t="s">
        <v>255</v>
      </c>
      <c r="J59" s="287" t="s">
        <v>255</v>
      </c>
      <c r="K59" s="287" t="s">
        <v>255</v>
      </c>
      <c r="L59" s="288">
        <v>20</v>
      </c>
      <c r="M59" s="288">
        <v>1328</v>
      </c>
      <c r="N59" s="288">
        <v>20</v>
      </c>
      <c r="O59" s="288">
        <v>593</v>
      </c>
      <c r="P59" s="288" t="s">
        <v>255</v>
      </c>
      <c r="Q59" s="288" t="s">
        <v>255</v>
      </c>
      <c r="R59" s="288" t="s">
        <v>255</v>
      </c>
      <c r="S59" s="288" t="s">
        <v>255</v>
      </c>
      <c r="T59" s="288" t="s">
        <v>255</v>
      </c>
      <c r="U59" s="288" t="s">
        <v>255</v>
      </c>
      <c r="V59" s="288" t="s">
        <v>255</v>
      </c>
      <c r="W59" s="288" t="s">
        <v>255</v>
      </c>
      <c r="X59" s="288">
        <v>5</v>
      </c>
      <c r="Y59" s="288">
        <v>802</v>
      </c>
    </row>
    <row r="60" spans="1:25" ht="14.25" customHeight="1">
      <c r="A60" s="71"/>
      <c r="B60" s="8" t="s">
        <v>106</v>
      </c>
      <c r="C60" s="310">
        <f t="shared" si="0"/>
        <v>1</v>
      </c>
      <c r="D60" s="288">
        <v>1</v>
      </c>
      <c r="E60" s="287" t="s">
        <v>255</v>
      </c>
      <c r="F60" s="287" t="s">
        <v>255</v>
      </c>
      <c r="G60" s="287" t="s">
        <v>255</v>
      </c>
      <c r="H60" s="287" t="s">
        <v>255</v>
      </c>
      <c r="I60" s="287" t="s">
        <v>255</v>
      </c>
      <c r="J60" s="287" t="s">
        <v>255</v>
      </c>
      <c r="K60" s="287" t="s">
        <v>255</v>
      </c>
      <c r="L60" s="288">
        <v>4</v>
      </c>
      <c r="M60" s="288">
        <v>649</v>
      </c>
      <c r="N60" s="288">
        <v>4</v>
      </c>
      <c r="O60" s="288">
        <v>270</v>
      </c>
      <c r="P60" s="288" t="s">
        <v>255</v>
      </c>
      <c r="Q60" s="288" t="s">
        <v>255</v>
      </c>
      <c r="R60" s="288" t="s">
        <v>255</v>
      </c>
      <c r="S60" s="288" t="s">
        <v>255</v>
      </c>
      <c r="T60" s="288" t="s">
        <v>255</v>
      </c>
      <c r="U60" s="288" t="s">
        <v>255</v>
      </c>
      <c r="V60" s="288" t="s">
        <v>255</v>
      </c>
      <c r="W60" s="288" t="s">
        <v>255</v>
      </c>
      <c r="X60" s="288">
        <v>2</v>
      </c>
      <c r="Y60" s="288">
        <v>368</v>
      </c>
    </row>
    <row r="61" spans="1:25" ht="14.25" customHeight="1">
      <c r="A61" s="71"/>
      <c r="B61" s="8" t="s">
        <v>107</v>
      </c>
      <c r="C61" s="310">
        <f t="shared" si="0"/>
        <v>1</v>
      </c>
      <c r="D61" s="288">
        <v>1</v>
      </c>
      <c r="E61" s="287" t="s">
        <v>255</v>
      </c>
      <c r="F61" s="268">
        <f t="shared" si="1"/>
        <v>2</v>
      </c>
      <c r="G61" s="287" t="s">
        <v>255</v>
      </c>
      <c r="H61" s="287">
        <v>1</v>
      </c>
      <c r="I61" s="287">
        <v>1</v>
      </c>
      <c r="J61" s="287">
        <v>2</v>
      </c>
      <c r="K61" s="287">
        <v>69</v>
      </c>
      <c r="L61" s="288">
        <v>20</v>
      </c>
      <c r="M61" s="288">
        <v>835</v>
      </c>
      <c r="N61" s="287">
        <v>12</v>
      </c>
      <c r="O61" s="288">
        <v>319</v>
      </c>
      <c r="P61" s="288">
        <v>9</v>
      </c>
      <c r="Q61" s="288">
        <v>176</v>
      </c>
      <c r="R61" s="288" t="s">
        <v>255</v>
      </c>
      <c r="S61" s="288" t="s">
        <v>255</v>
      </c>
      <c r="T61" s="288" t="s">
        <v>255</v>
      </c>
      <c r="U61" s="288" t="s">
        <v>255</v>
      </c>
      <c r="V61" s="288" t="s">
        <v>255</v>
      </c>
      <c r="W61" s="288" t="s">
        <v>255</v>
      </c>
      <c r="X61" s="288">
        <v>3</v>
      </c>
      <c r="Y61" s="288">
        <v>489</v>
      </c>
    </row>
    <row r="62" spans="1:25" ht="14.25" customHeight="1">
      <c r="A62" s="71"/>
      <c r="B62" s="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</row>
    <row r="63" spans="1:25" s="335" customFormat="1" ht="14.25" customHeight="1">
      <c r="A63" s="466" t="s">
        <v>108</v>
      </c>
      <c r="B63" s="467"/>
      <c r="C63" s="178">
        <f aca="true" t="shared" si="9" ref="C63:Q63">SUM(C64:C67)</f>
        <v>36</v>
      </c>
      <c r="D63" s="178">
        <f t="shared" si="9"/>
        <v>2</v>
      </c>
      <c r="E63" s="178">
        <f t="shared" si="9"/>
        <v>34</v>
      </c>
      <c r="F63" s="178">
        <f t="shared" si="9"/>
        <v>12</v>
      </c>
      <c r="G63" s="178">
        <f t="shared" si="9"/>
        <v>3</v>
      </c>
      <c r="H63" s="178">
        <f t="shared" si="9"/>
        <v>4</v>
      </c>
      <c r="I63" s="178">
        <f t="shared" si="9"/>
        <v>5</v>
      </c>
      <c r="J63" s="178">
        <f t="shared" si="9"/>
        <v>32</v>
      </c>
      <c r="K63" s="178">
        <f t="shared" si="9"/>
        <v>325</v>
      </c>
      <c r="L63" s="178">
        <f t="shared" si="9"/>
        <v>34</v>
      </c>
      <c r="M63" s="178">
        <f t="shared" si="9"/>
        <v>5354</v>
      </c>
      <c r="N63" s="178">
        <f t="shared" si="9"/>
        <v>81</v>
      </c>
      <c r="O63" s="178">
        <f t="shared" si="9"/>
        <v>1168</v>
      </c>
      <c r="P63" s="178">
        <f t="shared" si="9"/>
        <v>17</v>
      </c>
      <c r="Q63" s="178">
        <f t="shared" si="9"/>
        <v>746</v>
      </c>
      <c r="R63" s="178" t="s">
        <v>755</v>
      </c>
      <c r="S63" s="178" t="s">
        <v>755</v>
      </c>
      <c r="T63" s="178" t="s">
        <v>755</v>
      </c>
      <c r="U63" s="178" t="s">
        <v>755</v>
      </c>
      <c r="V63" s="178" t="s">
        <v>755</v>
      </c>
      <c r="W63" s="178" t="s">
        <v>755</v>
      </c>
      <c r="X63" s="178">
        <f>SUM(X64:X67)</f>
        <v>38</v>
      </c>
      <c r="Y63" s="178">
        <f>SUM(Y64:Y67)</f>
        <v>3254</v>
      </c>
    </row>
    <row r="64" spans="1:25" ht="14.25" customHeight="1">
      <c r="A64" s="71"/>
      <c r="B64" s="8" t="s">
        <v>109</v>
      </c>
      <c r="C64" s="310">
        <f t="shared" si="0"/>
        <v>13</v>
      </c>
      <c r="D64" s="288">
        <v>1</v>
      </c>
      <c r="E64" s="288">
        <v>12</v>
      </c>
      <c r="F64" s="268">
        <f t="shared" si="1"/>
        <v>6</v>
      </c>
      <c r="G64" s="287">
        <v>1</v>
      </c>
      <c r="H64" s="288">
        <v>2</v>
      </c>
      <c r="I64" s="287">
        <v>3</v>
      </c>
      <c r="J64" s="287">
        <v>30</v>
      </c>
      <c r="K64" s="287">
        <v>300</v>
      </c>
      <c r="L64" s="288">
        <v>10</v>
      </c>
      <c r="M64" s="288">
        <v>1182</v>
      </c>
      <c r="N64" s="288">
        <v>25</v>
      </c>
      <c r="O64" s="288">
        <v>526</v>
      </c>
      <c r="P64" s="287">
        <v>3</v>
      </c>
      <c r="Q64" s="287">
        <v>256</v>
      </c>
      <c r="R64" s="288" t="s">
        <v>255</v>
      </c>
      <c r="S64" s="288" t="s">
        <v>255</v>
      </c>
      <c r="T64" s="288" t="s">
        <v>255</v>
      </c>
      <c r="U64" s="288" t="s">
        <v>255</v>
      </c>
      <c r="V64" s="288" t="s">
        <v>255</v>
      </c>
      <c r="W64" s="288" t="s">
        <v>255</v>
      </c>
      <c r="X64" s="288">
        <v>10</v>
      </c>
      <c r="Y64" s="288">
        <v>1022</v>
      </c>
    </row>
    <row r="65" spans="1:25" ht="14.25" customHeight="1">
      <c r="A65" s="71"/>
      <c r="B65" s="8" t="s">
        <v>110</v>
      </c>
      <c r="C65" s="310">
        <f t="shared" si="0"/>
        <v>8</v>
      </c>
      <c r="D65" s="287" t="s">
        <v>255</v>
      </c>
      <c r="E65" s="288">
        <v>8</v>
      </c>
      <c r="F65" s="287" t="s">
        <v>255</v>
      </c>
      <c r="G65" s="287" t="s">
        <v>255</v>
      </c>
      <c r="H65" s="287" t="s">
        <v>255</v>
      </c>
      <c r="I65" s="287" t="s">
        <v>255</v>
      </c>
      <c r="J65" s="287" t="s">
        <v>255</v>
      </c>
      <c r="K65" s="287" t="s">
        <v>255</v>
      </c>
      <c r="L65" s="288">
        <v>10</v>
      </c>
      <c r="M65" s="288">
        <v>1571</v>
      </c>
      <c r="N65" s="287" t="s">
        <v>255</v>
      </c>
      <c r="O65" s="287" t="s">
        <v>255</v>
      </c>
      <c r="P65" s="287">
        <v>1</v>
      </c>
      <c r="Q65" s="287">
        <v>17</v>
      </c>
      <c r="R65" s="288" t="s">
        <v>255</v>
      </c>
      <c r="S65" s="288" t="s">
        <v>255</v>
      </c>
      <c r="T65" s="288" t="s">
        <v>255</v>
      </c>
      <c r="U65" s="288" t="s">
        <v>255</v>
      </c>
      <c r="V65" s="288" t="s">
        <v>255</v>
      </c>
      <c r="W65" s="288" t="s">
        <v>255</v>
      </c>
      <c r="X65" s="288">
        <v>9</v>
      </c>
      <c r="Y65" s="288">
        <v>570</v>
      </c>
    </row>
    <row r="66" spans="1:25" ht="14.25" customHeight="1">
      <c r="A66" s="71"/>
      <c r="B66" s="8" t="s">
        <v>111</v>
      </c>
      <c r="C66" s="310">
        <f t="shared" si="0"/>
        <v>6</v>
      </c>
      <c r="D66" s="287" t="s">
        <v>255</v>
      </c>
      <c r="E66" s="288">
        <v>6</v>
      </c>
      <c r="F66" s="268">
        <f t="shared" si="1"/>
        <v>6</v>
      </c>
      <c r="G66" s="288">
        <v>2</v>
      </c>
      <c r="H66" s="288">
        <v>2</v>
      </c>
      <c r="I66" s="288">
        <v>2</v>
      </c>
      <c r="J66" s="287">
        <v>1</v>
      </c>
      <c r="K66" s="287">
        <v>4</v>
      </c>
      <c r="L66" s="288">
        <v>6</v>
      </c>
      <c r="M66" s="288">
        <v>1773</v>
      </c>
      <c r="N66" s="288">
        <v>40</v>
      </c>
      <c r="O66" s="288">
        <v>441</v>
      </c>
      <c r="P66" s="288">
        <v>12</v>
      </c>
      <c r="Q66" s="288">
        <v>305</v>
      </c>
      <c r="R66" s="288" t="s">
        <v>255</v>
      </c>
      <c r="S66" s="288" t="s">
        <v>255</v>
      </c>
      <c r="T66" s="288" t="s">
        <v>255</v>
      </c>
      <c r="U66" s="288" t="s">
        <v>255</v>
      </c>
      <c r="V66" s="288" t="s">
        <v>255</v>
      </c>
      <c r="W66" s="288" t="s">
        <v>255</v>
      </c>
      <c r="X66" s="288">
        <v>10</v>
      </c>
      <c r="Y66" s="288">
        <v>1130</v>
      </c>
    </row>
    <row r="67" spans="1:25" ht="14.25" customHeight="1">
      <c r="A67" s="71"/>
      <c r="B67" s="8" t="s">
        <v>112</v>
      </c>
      <c r="C67" s="310">
        <f t="shared" si="0"/>
        <v>9</v>
      </c>
      <c r="D67" s="288">
        <v>1</v>
      </c>
      <c r="E67" s="288">
        <v>8</v>
      </c>
      <c r="F67" s="287" t="s">
        <v>255</v>
      </c>
      <c r="G67" s="287" t="s">
        <v>255</v>
      </c>
      <c r="H67" s="287" t="s">
        <v>255</v>
      </c>
      <c r="I67" s="287" t="s">
        <v>255</v>
      </c>
      <c r="J67" s="287">
        <v>1</v>
      </c>
      <c r="K67" s="287">
        <v>21</v>
      </c>
      <c r="L67" s="288">
        <v>8</v>
      </c>
      <c r="M67" s="288">
        <v>828</v>
      </c>
      <c r="N67" s="288">
        <v>16</v>
      </c>
      <c r="O67" s="288">
        <v>201</v>
      </c>
      <c r="P67" s="288">
        <v>1</v>
      </c>
      <c r="Q67" s="288">
        <v>168</v>
      </c>
      <c r="R67" s="288" t="s">
        <v>255</v>
      </c>
      <c r="S67" s="288" t="s">
        <v>255</v>
      </c>
      <c r="T67" s="288" t="s">
        <v>255</v>
      </c>
      <c r="U67" s="288" t="s">
        <v>255</v>
      </c>
      <c r="V67" s="288" t="s">
        <v>255</v>
      </c>
      <c r="W67" s="288" t="s">
        <v>255</v>
      </c>
      <c r="X67" s="288">
        <v>9</v>
      </c>
      <c r="Y67" s="288">
        <v>532</v>
      </c>
    </row>
    <row r="68" spans="1:25" ht="14.25" customHeight="1">
      <c r="A68" s="71"/>
      <c r="B68" s="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</row>
    <row r="69" spans="1:25" s="335" customFormat="1" ht="14.25" customHeight="1">
      <c r="A69" s="466" t="s">
        <v>113</v>
      </c>
      <c r="B69" s="467"/>
      <c r="C69" s="178">
        <f>SUM(C70)</f>
        <v>5</v>
      </c>
      <c r="D69" s="178" t="s">
        <v>755</v>
      </c>
      <c r="E69" s="178">
        <f>SUM(E70)</f>
        <v>5</v>
      </c>
      <c r="F69" s="178">
        <f>SUM(F70)</f>
        <v>5</v>
      </c>
      <c r="G69" s="178" t="s">
        <v>755</v>
      </c>
      <c r="H69" s="178">
        <f>SUM(H70)</f>
        <v>5</v>
      </c>
      <c r="I69" s="178" t="s">
        <v>755</v>
      </c>
      <c r="J69" s="178" t="s">
        <v>755</v>
      </c>
      <c r="K69" s="178" t="s">
        <v>755</v>
      </c>
      <c r="L69" s="178">
        <f aca="true" t="shared" si="10" ref="L69:Q69">SUM(L70)</f>
        <v>5</v>
      </c>
      <c r="M69" s="178">
        <f t="shared" si="10"/>
        <v>1464</v>
      </c>
      <c r="N69" s="178">
        <f t="shared" si="10"/>
        <v>32</v>
      </c>
      <c r="O69" s="178">
        <f t="shared" si="10"/>
        <v>437</v>
      </c>
      <c r="P69" s="178">
        <f t="shared" si="10"/>
        <v>12</v>
      </c>
      <c r="Q69" s="178">
        <f t="shared" si="10"/>
        <v>233</v>
      </c>
      <c r="R69" s="178" t="s">
        <v>755</v>
      </c>
      <c r="S69" s="178" t="s">
        <v>755</v>
      </c>
      <c r="T69" s="178" t="s">
        <v>755</v>
      </c>
      <c r="U69" s="178" t="s">
        <v>755</v>
      </c>
      <c r="V69" s="178" t="s">
        <v>755</v>
      </c>
      <c r="W69" s="178" t="s">
        <v>755</v>
      </c>
      <c r="X69" s="178">
        <f>SUM(X70)</f>
        <v>7</v>
      </c>
      <c r="Y69" s="178">
        <f>SUM(Y70)</f>
        <v>778</v>
      </c>
    </row>
    <row r="70" spans="1:25" ht="14.25" customHeight="1">
      <c r="A70" s="73"/>
      <c r="B70" s="16" t="s">
        <v>114</v>
      </c>
      <c r="C70" s="408">
        <f t="shared" si="0"/>
        <v>5</v>
      </c>
      <c r="D70" s="396" t="s">
        <v>255</v>
      </c>
      <c r="E70" s="435">
        <v>5</v>
      </c>
      <c r="F70" s="272">
        <f t="shared" si="1"/>
        <v>5</v>
      </c>
      <c r="G70" s="396" t="s">
        <v>255</v>
      </c>
      <c r="H70" s="435">
        <v>5</v>
      </c>
      <c r="I70" s="396" t="s">
        <v>255</v>
      </c>
      <c r="J70" s="396" t="s">
        <v>255</v>
      </c>
      <c r="K70" s="396" t="s">
        <v>255</v>
      </c>
      <c r="L70" s="435">
        <v>5</v>
      </c>
      <c r="M70" s="435">
        <v>1464</v>
      </c>
      <c r="N70" s="435">
        <v>32</v>
      </c>
      <c r="O70" s="435">
        <v>437</v>
      </c>
      <c r="P70" s="435">
        <v>12</v>
      </c>
      <c r="Q70" s="435">
        <v>233</v>
      </c>
      <c r="R70" s="436" t="s">
        <v>255</v>
      </c>
      <c r="S70" s="436" t="s">
        <v>255</v>
      </c>
      <c r="T70" s="436" t="s">
        <v>255</v>
      </c>
      <c r="U70" s="436" t="s">
        <v>255</v>
      </c>
      <c r="V70" s="436" t="s">
        <v>255</v>
      </c>
      <c r="W70" s="436" t="s">
        <v>255</v>
      </c>
      <c r="X70" s="435">
        <v>7</v>
      </c>
      <c r="Y70" s="435">
        <v>778</v>
      </c>
    </row>
    <row r="71" spans="1:25" ht="14.25" customHeight="1">
      <c r="A71" s="59" t="s">
        <v>326</v>
      </c>
      <c r="B71" s="22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1056" t="s">
        <v>795</v>
      </c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</row>
  </sheetData>
  <sheetProtection/>
  <mergeCells count="42">
    <mergeCell ref="V5:W6"/>
    <mergeCell ref="T5:U6"/>
    <mergeCell ref="M5:M7"/>
    <mergeCell ref="N5:O6"/>
    <mergeCell ref="K5:K7"/>
    <mergeCell ref="L5:L7"/>
    <mergeCell ref="A23:B23"/>
    <mergeCell ref="C5:C7"/>
    <mergeCell ref="D5:D7"/>
    <mergeCell ref="E5:E7"/>
    <mergeCell ref="A63:B63"/>
    <mergeCell ref="A69:B69"/>
    <mergeCell ref="A32:B32"/>
    <mergeCell ref="A42:B42"/>
    <mergeCell ref="A49:B49"/>
    <mergeCell ref="A55:B55"/>
    <mergeCell ref="A26:B26"/>
    <mergeCell ref="A18:B18"/>
    <mergeCell ref="A19:B19"/>
    <mergeCell ref="A10:B10"/>
    <mergeCell ref="A20:B20"/>
    <mergeCell ref="A21:B21"/>
    <mergeCell ref="A11:B11"/>
    <mergeCell ref="A12:B12"/>
    <mergeCell ref="A14:B14"/>
    <mergeCell ref="A15:B15"/>
    <mergeCell ref="A16:B16"/>
    <mergeCell ref="A17:B17"/>
    <mergeCell ref="F5:I6"/>
    <mergeCell ref="J5:J7"/>
    <mergeCell ref="A8:B8"/>
    <mergeCell ref="A9:B9"/>
    <mergeCell ref="A2:Y2"/>
    <mergeCell ref="A4:B7"/>
    <mergeCell ref="C4:I4"/>
    <mergeCell ref="J4:K4"/>
    <mergeCell ref="L4:M4"/>
    <mergeCell ref="N4:Y4"/>
    <mergeCell ref="P5:Q6"/>
    <mergeCell ref="R5:S6"/>
    <mergeCell ref="Y5:Y6"/>
    <mergeCell ref="X5:X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5"/>
  <sheetViews>
    <sheetView zoomScale="120" zoomScaleNormal="120" zoomScalePageLayoutView="0" workbookViewId="0" topLeftCell="A53">
      <selection activeCell="I57" sqref="I57"/>
    </sheetView>
  </sheetViews>
  <sheetFormatPr defaultColWidth="10.59765625" defaultRowHeight="15"/>
  <cols>
    <col min="1" max="1" width="2.59765625" style="13" customWidth="1"/>
    <col min="2" max="2" width="13.09765625" style="13" customWidth="1"/>
    <col min="3" max="5" width="7.59765625" style="13" customWidth="1"/>
    <col min="6" max="27" width="9.59765625" style="13" customWidth="1"/>
    <col min="28" max="16384" width="10.59765625" style="13" customWidth="1"/>
  </cols>
  <sheetData>
    <row r="1" spans="1:27" s="41" customFormat="1" ht="19.5" customHeight="1">
      <c r="A1" s="42" t="s">
        <v>395</v>
      </c>
      <c r="AA1" s="44" t="s">
        <v>397</v>
      </c>
    </row>
    <row r="2" spans="1:27" ht="19.5" customHeight="1">
      <c r="A2" s="480" t="s">
        <v>396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</row>
    <row r="3" spans="1:27" ht="19.5" customHeight="1">
      <c r="A3" s="470" t="s">
        <v>289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</row>
    <row r="4" spans="2:27" ht="18" customHeight="1" thickBo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29" t="s">
        <v>398</v>
      </c>
    </row>
    <row r="5" spans="1:27" ht="15" customHeight="1">
      <c r="A5" s="552" t="s">
        <v>399</v>
      </c>
      <c r="B5" s="553"/>
      <c r="C5" s="556" t="s">
        <v>400</v>
      </c>
      <c r="D5" s="557"/>
      <c r="E5" s="558"/>
      <c r="F5" s="455" t="s">
        <v>64</v>
      </c>
      <c r="G5" s="556" t="s">
        <v>403</v>
      </c>
      <c r="H5" s="560"/>
      <c r="I5" s="561"/>
      <c r="J5" s="547" t="s">
        <v>404</v>
      </c>
      <c r="K5" s="548"/>
      <c r="L5" s="549"/>
      <c r="M5" s="547" t="s">
        <v>405</v>
      </c>
      <c r="N5" s="548"/>
      <c r="O5" s="549"/>
      <c r="P5" s="547" t="s">
        <v>406</v>
      </c>
      <c r="Q5" s="548"/>
      <c r="R5" s="549"/>
      <c r="S5" s="547" t="s">
        <v>407</v>
      </c>
      <c r="T5" s="548"/>
      <c r="U5" s="549"/>
      <c r="V5" s="547" t="s">
        <v>408</v>
      </c>
      <c r="W5" s="548"/>
      <c r="X5" s="549"/>
      <c r="Y5" s="547" t="s">
        <v>409</v>
      </c>
      <c r="Z5" s="548"/>
      <c r="AA5" s="548"/>
    </row>
    <row r="6" spans="1:27" ht="15" customHeight="1">
      <c r="A6" s="554"/>
      <c r="B6" s="555"/>
      <c r="C6" s="67" t="s">
        <v>24</v>
      </c>
      <c r="D6" s="67" t="s">
        <v>401</v>
      </c>
      <c r="E6" s="67" t="s">
        <v>402</v>
      </c>
      <c r="F6" s="559"/>
      <c r="G6" s="67" t="s">
        <v>24</v>
      </c>
      <c r="H6" s="67" t="s">
        <v>25</v>
      </c>
      <c r="I6" s="67" t="s">
        <v>26</v>
      </c>
      <c r="J6" s="67" t="s">
        <v>24</v>
      </c>
      <c r="K6" s="67" t="s">
        <v>25</v>
      </c>
      <c r="L6" s="67" t="s">
        <v>26</v>
      </c>
      <c r="M6" s="67" t="s">
        <v>24</v>
      </c>
      <c r="N6" s="67" t="s">
        <v>25</v>
      </c>
      <c r="O6" s="67" t="s">
        <v>26</v>
      </c>
      <c r="P6" s="67" t="s">
        <v>24</v>
      </c>
      <c r="Q6" s="67" t="s">
        <v>25</v>
      </c>
      <c r="R6" s="67" t="s">
        <v>26</v>
      </c>
      <c r="S6" s="67" t="s">
        <v>24</v>
      </c>
      <c r="T6" s="67" t="s">
        <v>25</v>
      </c>
      <c r="U6" s="67" t="s">
        <v>26</v>
      </c>
      <c r="V6" s="67" t="s">
        <v>24</v>
      </c>
      <c r="W6" s="67" t="s">
        <v>25</v>
      </c>
      <c r="X6" s="67" t="s">
        <v>26</v>
      </c>
      <c r="Y6" s="67" t="s">
        <v>24</v>
      </c>
      <c r="Z6" s="67" t="s">
        <v>25</v>
      </c>
      <c r="AA6" s="66" t="s">
        <v>26</v>
      </c>
    </row>
    <row r="7" spans="1:27" ht="15" customHeight="1">
      <c r="A7" s="474" t="s">
        <v>410</v>
      </c>
      <c r="B7" s="476"/>
      <c r="C7" s="266">
        <f>SUM(D7:E7)</f>
        <v>300</v>
      </c>
      <c r="D7" s="268">
        <v>286</v>
      </c>
      <c r="E7" s="268">
        <v>14</v>
      </c>
      <c r="F7" s="268">
        <v>3100</v>
      </c>
      <c r="G7" s="266">
        <f>SUM(H7:I7)</f>
        <v>86884</v>
      </c>
      <c r="H7" s="268">
        <f>SUM(K7,N7,Q7,T7,W7,Z7)</f>
        <v>44156</v>
      </c>
      <c r="I7" s="268">
        <f>SUM(L7,O7,R7,U7,X7,AA7)</f>
        <v>42728</v>
      </c>
      <c r="J7" s="266">
        <f>SUM(K7:L7)</f>
        <v>13756</v>
      </c>
      <c r="K7" s="268">
        <v>6950</v>
      </c>
      <c r="L7" s="268">
        <v>6806</v>
      </c>
      <c r="M7" s="266">
        <f>SUM(N7:O7)</f>
        <v>13988</v>
      </c>
      <c r="N7" s="268">
        <v>7092</v>
      </c>
      <c r="O7" s="268">
        <v>6896</v>
      </c>
      <c r="P7" s="266">
        <f>SUM(Q7:R7)</f>
        <v>14376</v>
      </c>
      <c r="Q7" s="268">
        <v>7370</v>
      </c>
      <c r="R7" s="268">
        <v>7006</v>
      </c>
      <c r="S7" s="266">
        <f>SUM(T7:U7)</f>
        <v>14258</v>
      </c>
      <c r="T7" s="268">
        <v>7289</v>
      </c>
      <c r="U7" s="268">
        <v>6969</v>
      </c>
      <c r="V7" s="266">
        <f>SUM(W7:X7)</f>
        <v>14764</v>
      </c>
      <c r="W7" s="268">
        <v>7509</v>
      </c>
      <c r="X7" s="268">
        <v>7255</v>
      </c>
      <c r="Y7" s="266">
        <f>SUM(Z7:AA7)</f>
        <v>15742</v>
      </c>
      <c r="Z7" s="268">
        <v>7946</v>
      </c>
      <c r="AA7" s="268">
        <v>7796</v>
      </c>
    </row>
    <row r="8" spans="1:27" ht="15" customHeight="1">
      <c r="A8" s="550" t="s">
        <v>42</v>
      </c>
      <c r="B8" s="551"/>
      <c r="C8" s="266">
        <f>SUM(D8:E8)</f>
        <v>296</v>
      </c>
      <c r="D8" s="268">
        <v>282</v>
      </c>
      <c r="E8" s="268">
        <v>14</v>
      </c>
      <c r="F8" s="268">
        <v>3023</v>
      </c>
      <c r="G8" s="266">
        <f>SUM(H8:I8)</f>
        <v>84576</v>
      </c>
      <c r="H8" s="268">
        <f>SUM(K8,N8,Q8,T8,W8,Z8)</f>
        <v>43143</v>
      </c>
      <c r="I8" s="268">
        <f>SUM(L8,O8,R8,U8,X8,AA8)</f>
        <v>41433</v>
      </c>
      <c r="J8" s="266">
        <f>SUM(K8:L8)</f>
        <v>13199</v>
      </c>
      <c r="K8" s="268">
        <v>6839</v>
      </c>
      <c r="L8" s="268">
        <v>6360</v>
      </c>
      <c r="M8" s="266">
        <f>SUM(N8:O8)</f>
        <v>13812</v>
      </c>
      <c r="N8" s="268">
        <v>6975</v>
      </c>
      <c r="O8" s="268">
        <v>6837</v>
      </c>
      <c r="P8" s="266">
        <f>SUM(Q8:R8)</f>
        <v>14019</v>
      </c>
      <c r="Q8" s="268">
        <v>7108</v>
      </c>
      <c r="R8" s="268">
        <v>6911</v>
      </c>
      <c r="S8" s="266">
        <f>SUM(T8:U8)</f>
        <v>14419</v>
      </c>
      <c r="T8" s="268">
        <v>7399</v>
      </c>
      <c r="U8" s="268">
        <v>7020</v>
      </c>
      <c r="V8" s="266">
        <f>SUM(W8:X8)</f>
        <v>14341</v>
      </c>
      <c r="W8" s="268">
        <v>7323</v>
      </c>
      <c r="X8" s="268">
        <v>7018</v>
      </c>
      <c r="Y8" s="266">
        <f>SUM(Z8:AA8)</f>
        <v>14786</v>
      </c>
      <c r="Z8" s="268">
        <v>7499</v>
      </c>
      <c r="AA8" s="268">
        <v>7287</v>
      </c>
    </row>
    <row r="9" spans="1:27" ht="15" customHeight="1">
      <c r="A9" s="550" t="s">
        <v>43</v>
      </c>
      <c r="B9" s="551"/>
      <c r="C9" s="266">
        <f>SUM(D9:E9)</f>
        <v>296</v>
      </c>
      <c r="D9" s="268">
        <v>282</v>
      </c>
      <c r="E9" s="268">
        <v>14</v>
      </c>
      <c r="F9" s="268">
        <v>2985</v>
      </c>
      <c r="G9" s="266">
        <f aca="true" t="shared" si="0" ref="G9:G70">SUM(H9:I9)</f>
        <v>82918</v>
      </c>
      <c r="H9" s="268">
        <f aca="true" t="shared" si="1" ref="H9:H70">SUM(K9,N9,Q9,T9,W9,Z9)</f>
        <v>42350</v>
      </c>
      <c r="I9" s="268">
        <f aca="true" t="shared" si="2" ref="I9:I70">SUM(L9,O9,R9,U9,X9,AA9)</f>
        <v>40568</v>
      </c>
      <c r="J9" s="266">
        <f aca="true" t="shared" si="3" ref="J9:J70">SUM(K9:L9)</f>
        <v>13001</v>
      </c>
      <c r="K9" s="268">
        <v>6653</v>
      </c>
      <c r="L9" s="268">
        <v>6348</v>
      </c>
      <c r="M9" s="266">
        <f aca="true" t="shared" si="4" ref="M9:M70">SUM(N9:O9)</f>
        <v>13237</v>
      </c>
      <c r="N9" s="268">
        <v>6858</v>
      </c>
      <c r="O9" s="268">
        <v>6379</v>
      </c>
      <c r="P9" s="266">
        <f aca="true" t="shared" si="5" ref="P9:P70">SUM(Q9:R9)</f>
        <v>13855</v>
      </c>
      <c r="Q9" s="268">
        <v>6994</v>
      </c>
      <c r="R9" s="268">
        <v>6861</v>
      </c>
      <c r="S9" s="266">
        <f aca="true" t="shared" si="6" ref="S9:S70">SUM(T9:U9)</f>
        <v>14053</v>
      </c>
      <c r="T9" s="268">
        <v>7125</v>
      </c>
      <c r="U9" s="268">
        <v>6928</v>
      </c>
      <c r="V9" s="266">
        <f aca="true" t="shared" si="7" ref="V9:V70">SUM(W9:X9)</f>
        <v>14438</v>
      </c>
      <c r="W9" s="268">
        <v>7408</v>
      </c>
      <c r="X9" s="268">
        <v>7030</v>
      </c>
      <c r="Y9" s="266">
        <f aca="true" t="shared" si="8" ref="Y9:Y70">SUM(Z9:AA9)</f>
        <v>14334</v>
      </c>
      <c r="Z9" s="268">
        <v>7312</v>
      </c>
      <c r="AA9" s="268">
        <v>7022</v>
      </c>
    </row>
    <row r="10" spans="1:27" ht="15" customHeight="1">
      <c r="A10" s="550" t="s">
        <v>30</v>
      </c>
      <c r="B10" s="551"/>
      <c r="C10" s="266">
        <f>SUM(D10:E10)</f>
        <v>295</v>
      </c>
      <c r="D10" s="268">
        <v>282</v>
      </c>
      <c r="E10" s="268">
        <v>13</v>
      </c>
      <c r="F10" s="268">
        <v>2938</v>
      </c>
      <c r="G10" s="266">
        <f t="shared" si="0"/>
        <v>81055</v>
      </c>
      <c r="H10" s="268">
        <f t="shared" si="1"/>
        <v>41406</v>
      </c>
      <c r="I10" s="268">
        <f t="shared" si="2"/>
        <v>39649</v>
      </c>
      <c r="J10" s="266">
        <f t="shared" si="3"/>
        <v>12405</v>
      </c>
      <c r="K10" s="268">
        <v>6342</v>
      </c>
      <c r="L10" s="268">
        <v>6063</v>
      </c>
      <c r="M10" s="266">
        <f t="shared" si="4"/>
        <v>13025</v>
      </c>
      <c r="N10" s="268">
        <v>6655</v>
      </c>
      <c r="O10" s="268">
        <v>6370</v>
      </c>
      <c r="P10" s="266">
        <f t="shared" si="5"/>
        <v>13229</v>
      </c>
      <c r="Q10" s="268">
        <v>6849</v>
      </c>
      <c r="R10" s="268">
        <v>6380</v>
      </c>
      <c r="S10" s="266">
        <f t="shared" si="6"/>
        <v>13890</v>
      </c>
      <c r="T10" s="268">
        <v>7010</v>
      </c>
      <c r="U10" s="268">
        <v>6880</v>
      </c>
      <c r="V10" s="266">
        <f t="shared" si="7"/>
        <v>14044</v>
      </c>
      <c r="W10" s="268">
        <v>7122</v>
      </c>
      <c r="X10" s="268">
        <v>6922</v>
      </c>
      <c r="Y10" s="266">
        <f t="shared" si="8"/>
        <v>14462</v>
      </c>
      <c r="Z10" s="268">
        <v>7428</v>
      </c>
      <c r="AA10" s="268">
        <v>7034</v>
      </c>
    </row>
    <row r="11" spans="1:27" ht="15" customHeight="1">
      <c r="A11" s="545" t="s">
        <v>31</v>
      </c>
      <c r="B11" s="546"/>
      <c r="C11" s="174">
        <f>SUM(C14:C21,C23,C26,C32,C42,C49,C55,C63,C69)</f>
        <v>287</v>
      </c>
      <c r="D11" s="174">
        <f>SUM(D14:D21,D23,D26,D32,D42,D49,D55,D63,D69)</f>
        <v>277</v>
      </c>
      <c r="E11" s="174">
        <f aca="true" t="shared" si="9" ref="E11:AA11">SUM(E14:E21,E23,E26,E32,E42,E49,E55,E63,E69)</f>
        <v>10</v>
      </c>
      <c r="F11" s="174">
        <f t="shared" si="9"/>
        <v>2868</v>
      </c>
      <c r="G11" s="174">
        <f t="shared" si="9"/>
        <v>79107</v>
      </c>
      <c r="H11" s="174">
        <f t="shared" si="9"/>
        <v>40355</v>
      </c>
      <c r="I11" s="174">
        <f t="shared" si="9"/>
        <v>38752</v>
      </c>
      <c r="J11" s="174">
        <f t="shared" si="9"/>
        <v>12434</v>
      </c>
      <c r="K11" s="174">
        <f t="shared" si="9"/>
        <v>6328</v>
      </c>
      <c r="L11" s="174">
        <f t="shared" si="9"/>
        <v>6106</v>
      </c>
      <c r="M11" s="174">
        <f t="shared" si="9"/>
        <v>12394</v>
      </c>
      <c r="N11" s="174">
        <f t="shared" si="9"/>
        <v>6324</v>
      </c>
      <c r="O11" s="174">
        <f t="shared" si="9"/>
        <v>6070</v>
      </c>
      <c r="P11" s="174">
        <f t="shared" si="9"/>
        <v>13049</v>
      </c>
      <c r="Q11" s="174">
        <f t="shared" si="9"/>
        <v>6677</v>
      </c>
      <c r="R11" s="174">
        <f t="shared" si="9"/>
        <v>6372</v>
      </c>
      <c r="S11" s="174">
        <f t="shared" si="9"/>
        <v>13215</v>
      </c>
      <c r="T11" s="174">
        <f t="shared" si="9"/>
        <v>6846</v>
      </c>
      <c r="U11" s="174">
        <f t="shared" si="9"/>
        <v>6369</v>
      </c>
      <c r="V11" s="174">
        <f t="shared" si="9"/>
        <v>13931</v>
      </c>
      <c r="W11" s="174">
        <f t="shared" si="9"/>
        <v>7024</v>
      </c>
      <c r="X11" s="174">
        <f t="shared" si="9"/>
        <v>6907</v>
      </c>
      <c r="Y11" s="174">
        <f t="shared" si="9"/>
        <v>14084</v>
      </c>
      <c r="Z11" s="174">
        <f t="shared" si="9"/>
        <v>7156</v>
      </c>
      <c r="AA11" s="174">
        <f t="shared" si="9"/>
        <v>6928</v>
      </c>
    </row>
    <row r="12" spans="1:27" ht="15" customHeight="1">
      <c r="A12" s="63"/>
      <c r="B12" s="64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</row>
    <row r="13" spans="1:27" ht="15" customHeight="1">
      <c r="A13" s="46"/>
      <c r="B13" s="69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200"/>
    </row>
    <row r="14" spans="1:27" ht="15" customHeight="1">
      <c r="A14" s="466" t="s">
        <v>67</v>
      </c>
      <c r="B14" s="467"/>
      <c r="C14" s="181">
        <f aca="true" t="shared" si="10" ref="C14:C70">SUM(D14:E14)</f>
        <v>63</v>
      </c>
      <c r="D14" s="181">
        <v>62</v>
      </c>
      <c r="E14" s="181">
        <v>1</v>
      </c>
      <c r="F14" s="181">
        <v>933</v>
      </c>
      <c r="G14" s="181">
        <f t="shared" si="0"/>
        <v>29275</v>
      </c>
      <c r="H14" s="174">
        <f t="shared" si="1"/>
        <v>14958</v>
      </c>
      <c r="I14" s="174">
        <f t="shared" si="2"/>
        <v>14317</v>
      </c>
      <c r="J14" s="181">
        <f t="shared" si="3"/>
        <v>4664</v>
      </c>
      <c r="K14" s="181">
        <v>2344</v>
      </c>
      <c r="L14" s="181">
        <v>2320</v>
      </c>
      <c r="M14" s="181">
        <f t="shared" si="4"/>
        <v>4563</v>
      </c>
      <c r="N14" s="181">
        <v>2343</v>
      </c>
      <c r="O14" s="181">
        <v>2220</v>
      </c>
      <c r="P14" s="181">
        <f t="shared" si="5"/>
        <v>4927</v>
      </c>
      <c r="Q14" s="181">
        <v>2493</v>
      </c>
      <c r="R14" s="181">
        <v>2434</v>
      </c>
      <c r="S14" s="181">
        <f t="shared" si="6"/>
        <v>4830</v>
      </c>
      <c r="T14" s="181">
        <v>2553</v>
      </c>
      <c r="U14" s="181">
        <v>2277</v>
      </c>
      <c r="V14" s="181">
        <f t="shared" si="7"/>
        <v>5140</v>
      </c>
      <c r="W14" s="181">
        <v>2635</v>
      </c>
      <c r="X14" s="181">
        <v>2505</v>
      </c>
      <c r="Y14" s="181">
        <f t="shared" si="8"/>
        <v>5151</v>
      </c>
      <c r="Z14" s="181">
        <v>2590</v>
      </c>
      <c r="AA14" s="181">
        <v>2561</v>
      </c>
    </row>
    <row r="15" spans="1:27" ht="15" customHeight="1">
      <c r="A15" s="466" t="s">
        <v>35</v>
      </c>
      <c r="B15" s="467"/>
      <c r="C15" s="181">
        <f t="shared" si="10"/>
        <v>10</v>
      </c>
      <c r="D15" s="181">
        <v>10</v>
      </c>
      <c r="E15" s="174" t="s">
        <v>755</v>
      </c>
      <c r="F15" s="181">
        <v>113</v>
      </c>
      <c r="G15" s="181">
        <f t="shared" si="0"/>
        <v>3290</v>
      </c>
      <c r="H15" s="174">
        <f t="shared" si="1"/>
        <v>1703</v>
      </c>
      <c r="I15" s="174">
        <f t="shared" si="2"/>
        <v>1587</v>
      </c>
      <c r="J15" s="181">
        <f t="shared" si="3"/>
        <v>488</v>
      </c>
      <c r="K15" s="181">
        <v>259</v>
      </c>
      <c r="L15" s="181">
        <v>229</v>
      </c>
      <c r="M15" s="181">
        <f t="shared" si="4"/>
        <v>568</v>
      </c>
      <c r="N15" s="181">
        <v>309</v>
      </c>
      <c r="O15" s="181">
        <v>259</v>
      </c>
      <c r="P15" s="181">
        <f t="shared" si="5"/>
        <v>540</v>
      </c>
      <c r="Q15" s="181">
        <v>279</v>
      </c>
      <c r="R15" s="181">
        <v>261</v>
      </c>
      <c r="S15" s="181">
        <f t="shared" si="6"/>
        <v>554</v>
      </c>
      <c r="T15" s="181">
        <v>274</v>
      </c>
      <c r="U15" s="181">
        <v>280</v>
      </c>
      <c r="V15" s="181">
        <f t="shared" si="7"/>
        <v>571</v>
      </c>
      <c r="W15" s="181">
        <v>286</v>
      </c>
      <c r="X15" s="181">
        <v>285</v>
      </c>
      <c r="Y15" s="181">
        <f t="shared" si="8"/>
        <v>569</v>
      </c>
      <c r="Z15" s="181">
        <v>296</v>
      </c>
      <c r="AA15" s="181">
        <v>273</v>
      </c>
    </row>
    <row r="16" spans="1:27" ht="15" customHeight="1">
      <c r="A16" s="466" t="s">
        <v>68</v>
      </c>
      <c r="B16" s="467"/>
      <c r="C16" s="181">
        <f t="shared" si="10"/>
        <v>26</v>
      </c>
      <c r="D16" s="181">
        <v>25</v>
      </c>
      <c r="E16" s="181">
        <v>1</v>
      </c>
      <c r="F16" s="181">
        <v>262</v>
      </c>
      <c r="G16" s="181">
        <f t="shared" si="0"/>
        <v>7392</v>
      </c>
      <c r="H16" s="174">
        <f t="shared" si="1"/>
        <v>3706</v>
      </c>
      <c r="I16" s="174">
        <f t="shared" si="2"/>
        <v>3686</v>
      </c>
      <c r="J16" s="181">
        <f t="shared" si="3"/>
        <v>1208</v>
      </c>
      <c r="K16" s="181">
        <v>598</v>
      </c>
      <c r="L16" s="181">
        <v>610</v>
      </c>
      <c r="M16" s="181">
        <f t="shared" si="4"/>
        <v>1157</v>
      </c>
      <c r="N16" s="181">
        <v>539</v>
      </c>
      <c r="O16" s="181">
        <v>618</v>
      </c>
      <c r="P16" s="181">
        <f t="shared" si="5"/>
        <v>1241</v>
      </c>
      <c r="Q16" s="181">
        <v>622</v>
      </c>
      <c r="R16" s="181">
        <v>619</v>
      </c>
      <c r="S16" s="181">
        <f t="shared" si="6"/>
        <v>1218</v>
      </c>
      <c r="T16" s="181">
        <v>590</v>
      </c>
      <c r="U16" s="181">
        <v>628</v>
      </c>
      <c r="V16" s="181">
        <f t="shared" si="7"/>
        <v>1291</v>
      </c>
      <c r="W16" s="181">
        <v>683</v>
      </c>
      <c r="X16" s="181">
        <v>608</v>
      </c>
      <c r="Y16" s="181">
        <f t="shared" si="8"/>
        <v>1277</v>
      </c>
      <c r="Z16" s="181">
        <v>674</v>
      </c>
      <c r="AA16" s="181">
        <v>603</v>
      </c>
    </row>
    <row r="17" spans="1:27" ht="15" customHeight="1">
      <c r="A17" s="466" t="s">
        <v>69</v>
      </c>
      <c r="B17" s="467"/>
      <c r="C17" s="181">
        <f t="shared" si="10"/>
        <v>18</v>
      </c>
      <c r="D17" s="181">
        <v>16</v>
      </c>
      <c r="E17" s="181">
        <v>2</v>
      </c>
      <c r="F17" s="181">
        <v>99</v>
      </c>
      <c r="G17" s="181">
        <f t="shared" si="0"/>
        <v>1889</v>
      </c>
      <c r="H17" s="174">
        <f t="shared" si="1"/>
        <v>929</v>
      </c>
      <c r="I17" s="174">
        <f t="shared" si="2"/>
        <v>960</v>
      </c>
      <c r="J17" s="181">
        <f t="shared" si="3"/>
        <v>290</v>
      </c>
      <c r="K17" s="181">
        <v>130</v>
      </c>
      <c r="L17" s="181">
        <v>160</v>
      </c>
      <c r="M17" s="181">
        <f t="shared" si="4"/>
        <v>279</v>
      </c>
      <c r="N17" s="181">
        <v>151</v>
      </c>
      <c r="O17" s="181">
        <v>128</v>
      </c>
      <c r="P17" s="181">
        <f t="shared" si="5"/>
        <v>313</v>
      </c>
      <c r="Q17" s="181">
        <v>163</v>
      </c>
      <c r="R17" s="181">
        <v>150</v>
      </c>
      <c r="S17" s="181">
        <f t="shared" si="6"/>
        <v>297</v>
      </c>
      <c r="T17" s="181">
        <v>150</v>
      </c>
      <c r="U17" s="181">
        <v>147</v>
      </c>
      <c r="V17" s="181">
        <f t="shared" si="7"/>
        <v>343</v>
      </c>
      <c r="W17" s="181">
        <v>162</v>
      </c>
      <c r="X17" s="181">
        <v>181</v>
      </c>
      <c r="Y17" s="181">
        <f t="shared" si="8"/>
        <v>367</v>
      </c>
      <c r="Z17" s="181">
        <v>173</v>
      </c>
      <c r="AA17" s="181">
        <v>194</v>
      </c>
    </row>
    <row r="18" spans="1:27" ht="15" customHeight="1">
      <c r="A18" s="466" t="s">
        <v>70</v>
      </c>
      <c r="B18" s="467"/>
      <c r="C18" s="181">
        <f t="shared" si="10"/>
        <v>13</v>
      </c>
      <c r="D18" s="181">
        <v>13</v>
      </c>
      <c r="E18" s="174" t="s">
        <v>755</v>
      </c>
      <c r="F18" s="181">
        <v>71</v>
      </c>
      <c r="G18" s="181">
        <f t="shared" si="0"/>
        <v>1322</v>
      </c>
      <c r="H18" s="174">
        <f t="shared" si="1"/>
        <v>663</v>
      </c>
      <c r="I18" s="174">
        <f t="shared" si="2"/>
        <v>659</v>
      </c>
      <c r="J18" s="181">
        <f t="shared" si="3"/>
        <v>196</v>
      </c>
      <c r="K18" s="181">
        <v>95</v>
      </c>
      <c r="L18" s="181">
        <v>101</v>
      </c>
      <c r="M18" s="181">
        <f t="shared" si="4"/>
        <v>201</v>
      </c>
      <c r="N18" s="181">
        <v>100</v>
      </c>
      <c r="O18" s="181">
        <v>101</v>
      </c>
      <c r="P18" s="181">
        <f t="shared" si="5"/>
        <v>196</v>
      </c>
      <c r="Q18" s="181">
        <v>101</v>
      </c>
      <c r="R18" s="181">
        <v>95</v>
      </c>
      <c r="S18" s="181">
        <f t="shared" si="6"/>
        <v>240</v>
      </c>
      <c r="T18" s="181">
        <v>114</v>
      </c>
      <c r="U18" s="181">
        <v>126</v>
      </c>
      <c r="V18" s="181">
        <f t="shared" si="7"/>
        <v>238</v>
      </c>
      <c r="W18" s="181">
        <v>119</v>
      </c>
      <c r="X18" s="181">
        <v>119</v>
      </c>
      <c r="Y18" s="181">
        <f t="shared" si="8"/>
        <v>251</v>
      </c>
      <c r="Z18" s="181">
        <v>134</v>
      </c>
      <c r="AA18" s="181">
        <v>117</v>
      </c>
    </row>
    <row r="19" spans="1:27" ht="15" customHeight="1">
      <c r="A19" s="466" t="s">
        <v>71</v>
      </c>
      <c r="B19" s="467"/>
      <c r="C19" s="181">
        <f t="shared" si="10"/>
        <v>18</v>
      </c>
      <c r="D19" s="181">
        <v>18</v>
      </c>
      <c r="E19" s="174" t="s">
        <v>755</v>
      </c>
      <c r="F19" s="181">
        <v>172</v>
      </c>
      <c r="G19" s="181">
        <f t="shared" si="0"/>
        <v>4641</v>
      </c>
      <c r="H19" s="174">
        <f t="shared" si="1"/>
        <v>2362</v>
      </c>
      <c r="I19" s="174">
        <f t="shared" si="2"/>
        <v>2279</v>
      </c>
      <c r="J19" s="181">
        <f t="shared" si="3"/>
        <v>734</v>
      </c>
      <c r="K19" s="181">
        <v>377</v>
      </c>
      <c r="L19" s="181">
        <v>357</v>
      </c>
      <c r="M19" s="181">
        <f t="shared" si="4"/>
        <v>728</v>
      </c>
      <c r="N19" s="181">
        <v>359</v>
      </c>
      <c r="O19" s="181">
        <v>369</v>
      </c>
      <c r="P19" s="181">
        <f t="shared" si="5"/>
        <v>755</v>
      </c>
      <c r="Q19" s="181">
        <v>377</v>
      </c>
      <c r="R19" s="181">
        <v>378</v>
      </c>
      <c r="S19" s="181">
        <f t="shared" si="6"/>
        <v>775</v>
      </c>
      <c r="T19" s="181">
        <v>397</v>
      </c>
      <c r="U19" s="181">
        <v>378</v>
      </c>
      <c r="V19" s="181">
        <f t="shared" si="7"/>
        <v>835</v>
      </c>
      <c r="W19" s="181">
        <v>427</v>
      </c>
      <c r="X19" s="181">
        <v>408</v>
      </c>
      <c r="Y19" s="181">
        <f t="shared" si="8"/>
        <v>814</v>
      </c>
      <c r="Z19" s="181">
        <v>425</v>
      </c>
      <c r="AA19" s="181">
        <v>389</v>
      </c>
    </row>
    <row r="20" spans="1:27" ht="15" customHeight="1">
      <c r="A20" s="466" t="s">
        <v>72</v>
      </c>
      <c r="B20" s="467"/>
      <c r="C20" s="181">
        <f t="shared" si="10"/>
        <v>9</v>
      </c>
      <c r="D20" s="181">
        <v>8</v>
      </c>
      <c r="E20" s="181">
        <v>1</v>
      </c>
      <c r="F20" s="181">
        <v>67</v>
      </c>
      <c r="G20" s="181">
        <f t="shared" si="0"/>
        <v>1589</v>
      </c>
      <c r="H20" s="174">
        <f t="shared" si="1"/>
        <v>815</v>
      </c>
      <c r="I20" s="174">
        <f t="shared" si="2"/>
        <v>774</v>
      </c>
      <c r="J20" s="181">
        <f t="shared" si="3"/>
        <v>248</v>
      </c>
      <c r="K20" s="181">
        <v>120</v>
      </c>
      <c r="L20" s="181">
        <v>128</v>
      </c>
      <c r="M20" s="181">
        <f t="shared" si="4"/>
        <v>225</v>
      </c>
      <c r="N20" s="181">
        <v>131</v>
      </c>
      <c r="O20" s="181">
        <v>94</v>
      </c>
      <c r="P20" s="181">
        <f t="shared" si="5"/>
        <v>255</v>
      </c>
      <c r="Q20" s="181">
        <v>140</v>
      </c>
      <c r="R20" s="181">
        <v>115</v>
      </c>
      <c r="S20" s="181">
        <f t="shared" si="6"/>
        <v>285</v>
      </c>
      <c r="T20" s="181">
        <v>129</v>
      </c>
      <c r="U20" s="181">
        <v>156</v>
      </c>
      <c r="V20" s="181">
        <f t="shared" si="7"/>
        <v>272</v>
      </c>
      <c r="W20" s="181">
        <v>141</v>
      </c>
      <c r="X20" s="181">
        <v>131</v>
      </c>
      <c r="Y20" s="181">
        <f t="shared" si="8"/>
        <v>304</v>
      </c>
      <c r="Z20" s="181">
        <v>154</v>
      </c>
      <c r="AA20" s="181">
        <v>150</v>
      </c>
    </row>
    <row r="21" spans="1:27" ht="15" customHeight="1">
      <c r="A21" s="466" t="s">
        <v>73</v>
      </c>
      <c r="B21" s="467"/>
      <c r="C21" s="181">
        <f t="shared" si="10"/>
        <v>9</v>
      </c>
      <c r="D21" s="181">
        <v>9</v>
      </c>
      <c r="E21" s="174" t="s">
        <v>755</v>
      </c>
      <c r="F21" s="181">
        <v>156</v>
      </c>
      <c r="G21" s="181">
        <f t="shared" si="0"/>
        <v>4949</v>
      </c>
      <c r="H21" s="174">
        <f t="shared" si="1"/>
        <v>2587</v>
      </c>
      <c r="I21" s="174">
        <f t="shared" si="2"/>
        <v>2362</v>
      </c>
      <c r="J21" s="181">
        <f t="shared" si="3"/>
        <v>762</v>
      </c>
      <c r="K21" s="181">
        <v>418</v>
      </c>
      <c r="L21" s="181">
        <v>344</v>
      </c>
      <c r="M21" s="181">
        <f t="shared" si="4"/>
        <v>763</v>
      </c>
      <c r="N21" s="181">
        <v>411</v>
      </c>
      <c r="O21" s="181">
        <v>352</v>
      </c>
      <c r="P21" s="181">
        <f t="shared" si="5"/>
        <v>830</v>
      </c>
      <c r="Q21" s="181">
        <v>421</v>
      </c>
      <c r="R21" s="181">
        <v>409</v>
      </c>
      <c r="S21" s="181">
        <f t="shared" si="6"/>
        <v>812</v>
      </c>
      <c r="T21" s="181">
        <v>432</v>
      </c>
      <c r="U21" s="181">
        <v>380</v>
      </c>
      <c r="V21" s="181">
        <f t="shared" si="7"/>
        <v>880</v>
      </c>
      <c r="W21" s="181">
        <v>443</v>
      </c>
      <c r="X21" s="181">
        <v>437</v>
      </c>
      <c r="Y21" s="181">
        <f t="shared" si="8"/>
        <v>902</v>
      </c>
      <c r="Z21" s="181">
        <v>462</v>
      </c>
      <c r="AA21" s="181">
        <v>440</v>
      </c>
    </row>
    <row r="22" spans="1:27" ht="15" customHeight="1">
      <c r="A22" s="70"/>
      <c r="B22" s="69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</row>
    <row r="23" spans="1:27" ht="15" customHeight="1">
      <c r="A23" s="466" t="s">
        <v>74</v>
      </c>
      <c r="B23" s="467"/>
      <c r="C23" s="181">
        <f aca="true" t="shared" si="11" ref="C23:Z23">SUM(C24)</f>
        <v>4</v>
      </c>
      <c r="D23" s="181">
        <f t="shared" si="11"/>
        <v>3</v>
      </c>
      <c r="E23" s="181">
        <f t="shared" si="11"/>
        <v>1</v>
      </c>
      <c r="F23" s="181">
        <f t="shared" si="11"/>
        <v>27</v>
      </c>
      <c r="G23" s="181">
        <f t="shared" si="11"/>
        <v>683</v>
      </c>
      <c r="H23" s="181">
        <f t="shared" si="11"/>
        <v>359</v>
      </c>
      <c r="I23" s="181">
        <f t="shared" si="11"/>
        <v>324</v>
      </c>
      <c r="J23" s="181">
        <f t="shared" si="11"/>
        <v>110</v>
      </c>
      <c r="K23" s="181">
        <f t="shared" si="11"/>
        <v>60</v>
      </c>
      <c r="L23" s="181">
        <f t="shared" si="11"/>
        <v>50</v>
      </c>
      <c r="M23" s="181">
        <f t="shared" si="11"/>
        <v>107</v>
      </c>
      <c r="N23" s="181">
        <f t="shared" si="11"/>
        <v>62</v>
      </c>
      <c r="O23" s="181">
        <f t="shared" si="11"/>
        <v>45</v>
      </c>
      <c r="P23" s="181">
        <f t="shared" si="11"/>
        <v>104</v>
      </c>
      <c r="Q23" s="181">
        <f t="shared" si="11"/>
        <v>56</v>
      </c>
      <c r="R23" s="181">
        <f t="shared" si="11"/>
        <v>48</v>
      </c>
      <c r="S23" s="181">
        <f t="shared" si="11"/>
        <v>136</v>
      </c>
      <c r="T23" s="181">
        <f t="shared" si="11"/>
        <v>72</v>
      </c>
      <c r="U23" s="181">
        <f t="shared" si="11"/>
        <v>64</v>
      </c>
      <c r="V23" s="181">
        <f t="shared" si="11"/>
        <v>106</v>
      </c>
      <c r="W23" s="181">
        <f t="shared" si="11"/>
        <v>54</v>
      </c>
      <c r="X23" s="181">
        <f t="shared" si="11"/>
        <v>52</v>
      </c>
      <c r="Y23" s="181">
        <f t="shared" si="11"/>
        <v>120</v>
      </c>
      <c r="Z23" s="181">
        <f t="shared" si="11"/>
        <v>55</v>
      </c>
      <c r="AA23" s="181">
        <f>SUM(AA24)</f>
        <v>65</v>
      </c>
    </row>
    <row r="24" spans="1:27" ht="15" customHeight="1">
      <c r="A24" s="71"/>
      <c r="B24" s="8" t="s">
        <v>75</v>
      </c>
      <c r="C24" s="266">
        <f t="shared" si="10"/>
        <v>4</v>
      </c>
      <c r="D24" s="269">
        <v>3</v>
      </c>
      <c r="E24" s="269">
        <v>1</v>
      </c>
      <c r="F24" s="269">
        <v>27</v>
      </c>
      <c r="G24" s="266">
        <f t="shared" si="0"/>
        <v>683</v>
      </c>
      <c r="H24" s="268">
        <f t="shared" si="1"/>
        <v>359</v>
      </c>
      <c r="I24" s="268">
        <f t="shared" si="2"/>
        <v>324</v>
      </c>
      <c r="J24" s="266">
        <f t="shared" si="3"/>
        <v>110</v>
      </c>
      <c r="K24" s="269">
        <v>60</v>
      </c>
      <c r="L24" s="269">
        <v>50</v>
      </c>
      <c r="M24" s="266">
        <f t="shared" si="4"/>
        <v>107</v>
      </c>
      <c r="N24" s="269">
        <v>62</v>
      </c>
      <c r="O24" s="269">
        <v>45</v>
      </c>
      <c r="P24" s="266">
        <f t="shared" si="5"/>
        <v>104</v>
      </c>
      <c r="Q24" s="269">
        <v>56</v>
      </c>
      <c r="R24" s="269">
        <v>48</v>
      </c>
      <c r="S24" s="266">
        <f t="shared" si="6"/>
        <v>136</v>
      </c>
      <c r="T24" s="269">
        <v>72</v>
      </c>
      <c r="U24" s="269">
        <v>64</v>
      </c>
      <c r="V24" s="266">
        <f t="shared" si="7"/>
        <v>106</v>
      </c>
      <c r="W24" s="269">
        <v>54</v>
      </c>
      <c r="X24" s="269">
        <v>52</v>
      </c>
      <c r="Y24" s="266">
        <f t="shared" si="8"/>
        <v>120</v>
      </c>
      <c r="Z24" s="269">
        <v>55</v>
      </c>
      <c r="AA24" s="269">
        <v>65</v>
      </c>
    </row>
    <row r="25" spans="1:27" ht="15" customHeight="1">
      <c r="A25" s="71"/>
      <c r="B25" s="72"/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02"/>
      <c r="V25" s="402"/>
      <c r="W25" s="402"/>
      <c r="X25" s="402"/>
      <c r="Y25" s="402"/>
      <c r="Z25" s="402"/>
      <c r="AA25" s="402"/>
    </row>
    <row r="26" spans="1:27" ht="15" customHeight="1">
      <c r="A26" s="466" t="s">
        <v>76</v>
      </c>
      <c r="B26" s="467"/>
      <c r="C26" s="221">
        <f>SUM(C27:C30)</f>
        <v>11</v>
      </c>
      <c r="D26" s="221">
        <f>SUM(D27:D30)</f>
        <v>11</v>
      </c>
      <c r="E26" s="174" t="s">
        <v>755</v>
      </c>
      <c r="F26" s="221">
        <f aca="true" t="shared" si="12" ref="F26:AA26">SUM(F27:F30)</f>
        <v>123</v>
      </c>
      <c r="G26" s="221">
        <f t="shared" si="12"/>
        <v>3317</v>
      </c>
      <c r="H26" s="221">
        <f t="shared" si="12"/>
        <v>1718</v>
      </c>
      <c r="I26" s="221">
        <f t="shared" si="12"/>
        <v>1599</v>
      </c>
      <c r="J26" s="221">
        <f t="shared" si="12"/>
        <v>520</v>
      </c>
      <c r="K26" s="221">
        <f t="shared" si="12"/>
        <v>284</v>
      </c>
      <c r="L26" s="221">
        <f t="shared" si="12"/>
        <v>236</v>
      </c>
      <c r="M26" s="221">
        <f t="shared" si="12"/>
        <v>565</v>
      </c>
      <c r="N26" s="221">
        <f t="shared" si="12"/>
        <v>295</v>
      </c>
      <c r="O26" s="221">
        <f t="shared" si="12"/>
        <v>270</v>
      </c>
      <c r="P26" s="221">
        <f t="shared" si="12"/>
        <v>518</v>
      </c>
      <c r="Q26" s="221">
        <f t="shared" si="12"/>
        <v>277</v>
      </c>
      <c r="R26" s="221">
        <f t="shared" si="12"/>
        <v>241</v>
      </c>
      <c r="S26" s="221">
        <f t="shared" si="12"/>
        <v>545</v>
      </c>
      <c r="T26" s="221">
        <f t="shared" si="12"/>
        <v>270</v>
      </c>
      <c r="U26" s="221">
        <f t="shared" si="12"/>
        <v>275</v>
      </c>
      <c r="V26" s="221">
        <f t="shared" si="12"/>
        <v>592</v>
      </c>
      <c r="W26" s="221">
        <f t="shared" si="12"/>
        <v>285</v>
      </c>
      <c r="X26" s="221">
        <f t="shared" si="12"/>
        <v>307</v>
      </c>
      <c r="Y26" s="221">
        <f t="shared" si="12"/>
        <v>577</v>
      </c>
      <c r="Z26" s="221">
        <f t="shared" si="12"/>
        <v>307</v>
      </c>
      <c r="AA26" s="221">
        <f t="shared" si="12"/>
        <v>270</v>
      </c>
    </row>
    <row r="27" spans="1:27" ht="15" customHeight="1">
      <c r="A27" s="71"/>
      <c r="B27" s="8" t="s">
        <v>77</v>
      </c>
      <c r="C27" s="266">
        <f t="shared" si="10"/>
        <v>2</v>
      </c>
      <c r="D27" s="269">
        <v>2</v>
      </c>
      <c r="E27" s="268" t="s">
        <v>754</v>
      </c>
      <c r="F27" s="269">
        <v>36</v>
      </c>
      <c r="G27" s="266">
        <f t="shared" si="0"/>
        <v>1040</v>
      </c>
      <c r="H27" s="268">
        <f t="shared" si="1"/>
        <v>513</v>
      </c>
      <c r="I27" s="268">
        <f t="shared" si="2"/>
        <v>527</v>
      </c>
      <c r="J27" s="266">
        <f t="shared" si="3"/>
        <v>165</v>
      </c>
      <c r="K27" s="269">
        <v>89</v>
      </c>
      <c r="L27" s="269">
        <v>76</v>
      </c>
      <c r="M27" s="266">
        <f t="shared" si="4"/>
        <v>181</v>
      </c>
      <c r="N27" s="269">
        <v>88</v>
      </c>
      <c r="O27" s="269">
        <v>93</v>
      </c>
      <c r="P27" s="266">
        <f t="shared" si="5"/>
        <v>169</v>
      </c>
      <c r="Q27" s="269">
        <v>90</v>
      </c>
      <c r="R27" s="269">
        <v>79</v>
      </c>
      <c r="S27" s="266">
        <f t="shared" si="6"/>
        <v>164</v>
      </c>
      <c r="T27" s="269">
        <v>70</v>
      </c>
      <c r="U27" s="269">
        <v>94</v>
      </c>
      <c r="V27" s="266">
        <f t="shared" si="7"/>
        <v>186</v>
      </c>
      <c r="W27" s="269">
        <v>89</v>
      </c>
      <c r="X27" s="269">
        <v>97</v>
      </c>
      <c r="Y27" s="266">
        <f t="shared" si="8"/>
        <v>175</v>
      </c>
      <c r="Z27" s="269">
        <v>87</v>
      </c>
      <c r="AA27" s="269">
        <v>88</v>
      </c>
    </row>
    <row r="28" spans="1:27" ht="15" customHeight="1">
      <c r="A28" s="71"/>
      <c r="B28" s="8" t="s">
        <v>78</v>
      </c>
      <c r="C28" s="266">
        <f t="shared" si="10"/>
        <v>3</v>
      </c>
      <c r="D28" s="269">
        <v>3</v>
      </c>
      <c r="E28" s="268" t="s">
        <v>754</v>
      </c>
      <c r="F28" s="269">
        <v>33</v>
      </c>
      <c r="G28" s="266">
        <f t="shared" si="0"/>
        <v>963</v>
      </c>
      <c r="H28" s="268">
        <f t="shared" si="1"/>
        <v>509</v>
      </c>
      <c r="I28" s="268">
        <f t="shared" si="2"/>
        <v>454</v>
      </c>
      <c r="J28" s="266">
        <f t="shared" si="3"/>
        <v>152</v>
      </c>
      <c r="K28" s="269">
        <v>81</v>
      </c>
      <c r="L28" s="269">
        <v>71</v>
      </c>
      <c r="M28" s="266">
        <f t="shared" si="4"/>
        <v>155</v>
      </c>
      <c r="N28" s="269">
        <v>77</v>
      </c>
      <c r="O28" s="269">
        <v>78</v>
      </c>
      <c r="P28" s="266">
        <f t="shared" si="5"/>
        <v>139</v>
      </c>
      <c r="Q28" s="269">
        <v>74</v>
      </c>
      <c r="R28" s="269">
        <v>65</v>
      </c>
      <c r="S28" s="266">
        <f t="shared" si="6"/>
        <v>179</v>
      </c>
      <c r="T28" s="269">
        <v>99</v>
      </c>
      <c r="U28" s="269">
        <v>80</v>
      </c>
      <c r="V28" s="266">
        <f t="shared" si="7"/>
        <v>173</v>
      </c>
      <c r="W28" s="269">
        <v>83</v>
      </c>
      <c r="X28" s="269">
        <v>90</v>
      </c>
      <c r="Y28" s="266">
        <f t="shared" si="8"/>
        <v>165</v>
      </c>
      <c r="Z28" s="269">
        <v>95</v>
      </c>
      <c r="AA28" s="269">
        <v>70</v>
      </c>
    </row>
    <row r="29" spans="1:27" ht="15" customHeight="1">
      <c r="A29" s="71"/>
      <c r="B29" s="8" t="s">
        <v>79</v>
      </c>
      <c r="C29" s="266">
        <f t="shared" si="10"/>
        <v>3</v>
      </c>
      <c r="D29" s="269">
        <v>3</v>
      </c>
      <c r="E29" s="268" t="s">
        <v>754</v>
      </c>
      <c r="F29" s="269">
        <v>34</v>
      </c>
      <c r="G29" s="266">
        <f t="shared" si="0"/>
        <v>960</v>
      </c>
      <c r="H29" s="268">
        <f t="shared" si="1"/>
        <v>502</v>
      </c>
      <c r="I29" s="268">
        <f t="shared" si="2"/>
        <v>458</v>
      </c>
      <c r="J29" s="266">
        <f t="shared" si="3"/>
        <v>146</v>
      </c>
      <c r="K29" s="269">
        <v>86</v>
      </c>
      <c r="L29" s="269">
        <v>60</v>
      </c>
      <c r="M29" s="266">
        <f t="shared" si="4"/>
        <v>170</v>
      </c>
      <c r="N29" s="269">
        <v>97</v>
      </c>
      <c r="O29" s="269">
        <v>73</v>
      </c>
      <c r="P29" s="266">
        <f t="shared" si="5"/>
        <v>154</v>
      </c>
      <c r="Q29" s="269">
        <v>80</v>
      </c>
      <c r="R29" s="269">
        <v>74</v>
      </c>
      <c r="S29" s="266">
        <f t="shared" si="6"/>
        <v>150</v>
      </c>
      <c r="T29" s="269">
        <v>73</v>
      </c>
      <c r="U29" s="269">
        <v>77</v>
      </c>
      <c r="V29" s="266">
        <f t="shared" si="7"/>
        <v>171</v>
      </c>
      <c r="W29" s="269">
        <v>76</v>
      </c>
      <c r="X29" s="269">
        <v>95</v>
      </c>
      <c r="Y29" s="266">
        <f t="shared" si="8"/>
        <v>169</v>
      </c>
      <c r="Z29" s="269">
        <v>90</v>
      </c>
      <c r="AA29" s="269">
        <v>79</v>
      </c>
    </row>
    <row r="30" spans="1:27" ht="15" customHeight="1">
      <c r="A30" s="71"/>
      <c r="B30" s="8" t="s">
        <v>80</v>
      </c>
      <c r="C30" s="266">
        <f t="shared" si="10"/>
        <v>3</v>
      </c>
      <c r="D30" s="269">
        <v>3</v>
      </c>
      <c r="E30" s="268" t="s">
        <v>754</v>
      </c>
      <c r="F30" s="269">
        <v>20</v>
      </c>
      <c r="G30" s="266">
        <f t="shared" si="0"/>
        <v>354</v>
      </c>
      <c r="H30" s="268">
        <f t="shared" si="1"/>
        <v>194</v>
      </c>
      <c r="I30" s="268">
        <f t="shared" si="2"/>
        <v>160</v>
      </c>
      <c r="J30" s="266">
        <f t="shared" si="3"/>
        <v>57</v>
      </c>
      <c r="K30" s="269">
        <v>28</v>
      </c>
      <c r="L30" s="269">
        <v>29</v>
      </c>
      <c r="M30" s="266">
        <f t="shared" si="4"/>
        <v>59</v>
      </c>
      <c r="N30" s="269">
        <v>33</v>
      </c>
      <c r="O30" s="269">
        <v>26</v>
      </c>
      <c r="P30" s="266">
        <f t="shared" si="5"/>
        <v>56</v>
      </c>
      <c r="Q30" s="269">
        <v>33</v>
      </c>
      <c r="R30" s="269">
        <v>23</v>
      </c>
      <c r="S30" s="266">
        <f t="shared" si="6"/>
        <v>52</v>
      </c>
      <c r="T30" s="269">
        <v>28</v>
      </c>
      <c r="U30" s="269">
        <v>24</v>
      </c>
      <c r="V30" s="266">
        <f t="shared" si="7"/>
        <v>62</v>
      </c>
      <c r="W30" s="269">
        <v>37</v>
      </c>
      <c r="X30" s="269">
        <v>25</v>
      </c>
      <c r="Y30" s="266">
        <f t="shared" si="8"/>
        <v>68</v>
      </c>
      <c r="Z30" s="269">
        <v>35</v>
      </c>
      <c r="AA30" s="269">
        <v>33</v>
      </c>
    </row>
    <row r="31" spans="1:27" ht="15" customHeight="1">
      <c r="A31" s="71"/>
      <c r="B31" s="8"/>
      <c r="C31" s="402"/>
      <c r="D31" s="402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</row>
    <row r="32" spans="1:27" ht="15" customHeight="1">
      <c r="A32" s="466" t="s">
        <v>81</v>
      </c>
      <c r="B32" s="467"/>
      <c r="C32" s="221">
        <f aca="true" t="shared" si="13" ref="C32:Y32">SUM(C33:C40)</f>
        <v>16</v>
      </c>
      <c r="D32" s="221">
        <f t="shared" si="13"/>
        <v>16</v>
      </c>
      <c r="E32" s="174" t="s">
        <v>755</v>
      </c>
      <c r="F32" s="221">
        <f t="shared" si="13"/>
        <v>206</v>
      </c>
      <c r="G32" s="221">
        <f t="shared" si="13"/>
        <v>5960</v>
      </c>
      <c r="H32" s="221">
        <f t="shared" si="13"/>
        <v>3052</v>
      </c>
      <c r="I32" s="221">
        <f t="shared" si="13"/>
        <v>2908</v>
      </c>
      <c r="J32" s="221">
        <f t="shared" si="13"/>
        <v>921</v>
      </c>
      <c r="K32" s="221">
        <f t="shared" si="13"/>
        <v>492</v>
      </c>
      <c r="L32" s="221">
        <f t="shared" si="13"/>
        <v>429</v>
      </c>
      <c r="M32" s="221">
        <f t="shared" si="13"/>
        <v>895</v>
      </c>
      <c r="N32" s="221">
        <f t="shared" si="13"/>
        <v>444</v>
      </c>
      <c r="O32" s="221">
        <f t="shared" si="13"/>
        <v>451</v>
      </c>
      <c r="P32" s="221">
        <f t="shared" si="13"/>
        <v>1008</v>
      </c>
      <c r="Q32" s="221">
        <f t="shared" si="13"/>
        <v>511</v>
      </c>
      <c r="R32" s="221">
        <f t="shared" si="13"/>
        <v>497</v>
      </c>
      <c r="S32" s="221">
        <f t="shared" si="13"/>
        <v>1040</v>
      </c>
      <c r="T32" s="221">
        <f t="shared" si="13"/>
        <v>563</v>
      </c>
      <c r="U32" s="221">
        <f t="shared" si="13"/>
        <v>477</v>
      </c>
      <c r="V32" s="221">
        <f t="shared" si="13"/>
        <v>1056</v>
      </c>
      <c r="W32" s="221">
        <f t="shared" si="13"/>
        <v>518</v>
      </c>
      <c r="X32" s="221">
        <f t="shared" si="13"/>
        <v>538</v>
      </c>
      <c r="Y32" s="221">
        <f t="shared" si="13"/>
        <v>1040</v>
      </c>
      <c r="Z32" s="221">
        <f>SUM(Z33:Z40)</f>
        <v>524</v>
      </c>
      <c r="AA32" s="221">
        <f>SUM(AA33:AA40)</f>
        <v>516</v>
      </c>
    </row>
    <row r="33" spans="1:27" ht="15" customHeight="1">
      <c r="A33" s="71"/>
      <c r="B33" s="8" t="s">
        <v>82</v>
      </c>
      <c r="C33" s="266">
        <f t="shared" si="10"/>
        <v>3</v>
      </c>
      <c r="D33" s="269">
        <v>3</v>
      </c>
      <c r="E33" s="268" t="s">
        <v>754</v>
      </c>
      <c r="F33" s="269">
        <v>32</v>
      </c>
      <c r="G33" s="266">
        <f t="shared" si="0"/>
        <v>833</v>
      </c>
      <c r="H33" s="268">
        <f t="shared" si="1"/>
        <v>414</v>
      </c>
      <c r="I33" s="268">
        <f t="shared" si="2"/>
        <v>419</v>
      </c>
      <c r="J33" s="266">
        <f t="shared" si="3"/>
        <v>125</v>
      </c>
      <c r="K33" s="269">
        <v>72</v>
      </c>
      <c r="L33" s="269">
        <v>53</v>
      </c>
      <c r="M33" s="266">
        <f t="shared" si="4"/>
        <v>130</v>
      </c>
      <c r="N33" s="269">
        <v>53</v>
      </c>
      <c r="O33" s="269">
        <v>77</v>
      </c>
      <c r="P33" s="266">
        <f t="shared" si="5"/>
        <v>138</v>
      </c>
      <c r="Q33" s="269">
        <v>67</v>
      </c>
      <c r="R33" s="269">
        <v>71</v>
      </c>
      <c r="S33" s="266">
        <f t="shared" si="6"/>
        <v>154</v>
      </c>
      <c r="T33" s="269">
        <v>88</v>
      </c>
      <c r="U33" s="269">
        <v>66</v>
      </c>
      <c r="V33" s="266">
        <f t="shared" si="7"/>
        <v>137</v>
      </c>
      <c r="W33" s="269">
        <v>60</v>
      </c>
      <c r="X33" s="269">
        <v>77</v>
      </c>
      <c r="Y33" s="266">
        <f t="shared" si="8"/>
        <v>149</v>
      </c>
      <c r="Z33" s="269">
        <v>74</v>
      </c>
      <c r="AA33" s="269">
        <v>75</v>
      </c>
    </row>
    <row r="34" spans="1:27" ht="15" customHeight="1">
      <c r="A34" s="71"/>
      <c r="B34" s="8" t="s">
        <v>83</v>
      </c>
      <c r="C34" s="266">
        <f t="shared" si="10"/>
        <v>3</v>
      </c>
      <c r="D34" s="269">
        <v>3</v>
      </c>
      <c r="E34" s="268" t="s">
        <v>754</v>
      </c>
      <c r="F34" s="269">
        <v>54</v>
      </c>
      <c r="G34" s="266">
        <f t="shared" si="0"/>
        <v>1731</v>
      </c>
      <c r="H34" s="268">
        <f t="shared" si="1"/>
        <v>892</v>
      </c>
      <c r="I34" s="268">
        <f t="shared" si="2"/>
        <v>839</v>
      </c>
      <c r="J34" s="266">
        <f t="shared" si="3"/>
        <v>249</v>
      </c>
      <c r="K34" s="269">
        <v>132</v>
      </c>
      <c r="L34" s="269">
        <v>117</v>
      </c>
      <c r="M34" s="266">
        <f t="shared" si="4"/>
        <v>236</v>
      </c>
      <c r="N34" s="269">
        <v>128</v>
      </c>
      <c r="O34" s="269">
        <v>108</v>
      </c>
      <c r="P34" s="266">
        <f t="shared" si="5"/>
        <v>297</v>
      </c>
      <c r="Q34" s="269">
        <v>138</v>
      </c>
      <c r="R34" s="269">
        <v>159</v>
      </c>
      <c r="S34" s="266">
        <f t="shared" si="6"/>
        <v>313</v>
      </c>
      <c r="T34" s="269">
        <v>185</v>
      </c>
      <c r="U34" s="269">
        <v>128</v>
      </c>
      <c r="V34" s="266">
        <f t="shared" si="7"/>
        <v>322</v>
      </c>
      <c r="W34" s="269">
        <v>151</v>
      </c>
      <c r="X34" s="269">
        <v>171</v>
      </c>
      <c r="Y34" s="266">
        <f t="shared" si="8"/>
        <v>314</v>
      </c>
      <c r="Z34" s="269">
        <v>158</v>
      </c>
      <c r="AA34" s="269">
        <v>156</v>
      </c>
    </row>
    <row r="35" spans="1:27" ht="15" customHeight="1">
      <c r="A35" s="71"/>
      <c r="B35" s="8" t="s">
        <v>84</v>
      </c>
      <c r="C35" s="266">
        <f t="shared" si="10"/>
        <v>5</v>
      </c>
      <c r="D35" s="269">
        <v>5</v>
      </c>
      <c r="E35" s="268" t="s">
        <v>754</v>
      </c>
      <c r="F35" s="269">
        <v>88</v>
      </c>
      <c r="G35" s="266">
        <f t="shared" si="0"/>
        <v>2814</v>
      </c>
      <c r="H35" s="268">
        <f t="shared" si="1"/>
        <v>1452</v>
      </c>
      <c r="I35" s="268">
        <f t="shared" si="2"/>
        <v>1362</v>
      </c>
      <c r="J35" s="266">
        <f t="shared" si="3"/>
        <v>454</v>
      </c>
      <c r="K35" s="269">
        <v>235</v>
      </c>
      <c r="L35" s="269">
        <v>219</v>
      </c>
      <c r="M35" s="266">
        <f t="shared" si="4"/>
        <v>429</v>
      </c>
      <c r="N35" s="269">
        <v>216</v>
      </c>
      <c r="O35" s="269">
        <v>213</v>
      </c>
      <c r="P35" s="266">
        <f t="shared" si="5"/>
        <v>480</v>
      </c>
      <c r="Q35" s="269">
        <v>255</v>
      </c>
      <c r="R35" s="269">
        <v>225</v>
      </c>
      <c r="S35" s="266">
        <f t="shared" si="6"/>
        <v>478</v>
      </c>
      <c r="T35" s="269">
        <v>244</v>
      </c>
      <c r="U35" s="269">
        <v>234</v>
      </c>
      <c r="V35" s="266">
        <f t="shared" si="7"/>
        <v>491</v>
      </c>
      <c r="W35" s="269">
        <v>262</v>
      </c>
      <c r="X35" s="269">
        <v>229</v>
      </c>
      <c r="Y35" s="266">
        <f t="shared" si="8"/>
        <v>482</v>
      </c>
      <c r="Z35" s="269">
        <v>240</v>
      </c>
      <c r="AA35" s="269">
        <v>242</v>
      </c>
    </row>
    <row r="36" spans="1:27" ht="15" customHeight="1">
      <c r="A36" s="71"/>
      <c r="B36" s="8" t="s">
        <v>85</v>
      </c>
      <c r="C36" s="266">
        <f t="shared" si="10"/>
        <v>1</v>
      </c>
      <c r="D36" s="269">
        <v>1</v>
      </c>
      <c r="E36" s="268" t="s">
        <v>754</v>
      </c>
      <c r="F36" s="269">
        <v>6</v>
      </c>
      <c r="G36" s="266">
        <f t="shared" si="0"/>
        <v>98</v>
      </c>
      <c r="H36" s="268">
        <f t="shared" si="1"/>
        <v>49</v>
      </c>
      <c r="I36" s="268">
        <f t="shared" si="2"/>
        <v>49</v>
      </c>
      <c r="J36" s="266">
        <f t="shared" si="3"/>
        <v>18</v>
      </c>
      <c r="K36" s="269">
        <v>8</v>
      </c>
      <c r="L36" s="269">
        <v>10</v>
      </c>
      <c r="M36" s="266">
        <f t="shared" si="4"/>
        <v>13</v>
      </c>
      <c r="N36" s="269">
        <v>5</v>
      </c>
      <c r="O36" s="269">
        <v>8</v>
      </c>
      <c r="P36" s="266">
        <f t="shared" si="5"/>
        <v>20</v>
      </c>
      <c r="Q36" s="269">
        <v>10</v>
      </c>
      <c r="R36" s="269">
        <v>10</v>
      </c>
      <c r="S36" s="266">
        <f t="shared" si="6"/>
        <v>15</v>
      </c>
      <c r="T36" s="269">
        <v>6</v>
      </c>
      <c r="U36" s="269">
        <v>9</v>
      </c>
      <c r="V36" s="266">
        <f t="shared" si="7"/>
        <v>15</v>
      </c>
      <c r="W36" s="269">
        <v>11</v>
      </c>
      <c r="X36" s="269">
        <v>4</v>
      </c>
      <c r="Y36" s="266">
        <f t="shared" si="8"/>
        <v>17</v>
      </c>
      <c r="Z36" s="269">
        <v>9</v>
      </c>
      <c r="AA36" s="269">
        <v>8</v>
      </c>
    </row>
    <row r="37" spans="1:27" ht="15" customHeight="1">
      <c r="A37" s="71"/>
      <c r="B37" s="8" t="s">
        <v>86</v>
      </c>
      <c r="C37" s="266">
        <f t="shared" si="10"/>
        <v>1</v>
      </c>
      <c r="D37" s="269">
        <v>1</v>
      </c>
      <c r="E37" s="268" t="s">
        <v>754</v>
      </c>
      <c r="F37" s="269">
        <v>6</v>
      </c>
      <c r="G37" s="266">
        <f t="shared" si="0"/>
        <v>98</v>
      </c>
      <c r="H37" s="268">
        <f t="shared" si="1"/>
        <v>52</v>
      </c>
      <c r="I37" s="268">
        <f t="shared" si="2"/>
        <v>46</v>
      </c>
      <c r="J37" s="266">
        <f t="shared" si="3"/>
        <v>12</v>
      </c>
      <c r="K37" s="269">
        <v>4</v>
      </c>
      <c r="L37" s="269">
        <v>8</v>
      </c>
      <c r="M37" s="266">
        <f t="shared" si="4"/>
        <v>18</v>
      </c>
      <c r="N37" s="269">
        <v>10</v>
      </c>
      <c r="O37" s="269">
        <v>8</v>
      </c>
      <c r="P37" s="266">
        <f t="shared" si="5"/>
        <v>12</v>
      </c>
      <c r="Q37" s="269">
        <v>6</v>
      </c>
      <c r="R37" s="269">
        <v>6</v>
      </c>
      <c r="S37" s="266">
        <f t="shared" si="6"/>
        <v>20</v>
      </c>
      <c r="T37" s="269">
        <v>12</v>
      </c>
      <c r="U37" s="269">
        <v>8</v>
      </c>
      <c r="V37" s="266">
        <f t="shared" si="7"/>
        <v>21</v>
      </c>
      <c r="W37" s="269">
        <v>9</v>
      </c>
      <c r="X37" s="269">
        <v>12</v>
      </c>
      <c r="Y37" s="266">
        <f t="shared" si="8"/>
        <v>15</v>
      </c>
      <c r="Z37" s="269">
        <v>11</v>
      </c>
      <c r="AA37" s="269">
        <v>4</v>
      </c>
    </row>
    <row r="38" spans="1:27" ht="15" customHeight="1">
      <c r="A38" s="71"/>
      <c r="B38" s="8" t="s">
        <v>87</v>
      </c>
      <c r="C38" s="266">
        <f t="shared" si="10"/>
        <v>1</v>
      </c>
      <c r="D38" s="269">
        <v>1</v>
      </c>
      <c r="E38" s="268" t="s">
        <v>754</v>
      </c>
      <c r="F38" s="269">
        <v>8</v>
      </c>
      <c r="G38" s="266">
        <f t="shared" si="0"/>
        <v>236</v>
      </c>
      <c r="H38" s="268">
        <f t="shared" si="1"/>
        <v>123</v>
      </c>
      <c r="I38" s="268">
        <f t="shared" si="2"/>
        <v>113</v>
      </c>
      <c r="J38" s="266">
        <f t="shared" si="3"/>
        <v>35</v>
      </c>
      <c r="K38" s="269">
        <v>26</v>
      </c>
      <c r="L38" s="269">
        <v>9</v>
      </c>
      <c r="M38" s="266">
        <f t="shared" si="4"/>
        <v>42</v>
      </c>
      <c r="N38" s="269">
        <v>21</v>
      </c>
      <c r="O38" s="269">
        <v>21</v>
      </c>
      <c r="P38" s="266">
        <f t="shared" si="5"/>
        <v>36</v>
      </c>
      <c r="Q38" s="269">
        <v>20</v>
      </c>
      <c r="R38" s="269">
        <v>16</v>
      </c>
      <c r="S38" s="266">
        <f t="shared" si="6"/>
        <v>40</v>
      </c>
      <c r="T38" s="269">
        <v>18</v>
      </c>
      <c r="U38" s="269">
        <v>22</v>
      </c>
      <c r="V38" s="266">
        <f t="shared" si="7"/>
        <v>38</v>
      </c>
      <c r="W38" s="269">
        <v>15</v>
      </c>
      <c r="X38" s="269">
        <v>23</v>
      </c>
      <c r="Y38" s="266">
        <f t="shared" si="8"/>
        <v>45</v>
      </c>
      <c r="Z38" s="269">
        <v>23</v>
      </c>
      <c r="AA38" s="269">
        <v>22</v>
      </c>
    </row>
    <row r="39" spans="1:27" ht="15" customHeight="1">
      <c r="A39" s="71"/>
      <c r="B39" s="8" t="s">
        <v>88</v>
      </c>
      <c r="C39" s="266">
        <f t="shared" si="10"/>
        <v>1</v>
      </c>
      <c r="D39" s="269">
        <v>1</v>
      </c>
      <c r="E39" s="268" t="s">
        <v>754</v>
      </c>
      <c r="F39" s="269">
        <v>6</v>
      </c>
      <c r="G39" s="266">
        <f t="shared" si="0"/>
        <v>70</v>
      </c>
      <c r="H39" s="268">
        <f t="shared" si="1"/>
        <v>34</v>
      </c>
      <c r="I39" s="268">
        <f t="shared" si="2"/>
        <v>36</v>
      </c>
      <c r="J39" s="266">
        <f t="shared" si="3"/>
        <v>14</v>
      </c>
      <c r="K39" s="269">
        <v>9</v>
      </c>
      <c r="L39" s="268">
        <v>5</v>
      </c>
      <c r="M39" s="266">
        <f t="shared" si="4"/>
        <v>10</v>
      </c>
      <c r="N39" s="269">
        <v>4</v>
      </c>
      <c r="O39" s="269">
        <v>6</v>
      </c>
      <c r="P39" s="266">
        <f t="shared" si="5"/>
        <v>14</v>
      </c>
      <c r="Q39" s="269">
        <v>9</v>
      </c>
      <c r="R39" s="269">
        <v>5</v>
      </c>
      <c r="S39" s="266">
        <f t="shared" si="6"/>
        <v>7</v>
      </c>
      <c r="T39" s="269">
        <v>3</v>
      </c>
      <c r="U39" s="269">
        <v>4</v>
      </c>
      <c r="V39" s="266">
        <f t="shared" si="7"/>
        <v>14</v>
      </c>
      <c r="W39" s="269">
        <v>4</v>
      </c>
      <c r="X39" s="269">
        <v>10</v>
      </c>
      <c r="Y39" s="266">
        <f t="shared" si="8"/>
        <v>11</v>
      </c>
      <c r="Z39" s="269">
        <v>5</v>
      </c>
      <c r="AA39" s="269">
        <v>6</v>
      </c>
    </row>
    <row r="40" spans="1:27" ht="15" customHeight="1">
      <c r="A40" s="71"/>
      <c r="B40" s="8" t="s">
        <v>89</v>
      </c>
      <c r="C40" s="266">
        <f t="shared" si="10"/>
        <v>1</v>
      </c>
      <c r="D40" s="269">
        <v>1</v>
      </c>
      <c r="E40" s="268" t="s">
        <v>754</v>
      </c>
      <c r="F40" s="269">
        <v>6</v>
      </c>
      <c r="G40" s="266">
        <f t="shared" si="0"/>
        <v>80</v>
      </c>
      <c r="H40" s="268">
        <f t="shared" si="1"/>
        <v>36</v>
      </c>
      <c r="I40" s="268">
        <f t="shared" si="2"/>
        <v>44</v>
      </c>
      <c r="J40" s="266">
        <f t="shared" si="3"/>
        <v>14</v>
      </c>
      <c r="K40" s="269">
        <v>6</v>
      </c>
      <c r="L40" s="269">
        <v>8</v>
      </c>
      <c r="M40" s="266">
        <f t="shared" si="4"/>
        <v>17</v>
      </c>
      <c r="N40" s="269">
        <v>7</v>
      </c>
      <c r="O40" s="269">
        <v>10</v>
      </c>
      <c r="P40" s="266">
        <f t="shared" si="5"/>
        <v>11</v>
      </c>
      <c r="Q40" s="269">
        <v>6</v>
      </c>
      <c r="R40" s="269">
        <v>5</v>
      </c>
      <c r="S40" s="266">
        <f t="shared" si="6"/>
        <v>13</v>
      </c>
      <c r="T40" s="269">
        <v>7</v>
      </c>
      <c r="U40" s="269">
        <v>6</v>
      </c>
      <c r="V40" s="266">
        <f t="shared" si="7"/>
        <v>18</v>
      </c>
      <c r="W40" s="269">
        <v>6</v>
      </c>
      <c r="X40" s="269">
        <v>12</v>
      </c>
      <c r="Y40" s="266">
        <f t="shared" si="8"/>
        <v>7</v>
      </c>
      <c r="Z40" s="269">
        <v>4</v>
      </c>
      <c r="AA40" s="269">
        <v>3</v>
      </c>
    </row>
    <row r="41" spans="1:27" ht="15" customHeight="1">
      <c r="A41" s="71"/>
      <c r="B41" s="72"/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</row>
    <row r="42" spans="1:27" ht="15" customHeight="1">
      <c r="A42" s="466" t="s">
        <v>90</v>
      </c>
      <c r="B42" s="467"/>
      <c r="C42" s="221">
        <f aca="true" t="shared" si="14" ref="C42:AA42">SUM(C43:C47)</f>
        <v>20</v>
      </c>
      <c r="D42" s="221">
        <f t="shared" si="14"/>
        <v>19</v>
      </c>
      <c r="E42" s="221">
        <f t="shared" si="14"/>
        <v>1</v>
      </c>
      <c r="F42" s="221">
        <f t="shared" si="14"/>
        <v>228</v>
      </c>
      <c r="G42" s="221">
        <f t="shared" si="14"/>
        <v>6655</v>
      </c>
      <c r="H42" s="221">
        <f t="shared" si="14"/>
        <v>3358</v>
      </c>
      <c r="I42" s="221">
        <f t="shared" si="14"/>
        <v>3297</v>
      </c>
      <c r="J42" s="221">
        <f t="shared" si="14"/>
        <v>1100</v>
      </c>
      <c r="K42" s="221">
        <f t="shared" si="14"/>
        <v>548</v>
      </c>
      <c r="L42" s="221">
        <f t="shared" si="14"/>
        <v>552</v>
      </c>
      <c r="M42" s="221">
        <f t="shared" si="14"/>
        <v>1081</v>
      </c>
      <c r="N42" s="221">
        <f t="shared" si="14"/>
        <v>543</v>
      </c>
      <c r="O42" s="221">
        <f t="shared" si="14"/>
        <v>538</v>
      </c>
      <c r="P42" s="221">
        <f t="shared" si="14"/>
        <v>1107</v>
      </c>
      <c r="Q42" s="221">
        <f t="shared" si="14"/>
        <v>564</v>
      </c>
      <c r="R42" s="221">
        <f t="shared" si="14"/>
        <v>543</v>
      </c>
      <c r="S42" s="221">
        <f t="shared" si="14"/>
        <v>1112</v>
      </c>
      <c r="T42" s="221">
        <f t="shared" si="14"/>
        <v>586</v>
      </c>
      <c r="U42" s="221">
        <f t="shared" si="14"/>
        <v>526</v>
      </c>
      <c r="V42" s="221">
        <f t="shared" si="14"/>
        <v>1123</v>
      </c>
      <c r="W42" s="221">
        <f t="shared" si="14"/>
        <v>533</v>
      </c>
      <c r="X42" s="221">
        <f t="shared" si="14"/>
        <v>590</v>
      </c>
      <c r="Y42" s="221">
        <f t="shared" si="14"/>
        <v>1132</v>
      </c>
      <c r="Z42" s="221">
        <f t="shared" si="14"/>
        <v>584</v>
      </c>
      <c r="AA42" s="221">
        <f t="shared" si="14"/>
        <v>548</v>
      </c>
    </row>
    <row r="43" spans="1:27" ht="15" customHeight="1">
      <c r="A43" s="71"/>
      <c r="B43" s="8" t="s">
        <v>91</v>
      </c>
      <c r="C43" s="266">
        <f t="shared" si="10"/>
        <v>9</v>
      </c>
      <c r="D43" s="269">
        <v>9</v>
      </c>
      <c r="E43" s="268" t="s">
        <v>754</v>
      </c>
      <c r="F43" s="269">
        <v>88</v>
      </c>
      <c r="G43" s="266">
        <f t="shared" si="0"/>
        <v>2467</v>
      </c>
      <c r="H43" s="268">
        <f t="shared" si="1"/>
        <v>1262</v>
      </c>
      <c r="I43" s="268">
        <f t="shared" si="2"/>
        <v>1205</v>
      </c>
      <c r="J43" s="266">
        <f t="shared" si="3"/>
        <v>423</v>
      </c>
      <c r="K43" s="269">
        <v>210</v>
      </c>
      <c r="L43" s="269">
        <v>213</v>
      </c>
      <c r="M43" s="266">
        <f t="shared" si="4"/>
        <v>392</v>
      </c>
      <c r="N43" s="269">
        <v>213</v>
      </c>
      <c r="O43" s="269">
        <v>179</v>
      </c>
      <c r="P43" s="266">
        <f t="shared" si="5"/>
        <v>447</v>
      </c>
      <c r="Q43" s="269">
        <v>224</v>
      </c>
      <c r="R43" s="269">
        <v>223</v>
      </c>
      <c r="S43" s="266">
        <f t="shared" si="6"/>
        <v>396</v>
      </c>
      <c r="T43" s="269">
        <v>210</v>
      </c>
      <c r="U43" s="269">
        <v>186</v>
      </c>
      <c r="V43" s="266">
        <f t="shared" si="7"/>
        <v>391</v>
      </c>
      <c r="W43" s="269">
        <v>195</v>
      </c>
      <c r="X43" s="269">
        <v>196</v>
      </c>
      <c r="Y43" s="266">
        <f t="shared" si="8"/>
        <v>418</v>
      </c>
      <c r="Z43" s="269">
        <v>210</v>
      </c>
      <c r="AA43" s="269">
        <v>208</v>
      </c>
    </row>
    <row r="44" spans="1:27" ht="15" customHeight="1">
      <c r="A44" s="71"/>
      <c r="B44" s="8" t="s">
        <v>92</v>
      </c>
      <c r="C44" s="266">
        <f t="shared" si="10"/>
        <v>2</v>
      </c>
      <c r="D44" s="269">
        <v>2</v>
      </c>
      <c r="E44" s="268" t="s">
        <v>754</v>
      </c>
      <c r="F44" s="269">
        <v>23</v>
      </c>
      <c r="G44" s="266">
        <f t="shared" si="0"/>
        <v>647</v>
      </c>
      <c r="H44" s="268">
        <f t="shared" si="1"/>
        <v>323</v>
      </c>
      <c r="I44" s="268">
        <f t="shared" si="2"/>
        <v>324</v>
      </c>
      <c r="J44" s="266">
        <f t="shared" si="3"/>
        <v>98</v>
      </c>
      <c r="K44" s="269">
        <v>52</v>
      </c>
      <c r="L44" s="269">
        <v>46</v>
      </c>
      <c r="M44" s="266">
        <f t="shared" si="4"/>
        <v>103</v>
      </c>
      <c r="N44" s="269">
        <v>55</v>
      </c>
      <c r="O44" s="269">
        <v>48</v>
      </c>
      <c r="P44" s="266">
        <f t="shared" si="5"/>
        <v>109</v>
      </c>
      <c r="Q44" s="269">
        <v>56</v>
      </c>
      <c r="R44" s="269">
        <v>53</v>
      </c>
      <c r="S44" s="266">
        <f t="shared" si="6"/>
        <v>95</v>
      </c>
      <c r="T44" s="269">
        <v>52</v>
      </c>
      <c r="U44" s="269">
        <v>43</v>
      </c>
      <c r="V44" s="266">
        <f t="shared" si="7"/>
        <v>114</v>
      </c>
      <c r="W44" s="269">
        <v>48</v>
      </c>
      <c r="X44" s="269">
        <v>66</v>
      </c>
      <c r="Y44" s="266">
        <f t="shared" si="8"/>
        <v>128</v>
      </c>
      <c r="Z44" s="269">
        <v>60</v>
      </c>
      <c r="AA44" s="269">
        <v>68</v>
      </c>
    </row>
    <row r="45" spans="1:27" ht="15" customHeight="1">
      <c r="A45" s="71"/>
      <c r="B45" s="8" t="s">
        <v>93</v>
      </c>
      <c r="C45" s="266">
        <f t="shared" si="10"/>
        <v>2</v>
      </c>
      <c r="D45" s="269">
        <v>2</v>
      </c>
      <c r="E45" s="268" t="s">
        <v>754</v>
      </c>
      <c r="F45" s="269">
        <v>26</v>
      </c>
      <c r="G45" s="266">
        <f t="shared" si="0"/>
        <v>726</v>
      </c>
      <c r="H45" s="268">
        <f t="shared" si="1"/>
        <v>360</v>
      </c>
      <c r="I45" s="268">
        <f t="shared" si="2"/>
        <v>366</v>
      </c>
      <c r="J45" s="266">
        <f t="shared" si="3"/>
        <v>119</v>
      </c>
      <c r="K45" s="269">
        <v>57</v>
      </c>
      <c r="L45" s="269">
        <v>62</v>
      </c>
      <c r="M45" s="266">
        <f t="shared" si="4"/>
        <v>109</v>
      </c>
      <c r="N45" s="269">
        <v>55</v>
      </c>
      <c r="O45" s="269">
        <v>54</v>
      </c>
      <c r="P45" s="266">
        <f t="shared" si="5"/>
        <v>116</v>
      </c>
      <c r="Q45" s="269">
        <v>53</v>
      </c>
      <c r="R45" s="269">
        <v>63</v>
      </c>
      <c r="S45" s="266">
        <f t="shared" si="6"/>
        <v>141</v>
      </c>
      <c r="T45" s="269">
        <v>75</v>
      </c>
      <c r="U45" s="269">
        <v>66</v>
      </c>
      <c r="V45" s="266">
        <f t="shared" si="7"/>
        <v>135</v>
      </c>
      <c r="W45" s="269">
        <v>67</v>
      </c>
      <c r="X45" s="269">
        <v>68</v>
      </c>
      <c r="Y45" s="266">
        <f t="shared" si="8"/>
        <v>106</v>
      </c>
      <c r="Z45" s="269">
        <v>53</v>
      </c>
      <c r="AA45" s="269">
        <v>53</v>
      </c>
    </row>
    <row r="46" spans="1:27" ht="15" customHeight="1">
      <c r="A46" s="71"/>
      <c r="B46" s="8" t="s">
        <v>94</v>
      </c>
      <c r="C46" s="266">
        <f t="shared" si="10"/>
        <v>2</v>
      </c>
      <c r="D46" s="269">
        <v>2</v>
      </c>
      <c r="E46" s="268" t="s">
        <v>754</v>
      </c>
      <c r="F46" s="269">
        <v>28</v>
      </c>
      <c r="G46" s="266">
        <f t="shared" si="0"/>
        <v>821</v>
      </c>
      <c r="H46" s="268">
        <f t="shared" si="1"/>
        <v>415</v>
      </c>
      <c r="I46" s="268">
        <f t="shared" si="2"/>
        <v>406</v>
      </c>
      <c r="J46" s="266">
        <f t="shared" si="3"/>
        <v>133</v>
      </c>
      <c r="K46" s="269">
        <v>72</v>
      </c>
      <c r="L46" s="269">
        <v>61</v>
      </c>
      <c r="M46" s="266">
        <f t="shared" si="4"/>
        <v>133</v>
      </c>
      <c r="N46" s="269">
        <v>60</v>
      </c>
      <c r="O46" s="269">
        <v>73</v>
      </c>
      <c r="P46" s="266">
        <f t="shared" si="5"/>
        <v>130</v>
      </c>
      <c r="Q46" s="269">
        <v>73</v>
      </c>
      <c r="R46" s="269">
        <v>57</v>
      </c>
      <c r="S46" s="266">
        <f t="shared" si="6"/>
        <v>128</v>
      </c>
      <c r="T46" s="269">
        <v>67</v>
      </c>
      <c r="U46" s="269">
        <v>61</v>
      </c>
      <c r="V46" s="266">
        <f t="shared" si="7"/>
        <v>141</v>
      </c>
      <c r="W46" s="269">
        <v>60</v>
      </c>
      <c r="X46" s="269">
        <v>81</v>
      </c>
      <c r="Y46" s="266">
        <f t="shared" si="8"/>
        <v>156</v>
      </c>
      <c r="Z46" s="269">
        <v>83</v>
      </c>
      <c r="AA46" s="269">
        <v>73</v>
      </c>
    </row>
    <row r="47" spans="1:27" ht="15" customHeight="1">
      <c r="A47" s="71"/>
      <c r="B47" s="8" t="s">
        <v>95</v>
      </c>
      <c r="C47" s="266">
        <f t="shared" si="10"/>
        <v>5</v>
      </c>
      <c r="D47" s="269">
        <v>4</v>
      </c>
      <c r="E47" s="269">
        <v>1</v>
      </c>
      <c r="F47" s="269">
        <v>63</v>
      </c>
      <c r="G47" s="266">
        <f t="shared" si="0"/>
        <v>1994</v>
      </c>
      <c r="H47" s="268">
        <f t="shared" si="1"/>
        <v>998</v>
      </c>
      <c r="I47" s="268">
        <f t="shared" si="2"/>
        <v>996</v>
      </c>
      <c r="J47" s="266">
        <f t="shared" si="3"/>
        <v>327</v>
      </c>
      <c r="K47" s="269">
        <v>157</v>
      </c>
      <c r="L47" s="269">
        <v>170</v>
      </c>
      <c r="M47" s="266">
        <f t="shared" si="4"/>
        <v>344</v>
      </c>
      <c r="N47" s="269">
        <v>160</v>
      </c>
      <c r="O47" s="269">
        <v>184</v>
      </c>
      <c r="P47" s="266">
        <f t="shared" si="5"/>
        <v>305</v>
      </c>
      <c r="Q47" s="269">
        <v>158</v>
      </c>
      <c r="R47" s="269">
        <v>147</v>
      </c>
      <c r="S47" s="266">
        <f t="shared" si="6"/>
        <v>352</v>
      </c>
      <c r="T47" s="269">
        <v>182</v>
      </c>
      <c r="U47" s="269">
        <v>170</v>
      </c>
      <c r="V47" s="266">
        <f t="shared" si="7"/>
        <v>342</v>
      </c>
      <c r="W47" s="269">
        <v>163</v>
      </c>
      <c r="X47" s="269">
        <v>179</v>
      </c>
      <c r="Y47" s="266">
        <f t="shared" si="8"/>
        <v>324</v>
      </c>
      <c r="Z47" s="269">
        <v>178</v>
      </c>
      <c r="AA47" s="269">
        <v>146</v>
      </c>
    </row>
    <row r="48" spans="1:27" ht="15" customHeight="1">
      <c r="A48" s="71"/>
      <c r="B48" s="72"/>
      <c r="C48" s="402"/>
      <c r="D48" s="402"/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</row>
    <row r="49" spans="1:27" ht="15" customHeight="1">
      <c r="A49" s="466" t="s">
        <v>96</v>
      </c>
      <c r="B49" s="467"/>
      <c r="C49" s="221">
        <f>SUM(C50:C53)</f>
        <v>19</v>
      </c>
      <c r="D49" s="221">
        <f>SUM(D50:D53)</f>
        <v>19</v>
      </c>
      <c r="E49" s="174" t="s">
        <v>755</v>
      </c>
      <c r="F49" s="221">
        <f aca="true" t="shared" si="15" ref="F49:AA49">SUM(F50:F53)</f>
        <v>131</v>
      </c>
      <c r="G49" s="221">
        <f t="shared" si="15"/>
        <v>2881</v>
      </c>
      <c r="H49" s="221">
        <f t="shared" si="15"/>
        <v>1455</v>
      </c>
      <c r="I49" s="221">
        <f t="shared" si="15"/>
        <v>1426</v>
      </c>
      <c r="J49" s="221">
        <f t="shared" si="15"/>
        <v>439</v>
      </c>
      <c r="K49" s="221">
        <f t="shared" si="15"/>
        <v>214</v>
      </c>
      <c r="L49" s="221">
        <f t="shared" si="15"/>
        <v>225</v>
      </c>
      <c r="M49" s="221">
        <f t="shared" si="15"/>
        <v>461</v>
      </c>
      <c r="N49" s="221">
        <f t="shared" si="15"/>
        <v>218</v>
      </c>
      <c r="O49" s="221">
        <f t="shared" si="15"/>
        <v>243</v>
      </c>
      <c r="P49" s="221">
        <f t="shared" si="15"/>
        <v>431</v>
      </c>
      <c r="Q49" s="221">
        <f t="shared" si="15"/>
        <v>234</v>
      </c>
      <c r="R49" s="221">
        <f t="shared" si="15"/>
        <v>197</v>
      </c>
      <c r="S49" s="221">
        <f t="shared" si="15"/>
        <v>455</v>
      </c>
      <c r="T49" s="221">
        <f t="shared" si="15"/>
        <v>235</v>
      </c>
      <c r="U49" s="221">
        <f t="shared" si="15"/>
        <v>220</v>
      </c>
      <c r="V49" s="221">
        <f t="shared" si="15"/>
        <v>537</v>
      </c>
      <c r="W49" s="221">
        <f t="shared" si="15"/>
        <v>266</v>
      </c>
      <c r="X49" s="221">
        <f t="shared" si="15"/>
        <v>271</v>
      </c>
      <c r="Y49" s="221">
        <f t="shared" si="15"/>
        <v>558</v>
      </c>
      <c r="Z49" s="221">
        <f t="shared" si="15"/>
        <v>288</v>
      </c>
      <c r="AA49" s="221">
        <f t="shared" si="15"/>
        <v>270</v>
      </c>
    </row>
    <row r="50" spans="1:27" ht="15" customHeight="1">
      <c r="A50" s="26"/>
      <c r="B50" s="8" t="s">
        <v>97</v>
      </c>
      <c r="C50" s="266">
        <f t="shared" si="10"/>
        <v>7</v>
      </c>
      <c r="D50" s="269">
        <v>7</v>
      </c>
      <c r="E50" s="268" t="s">
        <v>754</v>
      </c>
      <c r="F50" s="269">
        <v>39</v>
      </c>
      <c r="G50" s="266">
        <f t="shared" si="0"/>
        <v>661</v>
      </c>
      <c r="H50" s="268">
        <f t="shared" si="1"/>
        <v>338</v>
      </c>
      <c r="I50" s="268">
        <f t="shared" si="2"/>
        <v>323</v>
      </c>
      <c r="J50" s="266">
        <f t="shared" si="3"/>
        <v>92</v>
      </c>
      <c r="K50" s="269">
        <v>44</v>
      </c>
      <c r="L50" s="269">
        <v>48</v>
      </c>
      <c r="M50" s="266">
        <f t="shared" si="4"/>
        <v>100</v>
      </c>
      <c r="N50" s="269">
        <v>42</v>
      </c>
      <c r="O50" s="269">
        <v>58</v>
      </c>
      <c r="P50" s="266">
        <f t="shared" si="5"/>
        <v>86</v>
      </c>
      <c r="Q50" s="269">
        <v>52</v>
      </c>
      <c r="R50" s="269">
        <v>34</v>
      </c>
      <c r="S50" s="266">
        <f t="shared" si="6"/>
        <v>95</v>
      </c>
      <c r="T50" s="269">
        <v>55</v>
      </c>
      <c r="U50" s="269">
        <v>40</v>
      </c>
      <c r="V50" s="266">
        <f t="shared" si="7"/>
        <v>143</v>
      </c>
      <c r="W50" s="269">
        <v>76</v>
      </c>
      <c r="X50" s="269">
        <v>67</v>
      </c>
      <c r="Y50" s="266">
        <f t="shared" si="8"/>
        <v>145</v>
      </c>
      <c r="Z50" s="269">
        <v>69</v>
      </c>
      <c r="AA50" s="269">
        <v>76</v>
      </c>
    </row>
    <row r="51" spans="1:27" ht="15" customHeight="1">
      <c r="A51" s="26"/>
      <c r="B51" s="8" t="s">
        <v>98</v>
      </c>
      <c r="C51" s="266">
        <f t="shared" si="10"/>
        <v>2</v>
      </c>
      <c r="D51" s="269">
        <v>2</v>
      </c>
      <c r="E51" s="268" t="s">
        <v>754</v>
      </c>
      <c r="F51" s="269">
        <v>18</v>
      </c>
      <c r="G51" s="266">
        <f t="shared" si="0"/>
        <v>518</v>
      </c>
      <c r="H51" s="268">
        <f t="shared" si="1"/>
        <v>253</v>
      </c>
      <c r="I51" s="268">
        <f t="shared" si="2"/>
        <v>265</v>
      </c>
      <c r="J51" s="266">
        <f t="shared" si="3"/>
        <v>75</v>
      </c>
      <c r="K51" s="269">
        <v>33</v>
      </c>
      <c r="L51" s="269">
        <v>42</v>
      </c>
      <c r="M51" s="266">
        <f t="shared" si="4"/>
        <v>91</v>
      </c>
      <c r="N51" s="269">
        <v>47</v>
      </c>
      <c r="O51" s="269">
        <v>44</v>
      </c>
      <c r="P51" s="266">
        <f t="shared" si="5"/>
        <v>85</v>
      </c>
      <c r="Q51" s="269">
        <v>48</v>
      </c>
      <c r="R51" s="269">
        <v>37</v>
      </c>
      <c r="S51" s="266">
        <f t="shared" si="6"/>
        <v>88</v>
      </c>
      <c r="T51" s="269">
        <v>38</v>
      </c>
      <c r="U51" s="269">
        <v>50</v>
      </c>
      <c r="V51" s="266">
        <f t="shared" si="7"/>
        <v>88</v>
      </c>
      <c r="W51" s="269">
        <v>34</v>
      </c>
      <c r="X51" s="269">
        <v>54</v>
      </c>
      <c r="Y51" s="266">
        <f t="shared" si="8"/>
        <v>91</v>
      </c>
      <c r="Z51" s="269">
        <v>53</v>
      </c>
      <c r="AA51" s="269">
        <v>38</v>
      </c>
    </row>
    <row r="52" spans="1:27" ht="15" customHeight="1">
      <c r="A52" s="26"/>
      <c r="B52" s="8" t="s">
        <v>99</v>
      </c>
      <c r="C52" s="266">
        <f t="shared" si="10"/>
        <v>7</v>
      </c>
      <c r="D52" s="269">
        <v>7</v>
      </c>
      <c r="E52" s="268" t="s">
        <v>754</v>
      </c>
      <c r="F52" s="269">
        <v>50</v>
      </c>
      <c r="G52" s="266">
        <f t="shared" si="0"/>
        <v>1121</v>
      </c>
      <c r="H52" s="268">
        <f t="shared" si="1"/>
        <v>552</v>
      </c>
      <c r="I52" s="268">
        <f t="shared" si="2"/>
        <v>569</v>
      </c>
      <c r="J52" s="266">
        <f t="shared" si="3"/>
        <v>187</v>
      </c>
      <c r="K52" s="269">
        <v>99</v>
      </c>
      <c r="L52" s="269">
        <v>88</v>
      </c>
      <c r="M52" s="266">
        <f t="shared" si="4"/>
        <v>178</v>
      </c>
      <c r="N52" s="269">
        <v>82</v>
      </c>
      <c r="O52" s="269">
        <v>96</v>
      </c>
      <c r="P52" s="266">
        <f t="shared" si="5"/>
        <v>174</v>
      </c>
      <c r="Q52" s="269">
        <v>84</v>
      </c>
      <c r="R52" s="269">
        <v>90</v>
      </c>
      <c r="S52" s="266">
        <f t="shared" si="6"/>
        <v>186</v>
      </c>
      <c r="T52" s="269">
        <v>93</v>
      </c>
      <c r="U52" s="269">
        <v>93</v>
      </c>
      <c r="V52" s="266">
        <f t="shared" si="7"/>
        <v>192</v>
      </c>
      <c r="W52" s="269">
        <v>97</v>
      </c>
      <c r="X52" s="269">
        <v>95</v>
      </c>
      <c r="Y52" s="266">
        <f t="shared" si="8"/>
        <v>204</v>
      </c>
      <c r="Z52" s="269">
        <v>97</v>
      </c>
      <c r="AA52" s="269">
        <v>107</v>
      </c>
    </row>
    <row r="53" spans="1:27" ht="15" customHeight="1">
      <c r="A53" s="26"/>
      <c r="B53" s="8" t="s">
        <v>100</v>
      </c>
      <c r="C53" s="266">
        <f t="shared" si="10"/>
        <v>3</v>
      </c>
      <c r="D53" s="269">
        <v>3</v>
      </c>
      <c r="E53" s="268" t="s">
        <v>754</v>
      </c>
      <c r="F53" s="269">
        <v>24</v>
      </c>
      <c r="G53" s="266">
        <f t="shared" si="0"/>
        <v>581</v>
      </c>
      <c r="H53" s="268">
        <f t="shared" si="1"/>
        <v>312</v>
      </c>
      <c r="I53" s="268">
        <f t="shared" si="2"/>
        <v>269</v>
      </c>
      <c r="J53" s="266">
        <f t="shared" si="3"/>
        <v>85</v>
      </c>
      <c r="K53" s="269">
        <v>38</v>
      </c>
      <c r="L53" s="269">
        <v>47</v>
      </c>
      <c r="M53" s="266">
        <f t="shared" si="4"/>
        <v>92</v>
      </c>
      <c r="N53" s="269">
        <v>47</v>
      </c>
      <c r="O53" s="269">
        <v>45</v>
      </c>
      <c r="P53" s="266">
        <f t="shared" si="5"/>
        <v>86</v>
      </c>
      <c r="Q53" s="269">
        <v>50</v>
      </c>
      <c r="R53" s="269">
        <v>36</v>
      </c>
      <c r="S53" s="266">
        <f t="shared" si="6"/>
        <v>86</v>
      </c>
      <c r="T53" s="269">
        <v>49</v>
      </c>
      <c r="U53" s="269">
        <v>37</v>
      </c>
      <c r="V53" s="266">
        <f t="shared" si="7"/>
        <v>114</v>
      </c>
      <c r="W53" s="269">
        <v>59</v>
      </c>
      <c r="X53" s="269">
        <v>55</v>
      </c>
      <c r="Y53" s="266">
        <f t="shared" si="8"/>
        <v>118</v>
      </c>
      <c r="Z53" s="269">
        <v>69</v>
      </c>
      <c r="AA53" s="269">
        <v>49</v>
      </c>
    </row>
    <row r="54" spans="1:27" ht="15" customHeight="1">
      <c r="A54" s="26"/>
      <c r="B54" s="72"/>
      <c r="C54" s="402"/>
      <c r="D54" s="402"/>
      <c r="E54" s="402"/>
      <c r="F54" s="402"/>
      <c r="G54" s="402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  <c r="T54" s="402"/>
      <c r="U54" s="402"/>
      <c r="V54" s="402"/>
      <c r="W54" s="402"/>
      <c r="X54" s="402"/>
      <c r="Y54" s="402"/>
      <c r="Z54" s="402"/>
      <c r="AA54" s="402"/>
    </row>
    <row r="55" spans="1:27" ht="15" customHeight="1">
      <c r="A55" s="466" t="s">
        <v>101</v>
      </c>
      <c r="B55" s="467"/>
      <c r="C55" s="221">
        <f aca="true" t="shared" si="16" ref="C55:AA55">SUM(C56:C61)</f>
        <v>18</v>
      </c>
      <c r="D55" s="221">
        <f t="shared" si="16"/>
        <v>17</v>
      </c>
      <c r="E55" s="221">
        <f t="shared" si="16"/>
        <v>1</v>
      </c>
      <c r="F55" s="221">
        <f t="shared" si="16"/>
        <v>116</v>
      </c>
      <c r="G55" s="221">
        <f t="shared" si="16"/>
        <v>2503</v>
      </c>
      <c r="H55" s="221">
        <f t="shared" si="16"/>
        <v>1265</v>
      </c>
      <c r="I55" s="221">
        <f t="shared" si="16"/>
        <v>1238</v>
      </c>
      <c r="J55" s="221">
        <f t="shared" si="16"/>
        <v>363</v>
      </c>
      <c r="K55" s="221">
        <f t="shared" si="16"/>
        <v>183</v>
      </c>
      <c r="L55" s="221">
        <f t="shared" si="16"/>
        <v>180</v>
      </c>
      <c r="M55" s="221">
        <f t="shared" si="16"/>
        <v>364</v>
      </c>
      <c r="N55" s="221">
        <f t="shared" si="16"/>
        <v>183</v>
      </c>
      <c r="O55" s="221">
        <f t="shared" si="16"/>
        <v>181</v>
      </c>
      <c r="P55" s="221">
        <f t="shared" si="16"/>
        <v>419</v>
      </c>
      <c r="Q55" s="221">
        <f t="shared" si="16"/>
        <v>217</v>
      </c>
      <c r="R55" s="221">
        <f t="shared" si="16"/>
        <v>202</v>
      </c>
      <c r="S55" s="221">
        <f t="shared" si="16"/>
        <v>423</v>
      </c>
      <c r="T55" s="221">
        <f t="shared" si="16"/>
        <v>226</v>
      </c>
      <c r="U55" s="221">
        <f t="shared" si="16"/>
        <v>197</v>
      </c>
      <c r="V55" s="221">
        <f t="shared" si="16"/>
        <v>450</v>
      </c>
      <c r="W55" s="221">
        <f t="shared" si="16"/>
        <v>224</v>
      </c>
      <c r="X55" s="221">
        <f t="shared" si="16"/>
        <v>226</v>
      </c>
      <c r="Y55" s="221">
        <f t="shared" si="16"/>
        <v>484</v>
      </c>
      <c r="Z55" s="221">
        <f t="shared" si="16"/>
        <v>232</v>
      </c>
      <c r="AA55" s="221">
        <f t="shared" si="16"/>
        <v>252</v>
      </c>
    </row>
    <row r="56" spans="1:27" ht="15" customHeight="1">
      <c r="A56" s="71"/>
      <c r="B56" s="8" t="s">
        <v>102</v>
      </c>
      <c r="C56" s="266">
        <f t="shared" si="10"/>
        <v>3</v>
      </c>
      <c r="D56" s="269">
        <v>3</v>
      </c>
      <c r="E56" s="268" t="s">
        <v>754</v>
      </c>
      <c r="F56" s="269">
        <v>19</v>
      </c>
      <c r="G56" s="266">
        <f t="shared" si="0"/>
        <v>384</v>
      </c>
      <c r="H56" s="268">
        <f t="shared" si="1"/>
        <v>196</v>
      </c>
      <c r="I56" s="268">
        <f t="shared" si="2"/>
        <v>188</v>
      </c>
      <c r="J56" s="266">
        <f t="shared" si="3"/>
        <v>53</v>
      </c>
      <c r="K56" s="269">
        <v>28</v>
      </c>
      <c r="L56" s="269">
        <v>25</v>
      </c>
      <c r="M56" s="266">
        <f t="shared" si="4"/>
        <v>59</v>
      </c>
      <c r="N56" s="269">
        <v>26</v>
      </c>
      <c r="O56" s="269">
        <v>33</v>
      </c>
      <c r="P56" s="266">
        <f t="shared" si="5"/>
        <v>58</v>
      </c>
      <c r="Q56" s="269">
        <v>30</v>
      </c>
      <c r="R56" s="269">
        <v>28</v>
      </c>
      <c r="S56" s="266">
        <f t="shared" si="6"/>
        <v>70</v>
      </c>
      <c r="T56" s="269">
        <v>43</v>
      </c>
      <c r="U56" s="269">
        <v>27</v>
      </c>
      <c r="V56" s="266">
        <f t="shared" si="7"/>
        <v>64</v>
      </c>
      <c r="W56" s="269">
        <v>27</v>
      </c>
      <c r="X56" s="269">
        <v>37</v>
      </c>
      <c r="Y56" s="266">
        <f t="shared" si="8"/>
        <v>80</v>
      </c>
      <c r="Z56" s="269">
        <v>42</v>
      </c>
      <c r="AA56" s="269">
        <v>38</v>
      </c>
    </row>
    <row r="57" spans="1:27" ht="15" customHeight="1">
      <c r="A57" s="71"/>
      <c r="B57" s="8" t="s">
        <v>103</v>
      </c>
      <c r="C57" s="266">
        <f t="shared" si="10"/>
        <v>1</v>
      </c>
      <c r="D57" s="269">
        <v>1</v>
      </c>
      <c r="E57" s="268" t="s">
        <v>754</v>
      </c>
      <c r="F57" s="269">
        <v>13</v>
      </c>
      <c r="G57" s="266">
        <f t="shared" si="0"/>
        <v>394</v>
      </c>
      <c r="H57" s="268">
        <f t="shared" si="1"/>
        <v>197</v>
      </c>
      <c r="I57" s="268">
        <f t="shared" si="2"/>
        <v>197</v>
      </c>
      <c r="J57" s="266">
        <f t="shared" si="3"/>
        <v>51</v>
      </c>
      <c r="K57" s="269">
        <v>31</v>
      </c>
      <c r="L57" s="269">
        <v>20</v>
      </c>
      <c r="M57" s="266">
        <f t="shared" si="4"/>
        <v>62</v>
      </c>
      <c r="N57" s="269">
        <v>32</v>
      </c>
      <c r="O57" s="269">
        <v>30</v>
      </c>
      <c r="P57" s="266">
        <f t="shared" si="5"/>
        <v>85</v>
      </c>
      <c r="Q57" s="269">
        <v>42</v>
      </c>
      <c r="R57" s="269">
        <v>43</v>
      </c>
      <c r="S57" s="266">
        <f t="shared" si="6"/>
        <v>46</v>
      </c>
      <c r="T57" s="269">
        <v>25</v>
      </c>
      <c r="U57" s="269">
        <v>21</v>
      </c>
      <c r="V57" s="266">
        <f t="shared" si="7"/>
        <v>74</v>
      </c>
      <c r="W57" s="269">
        <v>39</v>
      </c>
      <c r="X57" s="269">
        <v>35</v>
      </c>
      <c r="Y57" s="266">
        <f t="shared" si="8"/>
        <v>76</v>
      </c>
      <c r="Z57" s="269">
        <v>28</v>
      </c>
      <c r="AA57" s="269">
        <v>48</v>
      </c>
    </row>
    <row r="58" spans="1:27" ht="15" customHeight="1">
      <c r="A58" s="71"/>
      <c r="B58" s="8" t="s">
        <v>104</v>
      </c>
      <c r="C58" s="266">
        <f t="shared" si="10"/>
        <v>6</v>
      </c>
      <c r="D58" s="269">
        <v>6</v>
      </c>
      <c r="E58" s="268" t="s">
        <v>754</v>
      </c>
      <c r="F58" s="269">
        <v>34</v>
      </c>
      <c r="G58" s="266">
        <f t="shared" si="0"/>
        <v>542</v>
      </c>
      <c r="H58" s="268">
        <f t="shared" si="1"/>
        <v>279</v>
      </c>
      <c r="I58" s="268">
        <f t="shared" si="2"/>
        <v>263</v>
      </c>
      <c r="J58" s="266">
        <f t="shared" si="3"/>
        <v>71</v>
      </c>
      <c r="K58" s="269">
        <v>32</v>
      </c>
      <c r="L58" s="269">
        <v>39</v>
      </c>
      <c r="M58" s="266">
        <f t="shared" si="4"/>
        <v>73</v>
      </c>
      <c r="N58" s="269">
        <v>43</v>
      </c>
      <c r="O58" s="269">
        <v>30</v>
      </c>
      <c r="P58" s="266">
        <f t="shared" si="5"/>
        <v>85</v>
      </c>
      <c r="Q58" s="269">
        <v>44</v>
      </c>
      <c r="R58" s="269">
        <v>41</v>
      </c>
      <c r="S58" s="266">
        <f t="shared" si="6"/>
        <v>103</v>
      </c>
      <c r="T58" s="269">
        <v>56</v>
      </c>
      <c r="U58" s="269">
        <v>47</v>
      </c>
      <c r="V58" s="266">
        <f t="shared" si="7"/>
        <v>109</v>
      </c>
      <c r="W58" s="269">
        <v>54</v>
      </c>
      <c r="X58" s="269">
        <v>55</v>
      </c>
      <c r="Y58" s="266">
        <f t="shared" si="8"/>
        <v>101</v>
      </c>
      <c r="Z58" s="269">
        <v>50</v>
      </c>
      <c r="AA58" s="269">
        <v>51</v>
      </c>
    </row>
    <row r="59" spans="1:27" ht="15" customHeight="1">
      <c r="A59" s="71"/>
      <c r="B59" s="8" t="s">
        <v>105</v>
      </c>
      <c r="C59" s="266">
        <f t="shared" si="10"/>
        <v>5</v>
      </c>
      <c r="D59" s="269">
        <v>4</v>
      </c>
      <c r="E59" s="269">
        <v>1</v>
      </c>
      <c r="F59" s="269">
        <v>25</v>
      </c>
      <c r="G59" s="266">
        <f t="shared" si="0"/>
        <v>593</v>
      </c>
      <c r="H59" s="268">
        <f t="shared" si="1"/>
        <v>299</v>
      </c>
      <c r="I59" s="268">
        <f t="shared" si="2"/>
        <v>294</v>
      </c>
      <c r="J59" s="266">
        <f t="shared" si="3"/>
        <v>100</v>
      </c>
      <c r="K59" s="269">
        <v>50</v>
      </c>
      <c r="L59" s="269">
        <v>50</v>
      </c>
      <c r="M59" s="266">
        <f t="shared" si="4"/>
        <v>89</v>
      </c>
      <c r="N59" s="269">
        <v>44</v>
      </c>
      <c r="O59" s="269">
        <v>45</v>
      </c>
      <c r="P59" s="266">
        <f t="shared" si="5"/>
        <v>90</v>
      </c>
      <c r="Q59" s="269">
        <v>47</v>
      </c>
      <c r="R59" s="269">
        <v>43</v>
      </c>
      <c r="S59" s="266">
        <f t="shared" si="6"/>
        <v>104</v>
      </c>
      <c r="T59" s="269">
        <v>54</v>
      </c>
      <c r="U59" s="269">
        <v>50</v>
      </c>
      <c r="V59" s="266">
        <f t="shared" si="7"/>
        <v>109</v>
      </c>
      <c r="W59" s="269">
        <v>56</v>
      </c>
      <c r="X59" s="269">
        <v>53</v>
      </c>
      <c r="Y59" s="266">
        <f t="shared" si="8"/>
        <v>101</v>
      </c>
      <c r="Z59" s="269">
        <v>48</v>
      </c>
      <c r="AA59" s="269">
        <v>53</v>
      </c>
    </row>
    <row r="60" spans="1:27" ht="15" customHeight="1">
      <c r="A60" s="71"/>
      <c r="B60" s="8" t="s">
        <v>106</v>
      </c>
      <c r="C60" s="266">
        <f t="shared" si="10"/>
        <v>1</v>
      </c>
      <c r="D60" s="269">
        <v>1</v>
      </c>
      <c r="E60" s="268" t="s">
        <v>754</v>
      </c>
      <c r="F60" s="269">
        <v>10</v>
      </c>
      <c r="G60" s="266">
        <f t="shared" si="0"/>
        <v>270</v>
      </c>
      <c r="H60" s="268">
        <f t="shared" si="1"/>
        <v>132</v>
      </c>
      <c r="I60" s="268">
        <f t="shared" si="2"/>
        <v>138</v>
      </c>
      <c r="J60" s="266">
        <f t="shared" si="3"/>
        <v>33</v>
      </c>
      <c r="K60" s="269">
        <v>16</v>
      </c>
      <c r="L60" s="269">
        <v>17</v>
      </c>
      <c r="M60" s="266">
        <f t="shared" si="4"/>
        <v>38</v>
      </c>
      <c r="N60" s="269">
        <v>16</v>
      </c>
      <c r="O60" s="269">
        <v>22</v>
      </c>
      <c r="P60" s="266">
        <f t="shared" si="5"/>
        <v>52</v>
      </c>
      <c r="Q60" s="269">
        <v>28</v>
      </c>
      <c r="R60" s="269">
        <v>24</v>
      </c>
      <c r="S60" s="266">
        <f t="shared" si="6"/>
        <v>47</v>
      </c>
      <c r="T60" s="269">
        <v>20</v>
      </c>
      <c r="U60" s="269">
        <v>27</v>
      </c>
      <c r="V60" s="266">
        <f t="shared" si="7"/>
        <v>45</v>
      </c>
      <c r="W60" s="269">
        <v>25</v>
      </c>
      <c r="X60" s="269">
        <v>20</v>
      </c>
      <c r="Y60" s="266">
        <f t="shared" si="8"/>
        <v>55</v>
      </c>
      <c r="Z60" s="269">
        <v>27</v>
      </c>
      <c r="AA60" s="269">
        <v>28</v>
      </c>
    </row>
    <row r="61" spans="1:27" ht="15" customHeight="1">
      <c r="A61" s="71"/>
      <c r="B61" s="8" t="s">
        <v>107</v>
      </c>
      <c r="C61" s="266">
        <f t="shared" si="10"/>
        <v>2</v>
      </c>
      <c r="D61" s="269">
        <v>2</v>
      </c>
      <c r="E61" s="268" t="s">
        <v>754</v>
      </c>
      <c r="F61" s="269">
        <v>15</v>
      </c>
      <c r="G61" s="266">
        <f t="shared" si="0"/>
        <v>320</v>
      </c>
      <c r="H61" s="268">
        <f t="shared" si="1"/>
        <v>162</v>
      </c>
      <c r="I61" s="268">
        <f t="shared" si="2"/>
        <v>158</v>
      </c>
      <c r="J61" s="266">
        <f t="shared" si="3"/>
        <v>55</v>
      </c>
      <c r="K61" s="269">
        <v>26</v>
      </c>
      <c r="L61" s="269">
        <v>29</v>
      </c>
      <c r="M61" s="266">
        <f t="shared" si="4"/>
        <v>43</v>
      </c>
      <c r="N61" s="269">
        <v>22</v>
      </c>
      <c r="O61" s="269">
        <v>21</v>
      </c>
      <c r="P61" s="266">
        <f t="shared" si="5"/>
        <v>49</v>
      </c>
      <c r="Q61" s="269">
        <v>26</v>
      </c>
      <c r="R61" s="269">
        <v>23</v>
      </c>
      <c r="S61" s="266">
        <f t="shared" si="6"/>
        <v>53</v>
      </c>
      <c r="T61" s="269">
        <v>28</v>
      </c>
      <c r="U61" s="269">
        <v>25</v>
      </c>
      <c r="V61" s="266">
        <f t="shared" si="7"/>
        <v>49</v>
      </c>
      <c r="W61" s="269">
        <v>23</v>
      </c>
      <c r="X61" s="269">
        <v>26</v>
      </c>
      <c r="Y61" s="266">
        <f t="shared" si="8"/>
        <v>71</v>
      </c>
      <c r="Z61" s="269">
        <v>37</v>
      </c>
      <c r="AA61" s="269">
        <v>34</v>
      </c>
    </row>
    <row r="62" spans="1:27" ht="15" customHeight="1">
      <c r="A62" s="71"/>
      <c r="B62" s="72"/>
      <c r="C62" s="402"/>
      <c r="D62" s="402"/>
      <c r="E62" s="402"/>
      <c r="F62" s="402"/>
      <c r="G62" s="40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  <c r="T62" s="402"/>
      <c r="U62" s="402"/>
      <c r="V62" s="402"/>
      <c r="W62" s="402"/>
      <c r="X62" s="402"/>
      <c r="Y62" s="402"/>
      <c r="Z62" s="402"/>
      <c r="AA62" s="402"/>
    </row>
    <row r="63" spans="1:27" ht="15" customHeight="1">
      <c r="A63" s="466" t="s">
        <v>108</v>
      </c>
      <c r="B63" s="467"/>
      <c r="C63" s="221">
        <f aca="true" t="shared" si="17" ref="C63:Y63">SUM(C64:C67)</f>
        <v>29</v>
      </c>
      <c r="D63" s="221">
        <f t="shared" si="17"/>
        <v>28</v>
      </c>
      <c r="E63" s="221">
        <f t="shared" si="17"/>
        <v>1</v>
      </c>
      <c r="F63" s="221">
        <f t="shared" si="17"/>
        <v>140</v>
      </c>
      <c r="G63" s="221">
        <f t="shared" si="17"/>
        <v>2198</v>
      </c>
      <c r="H63" s="221">
        <f t="shared" si="17"/>
        <v>1126</v>
      </c>
      <c r="I63" s="221">
        <f t="shared" si="17"/>
        <v>1072</v>
      </c>
      <c r="J63" s="221">
        <f t="shared" si="17"/>
        <v>294</v>
      </c>
      <c r="K63" s="221">
        <f t="shared" si="17"/>
        <v>154</v>
      </c>
      <c r="L63" s="221">
        <f t="shared" si="17"/>
        <v>140</v>
      </c>
      <c r="M63" s="221">
        <f t="shared" si="17"/>
        <v>357</v>
      </c>
      <c r="N63" s="221">
        <f t="shared" si="17"/>
        <v>195</v>
      </c>
      <c r="O63" s="221">
        <f t="shared" si="17"/>
        <v>162</v>
      </c>
      <c r="P63" s="221">
        <f t="shared" si="17"/>
        <v>321</v>
      </c>
      <c r="Q63" s="221">
        <f t="shared" si="17"/>
        <v>172</v>
      </c>
      <c r="R63" s="221">
        <f t="shared" si="17"/>
        <v>149</v>
      </c>
      <c r="S63" s="221">
        <f t="shared" si="17"/>
        <v>388</v>
      </c>
      <c r="T63" s="221">
        <f t="shared" si="17"/>
        <v>205</v>
      </c>
      <c r="U63" s="221">
        <f t="shared" si="17"/>
        <v>183</v>
      </c>
      <c r="V63" s="221">
        <f t="shared" si="17"/>
        <v>399</v>
      </c>
      <c r="W63" s="221">
        <f t="shared" si="17"/>
        <v>194</v>
      </c>
      <c r="X63" s="221">
        <f t="shared" si="17"/>
        <v>205</v>
      </c>
      <c r="Y63" s="221">
        <f t="shared" si="17"/>
        <v>439</v>
      </c>
      <c r="Z63" s="221">
        <f>SUM(Z64:Z67)</f>
        <v>206</v>
      </c>
      <c r="AA63" s="221">
        <f>SUM(AA64:AA67)</f>
        <v>233</v>
      </c>
    </row>
    <row r="64" spans="1:27" ht="15" customHeight="1">
      <c r="A64" s="71"/>
      <c r="B64" s="8" t="s">
        <v>109</v>
      </c>
      <c r="C64" s="266">
        <f t="shared" si="10"/>
        <v>7</v>
      </c>
      <c r="D64" s="269">
        <v>7</v>
      </c>
      <c r="E64" s="268" t="s">
        <v>754</v>
      </c>
      <c r="F64" s="269">
        <v>41</v>
      </c>
      <c r="G64" s="266">
        <f t="shared" si="0"/>
        <v>731</v>
      </c>
      <c r="H64" s="268">
        <f t="shared" si="1"/>
        <v>368</v>
      </c>
      <c r="I64" s="268">
        <f t="shared" si="2"/>
        <v>363</v>
      </c>
      <c r="J64" s="266">
        <f t="shared" si="3"/>
        <v>105</v>
      </c>
      <c r="K64" s="269">
        <v>59</v>
      </c>
      <c r="L64" s="269">
        <v>46</v>
      </c>
      <c r="M64" s="266">
        <f t="shared" si="4"/>
        <v>120</v>
      </c>
      <c r="N64" s="269">
        <v>62</v>
      </c>
      <c r="O64" s="269">
        <v>58</v>
      </c>
      <c r="P64" s="266">
        <f t="shared" si="5"/>
        <v>109</v>
      </c>
      <c r="Q64" s="269">
        <v>59</v>
      </c>
      <c r="R64" s="269">
        <v>50</v>
      </c>
      <c r="S64" s="266">
        <f t="shared" si="6"/>
        <v>126</v>
      </c>
      <c r="T64" s="269">
        <v>67</v>
      </c>
      <c r="U64" s="269">
        <v>59</v>
      </c>
      <c r="V64" s="266">
        <f t="shared" si="7"/>
        <v>139</v>
      </c>
      <c r="W64" s="269">
        <v>62</v>
      </c>
      <c r="X64" s="269">
        <v>77</v>
      </c>
      <c r="Y64" s="266">
        <f t="shared" si="8"/>
        <v>132</v>
      </c>
      <c r="Z64" s="269">
        <v>59</v>
      </c>
      <c r="AA64" s="269">
        <v>73</v>
      </c>
    </row>
    <row r="65" spans="1:27" ht="15" customHeight="1">
      <c r="A65" s="71"/>
      <c r="B65" s="8" t="s">
        <v>110</v>
      </c>
      <c r="C65" s="266">
        <f t="shared" si="10"/>
        <v>6</v>
      </c>
      <c r="D65" s="269">
        <v>6</v>
      </c>
      <c r="E65" s="268" t="s">
        <v>754</v>
      </c>
      <c r="F65" s="269">
        <v>28</v>
      </c>
      <c r="G65" s="266">
        <f t="shared" si="0"/>
        <v>331</v>
      </c>
      <c r="H65" s="268">
        <f t="shared" si="1"/>
        <v>174</v>
      </c>
      <c r="I65" s="268">
        <f t="shared" si="2"/>
        <v>157</v>
      </c>
      <c r="J65" s="266">
        <f t="shared" si="3"/>
        <v>32</v>
      </c>
      <c r="K65" s="269">
        <v>20</v>
      </c>
      <c r="L65" s="269">
        <v>12</v>
      </c>
      <c r="M65" s="266">
        <f t="shared" si="4"/>
        <v>46</v>
      </c>
      <c r="N65" s="269">
        <v>24</v>
      </c>
      <c r="O65" s="269">
        <v>22</v>
      </c>
      <c r="P65" s="266">
        <f t="shared" si="5"/>
        <v>50</v>
      </c>
      <c r="Q65" s="269">
        <v>24</v>
      </c>
      <c r="R65" s="269">
        <v>26</v>
      </c>
      <c r="S65" s="266">
        <f t="shared" si="6"/>
        <v>58</v>
      </c>
      <c r="T65" s="269">
        <v>34</v>
      </c>
      <c r="U65" s="269">
        <v>24</v>
      </c>
      <c r="V65" s="266">
        <f t="shared" si="7"/>
        <v>71</v>
      </c>
      <c r="W65" s="269">
        <v>34</v>
      </c>
      <c r="X65" s="269">
        <v>37</v>
      </c>
      <c r="Y65" s="266">
        <f t="shared" si="8"/>
        <v>74</v>
      </c>
      <c r="Z65" s="269">
        <v>38</v>
      </c>
      <c r="AA65" s="269">
        <v>36</v>
      </c>
    </row>
    <row r="66" spans="1:27" ht="15" customHeight="1">
      <c r="A66" s="71"/>
      <c r="B66" s="8" t="s">
        <v>111</v>
      </c>
      <c r="C66" s="266">
        <f t="shared" si="10"/>
        <v>8</v>
      </c>
      <c r="D66" s="269">
        <v>7</v>
      </c>
      <c r="E66" s="269">
        <v>1</v>
      </c>
      <c r="F66" s="269">
        <v>43</v>
      </c>
      <c r="G66" s="266">
        <f t="shared" si="0"/>
        <v>843</v>
      </c>
      <c r="H66" s="268">
        <f t="shared" si="1"/>
        <v>433</v>
      </c>
      <c r="I66" s="268">
        <f t="shared" si="2"/>
        <v>410</v>
      </c>
      <c r="J66" s="266">
        <f t="shared" si="3"/>
        <v>122</v>
      </c>
      <c r="K66" s="269">
        <v>63</v>
      </c>
      <c r="L66" s="269">
        <v>59</v>
      </c>
      <c r="M66" s="266">
        <f t="shared" si="4"/>
        <v>131</v>
      </c>
      <c r="N66" s="269">
        <v>72</v>
      </c>
      <c r="O66" s="269">
        <v>59</v>
      </c>
      <c r="P66" s="266">
        <f t="shared" si="5"/>
        <v>122</v>
      </c>
      <c r="Q66" s="269">
        <v>68</v>
      </c>
      <c r="R66" s="269">
        <v>54</v>
      </c>
      <c r="S66" s="266">
        <f t="shared" si="6"/>
        <v>148</v>
      </c>
      <c r="T66" s="269">
        <v>75</v>
      </c>
      <c r="U66" s="269">
        <v>73</v>
      </c>
      <c r="V66" s="266">
        <f t="shared" si="7"/>
        <v>146</v>
      </c>
      <c r="W66" s="269">
        <v>77</v>
      </c>
      <c r="X66" s="269">
        <v>69</v>
      </c>
      <c r="Y66" s="266">
        <f t="shared" si="8"/>
        <v>174</v>
      </c>
      <c r="Z66" s="269">
        <v>78</v>
      </c>
      <c r="AA66" s="269">
        <v>96</v>
      </c>
    </row>
    <row r="67" spans="1:27" ht="15" customHeight="1">
      <c r="A67" s="71"/>
      <c r="B67" s="8" t="s">
        <v>112</v>
      </c>
      <c r="C67" s="266">
        <f t="shared" si="10"/>
        <v>8</v>
      </c>
      <c r="D67" s="269">
        <v>8</v>
      </c>
      <c r="E67" s="268" t="s">
        <v>754</v>
      </c>
      <c r="F67" s="269">
        <v>28</v>
      </c>
      <c r="G67" s="266">
        <f t="shared" si="0"/>
        <v>293</v>
      </c>
      <c r="H67" s="268">
        <f t="shared" si="1"/>
        <v>151</v>
      </c>
      <c r="I67" s="268">
        <f t="shared" si="2"/>
        <v>142</v>
      </c>
      <c r="J67" s="266">
        <f t="shared" si="3"/>
        <v>35</v>
      </c>
      <c r="K67" s="269">
        <v>12</v>
      </c>
      <c r="L67" s="269">
        <v>23</v>
      </c>
      <c r="M67" s="266">
        <f t="shared" si="4"/>
        <v>60</v>
      </c>
      <c r="N67" s="269">
        <v>37</v>
      </c>
      <c r="O67" s="269">
        <v>23</v>
      </c>
      <c r="P67" s="266">
        <f t="shared" si="5"/>
        <v>40</v>
      </c>
      <c r="Q67" s="269">
        <v>21</v>
      </c>
      <c r="R67" s="269">
        <v>19</v>
      </c>
      <c r="S67" s="266">
        <f t="shared" si="6"/>
        <v>56</v>
      </c>
      <c r="T67" s="269">
        <v>29</v>
      </c>
      <c r="U67" s="269">
        <v>27</v>
      </c>
      <c r="V67" s="266">
        <f t="shared" si="7"/>
        <v>43</v>
      </c>
      <c r="W67" s="269">
        <v>21</v>
      </c>
      <c r="X67" s="269">
        <v>22</v>
      </c>
      <c r="Y67" s="266">
        <f t="shared" si="8"/>
        <v>59</v>
      </c>
      <c r="Z67" s="269">
        <v>31</v>
      </c>
      <c r="AA67" s="269">
        <v>28</v>
      </c>
    </row>
    <row r="68" spans="1:27" ht="15" customHeight="1">
      <c r="A68" s="71"/>
      <c r="B68" s="72"/>
      <c r="C68" s="402"/>
      <c r="D68" s="402"/>
      <c r="E68" s="402"/>
      <c r="F68" s="402"/>
      <c r="G68" s="402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  <c r="T68" s="402"/>
      <c r="U68" s="402"/>
      <c r="V68" s="402"/>
      <c r="W68" s="402"/>
      <c r="X68" s="402"/>
      <c r="Y68" s="402"/>
      <c r="Z68" s="402"/>
      <c r="AA68" s="402"/>
    </row>
    <row r="69" spans="1:27" ht="15" customHeight="1">
      <c r="A69" s="466" t="s">
        <v>113</v>
      </c>
      <c r="B69" s="467"/>
      <c r="C69" s="181">
        <f aca="true" t="shared" si="18" ref="C69:AA69">SUM(C70)</f>
        <v>4</v>
      </c>
      <c r="D69" s="181">
        <f t="shared" si="18"/>
        <v>3</v>
      </c>
      <c r="E69" s="181">
        <f t="shared" si="18"/>
        <v>1</v>
      </c>
      <c r="F69" s="181">
        <f t="shared" si="18"/>
        <v>24</v>
      </c>
      <c r="G69" s="181">
        <f t="shared" si="18"/>
        <v>563</v>
      </c>
      <c r="H69" s="181">
        <f t="shared" si="18"/>
        <v>299</v>
      </c>
      <c r="I69" s="181">
        <f t="shared" si="18"/>
        <v>264</v>
      </c>
      <c r="J69" s="181">
        <f t="shared" si="18"/>
        <v>97</v>
      </c>
      <c r="K69" s="181">
        <f t="shared" si="18"/>
        <v>52</v>
      </c>
      <c r="L69" s="181">
        <f t="shared" si="18"/>
        <v>45</v>
      </c>
      <c r="M69" s="181">
        <f t="shared" si="18"/>
        <v>80</v>
      </c>
      <c r="N69" s="181">
        <f t="shared" si="18"/>
        <v>41</v>
      </c>
      <c r="O69" s="181">
        <f t="shared" si="18"/>
        <v>39</v>
      </c>
      <c r="P69" s="181">
        <f t="shared" si="18"/>
        <v>84</v>
      </c>
      <c r="Q69" s="181">
        <f t="shared" si="18"/>
        <v>50</v>
      </c>
      <c r="R69" s="181">
        <f t="shared" si="18"/>
        <v>34</v>
      </c>
      <c r="S69" s="181">
        <f t="shared" si="18"/>
        <v>105</v>
      </c>
      <c r="T69" s="181">
        <f t="shared" si="18"/>
        <v>50</v>
      </c>
      <c r="U69" s="181">
        <f t="shared" si="18"/>
        <v>55</v>
      </c>
      <c r="V69" s="181">
        <f t="shared" si="18"/>
        <v>98</v>
      </c>
      <c r="W69" s="181">
        <f t="shared" si="18"/>
        <v>54</v>
      </c>
      <c r="X69" s="181">
        <f t="shared" si="18"/>
        <v>44</v>
      </c>
      <c r="Y69" s="181">
        <f t="shared" si="18"/>
        <v>99</v>
      </c>
      <c r="Z69" s="181">
        <f t="shared" si="18"/>
        <v>52</v>
      </c>
      <c r="AA69" s="181">
        <f t="shared" si="18"/>
        <v>47</v>
      </c>
    </row>
    <row r="70" spans="1:27" ht="15" customHeight="1">
      <c r="A70" s="71"/>
      <c r="B70" s="8" t="s">
        <v>114</v>
      </c>
      <c r="C70" s="266">
        <f t="shared" si="10"/>
        <v>4</v>
      </c>
      <c r="D70" s="266">
        <v>3</v>
      </c>
      <c r="E70" s="268">
        <v>1</v>
      </c>
      <c r="F70" s="266">
        <v>24</v>
      </c>
      <c r="G70" s="266">
        <f t="shared" si="0"/>
        <v>563</v>
      </c>
      <c r="H70" s="268">
        <f t="shared" si="1"/>
        <v>299</v>
      </c>
      <c r="I70" s="268">
        <f t="shared" si="2"/>
        <v>264</v>
      </c>
      <c r="J70" s="266">
        <f t="shared" si="3"/>
        <v>97</v>
      </c>
      <c r="K70" s="266">
        <v>52</v>
      </c>
      <c r="L70" s="266">
        <v>45</v>
      </c>
      <c r="M70" s="266">
        <f t="shared" si="4"/>
        <v>80</v>
      </c>
      <c r="N70" s="266">
        <v>41</v>
      </c>
      <c r="O70" s="266">
        <v>39</v>
      </c>
      <c r="P70" s="266">
        <f t="shared" si="5"/>
        <v>84</v>
      </c>
      <c r="Q70" s="266">
        <v>50</v>
      </c>
      <c r="R70" s="266">
        <v>34</v>
      </c>
      <c r="S70" s="266">
        <f t="shared" si="6"/>
        <v>105</v>
      </c>
      <c r="T70" s="266">
        <v>50</v>
      </c>
      <c r="U70" s="266">
        <v>55</v>
      </c>
      <c r="V70" s="266">
        <f t="shared" si="7"/>
        <v>98</v>
      </c>
      <c r="W70" s="266">
        <v>54</v>
      </c>
      <c r="X70" s="266">
        <v>44</v>
      </c>
      <c r="Y70" s="266">
        <f t="shared" si="8"/>
        <v>99</v>
      </c>
      <c r="Z70" s="266">
        <v>52</v>
      </c>
      <c r="AA70" s="266">
        <v>47</v>
      </c>
    </row>
    <row r="71" spans="1:27" ht="15" customHeight="1">
      <c r="A71" s="207" t="s">
        <v>38</v>
      </c>
      <c r="B71" s="207"/>
      <c r="C71" s="211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</row>
    <row r="72" spans="1:27" ht="14.25">
      <c r="A72" s="31"/>
      <c r="B72" s="31"/>
      <c r="C72" s="212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</row>
    <row r="73" ht="14.25">
      <c r="C73" s="210"/>
    </row>
    <row r="74" ht="14.25">
      <c r="C74" s="210"/>
    </row>
    <row r="75" ht="14.25">
      <c r="C75" s="210"/>
    </row>
  </sheetData>
  <sheetProtection/>
  <mergeCells count="33">
    <mergeCell ref="A9:B9"/>
    <mergeCell ref="A10:B10"/>
    <mergeCell ref="A2:AA2"/>
    <mergeCell ref="A3:AA3"/>
    <mergeCell ref="A5:B6"/>
    <mergeCell ref="C5:E5"/>
    <mergeCell ref="F5:F6"/>
    <mergeCell ref="G5:I5"/>
    <mergeCell ref="J5:L5"/>
    <mergeCell ref="M5:O5"/>
    <mergeCell ref="V5:X5"/>
    <mergeCell ref="Y5:AA5"/>
    <mergeCell ref="A7:B7"/>
    <mergeCell ref="A8:B8"/>
    <mergeCell ref="P5:R5"/>
    <mergeCell ref="S5:U5"/>
    <mergeCell ref="A17:B17"/>
    <mergeCell ref="A18:B18"/>
    <mergeCell ref="A19:B19"/>
    <mergeCell ref="A20:B20"/>
    <mergeCell ref="A11:B11"/>
    <mergeCell ref="A14:B14"/>
    <mergeCell ref="A15:B15"/>
    <mergeCell ref="A16:B16"/>
    <mergeCell ref="A21:B21"/>
    <mergeCell ref="A23:B23"/>
    <mergeCell ref="A69:B69"/>
    <mergeCell ref="A32:B32"/>
    <mergeCell ref="A42:B42"/>
    <mergeCell ref="A49:B49"/>
    <mergeCell ref="A55:B55"/>
    <mergeCell ref="A26:B26"/>
    <mergeCell ref="A63:B6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5"/>
  <sheetViews>
    <sheetView zoomScale="85" zoomScaleNormal="85" zoomScalePageLayoutView="0" workbookViewId="0" topLeftCell="W1">
      <selection activeCell="AQ1" sqref="AQ1"/>
    </sheetView>
  </sheetViews>
  <sheetFormatPr defaultColWidth="10.59765625" defaultRowHeight="15"/>
  <cols>
    <col min="1" max="1" width="2.59765625" style="13" customWidth="1"/>
    <col min="2" max="2" width="11.09765625" style="13" customWidth="1"/>
    <col min="3" max="3" width="7.09765625" style="13" customWidth="1"/>
    <col min="4" max="5" width="7.59765625" style="13" customWidth="1"/>
    <col min="6" max="9" width="6.59765625" style="13" customWidth="1"/>
    <col min="10" max="11" width="7.59765625" style="13" customWidth="1"/>
    <col min="12" max="12" width="8.59765625" style="13" customWidth="1"/>
    <col min="13" max="16" width="6.59765625" style="13" customWidth="1"/>
    <col min="17" max="17" width="7.19921875" style="13" customWidth="1"/>
    <col min="18" max="18" width="6.59765625" style="13" customWidth="1"/>
    <col min="19" max="19" width="7.59765625" style="13" customWidth="1"/>
    <col min="20" max="20" width="8.59765625" style="13" customWidth="1"/>
    <col min="21" max="21" width="2.59765625" style="13" customWidth="1"/>
    <col min="22" max="22" width="12" style="13" customWidth="1"/>
    <col min="23" max="25" width="6.59765625" style="13" customWidth="1"/>
    <col min="26" max="26" width="7.59765625" style="13" customWidth="1"/>
    <col min="27" max="27" width="8.59765625" style="13" customWidth="1"/>
    <col min="28" max="28" width="8.19921875" style="13" customWidth="1"/>
    <col min="29" max="30" width="8.59765625" style="13" customWidth="1"/>
    <col min="31" max="32" width="7.59765625" style="13" customWidth="1"/>
    <col min="33" max="33" width="8.59765625" style="13" customWidth="1"/>
    <col min="34" max="35" width="7.59765625" style="13" customWidth="1"/>
    <col min="36" max="36" width="8.59765625" style="13" customWidth="1"/>
    <col min="37" max="38" width="7.59765625" style="13" customWidth="1"/>
    <col min="39" max="16384" width="10.59765625" style="13" customWidth="1"/>
  </cols>
  <sheetData>
    <row r="1" spans="1:38" s="41" customFormat="1" ht="19.5" customHeight="1">
      <c r="A1" s="42" t="s">
        <v>411</v>
      </c>
      <c r="AL1" s="44" t="s">
        <v>751</v>
      </c>
    </row>
    <row r="2" spans="1:38" ht="19.5" customHeight="1">
      <c r="A2" s="582" t="s">
        <v>412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4"/>
    </row>
    <row r="3" spans="19:38" ht="18" customHeight="1" thickBot="1">
      <c r="S3" s="75" t="s">
        <v>115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4"/>
    </row>
    <row r="4" spans="1:38" ht="15.75" customHeight="1">
      <c r="A4" s="576" t="s">
        <v>413</v>
      </c>
      <c r="B4" s="577"/>
      <c r="C4" s="588" t="s">
        <v>414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90"/>
      <c r="Q4" s="593" t="s">
        <v>422</v>
      </c>
      <c r="R4" s="576"/>
      <c r="S4" s="576"/>
      <c r="U4" s="592" t="s">
        <v>428</v>
      </c>
      <c r="V4" s="592"/>
      <c r="W4" s="592"/>
      <c r="X4" s="592"/>
      <c r="Y4" s="592"/>
      <c r="Z4" s="592"/>
      <c r="AA4" s="592"/>
      <c r="AB4" s="592"/>
      <c r="AC4" s="592"/>
      <c r="AD4" s="592"/>
      <c r="AE4" s="592"/>
      <c r="AF4" s="592"/>
      <c r="AG4" s="592"/>
      <c r="AH4" s="592"/>
      <c r="AI4" s="592"/>
      <c r="AJ4" s="592"/>
      <c r="AK4" s="592"/>
      <c r="AL4" s="592"/>
    </row>
    <row r="5" spans="1:38" ht="15.75" customHeight="1">
      <c r="A5" s="575"/>
      <c r="B5" s="571"/>
      <c r="C5" s="600" t="s">
        <v>415</v>
      </c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2"/>
      <c r="O5" s="578" t="s">
        <v>421</v>
      </c>
      <c r="P5" s="579"/>
      <c r="Q5" s="594"/>
      <c r="R5" s="595"/>
      <c r="S5" s="595"/>
      <c r="U5" s="582" t="s">
        <v>429</v>
      </c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  <c r="AH5" s="582"/>
      <c r="AI5" s="582"/>
      <c r="AJ5" s="582"/>
      <c r="AK5" s="582"/>
      <c r="AL5" s="582"/>
    </row>
    <row r="6" spans="1:38" ht="15.75" customHeight="1" thickBot="1">
      <c r="A6" s="575"/>
      <c r="B6" s="571"/>
      <c r="C6" s="568" t="s">
        <v>315</v>
      </c>
      <c r="D6" s="574"/>
      <c r="E6" s="569"/>
      <c r="F6" s="568" t="s">
        <v>416</v>
      </c>
      <c r="G6" s="569"/>
      <c r="H6" s="568" t="s">
        <v>417</v>
      </c>
      <c r="I6" s="569"/>
      <c r="J6" s="578" t="s">
        <v>418</v>
      </c>
      <c r="K6" s="583"/>
      <c r="L6" s="565" t="s">
        <v>419</v>
      </c>
      <c r="M6" s="568" t="s">
        <v>420</v>
      </c>
      <c r="N6" s="569"/>
      <c r="O6" s="570"/>
      <c r="P6" s="580"/>
      <c r="Q6" s="594"/>
      <c r="R6" s="595"/>
      <c r="S6" s="595"/>
      <c r="AL6" s="38"/>
    </row>
    <row r="7" spans="1:38" ht="15.75" customHeight="1">
      <c r="A7" s="575"/>
      <c r="B7" s="571"/>
      <c r="C7" s="570"/>
      <c r="D7" s="575"/>
      <c r="E7" s="571"/>
      <c r="F7" s="570"/>
      <c r="G7" s="571"/>
      <c r="H7" s="570"/>
      <c r="I7" s="571"/>
      <c r="J7" s="584"/>
      <c r="K7" s="585"/>
      <c r="L7" s="566"/>
      <c r="M7" s="570"/>
      <c r="N7" s="571"/>
      <c r="O7" s="570"/>
      <c r="P7" s="580"/>
      <c r="Q7" s="596" t="s">
        <v>423</v>
      </c>
      <c r="R7" s="597"/>
      <c r="S7" s="597"/>
      <c r="U7" s="576" t="s">
        <v>430</v>
      </c>
      <c r="V7" s="603"/>
      <c r="W7" s="605" t="s">
        <v>431</v>
      </c>
      <c r="X7" s="557"/>
      <c r="Y7" s="558"/>
      <c r="Z7" s="448" t="s">
        <v>64</v>
      </c>
      <c r="AA7" s="588" t="s">
        <v>134</v>
      </c>
      <c r="AB7" s="589"/>
      <c r="AC7" s="591"/>
      <c r="AD7" s="588" t="s">
        <v>434</v>
      </c>
      <c r="AE7" s="589"/>
      <c r="AF7" s="591"/>
      <c r="AG7" s="588" t="s">
        <v>435</v>
      </c>
      <c r="AH7" s="589"/>
      <c r="AI7" s="591"/>
      <c r="AJ7" s="588" t="s">
        <v>436</v>
      </c>
      <c r="AK7" s="589"/>
      <c r="AL7" s="589"/>
    </row>
    <row r="8" spans="1:38" ht="15.75" customHeight="1">
      <c r="A8" s="575"/>
      <c r="B8" s="571"/>
      <c r="C8" s="572"/>
      <c r="D8" s="515"/>
      <c r="E8" s="573"/>
      <c r="F8" s="572"/>
      <c r="G8" s="573"/>
      <c r="H8" s="572"/>
      <c r="I8" s="573"/>
      <c r="J8" s="586"/>
      <c r="K8" s="587"/>
      <c r="L8" s="567"/>
      <c r="M8" s="572"/>
      <c r="N8" s="573"/>
      <c r="O8" s="572"/>
      <c r="P8" s="581"/>
      <c r="Q8" s="598"/>
      <c r="R8" s="599"/>
      <c r="S8" s="599"/>
      <c r="U8" s="604"/>
      <c r="V8" s="587"/>
      <c r="W8" s="79" t="s">
        <v>24</v>
      </c>
      <c r="X8" s="79" t="s">
        <v>432</v>
      </c>
      <c r="Y8" s="79" t="s">
        <v>433</v>
      </c>
      <c r="Z8" s="449"/>
      <c r="AA8" s="79" t="s">
        <v>24</v>
      </c>
      <c r="AB8" s="79" t="s">
        <v>25</v>
      </c>
      <c r="AC8" s="79" t="s">
        <v>26</v>
      </c>
      <c r="AD8" s="79" t="s">
        <v>24</v>
      </c>
      <c r="AE8" s="79" t="s">
        <v>25</v>
      </c>
      <c r="AF8" s="79" t="s">
        <v>26</v>
      </c>
      <c r="AG8" s="79" t="s">
        <v>24</v>
      </c>
      <c r="AH8" s="79" t="s">
        <v>25</v>
      </c>
      <c r="AI8" s="79" t="s">
        <v>26</v>
      </c>
      <c r="AJ8" s="79" t="s">
        <v>24</v>
      </c>
      <c r="AK8" s="79" t="s">
        <v>25</v>
      </c>
      <c r="AL8" s="80" t="s">
        <v>26</v>
      </c>
    </row>
    <row r="9" spans="1:38" ht="15.75" customHeight="1">
      <c r="A9" s="515"/>
      <c r="B9" s="573"/>
      <c r="C9" s="79" t="s">
        <v>24</v>
      </c>
      <c r="D9" s="79" t="s">
        <v>25</v>
      </c>
      <c r="E9" s="79" t="s">
        <v>26</v>
      </c>
      <c r="F9" s="79" t="s">
        <v>25</v>
      </c>
      <c r="G9" s="79" t="s">
        <v>26</v>
      </c>
      <c r="H9" s="79" t="s">
        <v>25</v>
      </c>
      <c r="I9" s="79" t="s">
        <v>26</v>
      </c>
      <c r="J9" s="79" t="s">
        <v>25</v>
      </c>
      <c r="K9" s="79" t="s">
        <v>26</v>
      </c>
      <c r="L9" s="79" t="s">
        <v>26</v>
      </c>
      <c r="M9" s="79" t="s">
        <v>25</v>
      </c>
      <c r="N9" s="79" t="s">
        <v>26</v>
      </c>
      <c r="O9" s="79" t="s">
        <v>25</v>
      </c>
      <c r="P9" s="82" t="s">
        <v>26</v>
      </c>
      <c r="Q9" s="77" t="s">
        <v>24</v>
      </c>
      <c r="R9" s="79" t="s">
        <v>25</v>
      </c>
      <c r="S9" s="80" t="s">
        <v>26</v>
      </c>
      <c r="U9" s="474" t="s">
        <v>258</v>
      </c>
      <c r="V9" s="476"/>
      <c r="W9" s="266">
        <f>SUM(X9:Y9)</f>
        <v>114</v>
      </c>
      <c r="X9" s="269">
        <v>110</v>
      </c>
      <c r="Y9" s="269">
        <v>4</v>
      </c>
      <c r="Z9" s="269">
        <v>1483</v>
      </c>
      <c r="AA9" s="266">
        <f>SUM(AB9:AC9)</f>
        <v>51087</v>
      </c>
      <c r="AB9" s="269">
        <f>SUM(AE9,AH9,AK9)</f>
        <v>26164</v>
      </c>
      <c r="AC9" s="269">
        <f>SUM(AF9,AI9,AL9)</f>
        <v>24923</v>
      </c>
      <c r="AD9" s="266">
        <f>SUM(AE9:AF9)</f>
        <v>16446</v>
      </c>
      <c r="AE9" s="269">
        <v>8395</v>
      </c>
      <c r="AF9" s="269">
        <v>8051</v>
      </c>
      <c r="AG9" s="266">
        <f>SUM(AH9:AI9)</f>
        <v>16951</v>
      </c>
      <c r="AH9" s="269">
        <v>8708</v>
      </c>
      <c r="AI9" s="269">
        <v>8243</v>
      </c>
      <c r="AJ9" s="266">
        <f>SUM(AK9:AL9)</f>
        <v>17690</v>
      </c>
      <c r="AK9" s="269">
        <v>9061</v>
      </c>
      <c r="AL9" s="269">
        <v>8629</v>
      </c>
    </row>
    <row r="10" spans="1:38" ht="15.75" customHeight="1">
      <c r="A10" s="474" t="s">
        <v>258</v>
      </c>
      <c r="B10" s="476"/>
      <c r="C10" s="266">
        <f>SUM(D10:E10)</f>
        <v>4512</v>
      </c>
      <c r="D10" s="266">
        <f>SUM(F10,H10,J10,M10)</f>
        <v>1655</v>
      </c>
      <c r="E10" s="266">
        <f>SUM(G10,I10,K10,L10,N10)</f>
        <v>2857</v>
      </c>
      <c r="F10" s="269">
        <v>259</v>
      </c>
      <c r="G10" s="269">
        <v>16</v>
      </c>
      <c r="H10" s="269">
        <v>191</v>
      </c>
      <c r="I10" s="269">
        <v>83</v>
      </c>
      <c r="J10" s="269">
        <v>1175</v>
      </c>
      <c r="K10" s="269">
        <v>2370</v>
      </c>
      <c r="L10" s="269">
        <v>271</v>
      </c>
      <c r="M10" s="269">
        <v>30</v>
      </c>
      <c r="N10" s="269">
        <v>117</v>
      </c>
      <c r="O10" s="269">
        <v>29</v>
      </c>
      <c r="P10" s="269">
        <v>49</v>
      </c>
      <c r="Q10" s="266">
        <f>SUM(R10:S10)</f>
        <v>1211</v>
      </c>
      <c r="R10" s="269">
        <v>157</v>
      </c>
      <c r="S10" s="269">
        <v>1054</v>
      </c>
      <c r="U10" s="550" t="s">
        <v>424</v>
      </c>
      <c r="V10" s="551"/>
      <c r="W10" s="266">
        <f>SUM(X10:Y10)</f>
        <v>114</v>
      </c>
      <c r="X10" s="269">
        <v>110</v>
      </c>
      <c r="Y10" s="269">
        <v>4</v>
      </c>
      <c r="Z10" s="269">
        <v>1436</v>
      </c>
      <c r="AA10" s="266">
        <f>SUM(AB10:AC10)</f>
        <v>49129</v>
      </c>
      <c r="AB10" s="269">
        <f>SUM(AE10,AH10,AK10)</f>
        <v>25036</v>
      </c>
      <c r="AC10" s="269">
        <f>SUM(AF10,AI10,AL10)</f>
        <v>24093</v>
      </c>
      <c r="AD10" s="266">
        <f>SUM(AE10:AF10)</f>
        <v>15754</v>
      </c>
      <c r="AE10" s="269">
        <v>7954</v>
      </c>
      <c r="AF10" s="269">
        <v>7800</v>
      </c>
      <c r="AG10" s="266">
        <f>SUM(AH10:AI10)</f>
        <v>16440</v>
      </c>
      <c r="AH10" s="269">
        <v>8381</v>
      </c>
      <c r="AI10" s="269">
        <v>8059</v>
      </c>
      <c r="AJ10" s="266">
        <f>SUM(AK10:AL10)</f>
        <v>16935</v>
      </c>
      <c r="AK10" s="269">
        <v>8701</v>
      </c>
      <c r="AL10" s="269">
        <v>8234</v>
      </c>
    </row>
    <row r="11" spans="1:38" ht="15.75" customHeight="1">
      <c r="A11" s="550" t="s">
        <v>424</v>
      </c>
      <c r="B11" s="551"/>
      <c r="C11" s="266">
        <f>SUM(D11:E11)</f>
        <v>4451</v>
      </c>
      <c r="D11" s="266">
        <f>SUM(F11,H11,J11,M11)</f>
        <v>1597</v>
      </c>
      <c r="E11" s="266">
        <f>SUM(G11,I11,K11,L11,N11)</f>
        <v>2854</v>
      </c>
      <c r="F11" s="269">
        <v>248</v>
      </c>
      <c r="G11" s="269">
        <v>23</v>
      </c>
      <c r="H11" s="269">
        <v>193</v>
      </c>
      <c r="I11" s="269">
        <v>78</v>
      </c>
      <c r="J11" s="269">
        <v>1120</v>
      </c>
      <c r="K11" s="269">
        <v>2334</v>
      </c>
      <c r="L11" s="269">
        <v>288</v>
      </c>
      <c r="M11" s="269">
        <v>36</v>
      </c>
      <c r="N11" s="269">
        <v>131</v>
      </c>
      <c r="O11" s="269">
        <v>16</v>
      </c>
      <c r="P11" s="269">
        <v>27</v>
      </c>
      <c r="Q11" s="266">
        <f>SUM(R11:S11)</f>
        <v>1169</v>
      </c>
      <c r="R11" s="269">
        <v>154</v>
      </c>
      <c r="S11" s="269">
        <v>1015</v>
      </c>
      <c r="U11" s="550" t="s">
        <v>425</v>
      </c>
      <c r="V11" s="551"/>
      <c r="W11" s="266">
        <f aca="true" t="shared" si="0" ref="W11:W71">SUM(X11:Y11)</f>
        <v>114</v>
      </c>
      <c r="X11" s="269">
        <v>110</v>
      </c>
      <c r="Y11" s="269">
        <v>4</v>
      </c>
      <c r="Z11" s="269">
        <v>1375</v>
      </c>
      <c r="AA11" s="266">
        <f>SUM(AB11:AC11)</f>
        <v>46970</v>
      </c>
      <c r="AB11" s="269">
        <f aca="true" t="shared" si="1" ref="AB11:AB71">SUM(AE11,AH11,AK11)</f>
        <v>23859</v>
      </c>
      <c r="AC11" s="269">
        <f aca="true" t="shared" si="2" ref="AC11:AC71">SUM(AF11,AI11,AL11)</f>
        <v>23111</v>
      </c>
      <c r="AD11" s="266">
        <f aca="true" t="shared" si="3" ref="AD11:AD71">SUM(AE11:AF11)</f>
        <v>14773</v>
      </c>
      <c r="AE11" s="269">
        <v>7523</v>
      </c>
      <c r="AF11" s="269">
        <v>7250</v>
      </c>
      <c r="AG11" s="266">
        <f aca="true" t="shared" si="4" ref="AG11:AG71">SUM(AH11:AI11)</f>
        <v>15771</v>
      </c>
      <c r="AH11" s="269">
        <v>7963</v>
      </c>
      <c r="AI11" s="269">
        <v>7808</v>
      </c>
      <c r="AJ11" s="266">
        <f aca="true" t="shared" si="5" ref="AJ11:AJ71">SUM(AK11:AL11)</f>
        <v>16426</v>
      </c>
      <c r="AK11" s="269">
        <v>8373</v>
      </c>
      <c r="AL11" s="269">
        <v>8053</v>
      </c>
    </row>
    <row r="12" spans="1:38" ht="15.75" customHeight="1">
      <c r="A12" s="550" t="s">
        <v>425</v>
      </c>
      <c r="B12" s="551"/>
      <c r="C12" s="266">
        <f aca="true" t="shared" si="6" ref="C12:C72">SUM(D12:E12)</f>
        <v>4392</v>
      </c>
      <c r="D12" s="266">
        <f aca="true" t="shared" si="7" ref="D12:D72">SUM(F12,H12,J12,M12)</f>
        <v>1584</v>
      </c>
      <c r="E12" s="266">
        <f aca="true" t="shared" si="8" ref="E12:E72">SUM(G12,I12,K12,L12,N12)</f>
        <v>2808</v>
      </c>
      <c r="F12" s="269">
        <v>244</v>
      </c>
      <c r="G12" s="269">
        <v>26</v>
      </c>
      <c r="H12" s="269">
        <v>198</v>
      </c>
      <c r="I12" s="269">
        <v>73</v>
      </c>
      <c r="J12" s="269">
        <v>1101</v>
      </c>
      <c r="K12" s="269">
        <v>2303</v>
      </c>
      <c r="L12" s="269">
        <v>282</v>
      </c>
      <c r="M12" s="269">
        <v>41</v>
      </c>
      <c r="N12" s="269">
        <v>124</v>
      </c>
      <c r="O12" s="269">
        <v>15</v>
      </c>
      <c r="P12" s="269">
        <v>27</v>
      </c>
      <c r="Q12" s="266">
        <f aca="true" t="shared" si="9" ref="Q12:Q72">SUM(R12:S12)</f>
        <v>1178</v>
      </c>
      <c r="R12" s="269">
        <v>149</v>
      </c>
      <c r="S12" s="269">
        <v>1029</v>
      </c>
      <c r="U12" s="550" t="s">
        <v>426</v>
      </c>
      <c r="V12" s="551"/>
      <c r="W12" s="266">
        <f t="shared" si="0"/>
        <v>114</v>
      </c>
      <c r="X12" s="269">
        <v>110</v>
      </c>
      <c r="Y12" s="269">
        <v>4</v>
      </c>
      <c r="Z12" s="269">
        <v>1319</v>
      </c>
      <c r="AA12" s="266">
        <f>SUM(AB12:AC12)</f>
        <v>44843</v>
      </c>
      <c r="AB12" s="269">
        <f t="shared" si="1"/>
        <v>22768</v>
      </c>
      <c r="AC12" s="269">
        <f t="shared" si="2"/>
        <v>22075</v>
      </c>
      <c r="AD12" s="266">
        <f t="shared" si="3"/>
        <v>14321</v>
      </c>
      <c r="AE12" s="269">
        <v>7299</v>
      </c>
      <c r="AF12" s="269">
        <v>7022</v>
      </c>
      <c r="AG12" s="266">
        <f t="shared" si="4"/>
        <v>14746</v>
      </c>
      <c r="AH12" s="269">
        <v>7502</v>
      </c>
      <c r="AI12" s="269">
        <v>7244</v>
      </c>
      <c r="AJ12" s="266">
        <f t="shared" si="5"/>
        <v>15776</v>
      </c>
      <c r="AK12" s="269">
        <v>7967</v>
      </c>
      <c r="AL12" s="269">
        <v>7809</v>
      </c>
    </row>
    <row r="13" spans="1:38" ht="15.75" customHeight="1">
      <c r="A13" s="550" t="s">
        <v>426</v>
      </c>
      <c r="B13" s="551"/>
      <c r="C13" s="266">
        <f t="shared" si="6"/>
        <v>4371</v>
      </c>
      <c r="D13" s="266">
        <f t="shared" si="7"/>
        <v>1563</v>
      </c>
      <c r="E13" s="266">
        <f t="shared" si="8"/>
        <v>2808</v>
      </c>
      <c r="F13" s="269">
        <v>243</v>
      </c>
      <c r="G13" s="269">
        <v>27</v>
      </c>
      <c r="H13" s="269">
        <v>200</v>
      </c>
      <c r="I13" s="269">
        <v>69</v>
      </c>
      <c r="J13" s="269">
        <v>1090</v>
      </c>
      <c r="K13" s="269">
        <v>2292</v>
      </c>
      <c r="L13" s="269">
        <v>288</v>
      </c>
      <c r="M13" s="269">
        <v>30</v>
      </c>
      <c r="N13" s="269">
        <v>132</v>
      </c>
      <c r="O13" s="269">
        <v>20</v>
      </c>
      <c r="P13" s="269">
        <v>30</v>
      </c>
      <c r="Q13" s="266">
        <f t="shared" si="9"/>
        <v>1172</v>
      </c>
      <c r="R13" s="269">
        <v>150</v>
      </c>
      <c r="S13" s="269">
        <v>1022</v>
      </c>
      <c r="U13" s="545" t="s">
        <v>427</v>
      </c>
      <c r="V13" s="564"/>
      <c r="W13" s="181">
        <f aca="true" t="shared" si="10" ref="W13:AL13">SUM(W15:W22,W24,W27,W33,W43,W50,W56,W64,W70)</f>
        <v>113</v>
      </c>
      <c r="X13" s="181">
        <f t="shared" si="10"/>
        <v>109</v>
      </c>
      <c r="Y13" s="181">
        <f t="shared" si="10"/>
        <v>4</v>
      </c>
      <c r="Z13" s="181">
        <f>SUM(Z15:Z22,Z24,Z27,Z33,Z43,Z50,Z56,Z64,Z70)</f>
        <v>1279</v>
      </c>
      <c r="AA13" s="181">
        <f t="shared" si="10"/>
        <v>43504</v>
      </c>
      <c r="AB13" s="181">
        <f t="shared" si="10"/>
        <v>22194</v>
      </c>
      <c r="AC13" s="181">
        <f t="shared" si="10"/>
        <v>21310</v>
      </c>
      <c r="AD13" s="181">
        <f t="shared" si="10"/>
        <v>14450</v>
      </c>
      <c r="AE13" s="181">
        <f t="shared" si="10"/>
        <v>7418</v>
      </c>
      <c r="AF13" s="181">
        <f t="shared" si="10"/>
        <v>7032</v>
      </c>
      <c r="AG13" s="181">
        <f t="shared" si="10"/>
        <v>14309</v>
      </c>
      <c r="AH13" s="181">
        <f t="shared" si="10"/>
        <v>7291</v>
      </c>
      <c r="AI13" s="181">
        <f t="shared" si="10"/>
        <v>7018</v>
      </c>
      <c r="AJ13" s="181">
        <f t="shared" si="10"/>
        <v>14745</v>
      </c>
      <c r="AK13" s="181">
        <f t="shared" si="10"/>
        <v>7485</v>
      </c>
      <c r="AL13" s="181">
        <f t="shared" si="10"/>
        <v>7260</v>
      </c>
    </row>
    <row r="14" spans="1:38" ht="15.75" customHeight="1">
      <c r="A14" s="545" t="s">
        <v>427</v>
      </c>
      <c r="B14" s="564"/>
      <c r="C14" s="379">
        <v>4294</v>
      </c>
      <c r="D14" s="379">
        <f aca="true" t="shared" si="11" ref="D14:S14">SUM(D16:D23,D25,D28,D34,D44,D51,D57,D65,D71)</f>
        <v>1551</v>
      </c>
      <c r="E14" s="379">
        <v>2743</v>
      </c>
      <c r="F14" s="379">
        <f>SUM(F16:F23,F25,F28,F34,F44,F51,F57,F65,F71)</f>
        <v>241</v>
      </c>
      <c r="G14" s="379">
        <f t="shared" si="11"/>
        <v>25</v>
      </c>
      <c r="H14" s="379">
        <f t="shared" si="11"/>
        <v>194</v>
      </c>
      <c r="I14" s="379">
        <f t="shared" si="11"/>
        <v>73</v>
      </c>
      <c r="J14" s="379">
        <f t="shared" si="11"/>
        <v>1089</v>
      </c>
      <c r="K14" s="379">
        <f t="shared" si="11"/>
        <v>2260</v>
      </c>
      <c r="L14" s="379">
        <f t="shared" si="11"/>
        <v>278</v>
      </c>
      <c r="M14" s="379">
        <f t="shared" si="11"/>
        <v>27</v>
      </c>
      <c r="N14" s="379">
        <v>107</v>
      </c>
      <c r="O14" s="379">
        <f t="shared" si="11"/>
        <v>19</v>
      </c>
      <c r="P14" s="379">
        <f t="shared" si="11"/>
        <v>32</v>
      </c>
      <c r="Q14" s="379">
        <v>1155</v>
      </c>
      <c r="R14" s="379">
        <f t="shared" si="11"/>
        <v>143</v>
      </c>
      <c r="S14" s="379">
        <f t="shared" si="11"/>
        <v>1012</v>
      </c>
      <c r="U14" s="83"/>
      <c r="V14" s="84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</row>
    <row r="15" spans="1:38" ht="15.75" customHeight="1">
      <c r="A15" s="83"/>
      <c r="B15" s="84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U15" s="562" t="s">
        <v>67</v>
      </c>
      <c r="V15" s="563"/>
      <c r="W15" s="181">
        <f t="shared" si="0"/>
        <v>27</v>
      </c>
      <c r="X15" s="181">
        <v>26</v>
      </c>
      <c r="Y15" s="181">
        <v>1</v>
      </c>
      <c r="Z15" s="181">
        <v>438</v>
      </c>
      <c r="AA15" s="181">
        <f aca="true" t="shared" si="12" ref="AA15:AA71">SUM(AB15:AC15)</f>
        <v>15799</v>
      </c>
      <c r="AB15" s="379">
        <f t="shared" si="1"/>
        <v>8056</v>
      </c>
      <c r="AC15" s="379">
        <f t="shared" si="2"/>
        <v>7743</v>
      </c>
      <c r="AD15" s="181">
        <f t="shared" si="3"/>
        <v>5250</v>
      </c>
      <c r="AE15" s="181">
        <v>2664</v>
      </c>
      <c r="AF15" s="181">
        <v>2586</v>
      </c>
      <c r="AG15" s="181">
        <f t="shared" si="4"/>
        <v>5134</v>
      </c>
      <c r="AH15" s="181">
        <v>2641</v>
      </c>
      <c r="AI15" s="181">
        <v>2493</v>
      </c>
      <c r="AJ15" s="181">
        <f t="shared" si="5"/>
        <v>5415</v>
      </c>
      <c r="AK15" s="181">
        <v>2751</v>
      </c>
      <c r="AL15" s="181">
        <v>2664</v>
      </c>
    </row>
    <row r="16" spans="1:38" ht="15.75" customHeight="1">
      <c r="A16" s="562" t="s">
        <v>67</v>
      </c>
      <c r="B16" s="563"/>
      <c r="C16" s="181">
        <f t="shared" si="6"/>
        <v>1322</v>
      </c>
      <c r="D16" s="181">
        <f t="shared" si="7"/>
        <v>463</v>
      </c>
      <c r="E16" s="181">
        <f t="shared" si="8"/>
        <v>859</v>
      </c>
      <c r="F16" s="203">
        <v>49</v>
      </c>
      <c r="G16" s="203">
        <v>9</v>
      </c>
      <c r="H16" s="203">
        <v>51</v>
      </c>
      <c r="I16" s="203">
        <v>9</v>
      </c>
      <c r="J16" s="203">
        <v>355</v>
      </c>
      <c r="K16" s="203">
        <v>750</v>
      </c>
      <c r="L16" s="203">
        <v>62</v>
      </c>
      <c r="M16" s="203">
        <v>8</v>
      </c>
      <c r="N16" s="203">
        <v>29</v>
      </c>
      <c r="O16" s="203">
        <v>10</v>
      </c>
      <c r="P16" s="203">
        <v>15</v>
      </c>
      <c r="Q16" s="181">
        <v>265</v>
      </c>
      <c r="R16" s="203">
        <v>65</v>
      </c>
      <c r="S16" s="203">
        <v>201</v>
      </c>
      <c r="U16" s="562" t="s">
        <v>35</v>
      </c>
      <c r="V16" s="563"/>
      <c r="W16" s="181">
        <f t="shared" si="0"/>
        <v>6</v>
      </c>
      <c r="X16" s="181">
        <v>6</v>
      </c>
      <c r="Y16" s="174" t="s">
        <v>755</v>
      </c>
      <c r="Z16" s="181">
        <v>54</v>
      </c>
      <c r="AA16" s="181">
        <f t="shared" si="12"/>
        <v>1794</v>
      </c>
      <c r="AB16" s="379">
        <f t="shared" si="1"/>
        <v>908</v>
      </c>
      <c r="AC16" s="379">
        <f t="shared" si="2"/>
        <v>886</v>
      </c>
      <c r="AD16" s="181">
        <f t="shared" si="3"/>
        <v>585</v>
      </c>
      <c r="AE16" s="181">
        <v>308</v>
      </c>
      <c r="AF16" s="181">
        <v>277</v>
      </c>
      <c r="AG16" s="181">
        <f t="shared" si="4"/>
        <v>593</v>
      </c>
      <c r="AH16" s="181">
        <v>297</v>
      </c>
      <c r="AI16" s="181">
        <v>296</v>
      </c>
      <c r="AJ16" s="181">
        <f t="shared" si="5"/>
        <v>616</v>
      </c>
      <c r="AK16" s="181">
        <v>303</v>
      </c>
      <c r="AL16" s="181">
        <v>313</v>
      </c>
    </row>
    <row r="17" spans="1:38" ht="15.75" customHeight="1">
      <c r="A17" s="562" t="s">
        <v>35</v>
      </c>
      <c r="B17" s="563"/>
      <c r="C17" s="181">
        <f t="shared" si="6"/>
        <v>171</v>
      </c>
      <c r="D17" s="181">
        <f t="shared" si="7"/>
        <v>57</v>
      </c>
      <c r="E17" s="181">
        <f t="shared" si="8"/>
        <v>114</v>
      </c>
      <c r="F17" s="221">
        <v>7</v>
      </c>
      <c r="G17" s="221">
        <v>3</v>
      </c>
      <c r="H17" s="221">
        <v>8</v>
      </c>
      <c r="I17" s="221">
        <v>2</v>
      </c>
      <c r="J17" s="221">
        <v>39</v>
      </c>
      <c r="K17" s="221">
        <v>94</v>
      </c>
      <c r="L17" s="221">
        <v>11</v>
      </c>
      <c r="M17" s="221">
        <v>3</v>
      </c>
      <c r="N17" s="221">
        <v>4</v>
      </c>
      <c r="O17" s="174" t="s">
        <v>755</v>
      </c>
      <c r="P17" s="221">
        <v>2</v>
      </c>
      <c r="Q17" s="181">
        <f t="shared" si="9"/>
        <v>59</v>
      </c>
      <c r="R17" s="221">
        <v>9</v>
      </c>
      <c r="S17" s="221">
        <v>50</v>
      </c>
      <c r="U17" s="562" t="s">
        <v>68</v>
      </c>
      <c r="V17" s="563"/>
      <c r="W17" s="181">
        <f t="shared" si="0"/>
        <v>10</v>
      </c>
      <c r="X17" s="181">
        <v>10</v>
      </c>
      <c r="Y17" s="174" t="s">
        <v>755</v>
      </c>
      <c r="Z17" s="181">
        <v>116</v>
      </c>
      <c r="AA17" s="181">
        <f t="shared" si="12"/>
        <v>3915</v>
      </c>
      <c r="AB17" s="379">
        <f t="shared" si="1"/>
        <v>2027</v>
      </c>
      <c r="AC17" s="379">
        <f t="shared" si="2"/>
        <v>1888</v>
      </c>
      <c r="AD17" s="181">
        <f t="shared" si="3"/>
        <v>1337</v>
      </c>
      <c r="AE17" s="181">
        <v>697</v>
      </c>
      <c r="AF17" s="181">
        <v>640</v>
      </c>
      <c r="AG17" s="181">
        <f t="shared" si="4"/>
        <v>1254</v>
      </c>
      <c r="AH17" s="181">
        <v>632</v>
      </c>
      <c r="AI17" s="181">
        <v>622</v>
      </c>
      <c r="AJ17" s="181">
        <f t="shared" si="5"/>
        <v>1324</v>
      </c>
      <c r="AK17" s="181">
        <v>698</v>
      </c>
      <c r="AL17" s="181">
        <v>626</v>
      </c>
    </row>
    <row r="18" spans="1:38" ht="15.75" customHeight="1">
      <c r="A18" s="562" t="s">
        <v>68</v>
      </c>
      <c r="B18" s="563"/>
      <c r="C18" s="181">
        <f t="shared" si="6"/>
        <v>397</v>
      </c>
      <c r="D18" s="181">
        <f t="shared" si="7"/>
        <v>130</v>
      </c>
      <c r="E18" s="181">
        <f t="shared" si="8"/>
        <v>267</v>
      </c>
      <c r="F18" s="203">
        <v>20</v>
      </c>
      <c r="G18" s="203">
        <v>5</v>
      </c>
      <c r="H18" s="203">
        <v>14</v>
      </c>
      <c r="I18" s="203">
        <v>11</v>
      </c>
      <c r="J18" s="221">
        <v>96</v>
      </c>
      <c r="K18" s="221">
        <v>210</v>
      </c>
      <c r="L18" s="203">
        <v>29</v>
      </c>
      <c r="M18" s="174" t="s">
        <v>755</v>
      </c>
      <c r="N18" s="203">
        <v>12</v>
      </c>
      <c r="O18" s="174" t="s">
        <v>755</v>
      </c>
      <c r="P18" s="221">
        <v>1</v>
      </c>
      <c r="Q18" s="181">
        <f t="shared" si="9"/>
        <v>102</v>
      </c>
      <c r="R18" s="221">
        <v>3</v>
      </c>
      <c r="S18" s="221">
        <v>99</v>
      </c>
      <c r="U18" s="562" t="s">
        <v>69</v>
      </c>
      <c r="V18" s="563"/>
      <c r="W18" s="181">
        <f t="shared" si="0"/>
        <v>7</v>
      </c>
      <c r="X18" s="181">
        <v>6</v>
      </c>
      <c r="Y18" s="181">
        <v>1</v>
      </c>
      <c r="Z18" s="181">
        <v>41</v>
      </c>
      <c r="AA18" s="181">
        <f t="shared" si="12"/>
        <v>1065</v>
      </c>
      <c r="AB18" s="379">
        <f t="shared" si="1"/>
        <v>545</v>
      </c>
      <c r="AC18" s="379">
        <f t="shared" si="2"/>
        <v>520</v>
      </c>
      <c r="AD18" s="181">
        <f t="shared" si="3"/>
        <v>336</v>
      </c>
      <c r="AE18" s="181">
        <v>175</v>
      </c>
      <c r="AF18" s="181">
        <v>161</v>
      </c>
      <c r="AG18" s="181">
        <f t="shared" si="4"/>
        <v>369</v>
      </c>
      <c r="AH18" s="181">
        <v>177</v>
      </c>
      <c r="AI18" s="181">
        <v>192</v>
      </c>
      <c r="AJ18" s="181">
        <f t="shared" si="5"/>
        <v>360</v>
      </c>
      <c r="AK18" s="181">
        <v>193</v>
      </c>
      <c r="AL18" s="181">
        <v>167</v>
      </c>
    </row>
    <row r="19" spans="1:38" ht="15.75" customHeight="1">
      <c r="A19" s="562" t="s">
        <v>69</v>
      </c>
      <c r="B19" s="563"/>
      <c r="C19" s="181">
        <f t="shared" si="6"/>
        <v>159</v>
      </c>
      <c r="D19" s="181">
        <f t="shared" si="7"/>
        <v>66</v>
      </c>
      <c r="E19" s="181">
        <f t="shared" si="8"/>
        <v>93</v>
      </c>
      <c r="F19" s="186">
        <v>14</v>
      </c>
      <c r="G19" s="186">
        <v>2</v>
      </c>
      <c r="H19" s="186">
        <v>9</v>
      </c>
      <c r="I19" s="186">
        <v>5</v>
      </c>
      <c r="J19" s="186">
        <v>42</v>
      </c>
      <c r="K19" s="186">
        <v>70</v>
      </c>
      <c r="L19" s="186">
        <v>15</v>
      </c>
      <c r="M19" s="186">
        <v>1</v>
      </c>
      <c r="N19" s="186">
        <v>1</v>
      </c>
      <c r="O19" s="186">
        <v>1</v>
      </c>
      <c r="P19" s="186">
        <v>2</v>
      </c>
      <c r="Q19" s="181">
        <f t="shared" si="9"/>
        <v>50</v>
      </c>
      <c r="R19" s="186">
        <v>2</v>
      </c>
      <c r="S19" s="186">
        <v>48</v>
      </c>
      <c r="U19" s="562" t="s">
        <v>70</v>
      </c>
      <c r="V19" s="563"/>
      <c r="W19" s="181">
        <f t="shared" si="0"/>
        <v>6</v>
      </c>
      <c r="X19" s="181">
        <v>6</v>
      </c>
      <c r="Y19" s="174" t="s">
        <v>755</v>
      </c>
      <c r="Z19" s="181">
        <v>32</v>
      </c>
      <c r="AA19" s="181">
        <f t="shared" si="12"/>
        <v>842</v>
      </c>
      <c r="AB19" s="379">
        <f t="shared" si="1"/>
        <v>419</v>
      </c>
      <c r="AC19" s="379">
        <f t="shared" si="2"/>
        <v>423</v>
      </c>
      <c r="AD19" s="181">
        <f t="shared" si="3"/>
        <v>268</v>
      </c>
      <c r="AE19" s="181">
        <v>147</v>
      </c>
      <c r="AF19" s="181">
        <v>121</v>
      </c>
      <c r="AG19" s="181">
        <f t="shared" si="4"/>
        <v>302</v>
      </c>
      <c r="AH19" s="181">
        <v>140</v>
      </c>
      <c r="AI19" s="181">
        <v>162</v>
      </c>
      <c r="AJ19" s="181">
        <f t="shared" si="5"/>
        <v>272</v>
      </c>
      <c r="AK19" s="181">
        <v>132</v>
      </c>
      <c r="AL19" s="181">
        <v>140</v>
      </c>
    </row>
    <row r="20" spans="1:38" ht="15.75" customHeight="1">
      <c r="A20" s="562" t="s">
        <v>70</v>
      </c>
      <c r="B20" s="563"/>
      <c r="C20" s="181">
        <f t="shared" si="6"/>
        <v>119</v>
      </c>
      <c r="D20" s="181">
        <f t="shared" si="7"/>
        <v>49</v>
      </c>
      <c r="E20" s="181">
        <f t="shared" si="8"/>
        <v>70</v>
      </c>
      <c r="F20" s="174">
        <v>11</v>
      </c>
      <c r="G20" s="174" t="s">
        <v>755</v>
      </c>
      <c r="H20" s="174">
        <v>9</v>
      </c>
      <c r="I20" s="174">
        <v>4</v>
      </c>
      <c r="J20" s="174">
        <v>29</v>
      </c>
      <c r="K20" s="174">
        <v>50</v>
      </c>
      <c r="L20" s="174">
        <v>14</v>
      </c>
      <c r="M20" s="174" t="s">
        <v>755</v>
      </c>
      <c r="N20" s="174">
        <v>2</v>
      </c>
      <c r="O20" s="174">
        <v>2</v>
      </c>
      <c r="P20" s="174" t="s">
        <v>755</v>
      </c>
      <c r="Q20" s="181">
        <f t="shared" si="9"/>
        <v>47</v>
      </c>
      <c r="R20" s="174">
        <v>10</v>
      </c>
      <c r="S20" s="174">
        <v>37</v>
      </c>
      <c r="U20" s="562" t="s">
        <v>71</v>
      </c>
      <c r="V20" s="563"/>
      <c r="W20" s="181">
        <f t="shared" si="0"/>
        <v>5</v>
      </c>
      <c r="X20" s="181">
        <v>5</v>
      </c>
      <c r="Y20" s="174" t="s">
        <v>755</v>
      </c>
      <c r="Z20" s="181">
        <v>72</v>
      </c>
      <c r="AA20" s="181">
        <f t="shared" si="12"/>
        <v>2593</v>
      </c>
      <c r="AB20" s="379">
        <f t="shared" si="1"/>
        <v>1304</v>
      </c>
      <c r="AC20" s="379">
        <f t="shared" si="2"/>
        <v>1289</v>
      </c>
      <c r="AD20" s="181">
        <f t="shared" si="3"/>
        <v>852</v>
      </c>
      <c r="AE20" s="181">
        <v>446</v>
      </c>
      <c r="AF20" s="181">
        <v>406</v>
      </c>
      <c r="AG20" s="181">
        <f t="shared" si="4"/>
        <v>874</v>
      </c>
      <c r="AH20" s="181">
        <v>423</v>
      </c>
      <c r="AI20" s="181">
        <v>451</v>
      </c>
      <c r="AJ20" s="181">
        <f t="shared" si="5"/>
        <v>867</v>
      </c>
      <c r="AK20" s="181">
        <v>435</v>
      </c>
      <c r="AL20" s="181">
        <v>432</v>
      </c>
    </row>
    <row r="21" spans="1:38" ht="15.75" customHeight="1">
      <c r="A21" s="562" t="s">
        <v>71</v>
      </c>
      <c r="B21" s="563"/>
      <c r="C21" s="181">
        <f t="shared" si="6"/>
        <v>267</v>
      </c>
      <c r="D21" s="181">
        <f t="shared" si="7"/>
        <v>94</v>
      </c>
      <c r="E21" s="181">
        <f t="shared" si="8"/>
        <v>173</v>
      </c>
      <c r="F21" s="174">
        <v>18</v>
      </c>
      <c r="G21" s="174" t="s">
        <v>755</v>
      </c>
      <c r="H21" s="174">
        <v>10</v>
      </c>
      <c r="I21" s="174">
        <v>8</v>
      </c>
      <c r="J21" s="174">
        <v>64</v>
      </c>
      <c r="K21" s="174">
        <v>136</v>
      </c>
      <c r="L21" s="174">
        <v>19</v>
      </c>
      <c r="M21" s="203">
        <v>2</v>
      </c>
      <c r="N21" s="174">
        <v>10</v>
      </c>
      <c r="O21" s="174" t="s">
        <v>755</v>
      </c>
      <c r="P21" s="203">
        <v>2</v>
      </c>
      <c r="Q21" s="181">
        <f t="shared" si="9"/>
        <v>81</v>
      </c>
      <c r="R21" s="174">
        <v>1</v>
      </c>
      <c r="S21" s="174">
        <v>80</v>
      </c>
      <c r="U21" s="562" t="s">
        <v>72</v>
      </c>
      <c r="V21" s="563"/>
      <c r="W21" s="181">
        <f t="shared" si="0"/>
        <v>2</v>
      </c>
      <c r="X21" s="181">
        <v>2</v>
      </c>
      <c r="Y21" s="174" t="s">
        <v>755</v>
      </c>
      <c r="Z21" s="181">
        <v>27</v>
      </c>
      <c r="AA21" s="181">
        <f t="shared" si="12"/>
        <v>971</v>
      </c>
      <c r="AB21" s="379">
        <f t="shared" si="1"/>
        <v>454</v>
      </c>
      <c r="AC21" s="379">
        <f t="shared" si="2"/>
        <v>517</v>
      </c>
      <c r="AD21" s="181">
        <f t="shared" si="3"/>
        <v>320</v>
      </c>
      <c r="AE21" s="181">
        <v>149</v>
      </c>
      <c r="AF21" s="181">
        <v>171</v>
      </c>
      <c r="AG21" s="181">
        <f t="shared" si="4"/>
        <v>312</v>
      </c>
      <c r="AH21" s="181">
        <v>149</v>
      </c>
      <c r="AI21" s="181">
        <v>163</v>
      </c>
      <c r="AJ21" s="181">
        <f t="shared" si="5"/>
        <v>339</v>
      </c>
      <c r="AK21" s="181">
        <v>156</v>
      </c>
      <c r="AL21" s="181">
        <v>183</v>
      </c>
    </row>
    <row r="22" spans="1:38" ht="15.75" customHeight="1">
      <c r="A22" s="562" t="s">
        <v>72</v>
      </c>
      <c r="B22" s="563"/>
      <c r="C22" s="181">
        <f t="shared" si="6"/>
        <v>107</v>
      </c>
      <c r="D22" s="181">
        <f t="shared" si="7"/>
        <v>35</v>
      </c>
      <c r="E22" s="181">
        <f t="shared" si="8"/>
        <v>72</v>
      </c>
      <c r="F22" s="208">
        <v>7</v>
      </c>
      <c r="G22" s="208">
        <v>1</v>
      </c>
      <c r="H22" s="208">
        <v>5</v>
      </c>
      <c r="I22" s="174">
        <v>3</v>
      </c>
      <c r="J22" s="208">
        <v>22</v>
      </c>
      <c r="K22" s="208">
        <v>59</v>
      </c>
      <c r="L22" s="208">
        <v>8</v>
      </c>
      <c r="M22" s="208">
        <v>1</v>
      </c>
      <c r="N22" s="208">
        <v>1</v>
      </c>
      <c r="O22" s="174" t="s">
        <v>755</v>
      </c>
      <c r="P22" s="208">
        <v>1</v>
      </c>
      <c r="Q22" s="181">
        <f t="shared" si="9"/>
        <v>20</v>
      </c>
      <c r="R22" s="208">
        <v>5</v>
      </c>
      <c r="S22" s="208">
        <v>15</v>
      </c>
      <c r="U22" s="562" t="s">
        <v>73</v>
      </c>
      <c r="V22" s="563"/>
      <c r="W22" s="181">
        <f t="shared" si="0"/>
        <v>5</v>
      </c>
      <c r="X22" s="181">
        <v>5</v>
      </c>
      <c r="Y22" s="174" t="s">
        <v>755</v>
      </c>
      <c r="Z22" s="181">
        <v>78</v>
      </c>
      <c r="AA22" s="181">
        <f t="shared" si="12"/>
        <v>2890</v>
      </c>
      <c r="AB22" s="379">
        <f t="shared" si="1"/>
        <v>1456</v>
      </c>
      <c r="AC22" s="379">
        <f t="shared" si="2"/>
        <v>1434</v>
      </c>
      <c r="AD22" s="181">
        <f t="shared" si="3"/>
        <v>918</v>
      </c>
      <c r="AE22" s="181">
        <v>461</v>
      </c>
      <c r="AF22" s="181">
        <v>457</v>
      </c>
      <c r="AG22" s="181">
        <f t="shared" si="4"/>
        <v>1034</v>
      </c>
      <c r="AH22" s="181">
        <v>525</v>
      </c>
      <c r="AI22" s="181">
        <v>509</v>
      </c>
      <c r="AJ22" s="181">
        <f t="shared" si="5"/>
        <v>938</v>
      </c>
      <c r="AK22" s="181">
        <v>470</v>
      </c>
      <c r="AL22" s="181">
        <v>468</v>
      </c>
    </row>
    <row r="23" spans="1:38" ht="15.75" customHeight="1">
      <c r="A23" s="562" t="s">
        <v>73</v>
      </c>
      <c r="B23" s="563"/>
      <c r="C23" s="181">
        <f t="shared" si="6"/>
        <v>217</v>
      </c>
      <c r="D23" s="181">
        <f t="shared" si="7"/>
        <v>74</v>
      </c>
      <c r="E23" s="181">
        <f t="shared" si="8"/>
        <v>143</v>
      </c>
      <c r="F23" s="208">
        <v>7</v>
      </c>
      <c r="G23" s="174">
        <v>2</v>
      </c>
      <c r="H23" s="208">
        <v>7</v>
      </c>
      <c r="I23" s="208">
        <v>2</v>
      </c>
      <c r="J23" s="208">
        <v>58</v>
      </c>
      <c r="K23" s="208">
        <v>122</v>
      </c>
      <c r="L23" s="208">
        <v>9</v>
      </c>
      <c r="M23" s="174">
        <v>2</v>
      </c>
      <c r="N23" s="208">
        <v>8</v>
      </c>
      <c r="O23" s="174" t="s">
        <v>755</v>
      </c>
      <c r="P23" s="208">
        <v>2</v>
      </c>
      <c r="Q23" s="181">
        <f t="shared" si="9"/>
        <v>65</v>
      </c>
      <c r="R23" s="208">
        <v>4</v>
      </c>
      <c r="S23" s="208">
        <v>61</v>
      </c>
      <c r="U23" s="85"/>
      <c r="V23" s="86"/>
      <c r="W23" s="407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</row>
    <row r="24" spans="1:38" ht="15.75" customHeight="1">
      <c r="A24" s="85"/>
      <c r="B24" s="86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U24" s="562" t="s">
        <v>74</v>
      </c>
      <c r="V24" s="563"/>
      <c r="W24" s="181">
        <f aca="true" t="shared" si="13" ref="W24:AL24">SUM(W25)</f>
        <v>2</v>
      </c>
      <c r="X24" s="181">
        <f t="shared" si="13"/>
        <v>1</v>
      </c>
      <c r="Y24" s="181">
        <f t="shared" si="13"/>
        <v>1</v>
      </c>
      <c r="Z24" s="181">
        <f t="shared" si="13"/>
        <v>12</v>
      </c>
      <c r="AA24" s="181">
        <f t="shared" si="13"/>
        <v>363</v>
      </c>
      <c r="AB24" s="181">
        <f t="shared" si="13"/>
        <v>175</v>
      </c>
      <c r="AC24" s="181">
        <f t="shared" si="13"/>
        <v>188</v>
      </c>
      <c r="AD24" s="181">
        <f t="shared" si="13"/>
        <v>119</v>
      </c>
      <c r="AE24" s="181">
        <f t="shared" si="13"/>
        <v>63</v>
      </c>
      <c r="AF24" s="181">
        <f t="shared" si="13"/>
        <v>56</v>
      </c>
      <c r="AG24" s="181">
        <f t="shared" si="13"/>
        <v>109</v>
      </c>
      <c r="AH24" s="181">
        <f t="shared" si="13"/>
        <v>48</v>
      </c>
      <c r="AI24" s="181">
        <f t="shared" si="13"/>
        <v>61</v>
      </c>
      <c r="AJ24" s="181">
        <f t="shared" si="13"/>
        <v>135</v>
      </c>
      <c r="AK24" s="181">
        <f t="shared" si="13"/>
        <v>64</v>
      </c>
      <c r="AL24" s="181">
        <f t="shared" si="13"/>
        <v>71</v>
      </c>
    </row>
    <row r="25" spans="1:38" ht="15.75" customHeight="1">
      <c r="A25" s="562" t="s">
        <v>74</v>
      </c>
      <c r="B25" s="563"/>
      <c r="C25" s="208">
        <f>SUM(C26)</f>
        <v>44</v>
      </c>
      <c r="D25" s="208">
        <f>SUM(D26)</f>
        <v>16</v>
      </c>
      <c r="E25" s="208">
        <f>SUM(E26)</f>
        <v>28</v>
      </c>
      <c r="F25" s="208">
        <f>SUM(F26)</f>
        <v>3</v>
      </c>
      <c r="G25" s="174" t="s">
        <v>755</v>
      </c>
      <c r="H25" s="208">
        <f aca="true" t="shared" si="14" ref="H25:N25">SUM(H26)</f>
        <v>1</v>
      </c>
      <c r="I25" s="208">
        <f t="shared" si="14"/>
        <v>2</v>
      </c>
      <c r="J25" s="208">
        <f t="shared" si="14"/>
        <v>11</v>
      </c>
      <c r="K25" s="208">
        <f t="shared" si="14"/>
        <v>22</v>
      </c>
      <c r="L25" s="208">
        <f t="shared" si="14"/>
        <v>3</v>
      </c>
      <c r="M25" s="208">
        <f t="shared" si="14"/>
        <v>1</v>
      </c>
      <c r="N25" s="208">
        <f t="shared" si="14"/>
        <v>1</v>
      </c>
      <c r="O25" s="174" t="s">
        <v>755</v>
      </c>
      <c r="P25" s="174" t="s">
        <v>755</v>
      </c>
      <c r="Q25" s="208">
        <f>SUM(Q26)</f>
        <v>8</v>
      </c>
      <c r="R25" s="208">
        <f>SUM(R26)</f>
        <v>1</v>
      </c>
      <c r="S25" s="208">
        <f>SUM(S26)</f>
        <v>7</v>
      </c>
      <c r="U25" s="248"/>
      <c r="V25" s="65" t="s">
        <v>75</v>
      </c>
      <c r="W25" s="266">
        <f t="shared" si="0"/>
        <v>2</v>
      </c>
      <c r="X25" s="269">
        <v>1</v>
      </c>
      <c r="Y25" s="269">
        <v>1</v>
      </c>
      <c r="Z25" s="269">
        <v>12</v>
      </c>
      <c r="AA25" s="266">
        <f t="shared" si="12"/>
        <v>363</v>
      </c>
      <c r="AB25" s="269">
        <f t="shared" si="1"/>
        <v>175</v>
      </c>
      <c r="AC25" s="269">
        <f t="shared" si="2"/>
        <v>188</v>
      </c>
      <c r="AD25" s="266">
        <f t="shared" si="3"/>
        <v>119</v>
      </c>
      <c r="AE25" s="269">
        <v>63</v>
      </c>
      <c r="AF25" s="269">
        <v>56</v>
      </c>
      <c r="AG25" s="266">
        <f t="shared" si="4"/>
        <v>109</v>
      </c>
      <c r="AH25" s="269">
        <v>48</v>
      </c>
      <c r="AI25" s="269">
        <v>61</v>
      </c>
      <c r="AJ25" s="266">
        <f t="shared" si="5"/>
        <v>135</v>
      </c>
      <c r="AK25" s="269">
        <v>64</v>
      </c>
      <c r="AL25" s="269">
        <v>71</v>
      </c>
    </row>
    <row r="26" spans="1:38" ht="15.75" customHeight="1">
      <c r="A26" s="248"/>
      <c r="B26" s="65" t="s">
        <v>75</v>
      </c>
      <c r="C26" s="266">
        <f t="shared" si="6"/>
        <v>44</v>
      </c>
      <c r="D26" s="266">
        <f t="shared" si="7"/>
        <v>16</v>
      </c>
      <c r="E26" s="266">
        <f t="shared" si="8"/>
        <v>28</v>
      </c>
      <c r="F26" s="386">
        <v>3</v>
      </c>
      <c r="G26" s="268" t="s">
        <v>754</v>
      </c>
      <c r="H26" s="386">
        <v>1</v>
      </c>
      <c r="I26" s="268">
        <v>2</v>
      </c>
      <c r="J26" s="386">
        <v>11</v>
      </c>
      <c r="K26" s="386">
        <v>22</v>
      </c>
      <c r="L26" s="386">
        <v>3</v>
      </c>
      <c r="M26" s="385">
        <v>1</v>
      </c>
      <c r="N26" s="386">
        <v>1</v>
      </c>
      <c r="O26" s="268" t="s">
        <v>754</v>
      </c>
      <c r="P26" s="268" t="s">
        <v>754</v>
      </c>
      <c r="Q26" s="266">
        <f t="shared" si="9"/>
        <v>8</v>
      </c>
      <c r="R26" s="386">
        <v>1</v>
      </c>
      <c r="S26" s="386">
        <v>7</v>
      </c>
      <c r="U26" s="248"/>
      <c r="V26" s="6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</row>
    <row r="27" spans="1:38" ht="15.75" customHeight="1">
      <c r="A27" s="248"/>
      <c r="B27" s="65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U27" s="562" t="s">
        <v>76</v>
      </c>
      <c r="V27" s="563"/>
      <c r="W27" s="221">
        <f>SUM(W28:W31)</f>
        <v>4</v>
      </c>
      <c r="X27" s="221">
        <f>SUM(X28:X31)</f>
        <v>4</v>
      </c>
      <c r="Y27" s="174" t="s">
        <v>755</v>
      </c>
      <c r="Z27" s="221">
        <f>SUM(Z28:Z31)</f>
        <v>54</v>
      </c>
      <c r="AA27" s="221">
        <f aca="true" t="shared" si="15" ref="AA27:AL27">SUM(AA28:AA31)</f>
        <v>1779</v>
      </c>
      <c r="AB27" s="221">
        <f t="shared" si="15"/>
        <v>932</v>
      </c>
      <c r="AC27" s="221">
        <f t="shared" si="15"/>
        <v>847</v>
      </c>
      <c r="AD27" s="221">
        <f t="shared" si="15"/>
        <v>604</v>
      </c>
      <c r="AE27" s="221">
        <f t="shared" si="15"/>
        <v>314</v>
      </c>
      <c r="AF27" s="221">
        <f t="shared" si="15"/>
        <v>290</v>
      </c>
      <c r="AG27" s="221">
        <f t="shared" si="15"/>
        <v>600</v>
      </c>
      <c r="AH27" s="221">
        <f t="shared" si="15"/>
        <v>319</v>
      </c>
      <c r="AI27" s="221">
        <f t="shared" si="15"/>
        <v>281</v>
      </c>
      <c r="AJ27" s="221">
        <f t="shared" si="15"/>
        <v>575</v>
      </c>
      <c r="AK27" s="221">
        <f t="shared" si="15"/>
        <v>299</v>
      </c>
      <c r="AL27" s="221">
        <f t="shared" si="15"/>
        <v>276</v>
      </c>
    </row>
    <row r="28" spans="1:38" ht="15.75" customHeight="1">
      <c r="A28" s="562" t="s">
        <v>76</v>
      </c>
      <c r="B28" s="563"/>
      <c r="C28" s="404">
        <f>SUM(C29:C32)</f>
        <v>183</v>
      </c>
      <c r="D28" s="404">
        <f>SUM(D29:D32)</f>
        <v>60</v>
      </c>
      <c r="E28" s="404">
        <f>SUM(E29:E32)</f>
        <v>123</v>
      </c>
      <c r="F28" s="404">
        <f>SUM(F29:F32)</f>
        <v>9</v>
      </c>
      <c r="G28" s="404">
        <f aca="true" t="shared" si="16" ref="G28:S28">SUM(G29:G32)</f>
        <v>2</v>
      </c>
      <c r="H28" s="404">
        <f t="shared" si="16"/>
        <v>10</v>
      </c>
      <c r="I28" s="404">
        <f t="shared" si="16"/>
        <v>1</v>
      </c>
      <c r="J28" s="404">
        <f t="shared" si="16"/>
        <v>41</v>
      </c>
      <c r="K28" s="404">
        <f t="shared" si="16"/>
        <v>102</v>
      </c>
      <c r="L28" s="404">
        <f t="shared" si="16"/>
        <v>11</v>
      </c>
      <c r="M28" s="174" t="s">
        <v>755</v>
      </c>
      <c r="N28" s="404">
        <f t="shared" si="16"/>
        <v>7</v>
      </c>
      <c r="O28" s="174" t="s">
        <v>755</v>
      </c>
      <c r="P28" s="174" t="s">
        <v>755</v>
      </c>
      <c r="Q28" s="404">
        <f t="shared" si="16"/>
        <v>51</v>
      </c>
      <c r="R28" s="404">
        <f t="shared" si="16"/>
        <v>1</v>
      </c>
      <c r="S28" s="404">
        <f t="shared" si="16"/>
        <v>50</v>
      </c>
      <c r="U28" s="248"/>
      <c r="V28" s="65" t="s">
        <v>77</v>
      </c>
      <c r="W28" s="266">
        <f t="shared" si="0"/>
        <v>1</v>
      </c>
      <c r="X28" s="269">
        <v>1</v>
      </c>
      <c r="Y28" s="268" t="s">
        <v>754</v>
      </c>
      <c r="Z28" s="269">
        <v>15</v>
      </c>
      <c r="AA28" s="266">
        <f t="shared" si="12"/>
        <v>544</v>
      </c>
      <c r="AB28" s="269">
        <f t="shared" si="1"/>
        <v>287</v>
      </c>
      <c r="AC28" s="269">
        <f t="shared" si="2"/>
        <v>257</v>
      </c>
      <c r="AD28" s="266">
        <f t="shared" si="3"/>
        <v>186</v>
      </c>
      <c r="AE28" s="269">
        <v>98</v>
      </c>
      <c r="AF28" s="269">
        <v>88</v>
      </c>
      <c r="AG28" s="266">
        <f t="shared" si="4"/>
        <v>187</v>
      </c>
      <c r="AH28" s="269">
        <v>102</v>
      </c>
      <c r="AI28" s="269">
        <v>85</v>
      </c>
      <c r="AJ28" s="266">
        <f t="shared" si="5"/>
        <v>171</v>
      </c>
      <c r="AK28" s="269">
        <v>87</v>
      </c>
      <c r="AL28" s="269">
        <v>84</v>
      </c>
    </row>
    <row r="29" spans="1:38" ht="15.75" customHeight="1">
      <c r="A29" s="248"/>
      <c r="B29" s="65" t="s">
        <v>77</v>
      </c>
      <c r="C29" s="266">
        <f t="shared" si="6"/>
        <v>52</v>
      </c>
      <c r="D29" s="266">
        <f t="shared" si="7"/>
        <v>13</v>
      </c>
      <c r="E29" s="266">
        <f t="shared" si="8"/>
        <v>39</v>
      </c>
      <c r="F29" s="268" t="s">
        <v>754</v>
      </c>
      <c r="G29" s="268">
        <v>2</v>
      </c>
      <c r="H29" s="268">
        <v>2</v>
      </c>
      <c r="I29" s="268" t="s">
        <v>754</v>
      </c>
      <c r="J29" s="268">
        <v>11</v>
      </c>
      <c r="K29" s="268">
        <v>30</v>
      </c>
      <c r="L29" s="268">
        <v>2</v>
      </c>
      <c r="M29" s="268" t="s">
        <v>754</v>
      </c>
      <c r="N29" s="268">
        <v>5</v>
      </c>
      <c r="O29" s="268" t="s">
        <v>754</v>
      </c>
      <c r="P29" s="268" t="s">
        <v>754</v>
      </c>
      <c r="Q29" s="266">
        <f t="shared" si="9"/>
        <v>15</v>
      </c>
      <c r="R29" s="268">
        <v>1</v>
      </c>
      <c r="S29" s="268">
        <v>14</v>
      </c>
      <c r="U29" s="248"/>
      <c r="V29" s="65" t="s">
        <v>78</v>
      </c>
      <c r="W29" s="266">
        <f t="shared" si="0"/>
        <v>1</v>
      </c>
      <c r="X29" s="269">
        <v>1</v>
      </c>
      <c r="Y29" s="268" t="s">
        <v>754</v>
      </c>
      <c r="Z29" s="269">
        <v>16</v>
      </c>
      <c r="AA29" s="266">
        <f t="shared" si="12"/>
        <v>567</v>
      </c>
      <c r="AB29" s="269">
        <f t="shared" si="1"/>
        <v>280</v>
      </c>
      <c r="AC29" s="269">
        <f t="shared" si="2"/>
        <v>287</v>
      </c>
      <c r="AD29" s="266">
        <f t="shared" si="3"/>
        <v>202</v>
      </c>
      <c r="AE29" s="269">
        <v>103</v>
      </c>
      <c r="AF29" s="269">
        <v>99</v>
      </c>
      <c r="AG29" s="266">
        <f t="shared" si="4"/>
        <v>187</v>
      </c>
      <c r="AH29" s="269">
        <v>89</v>
      </c>
      <c r="AI29" s="269">
        <v>98</v>
      </c>
      <c r="AJ29" s="266">
        <f t="shared" si="5"/>
        <v>178</v>
      </c>
      <c r="AK29" s="269">
        <v>88</v>
      </c>
      <c r="AL29" s="269">
        <v>90</v>
      </c>
    </row>
    <row r="30" spans="1:38" ht="15.75" customHeight="1">
      <c r="A30" s="248"/>
      <c r="B30" s="65" t="s">
        <v>78</v>
      </c>
      <c r="C30" s="266">
        <f t="shared" si="6"/>
        <v>51</v>
      </c>
      <c r="D30" s="266">
        <f t="shared" si="7"/>
        <v>17</v>
      </c>
      <c r="E30" s="266">
        <f t="shared" si="8"/>
        <v>34</v>
      </c>
      <c r="F30" s="386">
        <v>3</v>
      </c>
      <c r="G30" s="268" t="s">
        <v>754</v>
      </c>
      <c r="H30" s="386">
        <v>2</v>
      </c>
      <c r="I30" s="386">
        <v>1</v>
      </c>
      <c r="J30" s="386">
        <v>12</v>
      </c>
      <c r="K30" s="386">
        <v>28</v>
      </c>
      <c r="L30" s="386">
        <v>3</v>
      </c>
      <c r="M30" s="268" t="s">
        <v>754</v>
      </c>
      <c r="N30" s="386">
        <v>2</v>
      </c>
      <c r="O30" s="268" t="s">
        <v>754</v>
      </c>
      <c r="P30" s="268" t="s">
        <v>754</v>
      </c>
      <c r="Q30" s="266">
        <f t="shared" si="9"/>
        <v>15</v>
      </c>
      <c r="R30" s="268" t="s">
        <v>754</v>
      </c>
      <c r="S30" s="264">
        <v>15</v>
      </c>
      <c r="U30" s="248"/>
      <c r="V30" s="65" t="s">
        <v>79</v>
      </c>
      <c r="W30" s="266">
        <f t="shared" si="0"/>
        <v>1</v>
      </c>
      <c r="X30" s="269">
        <v>1</v>
      </c>
      <c r="Y30" s="268" t="s">
        <v>754</v>
      </c>
      <c r="Z30" s="269">
        <v>16</v>
      </c>
      <c r="AA30" s="266">
        <f t="shared" si="12"/>
        <v>525</v>
      </c>
      <c r="AB30" s="269">
        <f t="shared" si="1"/>
        <v>280</v>
      </c>
      <c r="AC30" s="269">
        <f t="shared" si="2"/>
        <v>245</v>
      </c>
      <c r="AD30" s="266">
        <f t="shared" si="3"/>
        <v>170</v>
      </c>
      <c r="AE30" s="269">
        <v>87</v>
      </c>
      <c r="AF30" s="269">
        <v>83</v>
      </c>
      <c r="AG30" s="266">
        <f t="shared" si="4"/>
        <v>171</v>
      </c>
      <c r="AH30" s="269">
        <v>92</v>
      </c>
      <c r="AI30" s="269">
        <v>79</v>
      </c>
      <c r="AJ30" s="266">
        <f t="shared" si="5"/>
        <v>184</v>
      </c>
      <c r="AK30" s="269">
        <v>101</v>
      </c>
      <c r="AL30" s="269">
        <v>83</v>
      </c>
    </row>
    <row r="31" spans="1:38" ht="15.75" customHeight="1">
      <c r="A31" s="248"/>
      <c r="B31" s="65" t="s">
        <v>79</v>
      </c>
      <c r="C31" s="266">
        <f t="shared" si="6"/>
        <v>49</v>
      </c>
      <c r="D31" s="266">
        <f t="shared" si="7"/>
        <v>17</v>
      </c>
      <c r="E31" s="266">
        <f t="shared" si="8"/>
        <v>32</v>
      </c>
      <c r="F31" s="386">
        <v>3</v>
      </c>
      <c r="G31" s="268" t="s">
        <v>754</v>
      </c>
      <c r="H31" s="386">
        <v>3</v>
      </c>
      <c r="I31" s="268" t="s">
        <v>754</v>
      </c>
      <c r="J31" s="386">
        <v>11</v>
      </c>
      <c r="K31" s="386">
        <v>29</v>
      </c>
      <c r="L31" s="386">
        <v>3</v>
      </c>
      <c r="M31" s="268" t="s">
        <v>754</v>
      </c>
      <c r="N31" s="268" t="s">
        <v>754</v>
      </c>
      <c r="O31" s="268" t="s">
        <v>754</v>
      </c>
      <c r="P31" s="268" t="s">
        <v>754</v>
      </c>
      <c r="Q31" s="266">
        <f t="shared" si="9"/>
        <v>6</v>
      </c>
      <c r="R31" s="268" t="s">
        <v>754</v>
      </c>
      <c r="S31" s="386">
        <v>6</v>
      </c>
      <c r="U31" s="248"/>
      <c r="V31" s="65" t="s">
        <v>80</v>
      </c>
      <c r="W31" s="266">
        <f t="shared" si="0"/>
        <v>1</v>
      </c>
      <c r="X31" s="269">
        <v>1</v>
      </c>
      <c r="Y31" s="268" t="s">
        <v>754</v>
      </c>
      <c r="Z31" s="269">
        <v>7</v>
      </c>
      <c r="AA31" s="266">
        <f t="shared" si="12"/>
        <v>143</v>
      </c>
      <c r="AB31" s="269">
        <f t="shared" si="1"/>
        <v>85</v>
      </c>
      <c r="AC31" s="269">
        <f t="shared" si="2"/>
        <v>58</v>
      </c>
      <c r="AD31" s="266">
        <f t="shared" si="3"/>
        <v>46</v>
      </c>
      <c r="AE31" s="269">
        <v>26</v>
      </c>
      <c r="AF31" s="269">
        <v>20</v>
      </c>
      <c r="AG31" s="266">
        <f t="shared" si="4"/>
        <v>55</v>
      </c>
      <c r="AH31" s="269">
        <v>36</v>
      </c>
      <c r="AI31" s="269">
        <v>19</v>
      </c>
      <c r="AJ31" s="266">
        <f t="shared" si="5"/>
        <v>42</v>
      </c>
      <c r="AK31" s="269">
        <v>23</v>
      </c>
      <c r="AL31" s="269">
        <v>19</v>
      </c>
    </row>
    <row r="32" spans="1:38" ht="15.75" customHeight="1">
      <c r="A32" s="248"/>
      <c r="B32" s="65" t="s">
        <v>80</v>
      </c>
      <c r="C32" s="266">
        <f t="shared" si="6"/>
        <v>31</v>
      </c>
      <c r="D32" s="266">
        <f t="shared" si="7"/>
        <v>13</v>
      </c>
      <c r="E32" s="266">
        <f t="shared" si="8"/>
        <v>18</v>
      </c>
      <c r="F32" s="267">
        <v>3</v>
      </c>
      <c r="G32" s="268" t="s">
        <v>754</v>
      </c>
      <c r="H32" s="267">
        <v>3</v>
      </c>
      <c r="I32" s="268" t="s">
        <v>754</v>
      </c>
      <c r="J32" s="267">
        <v>7</v>
      </c>
      <c r="K32" s="267">
        <v>15</v>
      </c>
      <c r="L32" s="267">
        <v>3</v>
      </c>
      <c r="M32" s="268" t="s">
        <v>754</v>
      </c>
      <c r="N32" s="268" t="s">
        <v>754</v>
      </c>
      <c r="O32" s="268" t="s">
        <v>754</v>
      </c>
      <c r="P32" s="268" t="s">
        <v>754</v>
      </c>
      <c r="Q32" s="266">
        <f t="shared" si="9"/>
        <v>15</v>
      </c>
      <c r="R32" s="268" t="s">
        <v>754</v>
      </c>
      <c r="S32" s="267">
        <v>15</v>
      </c>
      <c r="U32" s="248"/>
      <c r="V32" s="65"/>
      <c r="W32" s="405"/>
      <c r="X32" s="405"/>
      <c r="Y32" s="405"/>
      <c r="Z32" s="405"/>
      <c r="AA32" s="405"/>
      <c r="AB32" s="405"/>
      <c r="AC32" s="405"/>
      <c r="AD32" s="405"/>
      <c r="AE32" s="405"/>
      <c r="AF32" s="405"/>
      <c r="AG32" s="405"/>
      <c r="AH32" s="405"/>
      <c r="AI32" s="405"/>
      <c r="AJ32" s="405"/>
      <c r="AK32" s="405"/>
      <c r="AL32" s="405"/>
    </row>
    <row r="33" spans="1:38" ht="15.75" customHeight="1">
      <c r="A33" s="248"/>
      <c r="B33" s="65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U33" s="562" t="s">
        <v>81</v>
      </c>
      <c r="V33" s="563"/>
      <c r="W33" s="221">
        <f>SUM(W34:W41)</f>
        <v>10</v>
      </c>
      <c r="X33" s="221">
        <f>SUM(X34:X41)</f>
        <v>10</v>
      </c>
      <c r="Y33" s="174" t="s">
        <v>755</v>
      </c>
      <c r="Z33" s="221">
        <f aca="true" t="shared" si="17" ref="Z33:AL33">SUM(Z34:Z41)</f>
        <v>97</v>
      </c>
      <c r="AA33" s="221">
        <f t="shared" si="17"/>
        <v>3239</v>
      </c>
      <c r="AB33" s="221">
        <f t="shared" si="17"/>
        <v>1667</v>
      </c>
      <c r="AC33" s="221">
        <f t="shared" si="17"/>
        <v>1572</v>
      </c>
      <c r="AD33" s="221">
        <f t="shared" si="17"/>
        <v>1075</v>
      </c>
      <c r="AE33" s="221">
        <f t="shared" si="17"/>
        <v>548</v>
      </c>
      <c r="AF33" s="221">
        <f t="shared" si="17"/>
        <v>527</v>
      </c>
      <c r="AG33" s="221">
        <f t="shared" si="17"/>
        <v>1070</v>
      </c>
      <c r="AH33" s="221">
        <f t="shared" si="17"/>
        <v>549</v>
      </c>
      <c r="AI33" s="221">
        <f t="shared" si="17"/>
        <v>521</v>
      </c>
      <c r="AJ33" s="221">
        <f t="shared" si="17"/>
        <v>1094</v>
      </c>
      <c r="AK33" s="221">
        <f t="shared" si="17"/>
        <v>570</v>
      </c>
      <c r="AL33" s="221">
        <f t="shared" si="17"/>
        <v>524</v>
      </c>
    </row>
    <row r="34" spans="1:38" ht="15.75" customHeight="1">
      <c r="A34" s="562" t="s">
        <v>81</v>
      </c>
      <c r="B34" s="563"/>
      <c r="C34" s="208">
        <f>SUM(C35:C42)</f>
        <v>286</v>
      </c>
      <c r="D34" s="208">
        <f>SUM(D35:D42)</f>
        <v>110</v>
      </c>
      <c r="E34" s="208">
        <f>SUM(E35:E42)</f>
        <v>176</v>
      </c>
      <c r="F34" s="208">
        <f>SUM(F35:F42)</f>
        <v>12</v>
      </c>
      <c r="G34" s="208">
        <f aca="true" t="shared" si="18" ref="G34:S34">SUM(G35:G42)</f>
        <v>1</v>
      </c>
      <c r="H34" s="208">
        <f t="shared" si="18"/>
        <v>12</v>
      </c>
      <c r="I34" s="208">
        <f t="shared" si="18"/>
        <v>4</v>
      </c>
      <c r="J34" s="208">
        <f t="shared" si="18"/>
        <v>84</v>
      </c>
      <c r="K34" s="208">
        <f t="shared" si="18"/>
        <v>145</v>
      </c>
      <c r="L34" s="208">
        <f t="shared" si="18"/>
        <v>16</v>
      </c>
      <c r="M34" s="208">
        <f t="shared" si="18"/>
        <v>2</v>
      </c>
      <c r="N34" s="208">
        <f t="shared" si="18"/>
        <v>10</v>
      </c>
      <c r="O34" s="208">
        <f t="shared" si="18"/>
        <v>4</v>
      </c>
      <c r="P34" s="208">
        <f t="shared" si="18"/>
        <v>3</v>
      </c>
      <c r="Q34" s="208">
        <f t="shared" si="18"/>
        <v>104</v>
      </c>
      <c r="R34" s="208">
        <f t="shared" si="18"/>
        <v>11</v>
      </c>
      <c r="S34" s="208">
        <f t="shared" si="18"/>
        <v>93</v>
      </c>
      <c r="U34" s="248"/>
      <c r="V34" s="65" t="s">
        <v>82</v>
      </c>
      <c r="W34" s="266">
        <f t="shared" si="0"/>
        <v>1</v>
      </c>
      <c r="X34" s="269">
        <v>1</v>
      </c>
      <c r="Y34" s="268" t="s">
        <v>754</v>
      </c>
      <c r="Z34" s="269">
        <v>13</v>
      </c>
      <c r="AA34" s="266">
        <f t="shared" si="12"/>
        <v>459</v>
      </c>
      <c r="AB34" s="269">
        <f t="shared" si="1"/>
        <v>216</v>
      </c>
      <c r="AC34" s="269">
        <f t="shared" si="2"/>
        <v>243</v>
      </c>
      <c r="AD34" s="266">
        <f t="shared" si="3"/>
        <v>152</v>
      </c>
      <c r="AE34" s="269">
        <v>66</v>
      </c>
      <c r="AF34" s="269">
        <v>86</v>
      </c>
      <c r="AG34" s="266">
        <f t="shared" si="4"/>
        <v>159</v>
      </c>
      <c r="AH34" s="269">
        <v>73</v>
      </c>
      <c r="AI34" s="269">
        <v>86</v>
      </c>
      <c r="AJ34" s="266">
        <f t="shared" si="5"/>
        <v>148</v>
      </c>
      <c r="AK34" s="269">
        <v>77</v>
      </c>
      <c r="AL34" s="269">
        <v>71</v>
      </c>
    </row>
    <row r="35" spans="1:38" ht="15.75" customHeight="1">
      <c r="A35" s="248"/>
      <c r="B35" s="65" t="s">
        <v>82</v>
      </c>
      <c r="C35" s="266">
        <f t="shared" si="6"/>
        <v>48</v>
      </c>
      <c r="D35" s="266">
        <f t="shared" si="7"/>
        <v>19</v>
      </c>
      <c r="E35" s="266">
        <f t="shared" si="8"/>
        <v>29</v>
      </c>
      <c r="F35" s="386">
        <v>3</v>
      </c>
      <c r="G35" s="268" t="s">
        <v>754</v>
      </c>
      <c r="H35" s="386">
        <v>3</v>
      </c>
      <c r="I35" s="268" t="s">
        <v>754</v>
      </c>
      <c r="J35" s="386">
        <v>13</v>
      </c>
      <c r="K35" s="386">
        <v>25</v>
      </c>
      <c r="L35" s="386">
        <v>3</v>
      </c>
      <c r="M35" s="268" t="s">
        <v>255</v>
      </c>
      <c r="N35" s="386">
        <v>1</v>
      </c>
      <c r="O35" s="268" t="s">
        <v>255</v>
      </c>
      <c r="P35" s="268" t="s">
        <v>255</v>
      </c>
      <c r="Q35" s="266">
        <f t="shared" si="9"/>
        <v>20</v>
      </c>
      <c r="R35" s="386">
        <v>2</v>
      </c>
      <c r="S35" s="264">
        <v>18</v>
      </c>
      <c r="U35" s="248"/>
      <c r="V35" s="65" t="s">
        <v>83</v>
      </c>
      <c r="W35" s="266">
        <f t="shared" si="0"/>
        <v>2</v>
      </c>
      <c r="X35" s="269">
        <v>2</v>
      </c>
      <c r="Y35" s="268" t="s">
        <v>754</v>
      </c>
      <c r="Z35" s="269">
        <v>27</v>
      </c>
      <c r="AA35" s="266">
        <f t="shared" si="12"/>
        <v>938</v>
      </c>
      <c r="AB35" s="269">
        <f t="shared" si="1"/>
        <v>494</v>
      </c>
      <c r="AC35" s="269">
        <f t="shared" si="2"/>
        <v>444</v>
      </c>
      <c r="AD35" s="266">
        <f t="shared" si="3"/>
        <v>303</v>
      </c>
      <c r="AE35" s="269">
        <v>159</v>
      </c>
      <c r="AF35" s="269">
        <v>144</v>
      </c>
      <c r="AG35" s="266">
        <f t="shared" si="4"/>
        <v>296</v>
      </c>
      <c r="AH35" s="269">
        <v>158</v>
      </c>
      <c r="AI35" s="269">
        <v>138</v>
      </c>
      <c r="AJ35" s="266">
        <f t="shared" si="5"/>
        <v>339</v>
      </c>
      <c r="AK35" s="269">
        <v>177</v>
      </c>
      <c r="AL35" s="269">
        <v>162</v>
      </c>
    </row>
    <row r="36" spans="1:38" ht="15.75" customHeight="1">
      <c r="A36" s="248"/>
      <c r="B36" s="65" t="s">
        <v>83</v>
      </c>
      <c r="C36" s="266">
        <f t="shared" si="6"/>
        <v>75</v>
      </c>
      <c r="D36" s="266">
        <f t="shared" si="7"/>
        <v>28</v>
      </c>
      <c r="E36" s="266">
        <f t="shared" si="8"/>
        <v>47</v>
      </c>
      <c r="F36" s="386">
        <v>2</v>
      </c>
      <c r="G36" s="386">
        <v>1</v>
      </c>
      <c r="H36" s="386">
        <v>2</v>
      </c>
      <c r="I36" s="268">
        <v>1</v>
      </c>
      <c r="J36" s="386">
        <v>23</v>
      </c>
      <c r="K36" s="386">
        <v>36</v>
      </c>
      <c r="L36" s="386">
        <v>3</v>
      </c>
      <c r="M36" s="386">
        <v>1</v>
      </c>
      <c r="N36" s="386">
        <v>6</v>
      </c>
      <c r="O36" s="386">
        <v>1</v>
      </c>
      <c r="P36" s="386">
        <v>1</v>
      </c>
      <c r="Q36" s="266">
        <f t="shared" si="9"/>
        <v>26</v>
      </c>
      <c r="R36" s="386">
        <v>2</v>
      </c>
      <c r="S36" s="264">
        <v>24</v>
      </c>
      <c r="U36" s="248"/>
      <c r="V36" s="65" t="s">
        <v>84</v>
      </c>
      <c r="W36" s="266">
        <f t="shared" si="0"/>
        <v>2</v>
      </c>
      <c r="X36" s="269">
        <v>2</v>
      </c>
      <c r="Y36" s="268" t="s">
        <v>754</v>
      </c>
      <c r="Z36" s="269">
        <v>41</v>
      </c>
      <c r="AA36" s="266">
        <f t="shared" si="12"/>
        <v>1563</v>
      </c>
      <c r="AB36" s="269">
        <f t="shared" si="1"/>
        <v>809</v>
      </c>
      <c r="AC36" s="269">
        <f t="shared" si="2"/>
        <v>754</v>
      </c>
      <c r="AD36" s="266">
        <f t="shared" si="3"/>
        <v>515</v>
      </c>
      <c r="AE36" s="269">
        <v>265</v>
      </c>
      <c r="AF36" s="269">
        <v>250</v>
      </c>
      <c r="AG36" s="266">
        <f t="shared" si="4"/>
        <v>535</v>
      </c>
      <c r="AH36" s="269">
        <v>276</v>
      </c>
      <c r="AI36" s="269">
        <v>259</v>
      </c>
      <c r="AJ36" s="266">
        <f t="shared" si="5"/>
        <v>513</v>
      </c>
      <c r="AK36" s="269">
        <v>268</v>
      </c>
      <c r="AL36" s="269">
        <v>245</v>
      </c>
    </row>
    <row r="37" spans="1:38" ht="15.75" customHeight="1">
      <c r="A37" s="248"/>
      <c r="B37" s="65" t="s">
        <v>84</v>
      </c>
      <c r="C37" s="266">
        <f t="shared" si="6"/>
        <v>117</v>
      </c>
      <c r="D37" s="266">
        <f t="shared" si="7"/>
        <v>44</v>
      </c>
      <c r="E37" s="266">
        <f t="shared" si="8"/>
        <v>73</v>
      </c>
      <c r="F37" s="386">
        <v>5</v>
      </c>
      <c r="G37" s="268" t="s">
        <v>255</v>
      </c>
      <c r="H37" s="386">
        <v>4</v>
      </c>
      <c r="I37" s="386">
        <v>1</v>
      </c>
      <c r="J37" s="386">
        <v>35</v>
      </c>
      <c r="K37" s="386">
        <v>64</v>
      </c>
      <c r="L37" s="386">
        <v>5</v>
      </c>
      <c r="M37" s="268" t="s">
        <v>756</v>
      </c>
      <c r="N37" s="386">
        <v>3</v>
      </c>
      <c r="O37" s="268" t="s">
        <v>255</v>
      </c>
      <c r="P37" s="386">
        <v>2</v>
      </c>
      <c r="Q37" s="266">
        <f t="shared" si="9"/>
        <v>38</v>
      </c>
      <c r="R37" s="386">
        <v>5</v>
      </c>
      <c r="S37" s="386">
        <v>33</v>
      </c>
      <c r="U37" s="248"/>
      <c r="V37" s="65" t="s">
        <v>85</v>
      </c>
      <c r="W37" s="266">
        <f t="shared" si="0"/>
        <v>1</v>
      </c>
      <c r="X37" s="269">
        <v>1</v>
      </c>
      <c r="Y37" s="268" t="s">
        <v>754</v>
      </c>
      <c r="Z37" s="269">
        <v>3</v>
      </c>
      <c r="AA37" s="266">
        <f t="shared" si="12"/>
        <v>52</v>
      </c>
      <c r="AB37" s="269">
        <f t="shared" si="1"/>
        <v>26</v>
      </c>
      <c r="AC37" s="269">
        <f t="shared" si="2"/>
        <v>26</v>
      </c>
      <c r="AD37" s="266">
        <f t="shared" si="3"/>
        <v>23</v>
      </c>
      <c r="AE37" s="269">
        <v>11</v>
      </c>
      <c r="AF37" s="269">
        <v>12</v>
      </c>
      <c r="AG37" s="266">
        <f t="shared" si="4"/>
        <v>8</v>
      </c>
      <c r="AH37" s="269">
        <v>6</v>
      </c>
      <c r="AI37" s="269">
        <v>2</v>
      </c>
      <c r="AJ37" s="266">
        <f t="shared" si="5"/>
        <v>21</v>
      </c>
      <c r="AK37" s="269">
        <v>9</v>
      </c>
      <c r="AL37" s="269">
        <v>12</v>
      </c>
    </row>
    <row r="38" spans="1:38" ht="15.75" customHeight="1">
      <c r="A38" s="248"/>
      <c r="B38" s="65" t="s">
        <v>85</v>
      </c>
      <c r="C38" s="266">
        <f t="shared" si="6"/>
        <v>8</v>
      </c>
      <c r="D38" s="266">
        <f t="shared" si="7"/>
        <v>4</v>
      </c>
      <c r="E38" s="266">
        <f t="shared" si="8"/>
        <v>4</v>
      </c>
      <c r="F38" s="268" t="s">
        <v>255</v>
      </c>
      <c r="G38" s="268" t="s">
        <v>255</v>
      </c>
      <c r="H38" s="267">
        <v>1</v>
      </c>
      <c r="I38" s="268" t="s">
        <v>255</v>
      </c>
      <c r="J38" s="267">
        <v>3</v>
      </c>
      <c r="K38" s="267">
        <v>3</v>
      </c>
      <c r="L38" s="267">
        <v>1</v>
      </c>
      <c r="M38" s="268" t="s">
        <v>255</v>
      </c>
      <c r="N38" s="268" t="s">
        <v>757</v>
      </c>
      <c r="O38" s="267">
        <v>1</v>
      </c>
      <c r="P38" s="268" t="s">
        <v>758</v>
      </c>
      <c r="Q38" s="266">
        <f t="shared" si="9"/>
        <v>3</v>
      </c>
      <c r="R38" s="268" t="s">
        <v>255</v>
      </c>
      <c r="S38" s="267">
        <v>3</v>
      </c>
      <c r="U38" s="248"/>
      <c r="V38" s="65" t="s">
        <v>86</v>
      </c>
      <c r="W38" s="266">
        <f t="shared" si="0"/>
        <v>1</v>
      </c>
      <c r="X38" s="269">
        <v>1</v>
      </c>
      <c r="Y38" s="268" t="s">
        <v>754</v>
      </c>
      <c r="Z38" s="269">
        <v>3</v>
      </c>
      <c r="AA38" s="266">
        <f t="shared" si="12"/>
        <v>46</v>
      </c>
      <c r="AB38" s="269">
        <f t="shared" si="1"/>
        <v>21</v>
      </c>
      <c r="AC38" s="269">
        <f t="shared" si="2"/>
        <v>25</v>
      </c>
      <c r="AD38" s="266">
        <f t="shared" si="3"/>
        <v>19</v>
      </c>
      <c r="AE38" s="269">
        <v>10</v>
      </c>
      <c r="AF38" s="269">
        <v>9</v>
      </c>
      <c r="AG38" s="266">
        <f t="shared" si="4"/>
        <v>12</v>
      </c>
      <c r="AH38" s="269">
        <v>4</v>
      </c>
      <c r="AI38" s="269">
        <v>8</v>
      </c>
      <c r="AJ38" s="266">
        <f t="shared" si="5"/>
        <v>15</v>
      </c>
      <c r="AK38" s="269">
        <v>7</v>
      </c>
      <c r="AL38" s="269">
        <v>8</v>
      </c>
    </row>
    <row r="39" spans="1:38" ht="15.75" customHeight="1">
      <c r="A39" s="248"/>
      <c r="B39" s="65" t="s">
        <v>86</v>
      </c>
      <c r="C39" s="266">
        <f t="shared" si="6"/>
        <v>8</v>
      </c>
      <c r="D39" s="266">
        <f t="shared" si="7"/>
        <v>3</v>
      </c>
      <c r="E39" s="266">
        <f t="shared" si="8"/>
        <v>5</v>
      </c>
      <c r="F39" s="268" t="s">
        <v>255</v>
      </c>
      <c r="G39" s="268" t="s">
        <v>255</v>
      </c>
      <c r="H39" s="386">
        <v>1</v>
      </c>
      <c r="I39" s="268" t="s">
        <v>255</v>
      </c>
      <c r="J39" s="386">
        <v>2</v>
      </c>
      <c r="K39" s="386">
        <v>4</v>
      </c>
      <c r="L39" s="386">
        <v>1</v>
      </c>
      <c r="M39" s="268" t="s">
        <v>255</v>
      </c>
      <c r="N39" s="268" t="s">
        <v>255</v>
      </c>
      <c r="O39" s="386">
        <v>1</v>
      </c>
      <c r="P39" s="268" t="s">
        <v>759</v>
      </c>
      <c r="Q39" s="266">
        <f t="shared" si="9"/>
        <v>3</v>
      </c>
      <c r="R39" s="268" t="s">
        <v>760</v>
      </c>
      <c r="S39" s="264">
        <v>3</v>
      </c>
      <c r="U39" s="248"/>
      <c r="V39" s="65" t="s">
        <v>87</v>
      </c>
      <c r="W39" s="266">
        <f t="shared" si="0"/>
        <v>1</v>
      </c>
      <c r="X39" s="269">
        <v>1</v>
      </c>
      <c r="Y39" s="268" t="s">
        <v>754</v>
      </c>
      <c r="Z39" s="269">
        <v>4</v>
      </c>
      <c r="AA39" s="266">
        <f t="shared" si="12"/>
        <v>122</v>
      </c>
      <c r="AB39" s="269">
        <f t="shared" si="1"/>
        <v>63</v>
      </c>
      <c r="AC39" s="269">
        <f t="shared" si="2"/>
        <v>59</v>
      </c>
      <c r="AD39" s="266">
        <f t="shared" si="3"/>
        <v>46</v>
      </c>
      <c r="AE39" s="269">
        <v>23</v>
      </c>
      <c r="AF39" s="269">
        <v>23</v>
      </c>
      <c r="AG39" s="266">
        <f t="shared" si="4"/>
        <v>40</v>
      </c>
      <c r="AH39" s="269">
        <v>22</v>
      </c>
      <c r="AI39" s="269">
        <v>18</v>
      </c>
      <c r="AJ39" s="266">
        <f t="shared" si="5"/>
        <v>36</v>
      </c>
      <c r="AK39" s="269">
        <v>18</v>
      </c>
      <c r="AL39" s="269">
        <v>18</v>
      </c>
    </row>
    <row r="40" spans="1:38" ht="15.75" customHeight="1">
      <c r="A40" s="248"/>
      <c r="B40" s="65" t="s">
        <v>87</v>
      </c>
      <c r="C40" s="266">
        <f t="shared" si="6"/>
        <v>12</v>
      </c>
      <c r="D40" s="266">
        <f t="shared" si="7"/>
        <v>4</v>
      </c>
      <c r="E40" s="266">
        <f t="shared" si="8"/>
        <v>8</v>
      </c>
      <c r="F40" s="386">
        <v>1</v>
      </c>
      <c r="G40" s="268" t="s">
        <v>255</v>
      </c>
      <c r="H40" s="268" t="s">
        <v>255</v>
      </c>
      <c r="I40" s="268">
        <v>1</v>
      </c>
      <c r="J40" s="386">
        <v>3</v>
      </c>
      <c r="K40" s="386">
        <v>6</v>
      </c>
      <c r="L40" s="386">
        <v>1</v>
      </c>
      <c r="M40" s="268" t="s">
        <v>255</v>
      </c>
      <c r="N40" s="268" t="s">
        <v>255</v>
      </c>
      <c r="O40" s="268" t="s">
        <v>255</v>
      </c>
      <c r="P40" s="268" t="s">
        <v>760</v>
      </c>
      <c r="Q40" s="266">
        <f t="shared" si="9"/>
        <v>8</v>
      </c>
      <c r="R40" s="386">
        <v>2</v>
      </c>
      <c r="S40" s="264">
        <v>6</v>
      </c>
      <c r="U40" s="248"/>
      <c r="V40" s="65" t="s">
        <v>88</v>
      </c>
      <c r="W40" s="266">
        <f t="shared" si="0"/>
        <v>1</v>
      </c>
      <c r="X40" s="269">
        <v>1</v>
      </c>
      <c r="Y40" s="268" t="s">
        <v>754</v>
      </c>
      <c r="Z40" s="269">
        <v>3</v>
      </c>
      <c r="AA40" s="266">
        <f t="shared" si="12"/>
        <v>17</v>
      </c>
      <c r="AB40" s="269">
        <f t="shared" si="1"/>
        <v>12</v>
      </c>
      <c r="AC40" s="269">
        <f t="shared" si="2"/>
        <v>5</v>
      </c>
      <c r="AD40" s="266">
        <f t="shared" si="3"/>
        <v>4</v>
      </c>
      <c r="AE40" s="269">
        <v>3</v>
      </c>
      <c r="AF40" s="269">
        <v>1</v>
      </c>
      <c r="AG40" s="266">
        <f t="shared" si="4"/>
        <v>4</v>
      </c>
      <c r="AH40" s="269">
        <v>3</v>
      </c>
      <c r="AI40" s="269">
        <v>1</v>
      </c>
      <c r="AJ40" s="266">
        <f t="shared" si="5"/>
        <v>9</v>
      </c>
      <c r="AK40" s="269">
        <v>6</v>
      </c>
      <c r="AL40" s="269">
        <v>3</v>
      </c>
    </row>
    <row r="41" spans="1:38" ht="15.75" customHeight="1">
      <c r="A41" s="248"/>
      <c r="B41" s="65" t="s">
        <v>88</v>
      </c>
      <c r="C41" s="266">
        <f t="shared" si="6"/>
        <v>8</v>
      </c>
      <c r="D41" s="266">
        <f t="shared" si="7"/>
        <v>4</v>
      </c>
      <c r="E41" s="266">
        <f t="shared" si="8"/>
        <v>4</v>
      </c>
      <c r="F41" s="268" t="s">
        <v>761</v>
      </c>
      <c r="G41" s="268" t="s">
        <v>762</v>
      </c>
      <c r="H41" s="386">
        <v>1</v>
      </c>
      <c r="I41" s="268" t="s">
        <v>763</v>
      </c>
      <c r="J41" s="386">
        <v>3</v>
      </c>
      <c r="K41" s="386">
        <v>3</v>
      </c>
      <c r="L41" s="386">
        <v>1</v>
      </c>
      <c r="M41" s="268" t="s">
        <v>764</v>
      </c>
      <c r="N41" s="268" t="s">
        <v>255</v>
      </c>
      <c r="O41" s="386">
        <v>1</v>
      </c>
      <c r="P41" s="268" t="s">
        <v>255</v>
      </c>
      <c r="Q41" s="266">
        <f t="shared" si="9"/>
        <v>3</v>
      </c>
      <c r="R41" s="268" t="s">
        <v>255</v>
      </c>
      <c r="S41" s="264">
        <v>3</v>
      </c>
      <c r="U41" s="248"/>
      <c r="V41" s="65" t="s">
        <v>89</v>
      </c>
      <c r="W41" s="266">
        <f t="shared" si="0"/>
        <v>1</v>
      </c>
      <c r="X41" s="269">
        <v>1</v>
      </c>
      <c r="Y41" s="268" t="s">
        <v>754</v>
      </c>
      <c r="Z41" s="269">
        <v>3</v>
      </c>
      <c r="AA41" s="266">
        <f t="shared" si="12"/>
        <v>42</v>
      </c>
      <c r="AB41" s="269">
        <f t="shared" si="1"/>
        <v>26</v>
      </c>
      <c r="AC41" s="269">
        <f t="shared" si="2"/>
        <v>16</v>
      </c>
      <c r="AD41" s="266">
        <f t="shared" si="3"/>
        <v>13</v>
      </c>
      <c r="AE41" s="269">
        <v>11</v>
      </c>
      <c r="AF41" s="269">
        <v>2</v>
      </c>
      <c r="AG41" s="266">
        <f t="shared" si="4"/>
        <v>16</v>
      </c>
      <c r="AH41" s="269">
        <v>7</v>
      </c>
      <c r="AI41" s="269">
        <v>9</v>
      </c>
      <c r="AJ41" s="266">
        <f t="shared" si="5"/>
        <v>13</v>
      </c>
      <c r="AK41" s="269">
        <v>8</v>
      </c>
      <c r="AL41" s="269">
        <v>5</v>
      </c>
    </row>
    <row r="42" spans="1:38" ht="15.75" customHeight="1">
      <c r="A42" s="248"/>
      <c r="B42" s="65" t="s">
        <v>89</v>
      </c>
      <c r="C42" s="266">
        <f t="shared" si="6"/>
        <v>10</v>
      </c>
      <c r="D42" s="266">
        <f t="shared" si="7"/>
        <v>4</v>
      </c>
      <c r="E42" s="266">
        <f t="shared" si="8"/>
        <v>6</v>
      </c>
      <c r="F42" s="386">
        <v>1</v>
      </c>
      <c r="G42" s="268" t="s">
        <v>255</v>
      </c>
      <c r="H42" s="268" t="s">
        <v>255</v>
      </c>
      <c r="I42" s="268">
        <v>1</v>
      </c>
      <c r="J42" s="386">
        <v>2</v>
      </c>
      <c r="K42" s="386">
        <v>4</v>
      </c>
      <c r="L42" s="268">
        <v>1</v>
      </c>
      <c r="M42" s="386">
        <v>1</v>
      </c>
      <c r="N42" s="268" t="s">
        <v>255</v>
      </c>
      <c r="O42" s="268" t="s">
        <v>255</v>
      </c>
      <c r="P42" s="268" t="s">
        <v>760</v>
      </c>
      <c r="Q42" s="266">
        <f t="shared" si="9"/>
        <v>3</v>
      </c>
      <c r="R42" s="268" t="s">
        <v>760</v>
      </c>
      <c r="S42" s="264">
        <v>3</v>
      </c>
      <c r="U42" s="14"/>
      <c r="V42" s="65"/>
      <c r="W42" s="405"/>
      <c r="X42" s="405"/>
      <c r="Y42" s="405"/>
      <c r="Z42" s="405"/>
      <c r="AA42" s="405"/>
      <c r="AB42" s="405"/>
      <c r="AC42" s="405"/>
      <c r="AD42" s="405"/>
      <c r="AE42" s="405"/>
      <c r="AF42" s="405"/>
      <c r="AG42" s="405"/>
      <c r="AH42" s="405"/>
      <c r="AI42" s="405"/>
      <c r="AJ42" s="405"/>
      <c r="AK42" s="405"/>
      <c r="AL42" s="405"/>
    </row>
    <row r="43" spans="1:38" ht="15.75" customHeight="1">
      <c r="A43" s="248"/>
      <c r="B43" s="65"/>
      <c r="C43" s="386"/>
      <c r="D43" s="386"/>
      <c r="E43" s="386"/>
      <c r="F43" s="386"/>
      <c r="G43" s="386"/>
      <c r="H43" s="386"/>
      <c r="I43" s="386"/>
      <c r="J43" s="386"/>
      <c r="K43" s="386"/>
      <c r="L43" s="386"/>
      <c r="M43" s="386"/>
      <c r="N43" s="386"/>
      <c r="O43" s="386"/>
      <c r="P43" s="386"/>
      <c r="Q43" s="386"/>
      <c r="R43" s="386"/>
      <c r="S43" s="264"/>
      <c r="U43" s="562" t="s">
        <v>90</v>
      </c>
      <c r="V43" s="563"/>
      <c r="W43" s="221">
        <f aca="true" t="shared" si="19" ref="W43:AE43">SUM(W44:W48)</f>
        <v>7</v>
      </c>
      <c r="X43" s="221">
        <f t="shared" si="19"/>
        <v>6</v>
      </c>
      <c r="Y43" s="221">
        <f t="shared" si="19"/>
        <v>1</v>
      </c>
      <c r="Z43" s="221">
        <f t="shared" si="19"/>
        <v>99</v>
      </c>
      <c r="AA43" s="221">
        <f t="shared" si="19"/>
        <v>3374</v>
      </c>
      <c r="AB43" s="221">
        <f t="shared" si="19"/>
        <v>1706</v>
      </c>
      <c r="AC43" s="221">
        <f t="shared" si="19"/>
        <v>1668</v>
      </c>
      <c r="AD43" s="221">
        <f t="shared" si="19"/>
        <v>1201</v>
      </c>
      <c r="AE43" s="221">
        <f t="shared" si="19"/>
        <v>621</v>
      </c>
      <c r="AF43" s="221">
        <f aca="true" t="shared" si="20" ref="AF43:AL43">SUM(AF44:AF48)</f>
        <v>580</v>
      </c>
      <c r="AG43" s="221">
        <f t="shared" si="20"/>
        <v>1067</v>
      </c>
      <c r="AH43" s="221">
        <f t="shared" si="20"/>
        <v>541</v>
      </c>
      <c r="AI43" s="221">
        <f t="shared" si="20"/>
        <v>526</v>
      </c>
      <c r="AJ43" s="221">
        <f t="shared" si="20"/>
        <v>1106</v>
      </c>
      <c r="AK43" s="221">
        <f t="shared" si="20"/>
        <v>544</v>
      </c>
      <c r="AL43" s="221">
        <f t="shared" si="20"/>
        <v>562</v>
      </c>
    </row>
    <row r="44" spans="1:38" ht="15.75" customHeight="1">
      <c r="A44" s="562" t="s">
        <v>90</v>
      </c>
      <c r="B44" s="563"/>
      <c r="C44" s="208">
        <f>SUM(C45:C49)</f>
        <v>337</v>
      </c>
      <c r="D44" s="208">
        <f>SUM(D45:D49)</f>
        <v>116</v>
      </c>
      <c r="E44" s="208">
        <f>SUM(E45:E49)</f>
        <v>221</v>
      </c>
      <c r="F44" s="208">
        <f>SUM(F45:F49)</f>
        <v>18</v>
      </c>
      <c r="G44" s="174" t="s">
        <v>755</v>
      </c>
      <c r="H44" s="208">
        <f aca="true" t="shared" si="21" ref="H44:S44">SUM(H45:H49)</f>
        <v>13</v>
      </c>
      <c r="I44" s="208">
        <f t="shared" si="21"/>
        <v>6</v>
      </c>
      <c r="J44" s="208">
        <f t="shared" si="21"/>
        <v>84</v>
      </c>
      <c r="K44" s="208">
        <f t="shared" si="21"/>
        <v>187</v>
      </c>
      <c r="L44" s="208">
        <f t="shared" si="21"/>
        <v>19</v>
      </c>
      <c r="M44" s="208">
        <f t="shared" si="21"/>
        <v>1</v>
      </c>
      <c r="N44" s="208">
        <f t="shared" si="21"/>
        <v>9</v>
      </c>
      <c r="O44" s="208">
        <f t="shared" si="21"/>
        <v>1</v>
      </c>
      <c r="P44" s="208">
        <f t="shared" si="21"/>
        <v>1</v>
      </c>
      <c r="Q44" s="208">
        <f t="shared" si="21"/>
        <v>81</v>
      </c>
      <c r="R44" s="208">
        <f t="shared" si="21"/>
        <v>8</v>
      </c>
      <c r="S44" s="208">
        <f t="shared" si="21"/>
        <v>73</v>
      </c>
      <c r="U44" s="248"/>
      <c r="V44" s="65" t="s">
        <v>91</v>
      </c>
      <c r="W44" s="266">
        <f t="shared" si="0"/>
        <v>2</v>
      </c>
      <c r="X44" s="269">
        <v>2</v>
      </c>
      <c r="Y44" s="268" t="s">
        <v>754</v>
      </c>
      <c r="Z44" s="269">
        <v>32</v>
      </c>
      <c r="AA44" s="266">
        <f t="shared" si="12"/>
        <v>1110</v>
      </c>
      <c r="AB44" s="269">
        <f t="shared" si="1"/>
        <v>549</v>
      </c>
      <c r="AC44" s="269">
        <f t="shared" si="2"/>
        <v>561</v>
      </c>
      <c r="AD44" s="266">
        <f t="shared" si="3"/>
        <v>386</v>
      </c>
      <c r="AE44" s="269">
        <v>195</v>
      </c>
      <c r="AF44" s="269">
        <v>191</v>
      </c>
      <c r="AG44" s="266">
        <f t="shared" si="4"/>
        <v>351</v>
      </c>
      <c r="AH44" s="269">
        <v>179</v>
      </c>
      <c r="AI44" s="269">
        <v>172</v>
      </c>
      <c r="AJ44" s="266">
        <f t="shared" si="5"/>
        <v>373</v>
      </c>
      <c r="AK44" s="269">
        <v>175</v>
      </c>
      <c r="AL44" s="269">
        <v>198</v>
      </c>
    </row>
    <row r="45" spans="1:38" ht="15.75" customHeight="1">
      <c r="A45" s="248"/>
      <c r="B45" s="65" t="s">
        <v>91</v>
      </c>
      <c r="C45" s="266">
        <f t="shared" si="6"/>
        <v>133</v>
      </c>
      <c r="D45" s="266">
        <f t="shared" si="7"/>
        <v>48</v>
      </c>
      <c r="E45" s="266">
        <f t="shared" si="8"/>
        <v>85</v>
      </c>
      <c r="F45" s="386">
        <v>8</v>
      </c>
      <c r="G45" s="268" t="s">
        <v>765</v>
      </c>
      <c r="H45" s="386">
        <v>6</v>
      </c>
      <c r="I45" s="386">
        <v>3</v>
      </c>
      <c r="J45" s="386">
        <v>34</v>
      </c>
      <c r="K45" s="386">
        <v>70</v>
      </c>
      <c r="L45" s="268">
        <v>9</v>
      </c>
      <c r="M45" s="268" t="s">
        <v>762</v>
      </c>
      <c r="N45" s="386">
        <v>3</v>
      </c>
      <c r="O45" s="386">
        <v>1</v>
      </c>
      <c r="P45" s="386">
        <v>1</v>
      </c>
      <c r="Q45" s="266">
        <f t="shared" si="9"/>
        <v>46</v>
      </c>
      <c r="R45" s="386">
        <v>2</v>
      </c>
      <c r="S45" s="264">
        <v>44</v>
      </c>
      <c r="U45" s="248"/>
      <c r="V45" s="65" t="s">
        <v>92</v>
      </c>
      <c r="W45" s="266">
        <f t="shared" si="0"/>
        <v>1</v>
      </c>
      <c r="X45" s="269">
        <v>1</v>
      </c>
      <c r="Y45" s="268" t="s">
        <v>754</v>
      </c>
      <c r="Z45" s="269">
        <v>12</v>
      </c>
      <c r="AA45" s="266">
        <f t="shared" si="12"/>
        <v>412</v>
      </c>
      <c r="AB45" s="269">
        <f t="shared" si="1"/>
        <v>223</v>
      </c>
      <c r="AC45" s="269">
        <f t="shared" si="2"/>
        <v>189</v>
      </c>
      <c r="AD45" s="266">
        <f t="shared" si="3"/>
        <v>136</v>
      </c>
      <c r="AE45" s="269">
        <v>77</v>
      </c>
      <c r="AF45" s="269">
        <v>59</v>
      </c>
      <c r="AG45" s="266">
        <f t="shared" si="4"/>
        <v>131</v>
      </c>
      <c r="AH45" s="269">
        <v>67</v>
      </c>
      <c r="AI45" s="269">
        <v>64</v>
      </c>
      <c r="AJ45" s="266">
        <f t="shared" si="5"/>
        <v>145</v>
      </c>
      <c r="AK45" s="269">
        <v>79</v>
      </c>
      <c r="AL45" s="269">
        <v>66</v>
      </c>
    </row>
    <row r="46" spans="1:38" ht="15.75" customHeight="1">
      <c r="A46" s="248"/>
      <c r="B46" s="65" t="s">
        <v>92</v>
      </c>
      <c r="C46" s="266">
        <f t="shared" si="6"/>
        <v>35</v>
      </c>
      <c r="D46" s="266">
        <f t="shared" si="7"/>
        <v>12</v>
      </c>
      <c r="E46" s="266">
        <f t="shared" si="8"/>
        <v>23</v>
      </c>
      <c r="F46" s="386">
        <v>2</v>
      </c>
      <c r="G46" s="268" t="s">
        <v>255</v>
      </c>
      <c r="H46" s="386">
        <v>1</v>
      </c>
      <c r="I46" s="386">
        <v>1</v>
      </c>
      <c r="J46" s="386">
        <v>8</v>
      </c>
      <c r="K46" s="386">
        <v>19</v>
      </c>
      <c r="L46" s="386">
        <v>2</v>
      </c>
      <c r="M46" s="386">
        <v>1</v>
      </c>
      <c r="N46" s="386">
        <v>1</v>
      </c>
      <c r="O46" s="268" t="s">
        <v>759</v>
      </c>
      <c r="P46" s="268" t="s">
        <v>760</v>
      </c>
      <c r="Q46" s="266">
        <f t="shared" si="9"/>
        <v>9</v>
      </c>
      <c r="R46" s="386">
        <v>2</v>
      </c>
      <c r="S46" s="264">
        <v>7</v>
      </c>
      <c r="U46" s="248"/>
      <c r="V46" s="65" t="s">
        <v>93</v>
      </c>
      <c r="W46" s="266">
        <f t="shared" si="0"/>
        <v>1</v>
      </c>
      <c r="X46" s="269">
        <v>1</v>
      </c>
      <c r="Y46" s="268" t="s">
        <v>754</v>
      </c>
      <c r="Z46" s="269">
        <v>13</v>
      </c>
      <c r="AA46" s="266">
        <f t="shared" si="12"/>
        <v>438</v>
      </c>
      <c r="AB46" s="269">
        <f t="shared" si="1"/>
        <v>225</v>
      </c>
      <c r="AC46" s="269">
        <f t="shared" si="2"/>
        <v>213</v>
      </c>
      <c r="AD46" s="266">
        <f t="shared" si="3"/>
        <v>163</v>
      </c>
      <c r="AE46" s="269">
        <v>79</v>
      </c>
      <c r="AF46" s="269">
        <v>84</v>
      </c>
      <c r="AG46" s="266">
        <f t="shared" si="4"/>
        <v>135</v>
      </c>
      <c r="AH46" s="269">
        <v>73</v>
      </c>
      <c r="AI46" s="269">
        <v>62</v>
      </c>
      <c r="AJ46" s="266">
        <f t="shared" si="5"/>
        <v>140</v>
      </c>
      <c r="AK46" s="269">
        <v>73</v>
      </c>
      <c r="AL46" s="269">
        <v>67</v>
      </c>
    </row>
    <row r="47" spans="1:38" ht="15.75" customHeight="1">
      <c r="A47" s="248"/>
      <c r="B47" s="65" t="s">
        <v>93</v>
      </c>
      <c r="C47" s="266">
        <f t="shared" si="6"/>
        <v>37</v>
      </c>
      <c r="D47" s="266">
        <f t="shared" si="7"/>
        <v>13</v>
      </c>
      <c r="E47" s="266">
        <f t="shared" si="8"/>
        <v>24</v>
      </c>
      <c r="F47" s="386">
        <v>2</v>
      </c>
      <c r="G47" s="268" t="s">
        <v>255</v>
      </c>
      <c r="H47" s="386">
        <v>2</v>
      </c>
      <c r="I47" s="386" t="s">
        <v>255</v>
      </c>
      <c r="J47" s="386">
        <v>9</v>
      </c>
      <c r="K47" s="386">
        <v>22</v>
      </c>
      <c r="L47" s="386">
        <v>2</v>
      </c>
      <c r="M47" s="268" t="s">
        <v>255</v>
      </c>
      <c r="N47" s="268" t="s">
        <v>255</v>
      </c>
      <c r="O47" s="268" t="s">
        <v>255</v>
      </c>
      <c r="P47" s="268" t="s">
        <v>760</v>
      </c>
      <c r="Q47" s="266">
        <f t="shared" si="9"/>
        <v>11</v>
      </c>
      <c r="R47" s="386">
        <v>1</v>
      </c>
      <c r="S47" s="386">
        <v>10</v>
      </c>
      <c r="U47" s="248"/>
      <c r="V47" s="65" t="s">
        <v>94</v>
      </c>
      <c r="W47" s="266">
        <f t="shared" si="0"/>
        <v>1</v>
      </c>
      <c r="X47" s="269">
        <v>1</v>
      </c>
      <c r="Y47" s="268" t="s">
        <v>754</v>
      </c>
      <c r="Z47" s="269">
        <v>14</v>
      </c>
      <c r="AA47" s="266">
        <f t="shared" si="12"/>
        <v>429</v>
      </c>
      <c r="AB47" s="269">
        <f t="shared" si="1"/>
        <v>198</v>
      </c>
      <c r="AC47" s="269">
        <f t="shared" si="2"/>
        <v>231</v>
      </c>
      <c r="AD47" s="266">
        <f t="shared" si="3"/>
        <v>163</v>
      </c>
      <c r="AE47" s="269">
        <v>82</v>
      </c>
      <c r="AF47" s="269">
        <v>81</v>
      </c>
      <c r="AG47" s="266">
        <f t="shared" si="4"/>
        <v>127</v>
      </c>
      <c r="AH47" s="269">
        <v>62</v>
      </c>
      <c r="AI47" s="269">
        <v>65</v>
      </c>
      <c r="AJ47" s="266">
        <f t="shared" si="5"/>
        <v>139</v>
      </c>
      <c r="AK47" s="269">
        <v>54</v>
      </c>
      <c r="AL47" s="269">
        <v>85</v>
      </c>
    </row>
    <row r="48" spans="1:38" ht="15.75" customHeight="1">
      <c r="A48" s="248"/>
      <c r="B48" s="65" t="s">
        <v>94</v>
      </c>
      <c r="C48" s="266">
        <f t="shared" si="6"/>
        <v>44</v>
      </c>
      <c r="D48" s="266">
        <f t="shared" si="7"/>
        <v>15</v>
      </c>
      <c r="E48" s="266">
        <f t="shared" si="8"/>
        <v>29</v>
      </c>
      <c r="F48" s="267">
        <v>2</v>
      </c>
      <c r="G48" s="268" t="s">
        <v>766</v>
      </c>
      <c r="H48" s="267">
        <v>1</v>
      </c>
      <c r="I48" s="267">
        <v>1</v>
      </c>
      <c r="J48" s="267">
        <v>12</v>
      </c>
      <c r="K48" s="267">
        <v>23</v>
      </c>
      <c r="L48" s="267">
        <v>2</v>
      </c>
      <c r="M48" s="268" t="s">
        <v>255</v>
      </c>
      <c r="N48" s="267">
        <v>3</v>
      </c>
      <c r="O48" s="268" t="s">
        <v>765</v>
      </c>
      <c r="P48" s="268" t="s">
        <v>764</v>
      </c>
      <c r="Q48" s="266">
        <f t="shared" si="9"/>
        <v>7</v>
      </c>
      <c r="R48" s="267">
        <v>2</v>
      </c>
      <c r="S48" s="267">
        <v>5</v>
      </c>
      <c r="U48" s="248"/>
      <c r="V48" s="65" t="s">
        <v>95</v>
      </c>
      <c r="W48" s="266">
        <f t="shared" si="0"/>
        <v>2</v>
      </c>
      <c r="X48" s="269">
        <v>1</v>
      </c>
      <c r="Y48" s="269">
        <v>1</v>
      </c>
      <c r="Z48" s="269">
        <v>28</v>
      </c>
      <c r="AA48" s="266">
        <f t="shared" si="12"/>
        <v>985</v>
      </c>
      <c r="AB48" s="269">
        <f t="shared" si="1"/>
        <v>511</v>
      </c>
      <c r="AC48" s="269">
        <f t="shared" si="2"/>
        <v>474</v>
      </c>
      <c r="AD48" s="266">
        <f t="shared" si="3"/>
        <v>353</v>
      </c>
      <c r="AE48" s="269">
        <v>188</v>
      </c>
      <c r="AF48" s="269">
        <v>165</v>
      </c>
      <c r="AG48" s="266">
        <f t="shared" si="4"/>
        <v>323</v>
      </c>
      <c r="AH48" s="269">
        <v>160</v>
      </c>
      <c r="AI48" s="269">
        <v>163</v>
      </c>
      <c r="AJ48" s="266">
        <f t="shared" si="5"/>
        <v>309</v>
      </c>
      <c r="AK48" s="269">
        <v>163</v>
      </c>
      <c r="AL48" s="269">
        <v>146</v>
      </c>
    </row>
    <row r="49" spans="1:38" ht="15.75" customHeight="1">
      <c r="A49" s="248"/>
      <c r="B49" s="65" t="s">
        <v>95</v>
      </c>
      <c r="C49" s="266">
        <f t="shared" si="6"/>
        <v>88</v>
      </c>
      <c r="D49" s="266">
        <f t="shared" si="7"/>
        <v>28</v>
      </c>
      <c r="E49" s="266">
        <f t="shared" si="8"/>
        <v>60</v>
      </c>
      <c r="F49" s="386">
        <v>4</v>
      </c>
      <c r="G49" s="386" t="s">
        <v>255</v>
      </c>
      <c r="H49" s="268">
        <v>3</v>
      </c>
      <c r="I49" s="268">
        <v>1</v>
      </c>
      <c r="J49" s="386">
        <v>21</v>
      </c>
      <c r="K49" s="386">
        <v>53</v>
      </c>
      <c r="L49" s="386">
        <v>4</v>
      </c>
      <c r="M49" s="268" t="s">
        <v>255</v>
      </c>
      <c r="N49" s="268">
        <v>2</v>
      </c>
      <c r="O49" s="268" t="s">
        <v>255</v>
      </c>
      <c r="P49" s="268" t="s">
        <v>255</v>
      </c>
      <c r="Q49" s="266">
        <f t="shared" si="9"/>
        <v>8</v>
      </c>
      <c r="R49" s="264">
        <v>1</v>
      </c>
      <c r="S49" s="264">
        <v>7</v>
      </c>
      <c r="U49" s="248"/>
      <c r="V49" s="65"/>
      <c r="W49" s="405"/>
      <c r="X49" s="405"/>
      <c r="Y49" s="405"/>
      <c r="Z49" s="405"/>
      <c r="AA49" s="405"/>
      <c r="AB49" s="405"/>
      <c r="AC49" s="405"/>
      <c r="AD49" s="405"/>
      <c r="AE49" s="405"/>
      <c r="AF49" s="405"/>
      <c r="AG49" s="405"/>
      <c r="AH49" s="405"/>
      <c r="AI49" s="405"/>
      <c r="AJ49" s="405"/>
      <c r="AK49" s="405"/>
      <c r="AL49" s="405"/>
    </row>
    <row r="50" spans="1:38" ht="15.75" customHeight="1">
      <c r="A50" s="248"/>
      <c r="B50" s="65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U50" s="562" t="s">
        <v>96</v>
      </c>
      <c r="V50" s="563"/>
      <c r="W50" s="221">
        <f>SUM(W51:W54)</f>
        <v>5</v>
      </c>
      <c r="X50" s="221">
        <f>SUM(X51:X54)</f>
        <v>5</v>
      </c>
      <c r="Y50" s="174" t="s">
        <v>755</v>
      </c>
      <c r="Z50" s="221">
        <f>SUM(Z51:Z54)</f>
        <v>50</v>
      </c>
      <c r="AA50" s="221">
        <f aca="true" t="shared" si="22" ref="AA50:AL50">SUM(AA51:AA54)</f>
        <v>1663</v>
      </c>
      <c r="AB50" s="221">
        <f t="shared" si="22"/>
        <v>865</v>
      </c>
      <c r="AC50" s="221">
        <f t="shared" si="22"/>
        <v>798</v>
      </c>
      <c r="AD50" s="221">
        <f t="shared" si="22"/>
        <v>558</v>
      </c>
      <c r="AE50" s="221">
        <f t="shared" si="22"/>
        <v>279</v>
      </c>
      <c r="AF50" s="221">
        <f t="shared" si="22"/>
        <v>279</v>
      </c>
      <c r="AG50" s="221">
        <f t="shared" si="22"/>
        <v>524</v>
      </c>
      <c r="AH50" s="221">
        <f t="shared" si="22"/>
        <v>289</v>
      </c>
      <c r="AI50" s="221">
        <f t="shared" si="22"/>
        <v>235</v>
      </c>
      <c r="AJ50" s="221">
        <f t="shared" si="22"/>
        <v>581</v>
      </c>
      <c r="AK50" s="221">
        <f t="shared" si="22"/>
        <v>297</v>
      </c>
      <c r="AL50" s="221">
        <f t="shared" si="22"/>
        <v>284</v>
      </c>
    </row>
    <row r="51" spans="1:38" ht="15.75" customHeight="1">
      <c r="A51" s="562" t="s">
        <v>96</v>
      </c>
      <c r="B51" s="563"/>
      <c r="C51" s="208">
        <f>SUM(C52:C55)</f>
        <v>215</v>
      </c>
      <c r="D51" s="208">
        <f>SUM(D52:D55)</f>
        <v>77</v>
      </c>
      <c r="E51" s="208">
        <f>SUM(E52:E55)</f>
        <v>138</v>
      </c>
      <c r="F51" s="208">
        <f>SUM(F52:F55)</f>
        <v>19</v>
      </c>
      <c r="G51" s="208" t="s">
        <v>755</v>
      </c>
      <c r="H51" s="208">
        <f aca="true" t="shared" si="23" ref="H51:N51">SUM(H52:H55)</f>
        <v>14</v>
      </c>
      <c r="I51" s="208">
        <f t="shared" si="23"/>
        <v>4</v>
      </c>
      <c r="J51" s="208">
        <f t="shared" si="23"/>
        <v>42</v>
      </c>
      <c r="K51" s="208">
        <f t="shared" si="23"/>
        <v>110</v>
      </c>
      <c r="L51" s="208">
        <f t="shared" si="23"/>
        <v>19</v>
      </c>
      <c r="M51" s="208">
        <f t="shared" si="23"/>
        <v>2</v>
      </c>
      <c r="N51" s="208">
        <f t="shared" si="23"/>
        <v>5</v>
      </c>
      <c r="O51" s="208" t="s">
        <v>755</v>
      </c>
      <c r="P51" s="208" t="s">
        <v>755</v>
      </c>
      <c r="Q51" s="208">
        <f>SUM(Q52:Q55)</f>
        <v>60</v>
      </c>
      <c r="R51" s="208">
        <f>SUM(R52:R55)</f>
        <v>2</v>
      </c>
      <c r="S51" s="208">
        <f>SUM(S52:S55)</f>
        <v>58</v>
      </c>
      <c r="U51" s="14"/>
      <c r="V51" s="65" t="s">
        <v>97</v>
      </c>
      <c r="W51" s="266">
        <f t="shared" si="0"/>
        <v>1</v>
      </c>
      <c r="X51" s="269">
        <v>1</v>
      </c>
      <c r="Y51" s="268" t="s">
        <v>754</v>
      </c>
      <c r="Z51" s="269">
        <v>11</v>
      </c>
      <c r="AA51" s="266">
        <f t="shared" si="12"/>
        <v>366</v>
      </c>
      <c r="AB51" s="269">
        <f t="shared" si="1"/>
        <v>191</v>
      </c>
      <c r="AC51" s="269">
        <f t="shared" si="2"/>
        <v>175</v>
      </c>
      <c r="AD51" s="266">
        <f t="shared" si="3"/>
        <v>122</v>
      </c>
      <c r="AE51" s="269">
        <v>60</v>
      </c>
      <c r="AF51" s="269">
        <v>62</v>
      </c>
      <c r="AG51" s="266">
        <f t="shared" si="4"/>
        <v>117</v>
      </c>
      <c r="AH51" s="269">
        <v>65</v>
      </c>
      <c r="AI51" s="269">
        <v>52</v>
      </c>
      <c r="AJ51" s="266">
        <f t="shared" si="5"/>
        <v>127</v>
      </c>
      <c r="AK51" s="269">
        <v>66</v>
      </c>
      <c r="AL51" s="269">
        <v>61</v>
      </c>
    </row>
    <row r="52" spans="1:38" ht="15.75" customHeight="1">
      <c r="A52" s="9"/>
      <c r="B52" s="65" t="s">
        <v>97</v>
      </c>
      <c r="C52" s="266">
        <f t="shared" si="6"/>
        <v>68</v>
      </c>
      <c r="D52" s="266">
        <f t="shared" si="7"/>
        <v>27</v>
      </c>
      <c r="E52" s="266">
        <f t="shared" si="8"/>
        <v>41</v>
      </c>
      <c r="F52" s="386">
        <v>7</v>
      </c>
      <c r="G52" s="268" t="s">
        <v>760</v>
      </c>
      <c r="H52" s="268">
        <v>6</v>
      </c>
      <c r="I52" s="268" t="s">
        <v>760</v>
      </c>
      <c r="J52" s="386">
        <v>13</v>
      </c>
      <c r="K52" s="386">
        <v>31</v>
      </c>
      <c r="L52" s="386">
        <v>7</v>
      </c>
      <c r="M52" s="386">
        <v>1</v>
      </c>
      <c r="N52" s="386">
        <v>3</v>
      </c>
      <c r="O52" s="268" t="s">
        <v>255</v>
      </c>
      <c r="P52" s="268" t="s">
        <v>255</v>
      </c>
      <c r="Q52" s="266">
        <f t="shared" si="9"/>
        <v>14</v>
      </c>
      <c r="R52" s="268" t="s">
        <v>762</v>
      </c>
      <c r="S52" s="264">
        <v>14</v>
      </c>
      <c r="U52" s="14"/>
      <c r="V52" s="65" t="s">
        <v>98</v>
      </c>
      <c r="W52" s="266">
        <f t="shared" si="0"/>
        <v>1</v>
      </c>
      <c r="X52" s="269">
        <v>1</v>
      </c>
      <c r="Y52" s="268" t="s">
        <v>754</v>
      </c>
      <c r="Z52" s="269">
        <v>9</v>
      </c>
      <c r="AA52" s="266">
        <f t="shared" si="12"/>
        <v>286</v>
      </c>
      <c r="AB52" s="269">
        <f t="shared" si="1"/>
        <v>158</v>
      </c>
      <c r="AC52" s="269">
        <f t="shared" si="2"/>
        <v>128</v>
      </c>
      <c r="AD52" s="266">
        <f t="shared" si="3"/>
        <v>97</v>
      </c>
      <c r="AE52" s="269">
        <v>47</v>
      </c>
      <c r="AF52" s="269">
        <v>50</v>
      </c>
      <c r="AG52" s="266">
        <f t="shared" si="4"/>
        <v>85</v>
      </c>
      <c r="AH52" s="269">
        <v>51</v>
      </c>
      <c r="AI52" s="269">
        <v>34</v>
      </c>
      <c r="AJ52" s="266">
        <f t="shared" si="5"/>
        <v>104</v>
      </c>
      <c r="AK52" s="269">
        <v>60</v>
      </c>
      <c r="AL52" s="269">
        <v>44</v>
      </c>
    </row>
    <row r="53" spans="1:38" ht="15.75" customHeight="1">
      <c r="A53" s="9"/>
      <c r="B53" s="65" t="s">
        <v>98</v>
      </c>
      <c r="C53" s="266">
        <f t="shared" si="6"/>
        <v>27</v>
      </c>
      <c r="D53" s="266">
        <f t="shared" si="7"/>
        <v>8</v>
      </c>
      <c r="E53" s="266">
        <f t="shared" si="8"/>
        <v>19</v>
      </c>
      <c r="F53" s="386">
        <v>2</v>
      </c>
      <c r="G53" s="268" t="s">
        <v>255</v>
      </c>
      <c r="H53" s="268">
        <v>1</v>
      </c>
      <c r="I53" s="386">
        <v>1</v>
      </c>
      <c r="J53" s="386">
        <v>5</v>
      </c>
      <c r="K53" s="386">
        <v>16</v>
      </c>
      <c r="L53" s="386">
        <v>2</v>
      </c>
      <c r="M53" s="268" t="s">
        <v>759</v>
      </c>
      <c r="N53" s="268" t="s">
        <v>760</v>
      </c>
      <c r="O53" s="268" t="s">
        <v>255</v>
      </c>
      <c r="P53" s="268" t="s">
        <v>255</v>
      </c>
      <c r="Q53" s="266">
        <f t="shared" si="9"/>
        <v>13</v>
      </c>
      <c r="R53" s="264">
        <v>1</v>
      </c>
      <c r="S53" s="264">
        <v>12</v>
      </c>
      <c r="U53" s="14"/>
      <c r="V53" s="65" t="s">
        <v>99</v>
      </c>
      <c r="W53" s="266">
        <f t="shared" si="0"/>
        <v>2</v>
      </c>
      <c r="X53" s="269">
        <v>2</v>
      </c>
      <c r="Y53" s="268" t="s">
        <v>754</v>
      </c>
      <c r="Z53" s="269">
        <v>20</v>
      </c>
      <c r="AA53" s="266">
        <f t="shared" si="12"/>
        <v>661</v>
      </c>
      <c r="AB53" s="269">
        <f t="shared" si="1"/>
        <v>344</v>
      </c>
      <c r="AC53" s="269">
        <f t="shared" si="2"/>
        <v>317</v>
      </c>
      <c r="AD53" s="266">
        <f t="shared" si="3"/>
        <v>220</v>
      </c>
      <c r="AE53" s="269">
        <v>113</v>
      </c>
      <c r="AF53" s="269">
        <v>107</v>
      </c>
      <c r="AG53" s="266">
        <f t="shared" si="4"/>
        <v>216</v>
      </c>
      <c r="AH53" s="269">
        <v>117</v>
      </c>
      <c r="AI53" s="269">
        <v>99</v>
      </c>
      <c r="AJ53" s="266">
        <f t="shared" si="5"/>
        <v>225</v>
      </c>
      <c r="AK53" s="269">
        <v>114</v>
      </c>
      <c r="AL53" s="269">
        <v>111</v>
      </c>
    </row>
    <row r="54" spans="1:38" ht="15.75" customHeight="1">
      <c r="A54" s="9"/>
      <c r="B54" s="65" t="s">
        <v>99</v>
      </c>
      <c r="C54" s="266">
        <f t="shared" si="6"/>
        <v>83</v>
      </c>
      <c r="D54" s="266">
        <f t="shared" si="7"/>
        <v>30</v>
      </c>
      <c r="E54" s="266">
        <f t="shared" si="8"/>
        <v>53</v>
      </c>
      <c r="F54" s="386">
        <v>7</v>
      </c>
      <c r="G54" s="268" t="s">
        <v>255</v>
      </c>
      <c r="H54" s="386">
        <v>5</v>
      </c>
      <c r="I54" s="386">
        <v>2</v>
      </c>
      <c r="J54" s="386">
        <v>17</v>
      </c>
      <c r="K54" s="386">
        <v>42</v>
      </c>
      <c r="L54" s="386">
        <v>7</v>
      </c>
      <c r="M54" s="386">
        <v>1</v>
      </c>
      <c r="N54" s="386">
        <v>2</v>
      </c>
      <c r="O54" s="268" t="s">
        <v>255</v>
      </c>
      <c r="P54" s="268" t="s">
        <v>255</v>
      </c>
      <c r="Q54" s="266">
        <f t="shared" si="9"/>
        <v>17</v>
      </c>
      <c r="R54" s="386">
        <v>1</v>
      </c>
      <c r="S54" s="386">
        <v>16</v>
      </c>
      <c r="U54" s="14"/>
      <c r="V54" s="65" t="s">
        <v>100</v>
      </c>
      <c r="W54" s="266">
        <f t="shared" si="0"/>
        <v>1</v>
      </c>
      <c r="X54" s="269">
        <v>1</v>
      </c>
      <c r="Y54" s="268" t="s">
        <v>754</v>
      </c>
      <c r="Z54" s="269">
        <v>10</v>
      </c>
      <c r="AA54" s="266">
        <f t="shared" si="12"/>
        <v>350</v>
      </c>
      <c r="AB54" s="269">
        <f t="shared" si="1"/>
        <v>172</v>
      </c>
      <c r="AC54" s="269">
        <f t="shared" si="2"/>
        <v>178</v>
      </c>
      <c r="AD54" s="266">
        <f t="shared" si="3"/>
        <v>119</v>
      </c>
      <c r="AE54" s="269">
        <v>59</v>
      </c>
      <c r="AF54" s="269">
        <v>60</v>
      </c>
      <c r="AG54" s="266">
        <f t="shared" si="4"/>
        <v>106</v>
      </c>
      <c r="AH54" s="269">
        <v>56</v>
      </c>
      <c r="AI54" s="269">
        <v>50</v>
      </c>
      <c r="AJ54" s="266">
        <f t="shared" si="5"/>
        <v>125</v>
      </c>
      <c r="AK54" s="269">
        <v>57</v>
      </c>
      <c r="AL54" s="269">
        <v>68</v>
      </c>
    </row>
    <row r="55" spans="1:38" ht="15.75" customHeight="1">
      <c r="A55" s="9"/>
      <c r="B55" s="65" t="s">
        <v>100</v>
      </c>
      <c r="C55" s="266">
        <f t="shared" si="6"/>
        <v>37</v>
      </c>
      <c r="D55" s="266">
        <f t="shared" si="7"/>
        <v>12</v>
      </c>
      <c r="E55" s="266">
        <f t="shared" si="8"/>
        <v>25</v>
      </c>
      <c r="F55" s="267">
        <v>3</v>
      </c>
      <c r="G55" s="268" t="s">
        <v>760</v>
      </c>
      <c r="H55" s="267">
        <v>2</v>
      </c>
      <c r="I55" s="267">
        <v>1</v>
      </c>
      <c r="J55" s="267">
        <v>7</v>
      </c>
      <c r="K55" s="267">
        <v>21</v>
      </c>
      <c r="L55" s="267">
        <v>3</v>
      </c>
      <c r="M55" s="268" t="s">
        <v>761</v>
      </c>
      <c r="N55" s="268" t="s">
        <v>255</v>
      </c>
      <c r="O55" s="268" t="s">
        <v>767</v>
      </c>
      <c r="P55" s="268" t="s">
        <v>764</v>
      </c>
      <c r="Q55" s="266">
        <f t="shared" si="9"/>
        <v>16</v>
      </c>
      <c r="R55" s="268" t="s">
        <v>764</v>
      </c>
      <c r="S55" s="267">
        <v>16</v>
      </c>
      <c r="U55" s="14"/>
      <c r="V55" s="65"/>
      <c r="W55" s="405"/>
      <c r="X55" s="405"/>
      <c r="Y55" s="405"/>
      <c r="Z55" s="405"/>
      <c r="AA55" s="405"/>
      <c r="AB55" s="405"/>
      <c r="AC55" s="405"/>
      <c r="AD55" s="405"/>
      <c r="AE55" s="405"/>
      <c r="AF55" s="405"/>
      <c r="AG55" s="405"/>
      <c r="AH55" s="405"/>
      <c r="AI55" s="405"/>
      <c r="AJ55" s="405"/>
      <c r="AK55" s="405"/>
      <c r="AL55" s="405"/>
    </row>
    <row r="56" spans="1:38" ht="15.75" customHeight="1">
      <c r="A56" s="9"/>
      <c r="B56" s="65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U56" s="562" t="s">
        <v>101</v>
      </c>
      <c r="V56" s="563"/>
      <c r="W56" s="221">
        <f>SUM(W57:W62)</f>
        <v>6</v>
      </c>
      <c r="X56" s="221">
        <f>SUM(X57:X62)</f>
        <v>6</v>
      </c>
      <c r="Y56" s="174" t="s">
        <v>755</v>
      </c>
      <c r="Z56" s="221">
        <f aca="true" t="shared" si="24" ref="Z56:AL56">SUM(Z57:Z62)</f>
        <v>46</v>
      </c>
      <c r="AA56" s="221">
        <f t="shared" si="24"/>
        <v>1433</v>
      </c>
      <c r="AB56" s="221">
        <f t="shared" si="24"/>
        <v>769</v>
      </c>
      <c r="AC56" s="221">
        <f t="shared" si="24"/>
        <v>664</v>
      </c>
      <c r="AD56" s="221">
        <f t="shared" si="24"/>
        <v>448</v>
      </c>
      <c r="AE56" s="221">
        <f t="shared" si="24"/>
        <v>241</v>
      </c>
      <c r="AF56" s="221">
        <f t="shared" si="24"/>
        <v>207</v>
      </c>
      <c r="AG56" s="221">
        <f t="shared" si="24"/>
        <v>486</v>
      </c>
      <c r="AH56" s="221">
        <f t="shared" si="24"/>
        <v>272</v>
      </c>
      <c r="AI56" s="221">
        <f t="shared" si="24"/>
        <v>214</v>
      </c>
      <c r="AJ56" s="221">
        <f t="shared" si="24"/>
        <v>499</v>
      </c>
      <c r="AK56" s="221">
        <f t="shared" si="24"/>
        <v>256</v>
      </c>
      <c r="AL56" s="221">
        <f t="shared" si="24"/>
        <v>243</v>
      </c>
    </row>
    <row r="57" spans="1:38" ht="15.75" customHeight="1">
      <c r="A57" s="562" t="s">
        <v>101</v>
      </c>
      <c r="B57" s="563"/>
      <c r="C57" s="208">
        <f>SUM(C58:C63)</f>
        <v>197</v>
      </c>
      <c r="D57" s="208">
        <f>SUM(D58:D63)</f>
        <v>80</v>
      </c>
      <c r="E57" s="208">
        <f>SUM(E58:E63)</f>
        <v>117</v>
      </c>
      <c r="F57" s="208">
        <f>SUM(F58:F63)</f>
        <v>17</v>
      </c>
      <c r="G57" s="208" t="s">
        <v>755</v>
      </c>
      <c r="H57" s="208">
        <f aca="true" t="shared" si="25" ref="H57:N57">SUM(H58:H63)</f>
        <v>11</v>
      </c>
      <c r="I57" s="208">
        <f t="shared" si="25"/>
        <v>5</v>
      </c>
      <c r="J57" s="208">
        <f t="shared" si="25"/>
        <v>50</v>
      </c>
      <c r="K57" s="208">
        <f t="shared" si="25"/>
        <v>92</v>
      </c>
      <c r="L57" s="208">
        <f t="shared" si="25"/>
        <v>16</v>
      </c>
      <c r="M57" s="208">
        <f t="shared" si="25"/>
        <v>2</v>
      </c>
      <c r="N57" s="208">
        <f t="shared" si="25"/>
        <v>5</v>
      </c>
      <c r="O57" s="208" t="s">
        <v>755</v>
      </c>
      <c r="P57" s="208">
        <f>SUM(P58:P63)</f>
        <v>1</v>
      </c>
      <c r="Q57" s="208">
        <f>SUM(Q58:Q63)</f>
        <v>73</v>
      </c>
      <c r="R57" s="208">
        <f>SUM(R58:R63)</f>
        <v>6</v>
      </c>
      <c r="S57" s="208">
        <f>SUM(S58:S63)</f>
        <v>67</v>
      </c>
      <c r="U57" s="248"/>
      <c r="V57" s="65" t="s">
        <v>102</v>
      </c>
      <c r="W57" s="266">
        <f t="shared" si="0"/>
        <v>1</v>
      </c>
      <c r="X57" s="269">
        <v>1</v>
      </c>
      <c r="Y57" s="268" t="s">
        <v>754</v>
      </c>
      <c r="Z57" s="269">
        <v>8</v>
      </c>
      <c r="AA57" s="266">
        <f t="shared" si="12"/>
        <v>241</v>
      </c>
      <c r="AB57" s="269">
        <f t="shared" si="1"/>
        <v>134</v>
      </c>
      <c r="AC57" s="269">
        <f t="shared" si="2"/>
        <v>107</v>
      </c>
      <c r="AD57" s="266">
        <f t="shared" si="3"/>
        <v>76</v>
      </c>
      <c r="AE57" s="269">
        <v>41</v>
      </c>
      <c r="AF57" s="269">
        <v>35</v>
      </c>
      <c r="AG57" s="266">
        <f t="shared" si="4"/>
        <v>84</v>
      </c>
      <c r="AH57" s="269">
        <v>50</v>
      </c>
      <c r="AI57" s="269">
        <v>34</v>
      </c>
      <c r="AJ57" s="266">
        <f t="shared" si="5"/>
        <v>81</v>
      </c>
      <c r="AK57" s="269">
        <v>43</v>
      </c>
      <c r="AL57" s="269">
        <v>38</v>
      </c>
    </row>
    <row r="58" spans="1:38" ht="15.75" customHeight="1">
      <c r="A58" s="248"/>
      <c r="B58" s="65" t="s">
        <v>102</v>
      </c>
      <c r="C58" s="266">
        <f t="shared" si="6"/>
        <v>33</v>
      </c>
      <c r="D58" s="266">
        <f t="shared" si="7"/>
        <v>12</v>
      </c>
      <c r="E58" s="266">
        <f t="shared" si="8"/>
        <v>21</v>
      </c>
      <c r="F58" s="386">
        <v>3</v>
      </c>
      <c r="G58" s="268" t="s">
        <v>764</v>
      </c>
      <c r="H58" s="386">
        <v>2</v>
      </c>
      <c r="I58" s="268">
        <v>1</v>
      </c>
      <c r="J58" s="386">
        <v>7</v>
      </c>
      <c r="K58" s="386">
        <v>16</v>
      </c>
      <c r="L58" s="386">
        <v>3</v>
      </c>
      <c r="M58" s="268" t="s">
        <v>764</v>
      </c>
      <c r="N58" s="386">
        <v>1</v>
      </c>
      <c r="O58" s="268" t="s">
        <v>764</v>
      </c>
      <c r="P58" s="268" t="s">
        <v>764</v>
      </c>
      <c r="Q58" s="266">
        <f t="shared" si="9"/>
        <v>16</v>
      </c>
      <c r="R58" s="264">
        <v>1</v>
      </c>
      <c r="S58" s="264">
        <v>15</v>
      </c>
      <c r="U58" s="248"/>
      <c r="V58" s="65" t="s">
        <v>103</v>
      </c>
      <c r="W58" s="266">
        <f t="shared" si="0"/>
        <v>1</v>
      </c>
      <c r="X58" s="269">
        <v>1</v>
      </c>
      <c r="Y58" s="268" t="s">
        <v>754</v>
      </c>
      <c r="Z58" s="269">
        <v>6</v>
      </c>
      <c r="AA58" s="266">
        <f t="shared" si="12"/>
        <v>198</v>
      </c>
      <c r="AB58" s="269">
        <f t="shared" si="1"/>
        <v>99</v>
      </c>
      <c r="AC58" s="269">
        <f t="shared" si="2"/>
        <v>99</v>
      </c>
      <c r="AD58" s="266">
        <f t="shared" si="3"/>
        <v>57</v>
      </c>
      <c r="AE58" s="269">
        <v>26</v>
      </c>
      <c r="AF58" s="269">
        <v>31</v>
      </c>
      <c r="AG58" s="266">
        <f t="shared" si="4"/>
        <v>66</v>
      </c>
      <c r="AH58" s="269">
        <v>36</v>
      </c>
      <c r="AI58" s="269">
        <v>30</v>
      </c>
      <c r="AJ58" s="266">
        <f t="shared" si="5"/>
        <v>75</v>
      </c>
      <c r="AK58" s="269">
        <v>37</v>
      </c>
      <c r="AL58" s="269">
        <v>38</v>
      </c>
    </row>
    <row r="59" spans="1:38" ht="15.75" customHeight="1">
      <c r="A59" s="248"/>
      <c r="B59" s="65" t="s">
        <v>103</v>
      </c>
      <c r="C59" s="266">
        <f t="shared" si="6"/>
        <v>20</v>
      </c>
      <c r="D59" s="266">
        <f t="shared" si="7"/>
        <v>7</v>
      </c>
      <c r="E59" s="266">
        <f t="shared" si="8"/>
        <v>13</v>
      </c>
      <c r="F59" s="386">
        <v>1</v>
      </c>
      <c r="G59" s="268" t="s">
        <v>764</v>
      </c>
      <c r="H59" s="386">
        <v>1</v>
      </c>
      <c r="I59" s="268" t="s">
        <v>764</v>
      </c>
      <c r="J59" s="386">
        <v>5</v>
      </c>
      <c r="K59" s="386">
        <v>12</v>
      </c>
      <c r="L59" s="386">
        <v>1</v>
      </c>
      <c r="M59" s="268" t="s">
        <v>764</v>
      </c>
      <c r="N59" s="268" t="s">
        <v>764</v>
      </c>
      <c r="O59" s="268" t="s">
        <v>764</v>
      </c>
      <c r="P59" s="268" t="s">
        <v>764</v>
      </c>
      <c r="Q59" s="266">
        <f t="shared" si="9"/>
        <v>10</v>
      </c>
      <c r="R59" s="386">
        <v>2</v>
      </c>
      <c r="S59" s="264">
        <v>8</v>
      </c>
      <c r="U59" s="248"/>
      <c r="V59" s="65" t="s">
        <v>104</v>
      </c>
      <c r="W59" s="266">
        <f t="shared" si="0"/>
        <v>1</v>
      </c>
      <c r="X59" s="269">
        <v>1</v>
      </c>
      <c r="Y59" s="268" t="s">
        <v>754</v>
      </c>
      <c r="Z59" s="269">
        <v>9</v>
      </c>
      <c r="AA59" s="266">
        <f t="shared" si="12"/>
        <v>302</v>
      </c>
      <c r="AB59" s="269">
        <f t="shared" si="1"/>
        <v>162</v>
      </c>
      <c r="AC59" s="269">
        <f t="shared" si="2"/>
        <v>140</v>
      </c>
      <c r="AD59" s="266">
        <f t="shared" si="3"/>
        <v>92</v>
      </c>
      <c r="AE59" s="269">
        <v>48</v>
      </c>
      <c r="AF59" s="269">
        <v>44</v>
      </c>
      <c r="AG59" s="266">
        <f t="shared" si="4"/>
        <v>108</v>
      </c>
      <c r="AH59" s="269">
        <v>58</v>
      </c>
      <c r="AI59" s="269">
        <v>50</v>
      </c>
      <c r="AJ59" s="266">
        <f t="shared" si="5"/>
        <v>102</v>
      </c>
      <c r="AK59" s="269">
        <v>56</v>
      </c>
      <c r="AL59" s="269">
        <v>46</v>
      </c>
    </row>
    <row r="60" spans="1:38" ht="15.75" customHeight="1">
      <c r="A60" s="248"/>
      <c r="B60" s="65" t="s">
        <v>104</v>
      </c>
      <c r="C60" s="266">
        <f t="shared" si="6"/>
        <v>53</v>
      </c>
      <c r="D60" s="266">
        <f t="shared" si="7"/>
        <v>22</v>
      </c>
      <c r="E60" s="266">
        <f t="shared" si="8"/>
        <v>31</v>
      </c>
      <c r="F60" s="386">
        <v>6</v>
      </c>
      <c r="G60" s="268" t="s">
        <v>764</v>
      </c>
      <c r="H60" s="386">
        <v>3</v>
      </c>
      <c r="I60" s="386">
        <v>2</v>
      </c>
      <c r="J60" s="386">
        <v>13</v>
      </c>
      <c r="K60" s="386">
        <v>23</v>
      </c>
      <c r="L60" s="386">
        <v>5</v>
      </c>
      <c r="M60" s="268" t="s">
        <v>764</v>
      </c>
      <c r="N60" s="386">
        <v>1</v>
      </c>
      <c r="O60" s="268" t="s">
        <v>764</v>
      </c>
      <c r="P60" s="386">
        <v>1</v>
      </c>
      <c r="Q60" s="266">
        <f t="shared" si="9"/>
        <v>19</v>
      </c>
      <c r="R60" s="386">
        <v>1</v>
      </c>
      <c r="S60" s="386">
        <v>18</v>
      </c>
      <c r="U60" s="248"/>
      <c r="V60" s="65" t="s">
        <v>105</v>
      </c>
      <c r="W60" s="266">
        <f t="shared" si="0"/>
        <v>1</v>
      </c>
      <c r="X60" s="269">
        <v>1</v>
      </c>
      <c r="Y60" s="268" t="s">
        <v>754</v>
      </c>
      <c r="Z60" s="269">
        <v>11</v>
      </c>
      <c r="AA60" s="266">
        <f t="shared" si="12"/>
        <v>352</v>
      </c>
      <c r="AB60" s="269">
        <f t="shared" si="1"/>
        <v>193</v>
      </c>
      <c r="AC60" s="269">
        <f t="shared" si="2"/>
        <v>159</v>
      </c>
      <c r="AD60" s="266">
        <f t="shared" si="3"/>
        <v>121</v>
      </c>
      <c r="AE60" s="269">
        <v>70</v>
      </c>
      <c r="AF60" s="269">
        <v>51</v>
      </c>
      <c r="AG60" s="266">
        <f t="shared" si="4"/>
        <v>105</v>
      </c>
      <c r="AH60" s="269">
        <v>57</v>
      </c>
      <c r="AI60" s="269">
        <v>48</v>
      </c>
      <c r="AJ60" s="266">
        <f t="shared" si="5"/>
        <v>126</v>
      </c>
      <c r="AK60" s="269">
        <v>66</v>
      </c>
      <c r="AL60" s="269">
        <v>60</v>
      </c>
    </row>
    <row r="61" spans="1:38" ht="15.75" customHeight="1">
      <c r="A61" s="248"/>
      <c r="B61" s="65" t="s">
        <v>105</v>
      </c>
      <c r="C61" s="266">
        <f t="shared" si="6"/>
        <v>49</v>
      </c>
      <c r="D61" s="266">
        <f t="shared" si="7"/>
        <v>22</v>
      </c>
      <c r="E61" s="266">
        <f t="shared" si="8"/>
        <v>27</v>
      </c>
      <c r="F61" s="267">
        <v>4</v>
      </c>
      <c r="G61" s="268" t="s">
        <v>764</v>
      </c>
      <c r="H61" s="267">
        <v>3</v>
      </c>
      <c r="I61" s="267">
        <v>1</v>
      </c>
      <c r="J61" s="267">
        <v>14</v>
      </c>
      <c r="K61" s="267">
        <v>20</v>
      </c>
      <c r="L61" s="267">
        <v>4</v>
      </c>
      <c r="M61" s="267">
        <v>1</v>
      </c>
      <c r="N61" s="267">
        <v>2</v>
      </c>
      <c r="O61" s="268" t="s">
        <v>764</v>
      </c>
      <c r="P61" s="268" t="s">
        <v>764</v>
      </c>
      <c r="Q61" s="266">
        <f t="shared" si="9"/>
        <v>16</v>
      </c>
      <c r="R61" s="268" t="s">
        <v>764</v>
      </c>
      <c r="S61" s="267">
        <v>16</v>
      </c>
      <c r="U61" s="248"/>
      <c r="V61" s="65" t="s">
        <v>106</v>
      </c>
      <c r="W61" s="266">
        <f t="shared" si="0"/>
        <v>1</v>
      </c>
      <c r="X61" s="269">
        <v>1</v>
      </c>
      <c r="Y61" s="268" t="s">
        <v>754</v>
      </c>
      <c r="Z61" s="269">
        <v>6</v>
      </c>
      <c r="AA61" s="266">
        <f t="shared" si="12"/>
        <v>153</v>
      </c>
      <c r="AB61" s="269">
        <f t="shared" si="1"/>
        <v>77</v>
      </c>
      <c r="AC61" s="269">
        <f t="shared" si="2"/>
        <v>76</v>
      </c>
      <c r="AD61" s="266">
        <f t="shared" si="3"/>
        <v>51</v>
      </c>
      <c r="AE61" s="269">
        <v>25</v>
      </c>
      <c r="AF61" s="269">
        <v>26</v>
      </c>
      <c r="AG61" s="266">
        <f t="shared" si="4"/>
        <v>56</v>
      </c>
      <c r="AH61" s="269">
        <v>31</v>
      </c>
      <c r="AI61" s="269">
        <v>25</v>
      </c>
      <c r="AJ61" s="266">
        <f t="shared" si="5"/>
        <v>46</v>
      </c>
      <c r="AK61" s="269">
        <v>21</v>
      </c>
      <c r="AL61" s="269">
        <v>25</v>
      </c>
    </row>
    <row r="62" spans="1:38" ht="15.75" customHeight="1">
      <c r="A62" s="248"/>
      <c r="B62" s="65" t="s">
        <v>106</v>
      </c>
      <c r="C62" s="266">
        <v>18</v>
      </c>
      <c r="D62" s="266">
        <f t="shared" si="7"/>
        <v>6</v>
      </c>
      <c r="E62" s="266">
        <v>12</v>
      </c>
      <c r="F62" s="386">
        <v>1</v>
      </c>
      <c r="G62" s="268" t="s">
        <v>764</v>
      </c>
      <c r="H62" s="268" t="s">
        <v>764</v>
      </c>
      <c r="I62" s="268">
        <v>1</v>
      </c>
      <c r="J62" s="386">
        <v>5</v>
      </c>
      <c r="K62" s="386">
        <v>10</v>
      </c>
      <c r="L62" s="386">
        <v>1</v>
      </c>
      <c r="M62" s="268" t="s">
        <v>764</v>
      </c>
      <c r="N62" s="386">
        <v>1</v>
      </c>
      <c r="O62" s="268" t="s">
        <v>764</v>
      </c>
      <c r="P62" s="268" t="s">
        <v>764</v>
      </c>
      <c r="Q62" s="266">
        <f t="shared" si="9"/>
        <v>1</v>
      </c>
      <c r="R62" s="270">
        <v>1</v>
      </c>
      <c r="S62" s="264" t="s">
        <v>768</v>
      </c>
      <c r="U62" s="248"/>
      <c r="V62" s="65" t="s">
        <v>107</v>
      </c>
      <c r="W62" s="266">
        <f t="shared" si="0"/>
        <v>1</v>
      </c>
      <c r="X62" s="269">
        <v>1</v>
      </c>
      <c r="Y62" s="268" t="s">
        <v>754</v>
      </c>
      <c r="Z62" s="269">
        <v>6</v>
      </c>
      <c r="AA62" s="266">
        <f t="shared" si="12"/>
        <v>187</v>
      </c>
      <c r="AB62" s="269">
        <f t="shared" si="1"/>
        <v>104</v>
      </c>
      <c r="AC62" s="269">
        <f t="shared" si="2"/>
        <v>83</v>
      </c>
      <c r="AD62" s="266">
        <f t="shared" si="3"/>
        <v>51</v>
      </c>
      <c r="AE62" s="269">
        <v>31</v>
      </c>
      <c r="AF62" s="269">
        <v>20</v>
      </c>
      <c r="AG62" s="266">
        <f t="shared" si="4"/>
        <v>67</v>
      </c>
      <c r="AH62" s="269">
        <v>40</v>
      </c>
      <c r="AI62" s="269">
        <v>27</v>
      </c>
      <c r="AJ62" s="266">
        <f t="shared" si="5"/>
        <v>69</v>
      </c>
      <c r="AK62" s="269">
        <v>33</v>
      </c>
      <c r="AL62" s="269">
        <v>36</v>
      </c>
    </row>
    <row r="63" spans="1:38" ht="15.75" customHeight="1">
      <c r="A63" s="248"/>
      <c r="B63" s="65" t="s">
        <v>107</v>
      </c>
      <c r="C63" s="266">
        <f t="shared" si="6"/>
        <v>24</v>
      </c>
      <c r="D63" s="266">
        <f t="shared" si="7"/>
        <v>11</v>
      </c>
      <c r="E63" s="266">
        <f t="shared" si="8"/>
        <v>13</v>
      </c>
      <c r="F63" s="386">
        <v>2</v>
      </c>
      <c r="G63" s="268" t="s">
        <v>764</v>
      </c>
      <c r="H63" s="386">
        <v>2</v>
      </c>
      <c r="I63" s="268" t="s">
        <v>764</v>
      </c>
      <c r="J63" s="386">
        <v>6</v>
      </c>
      <c r="K63" s="386">
        <v>11</v>
      </c>
      <c r="L63" s="386">
        <v>2</v>
      </c>
      <c r="M63" s="386">
        <v>1</v>
      </c>
      <c r="N63" s="268" t="s">
        <v>764</v>
      </c>
      <c r="O63" s="268" t="s">
        <v>764</v>
      </c>
      <c r="P63" s="268" t="s">
        <v>764</v>
      </c>
      <c r="Q63" s="266">
        <f t="shared" si="9"/>
        <v>11</v>
      </c>
      <c r="R63" s="264">
        <v>1</v>
      </c>
      <c r="S63" s="264">
        <v>10</v>
      </c>
      <c r="U63" s="248"/>
      <c r="V63" s="65"/>
      <c r="W63" s="405"/>
      <c r="X63" s="405"/>
      <c r="Y63" s="405"/>
      <c r="Z63" s="405"/>
      <c r="AA63" s="405"/>
      <c r="AB63" s="405"/>
      <c r="AC63" s="405"/>
      <c r="AD63" s="405"/>
      <c r="AE63" s="405"/>
      <c r="AF63" s="405"/>
      <c r="AG63" s="405"/>
      <c r="AH63" s="405"/>
      <c r="AI63" s="405"/>
      <c r="AJ63" s="405"/>
      <c r="AK63" s="405"/>
      <c r="AL63" s="405"/>
    </row>
    <row r="64" spans="1:38" ht="15.75" customHeight="1">
      <c r="A64" s="248"/>
      <c r="B64" s="65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  <c r="U64" s="562" t="s">
        <v>108</v>
      </c>
      <c r="V64" s="563"/>
      <c r="W64" s="221">
        <f>SUM(W65:W68)</f>
        <v>9</v>
      </c>
      <c r="X64" s="221">
        <f>SUM(X65:X68)</f>
        <v>9</v>
      </c>
      <c r="Y64" s="174" t="s">
        <v>755</v>
      </c>
      <c r="Z64" s="221">
        <f aca="true" t="shared" si="26" ref="Z64:AL64">SUM(Z65:Z68)</f>
        <v>51</v>
      </c>
      <c r="AA64" s="221">
        <f t="shared" si="26"/>
        <v>1445</v>
      </c>
      <c r="AB64" s="221">
        <f t="shared" si="26"/>
        <v>730</v>
      </c>
      <c r="AC64" s="221">
        <f t="shared" si="26"/>
        <v>715</v>
      </c>
      <c r="AD64" s="221">
        <f t="shared" si="26"/>
        <v>458</v>
      </c>
      <c r="AE64" s="221">
        <f t="shared" si="26"/>
        <v>232</v>
      </c>
      <c r="AF64" s="221">
        <f t="shared" si="26"/>
        <v>226</v>
      </c>
      <c r="AG64" s="221">
        <f t="shared" si="26"/>
        <v>475</v>
      </c>
      <c r="AH64" s="221">
        <f t="shared" si="26"/>
        <v>233</v>
      </c>
      <c r="AI64" s="221">
        <f t="shared" si="26"/>
        <v>242</v>
      </c>
      <c r="AJ64" s="221">
        <f t="shared" si="26"/>
        <v>512</v>
      </c>
      <c r="AK64" s="221">
        <f t="shared" si="26"/>
        <v>265</v>
      </c>
      <c r="AL64" s="221">
        <f t="shared" si="26"/>
        <v>247</v>
      </c>
    </row>
    <row r="65" spans="1:38" ht="15.75" customHeight="1">
      <c r="A65" s="562" t="s">
        <v>108</v>
      </c>
      <c r="B65" s="563"/>
      <c r="C65" s="208">
        <f>SUM(C66:C69)</f>
        <v>231</v>
      </c>
      <c r="D65" s="208">
        <f>SUM(D66:D69)</f>
        <v>107</v>
      </c>
      <c r="E65" s="208">
        <f>SUM(E66:E69)</f>
        <v>124</v>
      </c>
      <c r="F65" s="208">
        <f>SUM(F66:F69)</f>
        <v>27</v>
      </c>
      <c r="G65" s="208" t="s">
        <v>755</v>
      </c>
      <c r="H65" s="208">
        <f aca="true" t="shared" si="27" ref="H65:S65">SUM(H66:H69)</f>
        <v>17</v>
      </c>
      <c r="I65" s="208">
        <f t="shared" si="27"/>
        <v>7</v>
      </c>
      <c r="J65" s="208">
        <f t="shared" si="27"/>
        <v>62</v>
      </c>
      <c r="K65" s="208">
        <f t="shared" si="27"/>
        <v>89</v>
      </c>
      <c r="L65" s="208">
        <f t="shared" si="27"/>
        <v>24</v>
      </c>
      <c r="M65" s="208">
        <f t="shared" si="27"/>
        <v>1</v>
      </c>
      <c r="N65" s="208">
        <f t="shared" si="27"/>
        <v>4</v>
      </c>
      <c r="O65" s="208">
        <f t="shared" si="27"/>
        <v>1</v>
      </c>
      <c r="P65" s="208">
        <f t="shared" si="27"/>
        <v>2</v>
      </c>
      <c r="Q65" s="208">
        <f t="shared" si="27"/>
        <v>71</v>
      </c>
      <c r="R65" s="208">
        <f t="shared" si="27"/>
        <v>12</v>
      </c>
      <c r="S65" s="208">
        <f t="shared" si="27"/>
        <v>59</v>
      </c>
      <c r="U65" s="87"/>
      <c r="V65" s="65" t="s">
        <v>109</v>
      </c>
      <c r="W65" s="266">
        <f t="shared" si="0"/>
        <v>2</v>
      </c>
      <c r="X65" s="269">
        <v>2</v>
      </c>
      <c r="Y65" s="268" t="s">
        <v>754</v>
      </c>
      <c r="Z65" s="269">
        <v>14</v>
      </c>
      <c r="AA65" s="266">
        <f t="shared" si="12"/>
        <v>432</v>
      </c>
      <c r="AB65" s="269">
        <f t="shared" si="1"/>
        <v>220</v>
      </c>
      <c r="AC65" s="269">
        <f t="shared" si="2"/>
        <v>212</v>
      </c>
      <c r="AD65" s="266">
        <f t="shared" si="3"/>
        <v>141</v>
      </c>
      <c r="AE65" s="269">
        <v>77</v>
      </c>
      <c r="AF65" s="269">
        <v>64</v>
      </c>
      <c r="AG65" s="266">
        <f t="shared" si="4"/>
        <v>147</v>
      </c>
      <c r="AH65" s="269">
        <v>67</v>
      </c>
      <c r="AI65" s="269">
        <v>80</v>
      </c>
      <c r="AJ65" s="266">
        <f t="shared" si="5"/>
        <v>144</v>
      </c>
      <c r="AK65" s="269">
        <v>76</v>
      </c>
      <c r="AL65" s="269">
        <v>68</v>
      </c>
    </row>
    <row r="66" spans="1:38" ht="15.75" customHeight="1">
      <c r="A66" s="248"/>
      <c r="B66" s="65" t="s">
        <v>109</v>
      </c>
      <c r="C66" s="266">
        <f t="shared" si="6"/>
        <v>69</v>
      </c>
      <c r="D66" s="266">
        <f t="shared" si="7"/>
        <v>29</v>
      </c>
      <c r="E66" s="266">
        <f t="shared" si="8"/>
        <v>40</v>
      </c>
      <c r="F66" s="386">
        <v>7</v>
      </c>
      <c r="G66" s="268" t="s">
        <v>764</v>
      </c>
      <c r="H66" s="386">
        <v>5</v>
      </c>
      <c r="I66" s="268">
        <v>2</v>
      </c>
      <c r="J66" s="386">
        <v>17</v>
      </c>
      <c r="K66" s="386">
        <v>27</v>
      </c>
      <c r="L66" s="386">
        <v>7</v>
      </c>
      <c r="M66" s="268" t="s">
        <v>764</v>
      </c>
      <c r="N66" s="386">
        <v>4</v>
      </c>
      <c r="O66" s="268" t="s">
        <v>764</v>
      </c>
      <c r="P66" s="386">
        <v>1</v>
      </c>
      <c r="Q66" s="266">
        <f t="shared" si="9"/>
        <v>15</v>
      </c>
      <c r="R66" s="270">
        <v>1</v>
      </c>
      <c r="S66" s="264">
        <v>14</v>
      </c>
      <c r="U66" s="87"/>
      <c r="V66" s="65" t="s">
        <v>110</v>
      </c>
      <c r="W66" s="266">
        <f t="shared" si="0"/>
        <v>3</v>
      </c>
      <c r="X66" s="269">
        <v>3</v>
      </c>
      <c r="Y66" s="268" t="s">
        <v>754</v>
      </c>
      <c r="Z66" s="269">
        <v>14</v>
      </c>
      <c r="AA66" s="266">
        <f t="shared" si="12"/>
        <v>306</v>
      </c>
      <c r="AB66" s="269">
        <f t="shared" si="1"/>
        <v>148</v>
      </c>
      <c r="AC66" s="269">
        <f t="shared" si="2"/>
        <v>158</v>
      </c>
      <c r="AD66" s="266">
        <f t="shared" si="3"/>
        <v>101</v>
      </c>
      <c r="AE66" s="269">
        <v>46</v>
      </c>
      <c r="AF66" s="269">
        <v>55</v>
      </c>
      <c r="AG66" s="266">
        <f t="shared" si="4"/>
        <v>89</v>
      </c>
      <c r="AH66" s="269">
        <v>46</v>
      </c>
      <c r="AI66" s="269">
        <v>43</v>
      </c>
      <c r="AJ66" s="266">
        <f t="shared" si="5"/>
        <v>116</v>
      </c>
      <c r="AK66" s="269">
        <v>56</v>
      </c>
      <c r="AL66" s="269">
        <v>60</v>
      </c>
    </row>
    <row r="67" spans="1:38" ht="15.75" customHeight="1">
      <c r="A67" s="248"/>
      <c r="B67" s="65" t="s">
        <v>110</v>
      </c>
      <c r="C67" s="266">
        <f t="shared" si="6"/>
        <v>47</v>
      </c>
      <c r="D67" s="266">
        <f t="shared" si="7"/>
        <v>23</v>
      </c>
      <c r="E67" s="266">
        <f t="shared" si="8"/>
        <v>24</v>
      </c>
      <c r="F67" s="386">
        <v>6</v>
      </c>
      <c r="G67" s="268" t="s">
        <v>764</v>
      </c>
      <c r="H67" s="386">
        <v>5</v>
      </c>
      <c r="I67" s="386">
        <v>1</v>
      </c>
      <c r="J67" s="386">
        <v>12</v>
      </c>
      <c r="K67" s="386">
        <v>17</v>
      </c>
      <c r="L67" s="386">
        <v>6</v>
      </c>
      <c r="M67" s="268" t="s">
        <v>764</v>
      </c>
      <c r="N67" s="268" t="s">
        <v>764</v>
      </c>
      <c r="O67" s="268" t="s">
        <v>764</v>
      </c>
      <c r="P67" s="268" t="s">
        <v>764</v>
      </c>
      <c r="Q67" s="266">
        <f t="shared" si="9"/>
        <v>21</v>
      </c>
      <c r="R67" s="264">
        <v>1</v>
      </c>
      <c r="S67" s="264">
        <v>20</v>
      </c>
      <c r="U67" s="87"/>
      <c r="V67" s="65" t="s">
        <v>111</v>
      </c>
      <c r="W67" s="266">
        <f t="shared" si="0"/>
        <v>3</v>
      </c>
      <c r="X67" s="269">
        <v>3</v>
      </c>
      <c r="Y67" s="268" t="s">
        <v>754</v>
      </c>
      <c r="Z67" s="269">
        <v>17</v>
      </c>
      <c r="AA67" s="266">
        <f t="shared" si="12"/>
        <v>539</v>
      </c>
      <c r="AB67" s="269">
        <f t="shared" si="1"/>
        <v>272</v>
      </c>
      <c r="AC67" s="269">
        <f t="shared" si="2"/>
        <v>267</v>
      </c>
      <c r="AD67" s="266">
        <f t="shared" si="3"/>
        <v>174</v>
      </c>
      <c r="AE67" s="269">
        <v>88</v>
      </c>
      <c r="AF67" s="269">
        <v>86</v>
      </c>
      <c r="AG67" s="266">
        <f t="shared" si="4"/>
        <v>173</v>
      </c>
      <c r="AH67" s="269">
        <v>83</v>
      </c>
      <c r="AI67" s="269">
        <v>90</v>
      </c>
      <c r="AJ67" s="266">
        <f t="shared" si="5"/>
        <v>192</v>
      </c>
      <c r="AK67" s="269">
        <v>101</v>
      </c>
      <c r="AL67" s="269">
        <v>91</v>
      </c>
    </row>
    <row r="68" spans="1:38" ht="15.75" customHeight="1">
      <c r="A68" s="248"/>
      <c r="B68" s="65" t="s">
        <v>111</v>
      </c>
      <c r="C68" s="266">
        <f t="shared" si="6"/>
        <v>67</v>
      </c>
      <c r="D68" s="266">
        <f t="shared" si="7"/>
        <v>29</v>
      </c>
      <c r="E68" s="266">
        <f t="shared" si="8"/>
        <v>38</v>
      </c>
      <c r="F68" s="386">
        <v>6</v>
      </c>
      <c r="G68" s="268" t="s">
        <v>764</v>
      </c>
      <c r="H68" s="386">
        <v>3</v>
      </c>
      <c r="I68" s="386">
        <v>3</v>
      </c>
      <c r="J68" s="386">
        <v>20</v>
      </c>
      <c r="K68" s="386">
        <v>28</v>
      </c>
      <c r="L68" s="386">
        <v>7</v>
      </c>
      <c r="M68" s="268" t="s">
        <v>764</v>
      </c>
      <c r="N68" s="268" t="s">
        <v>764</v>
      </c>
      <c r="O68" s="386">
        <v>1</v>
      </c>
      <c r="P68" s="268" t="s">
        <v>764</v>
      </c>
      <c r="Q68" s="266">
        <f t="shared" si="9"/>
        <v>14</v>
      </c>
      <c r="R68" s="386">
        <v>7</v>
      </c>
      <c r="S68" s="386">
        <v>7</v>
      </c>
      <c r="U68" s="87"/>
      <c r="V68" s="65" t="s">
        <v>112</v>
      </c>
      <c r="W68" s="266">
        <f t="shared" si="0"/>
        <v>1</v>
      </c>
      <c r="X68" s="269">
        <v>1</v>
      </c>
      <c r="Y68" s="268" t="s">
        <v>754</v>
      </c>
      <c r="Z68" s="269">
        <v>6</v>
      </c>
      <c r="AA68" s="266">
        <f t="shared" si="12"/>
        <v>168</v>
      </c>
      <c r="AB68" s="269">
        <f t="shared" si="1"/>
        <v>90</v>
      </c>
      <c r="AC68" s="269">
        <f t="shared" si="2"/>
        <v>78</v>
      </c>
      <c r="AD68" s="266">
        <f t="shared" si="3"/>
        <v>42</v>
      </c>
      <c r="AE68" s="269">
        <v>21</v>
      </c>
      <c r="AF68" s="269">
        <v>21</v>
      </c>
      <c r="AG68" s="266">
        <f t="shared" si="4"/>
        <v>66</v>
      </c>
      <c r="AH68" s="269">
        <v>37</v>
      </c>
      <c r="AI68" s="269">
        <v>29</v>
      </c>
      <c r="AJ68" s="266">
        <f t="shared" si="5"/>
        <v>60</v>
      </c>
      <c r="AK68" s="269">
        <v>32</v>
      </c>
      <c r="AL68" s="269">
        <v>28</v>
      </c>
    </row>
    <row r="69" spans="1:38" ht="15.75" customHeight="1">
      <c r="A69" s="248"/>
      <c r="B69" s="65" t="s">
        <v>112</v>
      </c>
      <c r="C69" s="266">
        <f t="shared" si="6"/>
        <v>48</v>
      </c>
      <c r="D69" s="266">
        <f t="shared" si="7"/>
        <v>26</v>
      </c>
      <c r="E69" s="266">
        <f t="shared" si="8"/>
        <v>22</v>
      </c>
      <c r="F69" s="267">
        <v>8</v>
      </c>
      <c r="G69" s="268" t="s">
        <v>764</v>
      </c>
      <c r="H69" s="267">
        <v>4</v>
      </c>
      <c r="I69" s="267">
        <v>1</v>
      </c>
      <c r="J69" s="267">
        <v>13</v>
      </c>
      <c r="K69" s="267">
        <v>17</v>
      </c>
      <c r="L69" s="267">
        <v>4</v>
      </c>
      <c r="M69" s="267">
        <v>1</v>
      </c>
      <c r="N69" s="268" t="s">
        <v>764</v>
      </c>
      <c r="O69" s="268" t="s">
        <v>764</v>
      </c>
      <c r="P69" s="267">
        <v>1</v>
      </c>
      <c r="Q69" s="266">
        <f t="shared" si="9"/>
        <v>21</v>
      </c>
      <c r="R69" s="267">
        <v>3</v>
      </c>
      <c r="S69" s="267">
        <v>18</v>
      </c>
      <c r="U69" s="87"/>
      <c r="V69" s="65"/>
      <c r="W69" s="405"/>
      <c r="X69" s="405"/>
      <c r="Y69" s="405"/>
      <c r="Z69" s="405"/>
      <c r="AA69" s="405"/>
      <c r="AB69" s="405"/>
      <c r="AC69" s="405"/>
      <c r="AD69" s="405"/>
      <c r="AE69" s="405"/>
      <c r="AF69" s="405"/>
      <c r="AG69" s="405"/>
      <c r="AH69" s="405"/>
      <c r="AI69" s="405"/>
      <c r="AJ69" s="405"/>
      <c r="AK69" s="405"/>
      <c r="AL69" s="405"/>
    </row>
    <row r="70" spans="1:38" ht="15.75" customHeight="1">
      <c r="A70" s="87"/>
      <c r="B70" s="65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U70" s="562" t="s">
        <v>113</v>
      </c>
      <c r="V70" s="563"/>
      <c r="W70" s="174">
        <f>SUM(W71)</f>
        <v>2</v>
      </c>
      <c r="X70" s="174">
        <f>SUM(X71)</f>
        <v>2</v>
      </c>
      <c r="Y70" s="174" t="s">
        <v>755</v>
      </c>
      <c r="Z70" s="174">
        <f aca="true" t="shared" si="28" ref="Z70:AL70">SUM(Z71)</f>
        <v>12</v>
      </c>
      <c r="AA70" s="174">
        <f t="shared" si="28"/>
        <v>339</v>
      </c>
      <c r="AB70" s="174">
        <f t="shared" si="28"/>
        <v>181</v>
      </c>
      <c r="AC70" s="174">
        <f t="shared" si="28"/>
        <v>158</v>
      </c>
      <c r="AD70" s="174">
        <f t="shared" si="28"/>
        <v>121</v>
      </c>
      <c r="AE70" s="174">
        <f t="shared" si="28"/>
        <v>73</v>
      </c>
      <c r="AF70" s="174">
        <f t="shared" si="28"/>
        <v>48</v>
      </c>
      <c r="AG70" s="174">
        <f t="shared" si="28"/>
        <v>106</v>
      </c>
      <c r="AH70" s="174">
        <f t="shared" si="28"/>
        <v>56</v>
      </c>
      <c r="AI70" s="174">
        <f t="shared" si="28"/>
        <v>50</v>
      </c>
      <c r="AJ70" s="174">
        <f t="shared" si="28"/>
        <v>112</v>
      </c>
      <c r="AK70" s="174">
        <f t="shared" si="28"/>
        <v>52</v>
      </c>
      <c r="AL70" s="174">
        <f t="shared" si="28"/>
        <v>60</v>
      </c>
    </row>
    <row r="71" spans="1:38" ht="15.75" customHeight="1">
      <c r="A71" s="562" t="s">
        <v>113</v>
      </c>
      <c r="B71" s="563"/>
      <c r="C71" s="208">
        <f>SUM(C72)</f>
        <v>42</v>
      </c>
      <c r="D71" s="208">
        <f>SUM(D72)</f>
        <v>17</v>
      </c>
      <c r="E71" s="208">
        <f>SUM(E72)</f>
        <v>25</v>
      </c>
      <c r="F71" s="208">
        <f>SUM(F72)</f>
        <v>3</v>
      </c>
      <c r="G71" s="186" t="s">
        <v>755</v>
      </c>
      <c r="H71" s="208">
        <f aca="true" t="shared" si="29" ref="H71:S71">SUM(H72)</f>
        <v>3</v>
      </c>
      <c r="I71" s="186" t="s">
        <v>755</v>
      </c>
      <c r="J71" s="208">
        <f t="shared" si="29"/>
        <v>10</v>
      </c>
      <c r="K71" s="208">
        <f t="shared" si="29"/>
        <v>22</v>
      </c>
      <c r="L71" s="208">
        <f t="shared" si="29"/>
        <v>3</v>
      </c>
      <c r="M71" s="208">
        <f t="shared" si="29"/>
        <v>1</v>
      </c>
      <c r="N71" s="186" t="s">
        <v>755</v>
      </c>
      <c r="O71" s="186" t="s">
        <v>755</v>
      </c>
      <c r="P71" s="186" t="s">
        <v>755</v>
      </c>
      <c r="Q71" s="208">
        <f t="shared" si="29"/>
        <v>17</v>
      </c>
      <c r="R71" s="208">
        <f t="shared" si="29"/>
        <v>3</v>
      </c>
      <c r="S71" s="208">
        <f t="shared" si="29"/>
        <v>14</v>
      </c>
      <c r="U71" s="249"/>
      <c r="V71" s="236" t="s">
        <v>114</v>
      </c>
      <c r="W71" s="392">
        <f t="shared" si="0"/>
        <v>2</v>
      </c>
      <c r="X71" s="395">
        <v>2</v>
      </c>
      <c r="Y71" s="272" t="s">
        <v>754</v>
      </c>
      <c r="Z71" s="395">
        <v>12</v>
      </c>
      <c r="AA71" s="395">
        <f t="shared" si="12"/>
        <v>339</v>
      </c>
      <c r="AB71" s="395">
        <f t="shared" si="1"/>
        <v>181</v>
      </c>
      <c r="AC71" s="395">
        <f t="shared" si="2"/>
        <v>158</v>
      </c>
      <c r="AD71" s="395">
        <f t="shared" si="3"/>
        <v>121</v>
      </c>
      <c r="AE71" s="395">
        <v>73</v>
      </c>
      <c r="AF71" s="395">
        <v>48</v>
      </c>
      <c r="AG71" s="395">
        <f t="shared" si="4"/>
        <v>106</v>
      </c>
      <c r="AH71" s="395">
        <v>56</v>
      </c>
      <c r="AI71" s="395">
        <v>50</v>
      </c>
      <c r="AJ71" s="395">
        <f t="shared" si="5"/>
        <v>112</v>
      </c>
      <c r="AK71" s="406">
        <v>52</v>
      </c>
      <c r="AL71" s="406">
        <v>60</v>
      </c>
    </row>
    <row r="72" spans="1:39" ht="15.75" customHeight="1">
      <c r="A72" s="249"/>
      <c r="B72" s="236" t="s">
        <v>114</v>
      </c>
      <c r="C72" s="392">
        <f t="shared" si="6"/>
        <v>42</v>
      </c>
      <c r="D72" s="395">
        <f t="shared" si="7"/>
        <v>17</v>
      </c>
      <c r="E72" s="395">
        <f t="shared" si="8"/>
        <v>25</v>
      </c>
      <c r="F72" s="394">
        <v>3</v>
      </c>
      <c r="G72" s="271" t="s">
        <v>764</v>
      </c>
      <c r="H72" s="394">
        <v>3</v>
      </c>
      <c r="I72" s="271" t="s">
        <v>764</v>
      </c>
      <c r="J72" s="394">
        <v>10</v>
      </c>
      <c r="K72" s="394">
        <v>22</v>
      </c>
      <c r="L72" s="394">
        <v>3</v>
      </c>
      <c r="M72" s="272">
        <v>1</v>
      </c>
      <c r="N72" s="271" t="s">
        <v>764</v>
      </c>
      <c r="O72" s="271" t="s">
        <v>764</v>
      </c>
      <c r="P72" s="271" t="s">
        <v>764</v>
      </c>
      <c r="Q72" s="395">
        <f t="shared" si="9"/>
        <v>17</v>
      </c>
      <c r="R72" s="403">
        <v>3</v>
      </c>
      <c r="S72" s="403">
        <v>14</v>
      </c>
      <c r="U72" s="250" t="s">
        <v>38</v>
      </c>
      <c r="AM72" s="31"/>
    </row>
    <row r="73" spans="1:39" ht="15.75" customHeight="1">
      <c r="A73" s="34" t="s">
        <v>38</v>
      </c>
      <c r="B73" s="31"/>
      <c r="C73" s="171"/>
      <c r="D73" s="171"/>
      <c r="E73" s="171"/>
      <c r="F73" s="31"/>
      <c r="G73" s="75"/>
      <c r="H73" s="31"/>
      <c r="I73" s="25"/>
      <c r="J73" s="31"/>
      <c r="K73" s="31"/>
      <c r="L73" s="31"/>
      <c r="M73" s="25"/>
      <c r="N73" s="25"/>
      <c r="O73" s="75"/>
      <c r="P73" s="75"/>
      <c r="Q73" s="171"/>
      <c r="R73" s="31"/>
      <c r="S73" s="31"/>
      <c r="AM73" s="31"/>
    </row>
    <row r="74" spans="2:39" ht="15.75" customHeight="1">
      <c r="B74" s="31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AM74" s="31"/>
    </row>
    <row r="75" spans="2:38" ht="15.75" customHeight="1">
      <c r="B75" s="31"/>
      <c r="C75" s="179"/>
      <c r="D75" s="179"/>
      <c r="E75" s="179"/>
      <c r="F75" s="179"/>
      <c r="G75" s="180"/>
      <c r="H75" s="179"/>
      <c r="I75" s="179"/>
      <c r="J75" s="179"/>
      <c r="K75" s="179"/>
      <c r="L75" s="179"/>
      <c r="M75" s="180"/>
      <c r="N75" s="180"/>
      <c r="O75" s="180"/>
      <c r="P75" s="180"/>
      <c r="Q75" s="179"/>
      <c r="R75" s="179"/>
      <c r="S75" s="179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</row>
    <row r="76" spans="2:38" ht="15" customHeight="1">
      <c r="B76" s="31"/>
      <c r="C76" s="171"/>
      <c r="D76" s="171"/>
      <c r="E76" s="171"/>
      <c r="F76" s="31"/>
      <c r="G76" s="75"/>
      <c r="H76" s="75"/>
      <c r="I76" s="25"/>
      <c r="J76" s="31"/>
      <c r="K76" s="31"/>
      <c r="L76" s="31"/>
      <c r="M76" s="75"/>
      <c r="N76" s="75"/>
      <c r="O76" s="75"/>
      <c r="P76" s="75"/>
      <c r="Q76" s="171"/>
      <c r="R76" s="31"/>
      <c r="S76" s="31"/>
      <c r="U76" s="31"/>
      <c r="V76" s="78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</row>
    <row r="77" spans="2:38" ht="14.25">
      <c r="B77" s="78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</row>
    <row r="78" spans="1:38" ht="14.25">
      <c r="A78" s="34"/>
      <c r="B78" s="34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</row>
    <row r="79" spans="1:38" ht="14.25">
      <c r="A79" s="34"/>
      <c r="B79" s="34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</row>
    <row r="80" spans="1:38" ht="14.25">
      <c r="A80" s="34"/>
      <c r="B80" s="34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</row>
    <row r="81" spans="1:38" ht="14.25">
      <c r="A81" s="34"/>
      <c r="B81" s="34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</row>
    <row r="82" spans="1:38" ht="14.25">
      <c r="A82" s="34"/>
      <c r="B82" s="34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</row>
    <row r="83" spans="1:38" ht="14.25">
      <c r="A83" s="34"/>
      <c r="B83" s="34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</row>
    <row r="84" spans="1:38" ht="14.25">
      <c r="A84" s="34"/>
      <c r="B84" s="34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1:38" ht="14.25">
      <c r="A85" s="34"/>
      <c r="B85" s="34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</row>
    <row r="86" spans="1:38" ht="14.25">
      <c r="A86" s="34"/>
      <c r="B86" s="34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</row>
    <row r="87" spans="1:38" ht="14.25">
      <c r="A87" s="34"/>
      <c r="B87" s="34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</row>
    <row r="88" spans="1:38" ht="14.25">
      <c r="A88" s="34"/>
      <c r="B88" s="34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1:38" ht="14.25">
      <c r="A89" s="34"/>
      <c r="B89" s="34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 spans="1:38" ht="14.25">
      <c r="A90" s="34"/>
      <c r="B90" s="34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1:38" ht="14.25">
      <c r="A91" s="34"/>
      <c r="B91" s="34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</row>
    <row r="92" spans="1:38" ht="14.25">
      <c r="A92" s="34"/>
      <c r="B92" s="34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1:38" ht="14.25">
      <c r="A93" s="34"/>
      <c r="B93" s="34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1:38" ht="14.25">
      <c r="A94" s="34"/>
      <c r="B94" s="34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</row>
    <row r="95" spans="1:38" ht="14.25">
      <c r="A95" s="34"/>
      <c r="B95" s="34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</row>
    <row r="96" spans="1:38" ht="14.25">
      <c r="A96" s="34"/>
      <c r="B96" s="34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 spans="1:38" ht="14.25">
      <c r="A97" s="34"/>
      <c r="B97" s="34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1:2" ht="14.25">
      <c r="A98" s="34"/>
      <c r="B98" s="34"/>
    </row>
    <row r="99" spans="1:2" ht="14.25">
      <c r="A99" s="34"/>
      <c r="B99" s="34"/>
    </row>
    <row r="100" spans="1:2" ht="14.25">
      <c r="A100" s="34"/>
      <c r="B100" s="34"/>
    </row>
    <row r="101" spans="1:2" ht="14.25">
      <c r="A101" s="34"/>
      <c r="B101" s="34"/>
    </row>
    <row r="102" spans="1:2" ht="14.25">
      <c r="A102" s="34"/>
      <c r="B102" s="34"/>
    </row>
    <row r="103" spans="1:2" ht="14.25">
      <c r="A103" s="34"/>
      <c r="B103" s="34"/>
    </row>
    <row r="104" spans="1:2" ht="14.25">
      <c r="A104" s="34"/>
      <c r="B104" s="34"/>
    </row>
    <row r="105" spans="1:2" ht="14.25">
      <c r="A105" s="34"/>
      <c r="B105" s="34"/>
    </row>
    <row r="106" spans="1:2" ht="14.25">
      <c r="A106" s="34"/>
      <c r="B106" s="34"/>
    </row>
    <row r="107" spans="1:2" ht="14.25">
      <c r="A107" s="34"/>
      <c r="B107" s="34"/>
    </row>
    <row r="108" spans="1:2" ht="14.25">
      <c r="A108" s="34"/>
      <c r="B108" s="34"/>
    </row>
    <row r="109" spans="1:2" ht="14.25">
      <c r="A109" s="34"/>
      <c r="B109" s="34"/>
    </row>
    <row r="110" spans="1:2" ht="14.25">
      <c r="A110" s="34"/>
      <c r="B110" s="34"/>
    </row>
    <row r="111" spans="1:2" ht="14.25">
      <c r="A111" s="34"/>
      <c r="B111" s="34"/>
    </row>
    <row r="112" spans="1:2" ht="14.25">
      <c r="A112" s="34"/>
      <c r="B112" s="34"/>
    </row>
    <row r="113" spans="1:2" ht="14.25">
      <c r="A113" s="34"/>
      <c r="B113" s="34"/>
    </row>
    <row r="114" spans="1:2" ht="14.25">
      <c r="A114" s="34"/>
      <c r="B114" s="34"/>
    </row>
    <row r="115" spans="1:2" ht="14.25">
      <c r="A115" s="34"/>
      <c r="B115" s="34"/>
    </row>
    <row r="116" spans="1:2" ht="14.25">
      <c r="A116" s="34"/>
      <c r="B116" s="34"/>
    </row>
    <row r="117" spans="1:2" ht="14.25">
      <c r="A117" s="34"/>
      <c r="B117" s="34"/>
    </row>
    <row r="118" spans="1:2" ht="14.25">
      <c r="A118" s="34"/>
      <c r="B118" s="34"/>
    </row>
    <row r="119" spans="1:2" ht="14.25">
      <c r="A119" s="34"/>
      <c r="B119" s="34"/>
    </row>
    <row r="120" spans="1:2" ht="14.25">
      <c r="A120" s="34"/>
      <c r="B120" s="34"/>
    </row>
    <row r="121" spans="1:2" ht="14.25">
      <c r="A121" s="34"/>
      <c r="B121" s="34"/>
    </row>
    <row r="122" spans="1:2" ht="14.25">
      <c r="A122" s="34"/>
      <c r="B122" s="34"/>
    </row>
    <row r="123" spans="1:2" ht="14.25">
      <c r="A123" s="34"/>
      <c r="B123" s="34"/>
    </row>
    <row r="124" spans="1:2" ht="14.25">
      <c r="A124" s="34"/>
      <c r="B124" s="34"/>
    </row>
    <row r="125" spans="1:2" ht="14.25">
      <c r="A125" s="34"/>
      <c r="B125" s="34"/>
    </row>
    <row r="126" spans="1:2" ht="14.25">
      <c r="A126" s="34"/>
      <c r="B126" s="34"/>
    </row>
    <row r="127" spans="1:2" ht="14.25">
      <c r="A127" s="34"/>
      <c r="B127" s="34"/>
    </row>
    <row r="128" spans="1:2" ht="14.25">
      <c r="A128" s="34"/>
      <c r="B128" s="34"/>
    </row>
    <row r="129" spans="1:2" ht="14.25">
      <c r="A129" s="34"/>
      <c r="B129" s="34"/>
    </row>
    <row r="130" spans="1:2" ht="14.25">
      <c r="A130" s="34"/>
      <c r="B130" s="34"/>
    </row>
    <row r="131" spans="1:2" ht="14.25">
      <c r="A131" s="34"/>
      <c r="B131" s="34"/>
    </row>
    <row r="132" spans="1:2" ht="14.25">
      <c r="A132" s="34"/>
      <c r="B132" s="34"/>
    </row>
    <row r="133" spans="1:2" ht="14.25">
      <c r="A133" s="34"/>
      <c r="B133" s="34"/>
    </row>
    <row r="134" spans="1:2" ht="14.25">
      <c r="A134" s="34"/>
      <c r="B134" s="34"/>
    </row>
    <row r="135" spans="1:2" ht="14.25">
      <c r="A135" s="34"/>
      <c r="B135" s="34"/>
    </row>
    <row r="136" spans="1:2" ht="14.25">
      <c r="A136" s="34"/>
      <c r="B136" s="34"/>
    </row>
    <row r="137" spans="1:2" ht="14.25">
      <c r="A137" s="34"/>
      <c r="B137" s="34"/>
    </row>
    <row r="138" spans="1:2" ht="14.25">
      <c r="A138" s="34"/>
      <c r="B138" s="34"/>
    </row>
    <row r="139" spans="1:2" ht="14.25">
      <c r="A139" s="34"/>
      <c r="B139" s="34"/>
    </row>
    <row r="140" spans="1:2" ht="14.25">
      <c r="A140" s="34"/>
      <c r="B140" s="34"/>
    </row>
    <row r="141" spans="1:2" ht="14.25">
      <c r="A141" s="34"/>
      <c r="B141" s="34"/>
    </row>
    <row r="142" spans="1:2" ht="14.25">
      <c r="A142" s="34"/>
      <c r="B142" s="34"/>
    </row>
    <row r="143" spans="1:2" ht="14.25">
      <c r="A143" s="34"/>
      <c r="B143" s="34"/>
    </row>
    <row r="144" spans="1:2" ht="14.25">
      <c r="A144" s="34"/>
      <c r="B144" s="34"/>
    </row>
    <row r="145" spans="1:2" ht="14.25">
      <c r="A145" s="34"/>
      <c r="B145" s="34"/>
    </row>
    <row r="146" spans="1:2" ht="14.25">
      <c r="A146" s="34"/>
      <c r="B146" s="34"/>
    </row>
    <row r="147" spans="1:2" ht="14.25">
      <c r="A147" s="34"/>
      <c r="B147" s="34"/>
    </row>
    <row r="148" spans="1:2" ht="14.25">
      <c r="A148" s="34"/>
      <c r="B148" s="34"/>
    </row>
    <row r="149" spans="1:2" ht="14.25">
      <c r="A149" s="34"/>
      <c r="B149" s="34"/>
    </row>
    <row r="150" spans="1:2" ht="14.25">
      <c r="A150" s="34"/>
      <c r="B150" s="34"/>
    </row>
    <row r="151" spans="1:2" ht="14.25">
      <c r="A151" s="34"/>
      <c r="B151" s="34"/>
    </row>
    <row r="152" spans="1:2" ht="14.25">
      <c r="A152" s="34"/>
      <c r="B152" s="34"/>
    </row>
    <row r="153" spans="1:2" ht="14.25">
      <c r="A153" s="34"/>
      <c r="B153" s="34"/>
    </row>
    <row r="154" spans="1:2" ht="14.25">
      <c r="A154" s="34"/>
      <c r="B154" s="34"/>
    </row>
    <row r="155" spans="1:2" ht="14.25">
      <c r="A155" s="34"/>
      <c r="B155" s="34"/>
    </row>
    <row r="156" spans="1:2" ht="14.25">
      <c r="A156" s="34"/>
      <c r="B156" s="34"/>
    </row>
    <row r="157" spans="1:2" ht="14.25">
      <c r="A157" s="34"/>
      <c r="B157" s="34"/>
    </row>
    <row r="158" spans="1:2" ht="14.25">
      <c r="A158" s="34"/>
      <c r="B158" s="34"/>
    </row>
    <row r="159" spans="1:2" ht="14.25">
      <c r="A159" s="34"/>
      <c r="B159" s="34"/>
    </row>
    <row r="160" spans="1:2" ht="14.25">
      <c r="A160" s="34"/>
      <c r="B160" s="34"/>
    </row>
    <row r="161" spans="1:2" ht="14.25">
      <c r="A161" s="34"/>
      <c r="B161" s="34"/>
    </row>
    <row r="162" spans="1:2" ht="14.25">
      <c r="A162" s="34"/>
      <c r="B162" s="34"/>
    </row>
    <row r="163" spans="1:2" ht="14.25">
      <c r="A163" s="34"/>
      <c r="B163" s="34"/>
    </row>
    <row r="164" spans="1:2" ht="14.25">
      <c r="A164" s="34"/>
      <c r="B164" s="34"/>
    </row>
    <row r="165" spans="1:2" ht="14.25">
      <c r="A165" s="34"/>
      <c r="B165" s="34"/>
    </row>
  </sheetData>
  <sheetProtection/>
  <mergeCells count="64">
    <mergeCell ref="Q4:S6"/>
    <mergeCell ref="Q7:S8"/>
    <mergeCell ref="A23:B23"/>
    <mergeCell ref="C5:N5"/>
    <mergeCell ref="AJ7:AL7"/>
    <mergeCell ref="AA7:AC7"/>
    <mergeCell ref="AD7:AF7"/>
    <mergeCell ref="U7:V8"/>
    <mergeCell ref="W7:Y7"/>
    <mergeCell ref="A25:B25"/>
    <mergeCell ref="A19:B19"/>
    <mergeCell ref="A20:B20"/>
    <mergeCell ref="A21:B21"/>
    <mergeCell ref="U24:V24"/>
    <mergeCell ref="U22:V22"/>
    <mergeCell ref="A22:B22"/>
    <mergeCell ref="U19:V19"/>
    <mergeCell ref="O5:P8"/>
    <mergeCell ref="A2:S2"/>
    <mergeCell ref="U5:AL5"/>
    <mergeCell ref="U9:V9"/>
    <mergeCell ref="Z7:Z8"/>
    <mergeCell ref="H6:I8"/>
    <mergeCell ref="J6:K8"/>
    <mergeCell ref="C4:P4"/>
    <mergeCell ref="AG7:AI7"/>
    <mergeCell ref="U4:AL4"/>
    <mergeCell ref="U27:V27"/>
    <mergeCell ref="A10:B10"/>
    <mergeCell ref="U12:V12"/>
    <mergeCell ref="L6:L8"/>
    <mergeCell ref="M6:N8"/>
    <mergeCell ref="C6:E8"/>
    <mergeCell ref="F6:G8"/>
    <mergeCell ref="U10:V10"/>
    <mergeCell ref="U11:V11"/>
    <mergeCell ref="A4:B9"/>
    <mergeCell ref="A16:B16"/>
    <mergeCell ref="A11:B11"/>
    <mergeCell ref="U13:V13"/>
    <mergeCell ref="A12:B12"/>
    <mergeCell ref="A13:B13"/>
    <mergeCell ref="U15:V15"/>
    <mergeCell ref="A14:B14"/>
    <mergeCell ref="U16:V16"/>
    <mergeCell ref="A28:B28"/>
    <mergeCell ref="U33:V33"/>
    <mergeCell ref="U43:V43"/>
    <mergeCell ref="A34:B34"/>
    <mergeCell ref="A17:B17"/>
    <mergeCell ref="A18:B18"/>
    <mergeCell ref="U21:V21"/>
    <mergeCell ref="U20:V20"/>
    <mergeCell ref="U17:V17"/>
    <mergeCell ref="U18:V18"/>
    <mergeCell ref="A71:B71"/>
    <mergeCell ref="U70:V70"/>
    <mergeCell ref="U64:V64"/>
    <mergeCell ref="A65:B65"/>
    <mergeCell ref="U56:V56"/>
    <mergeCell ref="A44:B44"/>
    <mergeCell ref="A51:B51"/>
    <mergeCell ref="A57:B57"/>
    <mergeCell ref="U50:V5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9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2.59765625" style="13" customWidth="1"/>
    <col min="2" max="2" width="11.59765625" style="13" customWidth="1"/>
    <col min="3" max="20" width="8.59765625" style="13" customWidth="1"/>
    <col min="21" max="21" width="4.59765625" style="13" customWidth="1"/>
    <col min="22" max="22" width="6.59765625" style="13" customWidth="1"/>
    <col min="23" max="23" width="4.69921875" style="13" customWidth="1"/>
    <col min="24" max="24" width="2.3984375" style="13" customWidth="1"/>
    <col min="25" max="25" width="8.59765625" style="13" customWidth="1"/>
    <col min="26" max="28" width="9.09765625" style="13" customWidth="1"/>
    <col min="29" max="29" width="7.59765625" style="13" customWidth="1"/>
    <col min="30" max="30" width="6.59765625" style="13" customWidth="1"/>
    <col min="31" max="31" width="8.09765625" style="13" customWidth="1"/>
    <col min="32" max="32" width="8.59765625" style="13" customWidth="1"/>
    <col min="33" max="33" width="10.59765625" style="13" customWidth="1"/>
    <col min="34" max="34" width="8.59765625" style="13" customWidth="1"/>
    <col min="35" max="35" width="9.69921875" style="13" customWidth="1"/>
    <col min="36" max="39" width="7.59765625" style="13" customWidth="1"/>
    <col min="40" max="40" width="7.09765625" style="13" customWidth="1"/>
    <col min="41" max="41" width="8.09765625" style="13" customWidth="1"/>
    <col min="42" max="42" width="7.59765625" style="13" customWidth="1"/>
    <col min="43" max="43" width="8.59765625" style="13" customWidth="1"/>
    <col min="44" max="44" width="8.09765625" style="13" customWidth="1"/>
    <col min="45" max="16384" width="10.59765625" style="13" customWidth="1"/>
  </cols>
  <sheetData>
    <row r="1" spans="1:44" s="41" customFormat="1" ht="19.5" customHeight="1">
      <c r="A1" s="42" t="s">
        <v>439</v>
      </c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9"/>
      <c r="AI1" s="13"/>
      <c r="AJ1" s="13"/>
      <c r="AK1" s="13"/>
      <c r="AL1" s="13"/>
      <c r="AM1" s="13"/>
      <c r="AR1" s="44" t="s">
        <v>440</v>
      </c>
    </row>
    <row r="2" spans="1:40" ht="19.5" customHeight="1">
      <c r="A2" s="653"/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U2" s="220"/>
      <c r="V2" s="220"/>
      <c r="W2" s="592" t="s">
        <v>441</v>
      </c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2"/>
      <c r="AN2" s="592"/>
    </row>
    <row r="3" spans="1:40" ht="19.5" customHeight="1" thickBot="1">
      <c r="A3" s="618" t="s">
        <v>443</v>
      </c>
      <c r="B3" s="618"/>
      <c r="C3" s="618"/>
      <c r="D3" s="618"/>
      <c r="E3" s="618"/>
      <c r="F3" s="618"/>
      <c r="G3" s="618"/>
      <c r="H3" s="618"/>
      <c r="I3" s="618"/>
      <c r="J3" s="618"/>
      <c r="K3" s="618"/>
      <c r="L3" s="618"/>
      <c r="M3" s="618"/>
      <c r="N3" s="618"/>
      <c r="O3" s="618"/>
      <c r="P3" s="618"/>
      <c r="Q3" s="618"/>
      <c r="R3" s="31"/>
      <c r="S3" s="75" t="s">
        <v>115</v>
      </c>
      <c r="U3" s="74"/>
      <c r="V3" s="74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  <c r="AL3" s="582"/>
      <c r="AM3" s="582"/>
      <c r="AN3" s="582"/>
    </row>
    <row r="4" spans="1:43" ht="18" customHeight="1" thickBot="1">
      <c r="A4" s="576" t="s">
        <v>444</v>
      </c>
      <c r="B4" s="603"/>
      <c r="C4" s="588" t="s">
        <v>414</v>
      </c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90"/>
      <c r="Q4" s="621" t="s">
        <v>447</v>
      </c>
      <c r="R4" s="622"/>
      <c r="S4" s="622"/>
      <c r="W4" s="617" t="s">
        <v>442</v>
      </c>
      <c r="X4" s="617"/>
      <c r="Y4" s="617"/>
      <c r="Z4" s="617"/>
      <c r="AA4" s="617"/>
      <c r="AB4" s="617"/>
      <c r="AC4" s="617"/>
      <c r="AD4" s="617"/>
      <c r="AE4" s="617"/>
      <c r="AF4" s="617"/>
      <c r="AG4" s="617"/>
      <c r="AH4" s="617"/>
      <c r="AI4" s="617"/>
      <c r="AJ4" s="617"/>
      <c r="AK4" s="617"/>
      <c r="AL4" s="617"/>
      <c r="AM4" s="617"/>
      <c r="AN4" s="617"/>
      <c r="AO4" s="617"/>
      <c r="AP4" s="617"/>
      <c r="AQ4" s="617"/>
    </row>
    <row r="5" spans="1:43" ht="18" customHeight="1">
      <c r="A5" s="595"/>
      <c r="B5" s="585"/>
      <c r="C5" s="600" t="s">
        <v>445</v>
      </c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2"/>
      <c r="O5" s="568" t="s">
        <v>446</v>
      </c>
      <c r="P5" s="579"/>
      <c r="Q5" s="623"/>
      <c r="R5" s="582"/>
      <c r="S5" s="582"/>
      <c r="U5" s="241"/>
      <c r="V5" s="241"/>
      <c r="W5" s="626" t="s">
        <v>470</v>
      </c>
      <c r="X5" s="626"/>
      <c r="Y5" s="627"/>
      <c r="Z5" s="651" t="s">
        <v>454</v>
      </c>
      <c r="AA5" s="652"/>
      <c r="AB5" s="652"/>
      <c r="AC5" s="652"/>
      <c r="AD5" s="652"/>
      <c r="AE5" s="652"/>
      <c r="AF5" s="652"/>
      <c r="AG5" s="652"/>
      <c r="AH5" s="652"/>
      <c r="AI5" s="648" t="s">
        <v>455</v>
      </c>
      <c r="AJ5" s="649"/>
      <c r="AK5" s="650"/>
      <c r="AL5" s="650"/>
      <c r="AM5" s="650"/>
      <c r="AN5" s="649"/>
      <c r="AO5" s="649"/>
      <c r="AP5" s="649"/>
      <c r="AQ5" s="650"/>
    </row>
    <row r="6" spans="1:43" ht="18" customHeight="1">
      <c r="A6" s="595"/>
      <c r="B6" s="585"/>
      <c r="C6" s="568" t="s">
        <v>134</v>
      </c>
      <c r="D6" s="574"/>
      <c r="E6" s="569"/>
      <c r="F6" s="568" t="s">
        <v>193</v>
      </c>
      <c r="G6" s="569"/>
      <c r="H6" s="568" t="s">
        <v>417</v>
      </c>
      <c r="I6" s="569"/>
      <c r="J6" s="578" t="s">
        <v>418</v>
      </c>
      <c r="K6" s="569"/>
      <c r="L6" s="565" t="s">
        <v>419</v>
      </c>
      <c r="M6" s="568" t="s">
        <v>420</v>
      </c>
      <c r="N6" s="569"/>
      <c r="O6" s="570"/>
      <c r="P6" s="580"/>
      <c r="Q6" s="623"/>
      <c r="R6" s="582"/>
      <c r="S6" s="582"/>
      <c r="U6" s="241"/>
      <c r="V6" s="241"/>
      <c r="W6" s="628"/>
      <c r="X6" s="628"/>
      <c r="Y6" s="629"/>
      <c r="Z6" s="632" t="s">
        <v>290</v>
      </c>
      <c r="AA6" s="634" t="s">
        <v>134</v>
      </c>
      <c r="AB6" s="635"/>
      <c r="AC6" s="635"/>
      <c r="AD6" s="636"/>
      <c r="AE6" s="637" t="s">
        <v>453</v>
      </c>
      <c r="AF6" s="638"/>
      <c r="AG6" s="638"/>
      <c r="AH6" s="639"/>
      <c r="AI6" s="606" t="s">
        <v>291</v>
      </c>
      <c r="AJ6" s="611" t="s">
        <v>292</v>
      </c>
      <c r="AK6" s="606" t="s">
        <v>293</v>
      </c>
      <c r="AL6" s="606" t="s">
        <v>294</v>
      </c>
      <c r="AM6" s="606" t="s">
        <v>295</v>
      </c>
      <c r="AN6" s="611" t="s">
        <v>296</v>
      </c>
      <c r="AO6" s="610" t="s">
        <v>297</v>
      </c>
      <c r="AP6" s="610" t="s">
        <v>298</v>
      </c>
      <c r="AQ6" s="608" t="s">
        <v>299</v>
      </c>
    </row>
    <row r="7" spans="1:43" ht="18" customHeight="1">
      <c r="A7" s="595"/>
      <c r="B7" s="585"/>
      <c r="C7" s="570"/>
      <c r="D7" s="575"/>
      <c r="E7" s="571"/>
      <c r="F7" s="570"/>
      <c r="G7" s="571"/>
      <c r="H7" s="570"/>
      <c r="I7" s="571"/>
      <c r="J7" s="570"/>
      <c r="K7" s="571"/>
      <c r="L7" s="619"/>
      <c r="M7" s="570"/>
      <c r="N7" s="571"/>
      <c r="O7" s="570"/>
      <c r="P7" s="580"/>
      <c r="Q7" s="623"/>
      <c r="R7" s="582"/>
      <c r="S7" s="582"/>
      <c r="U7" s="241"/>
      <c r="V7" s="241"/>
      <c r="W7" s="630"/>
      <c r="X7" s="630"/>
      <c r="Y7" s="631"/>
      <c r="Z7" s="633"/>
      <c r="AA7" s="320" t="s">
        <v>300</v>
      </c>
      <c r="AB7" s="229" t="s">
        <v>301</v>
      </c>
      <c r="AC7" s="263" t="s">
        <v>302</v>
      </c>
      <c r="AD7" s="313" t="s">
        <v>303</v>
      </c>
      <c r="AE7" s="90" t="s">
        <v>300</v>
      </c>
      <c r="AF7" s="89" t="s">
        <v>301</v>
      </c>
      <c r="AG7" s="273" t="s">
        <v>302</v>
      </c>
      <c r="AH7" s="90" t="s">
        <v>303</v>
      </c>
      <c r="AI7" s="607"/>
      <c r="AJ7" s="607"/>
      <c r="AK7" s="607"/>
      <c r="AL7" s="607"/>
      <c r="AM7" s="607"/>
      <c r="AN7" s="607"/>
      <c r="AO7" s="449"/>
      <c r="AP7" s="449"/>
      <c r="AQ7" s="609"/>
    </row>
    <row r="8" spans="1:43" ht="18" customHeight="1">
      <c r="A8" s="595"/>
      <c r="B8" s="585"/>
      <c r="C8" s="572"/>
      <c r="D8" s="515"/>
      <c r="E8" s="573"/>
      <c r="F8" s="572"/>
      <c r="G8" s="573"/>
      <c r="H8" s="572"/>
      <c r="I8" s="573"/>
      <c r="J8" s="572"/>
      <c r="K8" s="573"/>
      <c r="L8" s="620"/>
      <c r="M8" s="572"/>
      <c r="N8" s="573"/>
      <c r="O8" s="572"/>
      <c r="P8" s="581"/>
      <c r="Q8" s="624"/>
      <c r="R8" s="625"/>
      <c r="S8" s="625"/>
      <c r="U8" s="37"/>
      <c r="V8" s="241"/>
      <c r="W8" s="474" t="s">
        <v>258</v>
      </c>
      <c r="X8" s="475"/>
      <c r="Y8" s="476"/>
      <c r="Z8" s="270">
        <f>SUM(AA8,AE8)</f>
        <v>66</v>
      </c>
      <c r="AA8" s="270">
        <f>SUM(AB8:AD8)</f>
        <v>65</v>
      </c>
      <c r="AB8" s="270">
        <v>56</v>
      </c>
      <c r="AC8" s="309">
        <v>5</v>
      </c>
      <c r="AD8" s="267">
        <v>4</v>
      </c>
      <c r="AE8" s="267">
        <f>SUM(AF8:AH8)</f>
        <v>1</v>
      </c>
      <c r="AF8" s="267">
        <v>1</v>
      </c>
      <c r="AG8" s="270" t="s">
        <v>754</v>
      </c>
      <c r="AH8" s="270" t="s">
        <v>754</v>
      </c>
      <c r="AI8" s="268">
        <f>SUM(AJ8:AQ8)</f>
        <v>84</v>
      </c>
      <c r="AJ8" s="270">
        <v>47</v>
      </c>
      <c r="AK8" s="270">
        <v>4</v>
      </c>
      <c r="AL8" s="309">
        <v>2</v>
      </c>
      <c r="AM8" s="270">
        <v>11</v>
      </c>
      <c r="AN8" s="270">
        <v>12</v>
      </c>
      <c r="AO8" s="381">
        <v>3</v>
      </c>
      <c r="AP8" s="381">
        <v>1</v>
      </c>
      <c r="AQ8" s="381">
        <v>4</v>
      </c>
    </row>
    <row r="9" spans="1:43" ht="18" customHeight="1">
      <c r="A9" s="604"/>
      <c r="B9" s="587"/>
      <c r="C9" s="79" t="s">
        <v>24</v>
      </c>
      <c r="D9" s="79" t="s">
        <v>25</v>
      </c>
      <c r="E9" s="79" t="s">
        <v>26</v>
      </c>
      <c r="F9" s="79" t="s">
        <v>25</v>
      </c>
      <c r="G9" s="79" t="s">
        <v>26</v>
      </c>
      <c r="H9" s="79" t="s">
        <v>25</v>
      </c>
      <c r="I9" s="79" t="s">
        <v>26</v>
      </c>
      <c r="J9" s="79" t="s">
        <v>25</v>
      </c>
      <c r="K9" s="79" t="s">
        <v>26</v>
      </c>
      <c r="L9" s="79" t="s">
        <v>26</v>
      </c>
      <c r="M9" s="79" t="s">
        <v>25</v>
      </c>
      <c r="N9" s="79" t="s">
        <v>26</v>
      </c>
      <c r="O9" s="79" t="s">
        <v>25</v>
      </c>
      <c r="P9" s="82" t="s">
        <v>26</v>
      </c>
      <c r="Q9" s="76" t="s">
        <v>24</v>
      </c>
      <c r="R9" s="79" t="s">
        <v>25</v>
      </c>
      <c r="S9" s="80" t="s">
        <v>26</v>
      </c>
      <c r="U9" s="226"/>
      <c r="V9" s="241"/>
      <c r="W9" s="477" t="s">
        <v>460</v>
      </c>
      <c r="X9" s="478"/>
      <c r="Y9" s="479"/>
      <c r="Z9" s="270">
        <f>SUM(AA9,AE9)</f>
        <v>66</v>
      </c>
      <c r="AA9" s="270">
        <f>SUM(AB9:AD9)</f>
        <v>65</v>
      </c>
      <c r="AB9" s="270">
        <v>56</v>
      </c>
      <c r="AC9" s="268">
        <v>5</v>
      </c>
      <c r="AD9" s="267">
        <v>4</v>
      </c>
      <c r="AE9" s="267">
        <f>SUM(AF9:AH9)</f>
        <v>1</v>
      </c>
      <c r="AF9" s="267">
        <v>1</v>
      </c>
      <c r="AG9" s="268" t="s">
        <v>754</v>
      </c>
      <c r="AH9" s="268" t="s">
        <v>754</v>
      </c>
      <c r="AI9" s="268">
        <f>SUM(AJ9:AQ9)</f>
        <v>85</v>
      </c>
      <c r="AJ9" s="270">
        <v>47</v>
      </c>
      <c r="AK9" s="270">
        <v>4</v>
      </c>
      <c r="AL9" s="268">
        <v>2</v>
      </c>
      <c r="AM9" s="270">
        <v>11</v>
      </c>
      <c r="AN9" s="270">
        <v>12</v>
      </c>
      <c r="AO9" s="381">
        <v>3</v>
      </c>
      <c r="AP9" s="381">
        <v>1</v>
      </c>
      <c r="AQ9" s="381">
        <v>5</v>
      </c>
    </row>
    <row r="10" spans="1:43" ht="18" customHeight="1">
      <c r="A10" s="474" t="s">
        <v>448</v>
      </c>
      <c r="B10" s="476"/>
      <c r="C10" s="310">
        <f>SUM(D10:E10)</f>
        <v>2809</v>
      </c>
      <c r="D10" s="270">
        <f>SUM(F10,H10,J10,M10)</f>
        <v>1654</v>
      </c>
      <c r="E10" s="270">
        <v>1155</v>
      </c>
      <c r="F10" s="270">
        <v>106</v>
      </c>
      <c r="G10" s="270" t="s">
        <v>255</v>
      </c>
      <c r="H10" s="270">
        <v>111</v>
      </c>
      <c r="I10" s="270">
        <v>2</v>
      </c>
      <c r="J10" s="270">
        <v>1400</v>
      </c>
      <c r="K10" s="270">
        <v>988</v>
      </c>
      <c r="L10" s="270">
        <v>100</v>
      </c>
      <c r="M10" s="270">
        <v>37</v>
      </c>
      <c r="N10" s="270">
        <v>63</v>
      </c>
      <c r="O10" s="270">
        <v>64</v>
      </c>
      <c r="P10" s="270">
        <v>58</v>
      </c>
      <c r="Q10" s="309">
        <f>SUM(R10:S10)</f>
        <v>510</v>
      </c>
      <c r="R10" s="270">
        <v>108</v>
      </c>
      <c r="S10" s="270">
        <v>402</v>
      </c>
      <c r="U10" s="226"/>
      <c r="V10" s="241"/>
      <c r="W10" s="477" t="s">
        <v>362</v>
      </c>
      <c r="X10" s="478"/>
      <c r="Y10" s="479"/>
      <c r="Z10" s="270">
        <f aca="true" t="shared" si="0" ref="Z10:Z16">SUM(AA10,AE10)</f>
        <v>66</v>
      </c>
      <c r="AA10" s="270">
        <f aca="true" t="shared" si="1" ref="AA10:AA16">SUM(AB10:AD10)</f>
        <v>65</v>
      </c>
      <c r="AB10" s="270">
        <v>56</v>
      </c>
      <c r="AC10" s="268">
        <v>5</v>
      </c>
      <c r="AD10" s="267">
        <v>4</v>
      </c>
      <c r="AE10" s="267">
        <f>SUM(AF10:AH10)</f>
        <v>1</v>
      </c>
      <c r="AF10" s="267">
        <v>1</v>
      </c>
      <c r="AG10" s="268" t="s">
        <v>754</v>
      </c>
      <c r="AH10" s="268" t="s">
        <v>754</v>
      </c>
      <c r="AI10" s="268">
        <f aca="true" t="shared" si="2" ref="AI10:AI16">SUM(AJ10:AQ10)</f>
        <v>85</v>
      </c>
      <c r="AJ10" s="270">
        <v>47</v>
      </c>
      <c r="AK10" s="270">
        <v>4</v>
      </c>
      <c r="AL10" s="268">
        <v>2</v>
      </c>
      <c r="AM10" s="270">
        <v>11</v>
      </c>
      <c r="AN10" s="270">
        <v>12</v>
      </c>
      <c r="AO10" s="381">
        <v>3</v>
      </c>
      <c r="AP10" s="381">
        <v>1</v>
      </c>
      <c r="AQ10" s="381">
        <v>5</v>
      </c>
    </row>
    <row r="11" spans="1:43" ht="18" customHeight="1">
      <c r="A11" s="477" t="s">
        <v>449</v>
      </c>
      <c r="B11" s="479"/>
      <c r="C11" s="310">
        <f>SUM(D11:E11)</f>
        <v>2740</v>
      </c>
      <c r="D11" s="270">
        <f>SUM(F11,H11,J11,M11)</f>
        <v>1599</v>
      </c>
      <c r="E11" s="270">
        <f>SUM(G11,I11,K11,L11,N11)</f>
        <v>1141</v>
      </c>
      <c r="F11" s="270">
        <v>106</v>
      </c>
      <c r="G11" s="270" t="s">
        <v>754</v>
      </c>
      <c r="H11" s="270">
        <v>109</v>
      </c>
      <c r="I11" s="270">
        <v>3</v>
      </c>
      <c r="J11" s="270">
        <v>1356</v>
      </c>
      <c r="K11" s="270">
        <v>968</v>
      </c>
      <c r="L11" s="270">
        <v>103</v>
      </c>
      <c r="M11" s="270">
        <v>28</v>
      </c>
      <c r="N11" s="270">
        <v>67</v>
      </c>
      <c r="O11" s="270">
        <v>45</v>
      </c>
      <c r="P11" s="270">
        <v>46</v>
      </c>
      <c r="Q11" s="268">
        <f>SUM(R11:S11)</f>
        <v>508</v>
      </c>
      <c r="R11" s="270">
        <v>110</v>
      </c>
      <c r="S11" s="270">
        <v>398</v>
      </c>
      <c r="U11" s="226"/>
      <c r="V11" s="241"/>
      <c r="W11" s="477" t="s">
        <v>363</v>
      </c>
      <c r="X11" s="478"/>
      <c r="Y11" s="479"/>
      <c r="Z11" s="270">
        <f t="shared" si="0"/>
        <v>66</v>
      </c>
      <c r="AA11" s="270">
        <f t="shared" si="1"/>
        <v>65</v>
      </c>
      <c r="AB11" s="270">
        <v>56</v>
      </c>
      <c r="AC11" s="268">
        <v>5</v>
      </c>
      <c r="AD11" s="267">
        <v>4</v>
      </c>
      <c r="AE11" s="267">
        <f>SUM(AF11:AH11)</f>
        <v>1</v>
      </c>
      <c r="AF11" s="267">
        <v>1</v>
      </c>
      <c r="AG11" s="268" t="s">
        <v>754</v>
      </c>
      <c r="AH11" s="268" t="s">
        <v>754</v>
      </c>
      <c r="AI11" s="268">
        <f t="shared" si="2"/>
        <v>87</v>
      </c>
      <c r="AJ11" s="270">
        <v>47</v>
      </c>
      <c r="AK11" s="270">
        <v>4</v>
      </c>
      <c r="AL11" s="268">
        <v>2</v>
      </c>
      <c r="AM11" s="270">
        <v>11</v>
      </c>
      <c r="AN11" s="270">
        <v>12</v>
      </c>
      <c r="AO11" s="381">
        <v>3</v>
      </c>
      <c r="AP11" s="381">
        <v>1</v>
      </c>
      <c r="AQ11" s="381">
        <v>7</v>
      </c>
    </row>
    <row r="12" spans="1:43" ht="18" customHeight="1">
      <c r="A12" s="477" t="s">
        <v>450</v>
      </c>
      <c r="B12" s="479"/>
      <c r="C12" s="310">
        <f>SUM(D12:E12)</f>
        <v>2680</v>
      </c>
      <c r="D12" s="270">
        <f>SUM(F12,H12,J12,M12)</f>
        <v>1540</v>
      </c>
      <c r="E12" s="270">
        <f>SUM(G12,I12,K12,L12,N12)</f>
        <v>1140</v>
      </c>
      <c r="F12" s="270">
        <v>105</v>
      </c>
      <c r="G12" s="270">
        <v>1</v>
      </c>
      <c r="H12" s="270">
        <v>110</v>
      </c>
      <c r="I12" s="270">
        <v>3</v>
      </c>
      <c r="J12" s="270">
        <v>1294</v>
      </c>
      <c r="K12" s="270">
        <v>953</v>
      </c>
      <c r="L12" s="270">
        <v>103</v>
      </c>
      <c r="M12" s="270">
        <v>31</v>
      </c>
      <c r="N12" s="270">
        <v>80</v>
      </c>
      <c r="O12" s="270">
        <v>34</v>
      </c>
      <c r="P12" s="270">
        <v>33</v>
      </c>
      <c r="Q12" s="268">
        <f aca="true" t="shared" si="3" ref="Q12:Q72">SUM(R12:S12)</f>
        <v>509</v>
      </c>
      <c r="R12" s="270">
        <v>104</v>
      </c>
      <c r="S12" s="270">
        <v>405</v>
      </c>
      <c r="U12" s="227"/>
      <c r="V12" s="241"/>
      <c r="W12" s="537" t="s">
        <v>753</v>
      </c>
      <c r="X12" s="538"/>
      <c r="Y12" s="539"/>
      <c r="Z12" s="187">
        <f aca="true" t="shared" si="4" ref="Z12:AQ12">SUM(Z14:Z16)</f>
        <v>66</v>
      </c>
      <c r="AA12" s="187">
        <f t="shared" si="4"/>
        <v>65</v>
      </c>
      <c r="AB12" s="187">
        <f>SUM(AB14:AB16)</f>
        <v>56</v>
      </c>
      <c r="AC12" s="187">
        <f t="shared" si="4"/>
        <v>5</v>
      </c>
      <c r="AD12" s="187">
        <f t="shared" si="4"/>
        <v>4</v>
      </c>
      <c r="AE12" s="187">
        <f t="shared" si="4"/>
        <v>1</v>
      </c>
      <c r="AF12" s="187">
        <f t="shared" si="4"/>
        <v>1</v>
      </c>
      <c r="AG12" s="174" t="s">
        <v>755</v>
      </c>
      <c r="AH12" s="174" t="s">
        <v>755</v>
      </c>
      <c r="AI12" s="187">
        <f t="shared" si="4"/>
        <v>86</v>
      </c>
      <c r="AJ12" s="187">
        <f t="shared" si="4"/>
        <v>47</v>
      </c>
      <c r="AK12" s="187">
        <f t="shared" si="4"/>
        <v>4</v>
      </c>
      <c r="AL12" s="187">
        <f t="shared" si="4"/>
        <v>2</v>
      </c>
      <c r="AM12" s="187">
        <f t="shared" si="4"/>
        <v>11</v>
      </c>
      <c r="AN12" s="187">
        <f t="shared" si="4"/>
        <v>11</v>
      </c>
      <c r="AO12" s="187">
        <f t="shared" si="4"/>
        <v>3</v>
      </c>
      <c r="AP12" s="187">
        <f t="shared" si="4"/>
        <v>1</v>
      </c>
      <c r="AQ12" s="187">
        <f t="shared" si="4"/>
        <v>7</v>
      </c>
    </row>
    <row r="13" spans="1:43" ht="18" customHeight="1">
      <c r="A13" s="477" t="s">
        <v>451</v>
      </c>
      <c r="B13" s="479"/>
      <c r="C13" s="310">
        <f>SUM(D13:E13)</f>
        <v>2620</v>
      </c>
      <c r="D13" s="270">
        <f>SUM(F13,H13,J13,M13)</f>
        <v>1508</v>
      </c>
      <c r="E13" s="270">
        <f>SUM(G13,I13,K13,L13,N13)</f>
        <v>1112</v>
      </c>
      <c r="F13" s="270">
        <v>104</v>
      </c>
      <c r="G13" s="270">
        <v>2</v>
      </c>
      <c r="H13" s="270">
        <v>110</v>
      </c>
      <c r="I13" s="270">
        <v>4</v>
      </c>
      <c r="J13" s="270">
        <v>1257</v>
      </c>
      <c r="K13" s="270">
        <v>925</v>
      </c>
      <c r="L13" s="270">
        <v>103</v>
      </c>
      <c r="M13" s="270">
        <v>37</v>
      </c>
      <c r="N13" s="270">
        <v>78</v>
      </c>
      <c r="O13" s="270">
        <v>42</v>
      </c>
      <c r="P13" s="270">
        <v>31</v>
      </c>
      <c r="Q13" s="268">
        <f t="shared" si="3"/>
        <v>504</v>
      </c>
      <c r="R13" s="270">
        <v>100</v>
      </c>
      <c r="S13" s="270">
        <v>404</v>
      </c>
      <c r="U13" s="232"/>
      <c r="V13" s="232"/>
      <c r="W13" s="655"/>
      <c r="X13" s="655"/>
      <c r="Y13" s="656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8"/>
      <c r="AM13" s="267"/>
      <c r="AN13" s="267"/>
      <c r="AO13" s="381"/>
      <c r="AP13" s="381"/>
      <c r="AQ13" s="381"/>
    </row>
    <row r="14" spans="1:43" ht="18" customHeight="1">
      <c r="A14" s="537" t="s">
        <v>771</v>
      </c>
      <c r="B14" s="539"/>
      <c r="C14" s="187">
        <f aca="true" t="shared" si="5" ref="C14:S14">SUM(C16:C23,C25,C28,C34,C44,C51,C57,C65,C71)</f>
        <v>2561</v>
      </c>
      <c r="D14" s="187">
        <f t="shared" si="5"/>
        <v>1461</v>
      </c>
      <c r="E14" s="187">
        <f t="shared" si="5"/>
        <v>1100</v>
      </c>
      <c r="F14" s="187">
        <f>SUM(F16:F23,F25,F28,F34,F44,F51,F57,F65,F71)</f>
        <v>102</v>
      </c>
      <c r="G14" s="187">
        <f t="shared" si="5"/>
        <v>3</v>
      </c>
      <c r="H14" s="187">
        <f t="shared" si="5"/>
        <v>109</v>
      </c>
      <c r="I14" s="187">
        <f t="shared" si="5"/>
        <v>3</v>
      </c>
      <c r="J14" s="187">
        <f t="shared" si="5"/>
        <v>1222</v>
      </c>
      <c r="K14" s="187">
        <f t="shared" si="5"/>
        <v>918</v>
      </c>
      <c r="L14" s="187">
        <f t="shared" si="5"/>
        <v>103</v>
      </c>
      <c r="M14" s="187">
        <f t="shared" si="5"/>
        <v>28</v>
      </c>
      <c r="N14" s="187">
        <f t="shared" si="5"/>
        <v>73</v>
      </c>
      <c r="O14" s="187">
        <f t="shared" si="5"/>
        <v>45</v>
      </c>
      <c r="P14" s="187">
        <f t="shared" si="5"/>
        <v>36</v>
      </c>
      <c r="Q14" s="187">
        <f t="shared" si="5"/>
        <v>501</v>
      </c>
      <c r="R14" s="187">
        <f t="shared" si="5"/>
        <v>96</v>
      </c>
      <c r="S14" s="187">
        <f t="shared" si="5"/>
        <v>405</v>
      </c>
      <c r="U14" s="232"/>
      <c r="V14" s="232"/>
      <c r="W14" s="657" t="s">
        <v>265</v>
      </c>
      <c r="X14" s="657"/>
      <c r="Y14" s="658"/>
      <c r="Z14" s="270">
        <f t="shared" si="0"/>
        <v>56</v>
      </c>
      <c r="AA14" s="270">
        <f t="shared" si="1"/>
        <v>55</v>
      </c>
      <c r="AB14" s="409">
        <v>46</v>
      </c>
      <c r="AC14" s="268">
        <v>5</v>
      </c>
      <c r="AD14" s="267">
        <v>4</v>
      </c>
      <c r="AE14" s="267">
        <f>SUM(AF14:AH14)</f>
        <v>1</v>
      </c>
      <c r="AF14" s="267">
        <v>1</v>
      </c>
      <c r="AG14" s="268" t="s">
        <v>754</v>
      </c>
      <c r="AH14" s="268" t="s">
        <v>754</v>
      </c>
      <c r="AI14" s="268">
        <f t="shared" si="2"/>
        <v>73</v>
      </c>
      <c r="AJ14" s="267">
        <v>37</v>
      </c>
      <c r="AK14" s="267">
        <v>4</v>
      </c>
      <c r="AL14" s="268">
        <v>2</v>
      </c>
      <c r="AM14" s="267">
        <v>11</v>
      </c>
      <c r="AN14" s="267">
        <v>10</v>
      </c>
      <c r="AO14" s="381">
        <v>2</v>
      </c>
      <c r="AP14" s="381">
        <v>1</v>
      </c>
      <c r="AQ14" s="381">
        <v>6</v>
      </c>
    </row>
    <row r="15" spans="1:43" ht="18" customHeight="1">
      <c r="A15" s="83"/>
      <c r="B15" s="8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U15" s="232"/>
      <c r="V15" s="232"/>
      <c r="W15" s="657" t="s">
        <v>274</v>
      </c>
      <c r="X15" s="657"/>
      <c r="Y15" s="658"/>
      <c r="Z15" s="270">
        <f t="shared" si="0"/>
        <v>9</v>
      </c>
      <c r="AA15" s="270">
        <f t="shared" si="1"/>
        <v>9</v>
      </c>
      <c r="AB15" s="385">
        <v>9</v>
      </c>
      <c r="AC15" s="268" t="s">
        <v>754</v>
      </c>
      <c r="AD15" s="268" t="s">
        <v>754</v>
      </c>
      <c r="AE15" s="268" t="s">
        <v>754</v>
      </c>
      <c r="AF15" s="268" t="s">
        <v>754</v>
      </c>
      <c r="AG15" s="268" t="s">
        <v>754</v>
      </c>
      <c r="AH15" s="268" t="s">
        <v>754</v>
      </c>
      <c r="AI15" s="268">
        <f t="shared" si="2"/>
        <v>12</v>
      </c>
      <c r="AJ15" s="385">
        <v>9</v>
      </c>
      <c r="AK15" s="385" t="s">
        <v>754</v>
      </c>
      <c r="AL15" s="385" t="s">
        <v>754</v>
      </c>
      <c r="AM15" s="385" t="s">
        <v>754</v>
      </c>
      <c r="AN15" s="385">
        <v>1</v>
      </c>
      <c r="AO15" s="386">
        <v>1</v>
      </c>
      <c r="AP15" s="386" t="s">
        <v>754</v>
      </c>
      <c r="AQ15" s="386">
        <v>1</v>
      </c>
    </row>
    <row r="16" spans="1:43" ht="18" customHeight="1">
      <c r="A16" s="562" t="s">
        <v>67</v>
      </c>
      <c r="B16" s="563"/>
      <c r="C16" s="311">
        <f aca="true" t="shared" si="6" ref="C16:C72">SUM(D16:E16)</f>
        <v>822</v>
      </c>
      <c r="D16" s="187">
        <f aca="true" t="shared" si="7" ref="D16:D72">SUM(F16,H16,J16,M16)</f>
        <v>440</v>
      </c>
      <c r="E16" s="187">
        <f aca="true" t="shared" si="8" ref="E16:E72">SUM(G16,I16,K16,L16,N16)</f>
        <v>382</v>
      </c>
      <c r="F16" s="203">
        <v>22</v>
      </c>
      <c r="G16" s="203">
        <v>1</v>
      </c>
      <c r="H16" s="203">
        <v>26</v>
      </c>
      <c r="I16" s="203">
        <v>1</v>
      </c>
      <c r="J16" s="203">
        <v>380</v>
      </c>
      <c r="K16" s="203">
        <v>334</v>
      </c>
      <c r="L16" s="203">
        <v>24</v>
      </c>
      <c r="M16" s="203">
        <v>12</v>
      </c>
      <c r="N16" s="203">
        <v>22</v>
      </c>
      <c r="O16" s="203">
        <v>28</v>
      </c>
      <c r="P16" s="203">
        <v>17</v>
      </c>
      <c r="Q16" s="174">
        <f t="shared" si="3"/>
        <v>86</v>
      </c>
      <c r="R16" s="203">
        <v>34</v>
      </c>
      <c r="S16" s="203">
        <v>52</v>
      </c>
      <c r="U16" s="31"/>
      <c r="V16" s="31"/>
      <c r="W16" s="666" t="s">
        <v>266</v>
      </c>
      <c r="X16" s="666"/>
      <c r="Y16" s="667"/>
      <c r="Z16" s="270">
        <f t="shared" si="0"/>
        <v>1</v>
      </c>
      <c r="AA16" s="270">
        <f t="shared" si="1"/>
        <v>1</v>
      </c>
      <c r="AB16" s="401">
        <v>1</v>
      </c>
      <c r="AC16" s="268" t="s">
        <v>754</v>
      </c>
      <c r="AD16" s="271" t="s">
        <v>754</v>
      </c>
      <c r="AE16" s="271" t="s">
        <v>754</v>
      </c>
      <c r="AF16" s="271" t="s">
        <v>754</v>
      </c>
      <c r="AG16" s="271" t="s">
        <v>754</v>
      </c>
      <c r="AH16" s="271" t="s">
        <v>754</v>
      </c>
      <c r="AI16" s="272">
        <f t="shared" si="2"/>
        <v>1</v>
      </c>
      <c r="AJ16" s="401">
        <v>1</v>
      </c>
      <c r="AK16" s="401" t="s">
        <v>754</v>
      </c>
      <c r="AL16" s="401" t="s">
        <v>754</v>
      </c>
      <c r="AM16" s="401" t="s">
        <v>754</v>
      </c>
      <c r="AN16" s="401" t="s">
        <v>754</v>
      </c>
      <c r="AO16" s="401" t="s">
        <v>754</v>
      </c>
      <c r="AP16" s="401" t="s">
        <v>754</v>
      </c>
      <c r="AQ16" s="401" t="s">
        <v>754</v>
      </c>
    </row>
    <row r="17" spans="1:41" ht="18" customHeight="1">
      <c r="A17" s="562" t="s">
        <v>35</v>
      </c>
      <c r="B17" s="563"/>
      <c r="C17" s="311">
        <f t="shared" si="6"/>
        <v>124</v>
      </c>
      <c r="D17" s="187">
        <f t="shared" si="7"/>
        <v>72</v>
      </c>
      <c r="E17" s="187">
        <f t="shared" si="8"/>
        <v>52</v>
      </c>
      <c r="F17" s="221">
        <v>4</v>
      </c>
      <c r="G17" s="203">
        <v>2</v>
      </c>
      <c r="H17" s="221">
        <v>5</v>
      </c>
      <c r="I17" s="221">
        <v>1</v>
      </c>
      <c r="J17" s="221">
        <v>63</v>
      </c>
      <c r="K17" s="221">
        <v>38</v>
      </c>
      <c r="L17" s="221">
        <v>6</v>
      </c>
      <c r="M17" s="221" t="s">
        <v>755</v>
      </c>
      <c r="N17" s="221">
        <v>5</v>
      </c>
      <c r="O17" s="221">
        <v>1</v>
      </c>
      <c r="P17" s="221">
        <v>2</v>
      </c>
      <c r="Q17" s="174">
        <f t="shared" si="3"/>
        <v>38</v>
      </c>
      <c r="R17" s="221">
        <v>6</v>
      </c>
      <c r="S17" s="221">
        <v>32</v>
      </c>
      <c r="U17" s="231"/>
      <c r="V17" s="233"/>
      <c r="W17" s="668" t="s">
        <v>304</v>
      </c>
      <c r="X17" s="668"/>
      <c r="Y17" s="668"/>
      <c r="Z17" s="668"/>
      <c r="AA17" s="668"/>
      <c r="AB17" s="668"/>
      <c r="AC17" s="668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31"/>
    </row>
    <row r="18" spans="1:41" ht="18" customHeight="1">
      <c r="A18" s="562" t="s">
        <v>68</v>
      </c>
      <c r="B18" s="563"/>
      <c r="C18" s="311">
        <f t="shared" si="6"/>
        <v>237</v>
      </c>
      <c r="D18" s="187">
        <f t="shared" si="7"/>
        <v>120</v>
      </c>
      <c r="E18" s="187">
        <f t="shared" si="8"/>
        <v>117</v>
      </c>
      <c r="F18" s="203">
        <v>10</v>
      </c>
      <c r="G18" s="203" t="s">
        <v>755</v>
      </c>
      <c r="H18" s="203">
        <v>10</v>
      </c>
      <c r="I18" s="203" t="s">
        <v>755</v>
      </c>
      <c r="J18" s="221">
        <v>98</v>
      </c>
      <c r="K18" s="221">
        <v>97</v>
      </c>
      <c r="L18" s="203">
        <v>11</v>
      </c>
      <c r="M18" s="203">
        <v>2</v>
      </c>
      <c r="N18" s="203">
        <v>9</v>
      </c>
      <c r="O18" s="221">
        <v>1</v>
      </c>
      <c r="P18" s="221">
        <v>1</v>
      </c>
      <c r="Q18" s="174">
        <f t="shared" si="3"/>
        <v>53</v>
      </c>
      <c r="R18" s="203">
        <v>5</v>
      </c>
      <c r="S18" s="221">
        <v>48</v>
      </c>
      <c r="T18" s="91"/>
      <c r="U18" s="91"/>
      <c r="V18" s="231"/>
      <c r="W18" s="91"/>
      <c r="X18" s="231"/>
      <c r="Y18" s="231"/>
      <c r="Z18" s="246"/>
      <c r="AA18" s="246"/>
      <c r="AB18" s="251"/>
      <c r="AC18" s="175"/>
      <c r="AD18" s="206"/>
      <c r="AE18" s="206"/>
      <c r="AF18" s="175"/>
      <c r="AG18" s="246"/>
      <c r="AH18" s="246"/>
      <c r="AI18" s="175"/>
      <c r="AJ18" s="246"/>
      <c r="AK18" s="246"/>
      <c r="AL18" s="175"/>
      <c r="AM18" s="246"/>
      <c r="AN18" s="246"/>
      <c r="AO18" s="31"/>
    </row>
    <row r="19" spans="1:41" ht="18" customHeight="1">
      <c r="A19" s="562" t="s">
        <v>69</v>
      </c>
      <c r="B19" s="563"/>
      <c r="C19" s="311">
        <f t="shared" si="6"/>
        <v>95</v>
      </c>
      <c r="D19" s="187">
        <f t="shared" si="7"/>
        <v>60</v>
      </c>
      <c r="E19" s="187">
        <f t="shared" si="8"/>
        <v>35</v>
      </c>
      <c r="F19" s="186">
        <v>6</v>
      </c>
      <c r="G19" s="203" t="s">
        <v>755</v>
      </c>
      <c r="H19" s="186">
        <v>7</v>
      </c>
      <c r="I19" s="203" t="s">
        <v>755</v>
      </c>
      <c r="J19" s="186">
        <v>46</v>
      </c>
      <c r="K19" s="186">
        <v>26</v>
      </c>
      <c r="L19" s="186">
        <v>6</v>
      </c>
      <c r="M19" s="186">
        <v>1</v>
      </c>
      <c r="N19" s="186">
        <v>3</v>
      </c>
      <c r="O19" s="186">
        <v>2</v>
      </c>
      <c r="P19" s="186">
        <v>1</v>
      </c>
      <c r="Q19" s="174">
        <f t="shared" si="3"/>
        <v>27</v>
      </c>
      <c r="R19" s="186">
        <v>4</v>
      </c>
      <c r="S19" s="186">
        <v>23</v>
      </c>
      <c r="T19" s="91"/>
      <c r="U19" s="91"/>
      <c r="V19" s="231"/>
      <c r="W19" s="91"/>
      <c r="X19" s="231"/>
      <c r="Y19" s="233"/>
      <c r="Z19" s="246"/>
      <c r="AA19" s="246"/>
      <c r="AB19" s="246"/>
      <c r="AC19" s="175"/>
      <c r="AD19" s="206"/>
      <c r="AE19" s="206"/>
      <c r="AF19" s="175"/>
      <c r="AG19" s="246"/>
      <c r="AH19" s="246"/>
      <c r="AI19" s="175"/>
      <c r="AJ19" s="246"/>
      <c r="AK19" s="246"/>
      <c r="AL19" s="175"/>
      <c r="AM19" s="246"/>
      <c r="AN19" s="246"/>
      <c r="AO19" s="31"/>
    </row>
    <row r="20" spans="1:41" ht="18" customHeight="1">
      <c r="A20" s="562" t="s">
        <v>70</v>
      </c>
      <c r="B20" s="563"/>
      <c r="C20" s="311">
        <f t="shared" si="6"/>
        <v>75</v>
      </c>
      <c r="D20" s="187">
        <f t="shared" si="7"/>
        <v>51</v>
      </c>
      <c r="E20" s="187">
        <f t="shared" si="8"/>
        <v>24</v>
      </c>
      <c r="F20" s="174">
        <v>6</v>
      </c>
      <c r="G20" s="203" t="s">
        <v>755</v>
      </c>
      <c r="H20" s="174">
        <v>6</v>
      </c>
      <c r="I20" s="203" t="s">
        <v>755</v>
      </c>
      <c r="J20" s="174">
        <v>39</v>
      </c>
      <c r="K20" s="174">
        <v>20</v>
      </c>
      <c r="L20" s="174">
        <v>4</v>
      </c>
      <c r="M20" s="174" t="s">
        <v>755</v>
      </c>
      <c r="N20" s="174" t="s">
        <v>755</v>
      </c>
      <c r="O20" s="174">
        <v>3</v>
      </c>
      <c r="P20" s="174">
        <v>3</v>
      </c>
      <c r="Q20" s="174">
        <f t="shared" si="3"/>
        <v>21</v>
      </c>
      <c r="R20" s="174">
        <v>5</v>
      </c>
      <c r="S20" s="174">
        <v>16</v>
      </c>
      <c r="T20" s="91"/>
      <c r="U20" s="91"/>
      <c r="V20" s="231"/>
      <c r="W20" s="91"/>
      <c r="X20" s="231"/>
      <c r="Y20" s="233"/>
      <c r="Z20" s="246"/>
      <c r="AA20" s="246"/>
      <c r="AB20" s="246"/>
      <c r="AC20" s="175"/>
      <c r="AD20" s="206"/>
      <c r="AE20" s="206"/>
      <c r="AF20" s="175"/>
      <c r="AG20" s="246"/>
      <c r="AH20" s="246"/>
      <c r="AI20" s="175"/>
      <c r="AJ20" s="246"/>
      <c r="AK20" s="246"/>
      <c r="AL20" s="175"/>
      <c r="AM20" s="246"/>
      <c r="AN20" s="246"/>
      <c r="AO20" s="31"/>
    </row>
    <row r="21" spans="1:41" ht="18" customHeight="1">
      <c r="A21" s="562" t="s">
        <v>71</v>
      </c>
      <c r="B21" s="563"/>
      <c r="C21" s="311">
        <f t="shared" si="6"/>
        <v>136</v>
      </c>
      <c r="D21" s="187">
        <f t="shared" si="7"/>
        <v>81</v>
      </c>
      <c r="E21" s="187">
        <f t="shared" si="8"/>
        <v>55</v>
      </c>
      <c r="F21" s="174">
        <v>5</v>
      </c>
      <c r="G21" s="203" t="s">
        <v>755</v>
      </c>
      <c r="H21" s="174">
        <v>5</v>
      </c>
      <c r="I21" s="203" t="s">
        <v>755</v>
      </c>
      <c r="J21" s="174">
        <v>68</v>
      </c>
      <c r="K21" s="174">
        <v>46</v>
      </c>
      <c r="L21" s="174">
        <v>5</v>
      </c>
      <c r="M21" s="187">
        <v>3</v>
      </c>
      <c r="N21" s="187">
        <v>4</v>
      </c>
      <c r="O21" s="208">
        <v>2</v>
      </c>
      <c r="P21" s="186">
        <v>1</v>
      </c>
      <c r="Q21" s="174">
        <f t="shared" si="3"/>
        <v>37</v>
      </c>
      <c r="R21" s="174">
        <v>1</v>
      </c>
      <c r="S21" s="174">
        <v>36</v>
      </c>
      <c r="T21" s="91"/>
      <c r="U21" s="91"/>
      <c r="V21" s="231"/>
      <c r="W21" s="91"/>
      <c r="X21" s="231"/>
      <c r="Y21" s="233"/>
      <c r="Z21" s="669" t="s">
        <v>305</v>
      </c>
      <c r="AA21" s="669"/>
      <c r="AB21" s="669"/>
      <c r="AC21" s="669"/>
      <c r="AD21" s="669"/>
      <c r="AE21" s="669"/>
      <c r="AF21" s="669"/>
      <c r="AG21" s="669"/>
      <c r="AH21" s="669"/>
      <c r="AI21" s="669"/>
      <c r="AJ21" s="669"/>
      <c r="AK21" s="669"/>
      <c r="AL21" s="669"/>
      <c r="AM21" s="669"/>
      <c r="AN21" s="669"/>
      <c r="AO21" s="31"/>
    </row>
    <row r="22" spans="1:44" ht="18" customHeight="1" thickBot="1">
      <c r="A22" s="562" t="s">
        <v>72</v>
      </c>
      <c r="B22" s="563"/>
      <c r="C22" s="311">
        <f t="shared" si="6"/>
        <v>60</v>
      </c>
      <c r="D22" s="187">
        <f t="shared" si="7"/>
        <v>37</v>
      </c>
      <c r="E22" s="187">
        <f t="shared" si="8"/>
        <v>23</v>
      </c>
      <c r="F22" s="208">
        <v>2</v>
      </c>
      <c r="G22" s="203" t="s">
        <v>755</v>
      </c>
      <c r="H22" s="208">
        <v>2</v>
      </c>
      <c r="I22" s="203" t="s">
        <v>755</v>
      </c>
      <c r="J22" s="208">
        <v>32</v>
      </c>
      <c r="K22" s="208">
        <v>20</v>
      </c>
      <c r="L22" s="208">
        <v>2</v>
      </c>
      <c r="M22" s="203">
        <v>1</v>
      </c>
      <c r="N22" s="208">
        <v>1</v>
      </c>
      <c r="O22" s="208" t="s">
        <v>755</v>
      </c>
      <c r="P22" s="203" t="s">
        <v>755</v>
      </c>
      <c r="Q22" s="174">
        <f t="shared" si="3"/>
        <v>7</v>
      </c>
      <c r="R22" s="208">
        <v>2</v>
      </c>
      <c r="S22" s="208">
        <v>5</v>
      </c>
      <c r="T22" s="91"/>
      <c r="U22" s="91"/>
      <c r="V22" s="231"/>
      <c r="W22" s="91"/>
      <c r="X22" s="231"/>
      <c r="Y22" s="91"/>
      <c r="Z22" s="246"/>
      <c r="AA22" s="246"/>
      <c r="AB22" s="246"/>
      <c r="AC22" s="175"/>
      <c r="AD22" s="206"/>
      <c r="AE22" s="206"/>
      <c r="AF22" s="175"/>
      <c r="AG22" s="246"/>
      <c r="AH22" s="246"/>
      <c r="AI22" s="175"/>
      <c r="AJ22" s="246"/>
      <c r="AK22" s="246"/>
      <c r="AL22" s="175"/>
      <c r="AM22" s="246"/>
      <c r="AN22" s="246"/>
      <c r="AO22" s="31"/>
      <c r="AR22" s="257" t="s">
        <v>205</v>
      </c>
    </row>
    <row r="23" spans="1:44" ht="18" customHeight="1">
      <c r="A23" s="562" t="s">
        <v>73</v>
      </c>
      <c r="B23" s="563"/>
      <c r="C23" s="311">
        <f t="shared" si="6"/>
        <v>143</v>
      </c>
      <c r="D23" s="187">
        <f t="shared" si="7"/>
        <v>81</v>
      </c>
      <c r="E23" s="187">
        <f t="shared" si="8"/>
        <v>62</v>
      </c>
      <c r="F23" s="208">
        <v>4</v>
      </c>
      <c r="G23" s="203" t="s">
        <v>755</v>
      </c>
      <c r="H23" s="208">
        <v>4</v>
      </c>
      <c r="I23" s="203" t="s">
        <v>755</v>
      </c>
      <c r="J23" s="208">
        <v>72</v>
      </c>
      <c r="K23" s="208">
        <v>49</v>
      </c>
      <c r="L23" s="208">
        <v>4</v>
      </c>
      <c r="M23" s="187">
        <v>1</v>
      </c>
      <c r="N23" s="186">
        <v>9</v>
      </c>
      <c r="O23" s="187">
        <v>1</v>
      </c>
      <c r="P23" s="208" t="s">
        <v>755</v>
      </c>
      <c r="Q23" s="174">
        <f t="shared" si="3"/>
        <v>14</v>
      </c>
      <c r="R23" s="208">
        <v>4</v>
      </c>
      <c r="S23" s="208">
        <v>10</v>
      </c>
      <c r="T23" s="91"/>
      <c r="U23" s="91"/>
      <c r="V23" s="231"/>
      <c r="W23" s="626" t="s">
        <v>470</v>
      </c>
      <c r="X23" s="626"/>
      <c r="Y23" s="627"/>
      <c r="Z23" s="613" t="s">
        <v>306</v>
      </c>
      <c r="AA23" s="614"/>
      <c r="AB23" s="614"/>
      <c r="AC23" s="614"/>
      <c r="AD23" s="614"/>
      <c r="AE23" s="614"/>
      <c r="AF23" s="614"/>
      <c r="AG23" s="614"/>
      <c r="AH23" s="614"/>
      <c r="AI23" s="614"/>
      <c r="AJ23" s="614"/>
      <c r="AK23" s="615"/>
      <c r="AL23" s="616" t="s">
        <v>307</v>
      </c>
      <c r="AM23" s="614"/>
      <c r="AN23" s="614"/>
      <c r="AO23" s="614"/>
      <c r="AP23" s="614"/>
      <c r="AQ23" s="614"/>
      <c r="AR23" s="614"/>
    </row>
    <row r="24" spans="1:44" ht="18" customHeight="1">
      <c r="A24" s="85"/>
      <c r="B24" s="86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91"/>
      <c r="U24" s="91"/>
      <c r="V24" s="231"/>
      <c r="W24" s="628"/>
      <c r="X24" s="628"/>
      <c r="Y24" s="629"/>
      <c r="Z24" s="676" t="s">
        <v>290</v>
      </c>
      <c r="AA24" s="680"/>
      <c r="AB24" s="679"/>
      <c r="AC24" s="674" t="s">
        <v>416</v>
      </c>
      <c r="AD24" s="675"/>
      <c r="AE24" s="678" t="s">
        <v>465</v>
      </c>
      <c r="AF24" s="679"/>
      <c r="AG24" s="695" t="s">
        <v>308</v>
      </c>
      <c r="AH24" s="696"/>
      <c r="AI24" s="697" t="s">
        <v>309</v>
      </c>
      <c r="AJ24" s="676" t="s">
        <v>420</v>
      </c>
      <c r="AK24" s="677"/>
      <c r="AL24" s="674" t="s">
        <v>290</v>
      </c>
      <c r="AM24" s="699"/>
      <c r="AN24" s="675"/>
      <c r="AO24" s="702" t="s">
        <v>310</v>
      </c>
      <c r="AP24" s="703"/>
      <c r="AQ24" s="700" t="s">
        <v>299</v>
      </c>
      <c r="AR24" s="701"/>
    </row>
    <row r="25" spans="1:44" ht="18" customHeight="1">
      <c r="A25" s="562" t="s">
        <v>74</v>
      </c>
      <c r="B25" s="563"/>
      <c r="C25" s="208">
        <f>SUM(C26)</f>
        <v>26</v>
      </c>
      <c r="D25" s="208">
        <f>SUM(D26)</f>
        <v>15</v>
      </c>
      <c r="E25" s="208">
        <f>SUM(E26)</f>
        <v>11</v>
      </c>
      <c r="F25" s="208">
        <f>SUM(F26)</f>
        <v>1</v>
      </c>
      <c r="G25" s="187" t="s">
        <v>755</v>
      </c>
      <c r="H25" s="208">
        <f>SUM(H26)</f>
        <v>2</v>
      </c>
      <c r="I25" s="187" t="s">
        <v>755</v>
      </c>
      <c r="J25" s="208">
        <f>SUM(J26)</f>
        <v>12</v>
      </c>
      <c r="K25" s="208">
        <f>SUM(K26)</f>
        <v>8</v>
      </c>
      <c r="L25" s="208">
        <f>SUM(L26)</f>
        <v>1</v>
      </c>
      <c r="M25" s="203" t="s">
        <v>755</v>
      </c>
      <c r="N25" s="208">
        <f>SUM(N26)</f>
        <v>2</v>
      </c>
      <c r="O25" s="203" t="s">
        <v>755</v>
      </c>
      <c r="P25" s="203" t="s">
        <v>755</v>
      </c>
      <c r="Q25" s="208">
        <f>SUM(Q26)</f>
        <v>3</v>
      </c>
      <c r="R25" s="208" t="s">
        <v>755</v>
      </c>
      <c r="S25" s="208">
        <f>SUM(S26)</f>
        <v>3</v>
      </c>
      <c r="T25" s="91"/>
      <c r="U25" s="91"/>
      <c r="V25" s="231"/>
      <c r="W25" s="630"/>
      <c r="X25" s="630"/>
      <c r="Y25" s="631"/>
      <c r="Z25" s="274" t="s">
        <v>300</v>
      </c>
      <c r="AA25" s="276" t="s">
        <v>256</v>
      </c>
      <c r="AB25" s="275" t="s">
        <v>311</v>
      </c>
      <c r="AC25" s="277" t="s">
        <v>256</v>
      </c>
      <c r="AD25" s="275" t="s">
        <v>311</v>
      </c>
      <c r="AE25" s="276" t="s">
        <v>256</v>
      </c>
      <c r="AF25" s="275" t="s">
        <v>311</v>
      </c>
      <c r="AG25" s="274" t="s">
        <v>256</v>
      </c>
      <c r="AH25" s="276" t="s">
        <v>311</v>
      </c>
      <c r="AI25" s="698"/>
      <c r="AJ25" s="274" t="s">
        <v>256</v>
      </c>
      <c r="AK25" s="276" t="s">
        <v>311</v>
      </c>
      <c r="AL25" s="275" t="s">
        <v>300</v>
      </c>
      <c r="AM25" s="276" t="s">
        <v>256</v>
      </c>
      <c r="AN25" s="275" t="s">
        <v>311</v>
      </c>
      <c r="AO25" s="274" t="s">
        <v>256</v>
      </c>
      <c r="AP25" s="276" t="s">
        <v>311</v>
      </c>
      <c r="AQ25" s="276" t="s">
        <v>256</v>
      </c>
      <c r="AR25" s="275" t="s">
        <v>311</v>
      </c>
    </row>
    <row r="26" spans="1:44" ht="18" customHeight="1">
      <c r="A26" s="248"/>
      <c r="B26" s="65" t="s">
        <v>75</v>
      </c>
      <c r="C26" s="310">
        <f t="shared" si="6"/>
        <v>26</v>
      </c>
      <c r="D26" s="270">
        <f t="shared" si="7"/>
        <v>15</v>
      </c>
      <c r="E26" s="270">
        <f t="shared" si="8"/>
        <v>11</v>
      </c>
      <c r="F26" s="386">
        <v>1</v>
      </c>
      <c r="G26" s="270" t="s">
        <v>754</v>
      </c>
      <c r="H26" s="386">
        <v>2</v>
      </c>
      <c r="I26" s="270" t="s">
        <v>754</v>
      </c>
      <c r="J26" s="386">
        <v>12</v>
      </c>
      <c r="K26" s="386">
        <v>8</v>
      </c>
      <c r="L26" s="386">
        <v>1</v>
      </c>
      <c r="M26" s="270" t="s">
        <v>754</v>
      </c>
      <c r="N26" s="264">
        <v>2</v>
      </c>
      <c r="O26" s="270" t="s">
        <v>754</v>
      </c>
      <c r="P26" s="270" t="s">
        <v>754</v>
      </c>
      <c r="Q26" s="268">
        <f t="shared" si="3"/>
        <v>3</v>
      </c>
      <c r="R26" s="270" t="s">
        <v>754</v>
      </c>
      <c r="S26" s="386">
        <v>3</v>
      </c>
      <c r="U26" s="85"/>
      <c r="V26" s="85"/>
      <c r="W26" s="474" t="s">
        <v>258</v>
      </c>
      <c r="X26" s="475"/>
      <c r="Y26" s="476"/>
      <c r="Z26" s="92">
        <f>SUM(AA26:AB26)</f>
        <v>3771</v>
      </c>
      <c r="AA26" s="92">
        <f>SUM(AC26,AE26,AG26,AJ26)</f>
        <v>2830</v>
      </c>
      <c r="AB26" s="92">
        <f>SUM(AD26,AF26,AH26,AI26,AK26)</f>
        <v>941</v>
      </c>
      <c r="AC26" s="92">
        <v>65</v>
      </c>
      <c r="AD26" s="38" t="s">
        <v>255</v>
      </c>
      <c r="AE26" s="92">
        <v>82</v>
      </c>
      <c r="AF26" s="92">
        <v>1</v>
      </c>
      <c r="AG26" s="92">
        <v>2275</v>
      </c>
      <c r="AH26" s="92">
        <v>586</v>
      </c>
      <c r="AI26" s="92">
        <v>66</v>
      </c>
      <c r="AJ26" s="92">
        <v>408</v>
      </c>
      <c r="AK26" s="92">
        <v>288</v>
      </c>
      <c r="AL26" s="92">
        <f>SUM(AM26:AN26)</f>
        <v>705</v>
      </c>
      <c r="AM26" s="92">
        <f aca="true" t="shared" si="9" ref="AM26:AN29">SUM(AO26,AQ26)</f>
        <v>364</v>
      </c>
      <c r="AN26" s="92">
        <f t="shared" si="9"/>
        <v>341</v>
      </c>
      <c r="AO26" s="31">
        <v>126</v>
      </c>
      <c r="AP26" s="13">
        <v>136</v>
      </c>
      <c r="AQ26" s="13">
        <v>238</v>
      </c>
      <c r="AR26" s="13">
        <v>205</v>
      </c>
    </row>
    <row r="27" spans="1:44" ht="18" customHeight="1">
      <c r="A27" s="248"/>
      <c r="B27" s="65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U27" s="31"/>
      <c r="V27" s="231"/>
      <c r="W27" s="477" t="s">
        <v>460</v>
      </c>
      <c r="X27" s="478"/>
      <c r="Y27" s="479"/>
      <c r="Z27" s="92">
        <f>SUM(AA27:AB27)</f>
        <v>3704</v>
      </c>
      <c r="AA27" s="92">
        <f>SUM(AC27,AE27,AG27,AJ27)</f>
        <v>2766</v>
      </c>
      <c r="AB27" s="92">
        <f>SUM(AD27,AF27,AH27,AI27,AK27)</f>
        <v>938</v>
      </c>
      <c r="AC27" s="92">
        <v>65</v>
      </c>
      <c r="AD27" s="38" t="s">
        <v>255</v>
      </c>
      <c r="AE27" s="92">
        <v>83</v>
      </c>
      <c r="AF27" s="92">
        <v>1</v>
      </c>
      <c r="AG27" s="92">
        <v>2243</v>
      </c>
      <c r="AH27" s="92">
        <v>591</v>
      </c>
      <c r="AI27" s="92">
        <v>65</v>
      </c>
      <c r="AJ27" s="92">
        <v>375</v>
      </c>
      <c r="AK27" s="92">
        <v>281</v>
      </c>
      <c r="AL27" s="92">
        <f>SUM(AM27:AN27)</f>
        <v>714</v>
      </c>
      <c r="AM27" s="92">
        <f t="shared" si="9"/>
        <v>376</v>
      </c>
      <c r="AN27" s="92">
        <f t="shared" si="9"/>
        <v>338</v>
      </c>
      <c r="AO27" s="31">
        <v>130</v>
      </c>
      <c r="AP27" s="13">
        <v>134</v>
      </c>
      <c r="AQ27" s="13">
        <v>246</v>
      </c>
      <c r="AR27" s="13">
        <v>204</v>
      </c>
    </row>
    <row r="28" spans="1:44" ht="18" customHeight="1">
      <c r="A28" s="562" t="s">
        <v>76</v>
      </c>
      <c r="B28" s="563"/>
      <c r="C28" s="404">
        <f>SUM(C29:C32)</f>
        <v>101</v>
      </c>
      <c r="D28" s="404">
        <f>SUM(D29:D32)</f>
        <v>60</v>
      </c>
      <c r="E28" s="404">
        <f>SUM(E29:E32)</f>
        <v>41</v>
      </c>
      <c r="F28" s="404">
        <f>SUM(F29:F32)</f>
        <v>4</v>
      </c>
      <c r="G28" s="174" t="s">
        <v>755</v>
      </c>
      <c r="H28" s="404">
        <f>SUM(H29:H32)</f>
        <v>4</v>
      </c>
      <c r="I28" s="174" t="s">
        <v>755</v>
      </c>
      <c r="J28" s="404">
        <f aca="true" t="shared" si="10" ref="J28:S28">SUM(J29:J32)</f>
        <v>51</v>
      </c>
      <c r="K28" s="404">
        <f t="shared" si="10"/>
        <v>35</v>
      </c>
      <c r="L28" s="404">
        <f t="shared" si="10"/>
        <v>4</v>
      </c>
      <c r="M28" s="404">
        <f t="shared" si="10"/>
        <v>1</v>
      </c>
      <c r="N28" s="404">
        <f t="shared" si="10"/>
        <v>2</v>
      </c>
      <c r="O28" s="404">
        <f t="shared" si="10"/>
        <v>2</v>
      </c>
      <c r="P28" s="404">
        <f t="shared" si="10"/>
        <v>1</v>
      </c>
      <c r="Q28" s="404">
        <f t="shared" si="10"/>
        <v>26</v>
      </c>
      <c r="R28" s="404">
        <f t="shared" si="10"/>
        <v>1</v>
      </c>
      <c r="S28" s="404">
        <f t="shared" si="10"/>
        <v>25</v>
      </c>
      <c r="U28" s="87"/>
      <c r="V28" s="87"/>
      <c r="W28" s="477" t="s">
        <v>362</v>
      </c>
      <c r="X28" s="478"/>
      <c r="Y28" s="479"/>
      <c r="Z28" s="92">
        <f aca="true" t="shared" si="11" ref="Z28:Z42">SUM(AA28:AB28)</f>
        <v>3693</v>
      </c>
      <c r="AA28" s="92">
        <f aca="true" t="shared" si="12" ref="AA28:AA42">SUM(AC28,AE28,AG28,AJ28)</f>
        <v>2742</v>
      </c>
      <c r="AB28" s="92">
        <f aca="true" t="shared" si="13" ref="AB28:AB42">SUM(AD28,AF28,AH28,AI28,AK28)</f>
        <v>951</v>
      </c>
      <c r="AC28" s="25">
        <v>65</v>
      </c>
      <c r="AD28" s="38" t="s">
        <v>754</v>
      </c>
      <c r="AE28" s="92">
        <v>83</v>
      </c>
      <c r="AF28" s="25">
        <v>1</v>
      </c>
      <c r="AG28" s="92">
        <v>2221</v>
      </c>
      <c r="AH28" s="92">
        <v>603</v>
      </c>
      <c r="AI28" s="25">
        <v>68</v>
      </c>
      <c r="AJ28" s="92">
        <v>373</v>
      </c>
      <c r="AK28" s="92">
        <v>279</v>
      </c>
      <c r="AL28" s="92">
        <f>SUM(AM28:AN28)</f>
        <v>711</v>
      </c>
      <c r="AM28" s="92">
        <f t="shared" si="9"/>
        <v>367</v>
      </c>
      <c r="AN28" s="92">
        <f t="shared" si="9"/>
        <v>344</v>
      </c>
      <c r="AO28" s="31">
        <v>126</v>
      </c>
      <c r="AP28" s="13">
        <v>135</v>
      </c>
      <c r="AQ28" s="13">
        <v>241</v>
      </c>
      <c r="AR28" s="13">
        <v>209</v>
      </c>
    </row>
    <row r="29" spans="1:44" ht="18" customHeight="1">
      <c r="A29" s="248"/>
      <c r="B29" s="65" t="s">
        <v>77</v>
      </c>
      <c r="C29" s="310">
        <f t="shared" si="6"/>
        <v>27</v>
      </c>
      <c r="D29" s="270">
        <f t="shared" si="7"/>
        <v>17</v>
      </c>
      <c r="E29" s="270">
        <f t="shared" si="8"/>
        <v>10</v>
      </c>
      <c r="F29" s="268">
        <v>1</v>
      </c>
      <c r="G29" s="270" t="s">
        <v>754</v>
      </c>
      <c r="H29" s="268">
        <v>1</v>
      </c>
      <c r="I29" s="270" t="s">
        <v>754</v>
      </c>
      <c r="J29" s="268">
        <v>15</v>
      </c>
      <c r="K29" s="268">
        <v>8</v>
      </c>
      <c r="L29" s="268">
        <v>1</v>
      </c>
      <c r="M29" s="270" t="s">
        <v>754</v>
      </c>
      <c r="N29" s="268">
        <v>1</v>
      </c>
      <c r="O29" s="268">
        <v>2</v>
      </c>
      <c r="P29" s="268">
        <v>1</v>
      </c>
      <c r="Q29" s="268">
        <f t="shared" si="3"/>
        <v>11</v>
      </c>
      <c r="R29" s="268">
        <v>1</v>
      </c>
      <c r="S29" s="268">
        <v>10</v>
      </c>
      <c r="U29" s="31"/>
      <c r="V29" s="85"/>
      <c r="W29" s="477" t="s">
        <v>363</v>
      </c>
      <c r="X29" s="478"/>
      <c r="Y29" s="479"/>
      <c r="Z29" s="92">
        <f t="shared" si="11"/>
        <v>3696</v>
      </c>
      <c r="AA29" s="92">
        <f t="shared" si="12"/>
        <v>2707</v>
      </c>
      <c r="AB29" s="92">
        <f t="shared" si="13"/>
        <v>989</v>
      </c>
      <c r="AC29" s="92">
        <v>64</v>
      </c>
      <c r="AD29" s="38" t="s">
        <v>754</v>
      </c>
      <c r="AE29" s="92">
        <v>83</v>
      </c>
      <c r="AF29" s="92">
        <v>2</v>
      </c>
      <c r="AG29" s="92">
        <v>2203</v>
      </c>
      <c r="AH29" s="92">
        <v>600</v>
      </c>
      <c r="AI29" s="92">
        <v>68</v>
      </c>
      <c r="AJ29" s="92">
        <v>357</v>
      </c>
      <c r="AK29" s="92">
        <v>319</v>
      </c>
      <c r="AL29" s="92">
        <f>SUM(AM29:AN29)</f>
        <v>709</v>
      </c>
      <c r="AM29" s="92">
        <f t="shared" si="9"/>
        <v>366</v>
      </c>
      <c r="AN29" s="92">
        <f t="shared" si="9"/>
        <v>343</v>
      </c>
      <c r="AO29" s="31">
        <v>127</v>
      </c>
      <c r="AP29" s="13">
        <v>136</v>
      </c>
      <c r="AQ29" s="13">
        <v>239</v>
      </c>
      <c r="AR29" s="13">
        <v>207</v>
      </c>
    </row>
    <row r="30" spans="1:44" ht="18" customHeight="1">
      <c r="A30" s="248"/>
      <c r="B30" s="65" t="s">
        <v>78</v>
      </c>
      <c r="C30" s="310">
        <f t="shared" si="6"/>
        <v>29</v>
      </c>
      <c r="D30" s="270">
        <f t="shared" si="7"/>
        <v>17</v>
      </c>
      <c r="E30" s="270">
        <f t="shared" si="8"/>
        <v>12</v>
      </c>
      <c r="F30" s="264">
        <v>1</v>
      </c>
      <c r="G30" s="270" t="s">
        <v>754</v>
      </c>
      <c r="H30" s="264">
        <v>1</v>
      </c>
      <c r="I30" s="270" t="s">
        <v>754</v>
      </c>
      <c r="J30" s="264">
        <v>15</v>
      </c>
      <c r="K30" s="264">
        <v>10</v>
      </c>
      <c r="L30" s="264">
        <v>1</v>
      </c>
      <c r="M30" s="270" t="s">
        <v>754</v>
      </c>
      <c r="N30" s="264">
        <v>1</v>
      </c>
      <c r="O30" s="270" t="s">
        <v>754</v>
      </c>
      <c r="P30" s="270" t="s">
        <v>754</v>
      </c>
      <c r="Q30" s="268">
        <f t="shared" si="3"/>
        <v>9</v>
      </c>
      <c r="R30" s="270" t="s">
        <v>754</v>
      </c>
      <c r="S30" s="264">
        <v>9</v>
      </c>
      <c r="U30" s="87"/>
      <c r="V30" s="231"/>
      <c r="W30" s="537" t="s">
        <v>753</v>
      </c>
      <c r="X30" s="538"/>
      <c r="Y30" s="539"/>
      <c r="Z30" s="415">
        <f aca="true" t="shared" si="14" ref="Z30:AR30">SUM(Z32,Z36,Z40)</f>
        <v>3632</v>
      </c>
      <c r="AA30" s="203">
        <f t="shared" si="14"/>
        <v>2645</v>
      </c>
      <c r="AB30" s="203">
        <f>SUM(AB32,AB36,AB40)</f>
        <v>987</v>
      </c>
      <c r="AC30" s="203">
        <f t="shared" si="14"/>
        <v>64</v>
      </c>
      <c r="AD30" s="186" t="s">
        <v>755</v>
      </c>
      <c r="AE30" s="203">
        <f t="shared" si="14"/>
        <v>80</v>
      </c>
      <c r="AF30" s="203">
        <f t="shared" si="14"/>
        <v>3</v>
      </c>
      <c r="AG30" s="203">
        <f t="shared" si="14"/>
        <v>2157</v>
      </c>
      <c r="AH30" s="203">
        <f t="shared" si="14"/>
        <v>598</v>
      </c>
      <c r="AI30" s="203">
        <f t="shared" si="14"/>
        <v>66</v>
      </c>
      <c r="AJ30" s="203">
        <f t="shared" si="14"/>
        <v>344</v>
      </c>
      <c r="AK30" s="203">
        <f t="shared" si="14"/>
        <v>320</v>
      </c>
      <c r="AL30" s="203">
        <f t="shared" si="14"/>
        <v>697</v>
      </c>
      <c r="AM30" s="203">
        <f t="shared" si="14"/>
        <v>354</v>
      </c>
      <c r="AN30" s="203">
        <f t="shared" si="14"/>
        <v>343</v>
      </c>
      <c r="AO30" s="203">
        <f t="shared" si="14"/>
        <v>128</v>
      </c>
      <c r="AP30" s="203">
        <f t="shared" si="14"/>
        <v>134</v>
      </c>
      <c r="AQ30" s="203">
        <f t="shared" si="14"/>
        <v>226</v>
      </c>
      <c r="AR30" s="203">
        <f t="shared" si="14"/>
        <v>209</v>
      </c>
    </row>
    <row r="31" spans="1:41" ht="18" customHeight="1">
      <c r="A31" s="248"/>
      <c r="B31" s="65" t="s">
        <v>79</v>
      </c>
      <c r="C31" s="310">
        <f t="shared" si="6"/>
        <v>30</v>
      </c>
      <c r="D31" s="270">
        <f t="shared" si="7"/>
        <v>17</v>
      </c>
      <c r="E31" s="270">
        <f t="shared" si="8"/>
        <v>13</v>
      </c>
      <c r="F31" s="386">
        <v>1</v>
      </c>
      <c r="G31" s="270" t="s">
        <v>754</v>
      </c>
      <c r="H31" s="386">
        <v>1</v>
      </c>
      <c r="I31" s="270" t="s">
        <v>754</v>
      </c>
      <c r="J31" s="386">
        <v>14</v>
      </c>
      <c r="K31" s="386">
        <v>12</v>
      </c>
      <c r="L31" s="386">
        <v>1</v>
      </c>
      <c r="M31" s="386">
        <v>1</v>
      </c>
      <c r="N31" s="270" t="s">
        <v>754</v>
      </c>
      <c r="O31" s="270" t="s">
        <v>754</v>
      </c>
      <c r="P31" s="270" t="s">
        <v>754</v>
      </c>
      <c r="Q31" s="268">
        <f t="shared" si="3"/>
        <v>4</v>
      </c>
      <c r="R31" s="270" t="s">
        <v>754</v>
      </c>
      <c r="S31" s="386">
        <v>4</v>
      </c>
      <c r="U31" s="87"/>
      <c r="V31" s="87"/>
      <c r="W31" s="87"/>
      <c r="X31" s="87"/>
      <c r="Y31" s="14"/>
      <c r="Z31" s="162"/>
      <c r="AA31" s="25"/>
      <c r="AB31" s="25"/>
      <c r="AC31" s="25"/>
      <c r="AD31" s="92"/>
      <c r="AE31" s="92"/>
      <c r="AF31" s="25"/>
      <c r="AH31" s="92"/>
      <c r="AI31" s="25"/>
      <c r="AJ31" s="92"/>
      <c r="AK31" s="92"/>
      <c r="AL31" s="31"/>
      <c r="AM31" s="31"/>
      <c r="AN31" s="31"/>
      <c r="AO31" s="31"/>
    </row>
    <row r="32" spans="1:44" ht="18" customHeight="1">
      <c r="A32" s="248"/>
      <c r="B32" s="65" t="s">
        <v>80</v>
      </c>
      <c r="C32" s="310">
        <f t="shared" si="6"/>
        <v>15</v>
      </c>
      <c r="D32" s="270">
        <f t="shared" si="7"/>
        <v>9</v>
      </c>
      <c r="E32" s="270">
        <f t="shared" si="8"/>
        <v>6</v>
      </c>
      <c r="F32" s="268">
        <v>1</v>
      </c>
      <c r="G32" s="270" t="s">
        <v>754</v>
      </c>
      <c r="H32" s="268">
        <v>1</v>
      </c>
      <c r="I32" s="270" t="s">
        <v>754</v>
      </c>
      <c r="J32" s="268">
        <v>7</v>
      </c>
      <c r="K32" s="268">
        <v>5</v>
      </c>
      <c r="L32" s="268">
        <v>1</v>
      </c>
      <c r="M32" s="270" t="s">
        <v>754</v>
      </c>
      <c r="N32" s="270" t="s">
        <v>754</v>
      </c>
      <c r="O32" s="270" t="s">
        <v>754</v>
      </c>
      <c r="P32" s="270" t="s">
        <v>754</v>
      </c>
      <c r="Q32" s="268">
        <f t="shared" si="3"/>
        <v>2</v>
      </c>
      <c r="R32" s="270" t="s">
        <v>754</v>
      </c>
      <c r="S32" s="268">
        <v>2</v>
      </c>
      <c r="U32" s="87"/>
      <c r="V32" s="87"/>
      <c r="W32" s="597" t="s">
        <v>466</v>
      </c>
      <c r="X32" s="78"/>
      <c r="Y32" s="14" t="s">
        <v>300</v>
      </c>
      <c r="Z32" s="410">
        <f>SUM(Z33:Z34)</f>
        <v>2965</v>
      </c>
      <c r="AA32" s="92">
        <f>SUM(AA33:AA34)</f>
        <v>2176</v>
      </c>
      <c r="AB32" s="92">
        <f>SUM(AB33:AB34)</f>
        <v>789</v>
      </c>
      <c r="AC32" s="92">
        <f>SUM(AC33:AC34)</f>
        <v>55</v>
      </c>
      <c r="AD32" s="38" t="s">
        <v>754</v>
      </c>
      <c r="AE32" s="92">
        <f aca="true" t="shared" si="15" ref="AE32:AR32">SUM(AE33:AE34)</f>
        <v>67</v>
      </c>
      <c r="AF32" s="92">
        <f t="shared" si="15"/>
        <v>1</v>
      </c>
      <c r="AG32" s="92">
        <f t="shared" si="15"/>
        <v>1863</v>
      </c>
      <c r="AH32" s="92">
        <f t="shared" si="15"/>
        <v>511</v>
      </c>
      <c r="AI32" s="92">
        <f t="shared" si="15"/>
        <v>58</v>
      </c>
      <c r="AJ32" s="92">
        <f t="shared" si="15"/>
        <v>191</v>
      </c>
      <c r="AK32" s="92">
        <f t="shared" si="15"/>
        <v>219</v>
      </c>
      <c r="AL32" s="92">
        <f t="shared" si="15"/>
        <v>623</v>
      </c>
      <c r="AM32" s="92">
        <f t="shared" si="15"/>
        <v>328</v>
      </c>
      <c r="AN32" s="92">
        <f t="shared" si="15"/>
        <v>295</v>
      </c>
      <c r="AO32" s="92">
        <f t="shared" si="15"/>
        <v>112</v>
      </c>
      <c r="AP32" s="92">
        <f t="shared" si="15"/>
        <v>105</v>
      </c>
      <c r="AQ32" s="92">
        <f t="shared" si="15"/>
        <v>216</v>
      </c>
      <c r="AR32" s="92">
        <f t="shared" si="15"/>
        <v>190</v>
      </c>
    </row>
    <row r="33" spans="1:44" ht="18" customHeight="1">
      <c r="A33" s="248"/>
      <c r="B33" s="65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U33" s="87"/>
      <c r="V33" s="87"/>
      <c r="W33" s="582"/>
      <c r="X33" s="78"/>
      <c r="Y33" s="14" t="s">
        <v>312</v>
      </c>
      <c r="Z33" s="410">
        <f t="shared" si="11"/>
        <v>2590</v>
      </c>
      <c r="AA33" s="92">
        <f t="shared" si="12"/>
        <v>1993</v>
      </c>
      <c r="AB33" s="92">
        <f t="shared" si="13"/>
        <v>597</v>
      </c>
      <c r="AC33" s="25">
        <v>55</v>
      </c>
      <c r="AD33" s="38" t="s">
        <v>754</v>
      </c>
      <c r="AE33" s="92">
        <v>67</v>
      </c>
      <c r="AF33" s="25">
        <v>1</v>
      </c>
      <c r="AG33" s="92">
        <v>1833</v>
      </c>
      <c r="AH33" s="92">
        <v>503</v>
      </c>
      <c r="AI33" s="25">
        <v>58</v>
      </c>
      <c r="AJ33" s="92">
        <v>38</v>
      </c>
      <c r="AK33" s="92">
        <v>35</v>
      </c>
      <c r="AL33" s="92">
        <f>SUM(AM33:AN33)</f>
        <v>623</v>
      </c>
      <c r="AM33" s="92">
        <f>SUM(AO33,AQ33)</f>
        <v>328</v>
      </c>
      <c r="AN33" s="92">
        <f>SUM(AP33,AR33)</f>
        <v>295</v>
      </c>
      <c r="AO33" s="31">
        <v>112</v>
      </c>
      <c r="AP33" s="13">
        <v>105</v>
      </c>
      <c r="AQ33" s="13">
        <v>216</v>
      </c>
      <c r="AR33" s="13">
        <v>190</v>
      </c>
    </row>
    <row r="34" spans="1:44" ht="18" customHeight="1">
      <c r="A34" s="562" t="s">
        <v>81</v>
      </c>
      <c r="B34" s="563"/>
      <c r="C34" s="186">
        <f>SUM(C35:C42)</f>
        <v>207</v>
      </c>
      <c r="D34" s="186">
        <f>SUM(D35:D42)</f>
        <v>122</v>
      </c>
      <c r="E34" s="186">
        <f>SUM(E35:E42)</f>
        <v>85</v>
      </c>
      <c r="F34" s="186">
        <f>SUM(F35:F42)</f>
        <v>10</v>
      </c>
      <c r="G34" s="187" t="s">
        <v>755</v>
      </c>
      <c r="H34" s="186">
        <f aca="true" t="shared" si="16" ref="H34:S34">SUM(H35:H42)</f>
        <v>9</v>
      </c>
      <c r="I34" s="186">
        <f t="shared" si="16"/>
        <v>1</v>
      </c>
      <c r="J34" s="186">
        <f t="shared" si="16"/>
        <v>102</v>
      </c>
      <c r="K34" s="186">
        <f t="shared" si="16"/>
        <v>69</v>
      </c>
      <c r="L34" s="186">
        <f t="shared" si="16"/>
        <v>8</v>
      </c>
      <c r="M34" s="186">
        <f t="shared" si="16"/>
        <v>1</v>
      </c>
      <c r="N34" s="186">
        <f t="shared" si="16"/>
        <v>7</v>
      </c>
      <c r="O34" s="186">
        <f t="shared" si="16"/>
        <v>2</v>
      </c>
      <c r="P34" s="186">
        <f t="shared" si="16"/>
        <v>6</v>
      </c>
      <c r="Q34" s="186">
        <f t="shared" si="16"/>
        <v>48</v>
      </c>
      <c r="R34" s="186">
        <f t="shared" si="16"/>
        <v>4</v>
      </c>
      <c r="S34" s="186">
        <f t="shared" si="16"/>
        <v>44</v>
      </c>
      <c r="U34" s="87"/>
      <c r="V34" s="87"/>
      <c r="W34" s="582"/>
      <c r="X34" s="78"/>
      <c r="Y34" s="14" t="s">
        <v>313</v>
      </c>
      <c r="Z34" s="410">
        <f t="shared" si="11"/>
        <v>375</v>
      </c>
      <c r="AA34" s="92">
        <f t="shared" si="12"/>
        <v>183</v>
      </c>
      <c r="AB34" s="92">
        <f t="shared" si="13"/>
        <v>192</v>
      </c>
      <c r="AC34" s="38" t="s">
        <v>754</v>
      </c>
      <c r="AD34" s="38" t="s">
        <v>754</v>
      </c>
      <c r="AE34" s="38" t="s">
        <v>754</v>
      </c>
      <c r="AF34" s="38" t="s">
        <v>754</v>
      </c>
      <c r="AG34" s="92">
        <v>30</v>
      </c>
      <c r="AH34" s="92">
        <v>8</v>
      </c>
      <c r="AI34" s="38" t="s">
        <v>754</v>
      </c>
      <c r="AJ34" s="92">
        <v>153</v>
      </c>
      <c r="AK34" s="92">
        <v>184</v>
      </c>
      <c r="AL34" s="25" t="s">
        <v>772</v>
      </c>
      <c r="AM34" s="25" t="s">
        <v>772</v>
      </c>
      <c r="AN34" s="25" t="s">
        <v>772</v>
      </c>
      <c r="AO34" s="25" t="s">
        <v>772</v>
      </c>
      <c r="AP34" s="25" t="s">
        <v>772</v>
      </c>
      <c r="AQ34" s="25" t="s">
        <v>772</v>
      </c>
      <c r="AR34" s="25" t="s">
        <v>772</v>
      </c>
    </row>
    <row r="35" spans="1:41" ht="18" customHeight="1">
      <c r="A35" s="248"/>
      <c r="B35" s="65" t="s">
        <v>82</v>
      </c>
      <c r="C35" s="310">
        <f t="shared" si="6"/>
        <v>23</v>
      </c>
      <c r="D35" s="270">
        <f t="shared" si="7"/>
        <v>12</v>
      </c>
      <c r="E35" s="270">
        <f t="shared" si="8"/>
        <v>11</v>
      </c>
      <c r="F35" s="264">
        <v>1</v>
      </c>
      <c r="G35" s="270" t="s">
        <v>754</v>
      </c>
      <c r="H35" s="264">
        <v>1</v>
      </c>
      <c r="I35" s="270" t="s">
        <v>754</v>
      </c>
      <c r="J35" s="264">
        <v>10</v>
      </c>
      <c r="K35" s="264">
        <v>10</v>
      </c>
      <c r="L35" s="264">
        <v>1</v>
      </c>
      <c r="M35" s="270" t="s">
        <v>754</v>
      </c>
      <c r="N35" s="270" t="s">
        <v>754</v>
      </c>
      <c r="O35" s="270" t="s">
        <v>754</v>
      </c>
      <c r="P35" s="270" t="s">
        <v>754</v>
      </c>
      <c r="Q35" s="268">
        <f t="shared" si="3"/>
        <v>7</v>
      </c>
      <c r="R35" s="270">
        <v>1</v>
      </c>
      <c r="S35" s="264">
        <v>6</v>
      </c>
      <c r="U35" s="31"/>
      <c r="V35" s="85"/>
      <c r="W35" s="31"/>
      <c r="X35" s="85"/>
      <c r="Y35" s="85"/>
      <c r="Z35" s="410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31"/>
      <c r="AL35" s="31"/>
      <c r="AM35" s="31"/>
      <c r="AN35" s="31"/>
      <c r="AO35" s="31"/>
    </row>
    <row r="36" spans="1:44" ht="18" customHeight="1">
      <c r="A36" s="248"/>
      <c r="B36" s="65" t="s">
        <v>83</v>
      </c>
      <c r="C36" s="310">
        <f t="shared" si="6"/>
        <v>51</v>
      </c>
      <c r="D36" s="270">
        <f t="shared" si="7"/>
        <v>30</v>
      </c>
      <c r="E36" s="270">
        <f t="shared" si="8"/>
        <v>21</v>
      </c>
      <c r="F36" s="264">
        <v>2</v>
      </c>
      <c r="G36" s="270" t="s">
        <v>754</v>
      </c>
      <c r="H36" s="264">
        <v>2</v>
      </c>
      <c r="I36" s="270" t="s">
        <v>754</v>
      </c>
      <c r="J36" s="264">
        <v>26</v>
      </c>
      <c r="K36" s="264">
        <v>18</v>
      </c>
      <c r="L36" s="264">
        <v>2</v>
      </c>
      <c r="M36" s="270" t="s">
        <v>754</v>
      </c>
      <c r="N36" s="270">
        <v>1</v>
      </c>
      <c r="O36" s="270" t="s">
        <v>754</v>
      </c>
      <c r="P36" s="270" t="s">
        <v>754</v>
      </c>
      <c r="Q36" s="268">
        <f t="shared" si="3"/>
        <v>17</v>
      </c>
      <c r="R36" s="270" t="s">
        <v>754</v>
      </c>
      <c r="S36" s="264">
        <v>17</v>
      </c>
      <c r="U36" s="87"/>
      <c r="V36" s="231"/>
      <c r="W36" s="597" t="s">
        <v>467</v>
      </c>
      <c r="X36" s="85"/>
      <c r="Y36" s="14" t="s">
        <v>300</v>
      </c>
      <c r="Z36" s="410">
        <f>SUM(Z37:Z38)</f>
        <v>636</v>
      </c>
      <c r="AA36" s="92">
        <f>SUM(AA37:AA38)</f>
        <v>447</v>
      </c>
      <c r="AB36" s="92">
        <f>SUM(AB37:AB38)</f>
        <v>189</v>
      </c>
      <c r="AC36" s="92">
        <f>SUM(AC37:AC38)</f>
        <v>9</v>
      </c>
      <c r="AD36" s="38" t="s">
        <v>754</v>
      </c>
      <c r="AE36" s="92">
        <f aca="true" t="shared" si="17" ref="AE36:AR36">SUM(AE37:AE38)</f>
        <v>12</v>
      </c>
      <c r="AF36" s="92">
        <f t="shared" si="17"/>
        <v>2</v>
      </c>
      <c r="AG36" s="92">
        <f t="shared" si="17"/>
        <v>277</v>
      </c>
      <c r="AH36" s="92">
        <f t="shared" si="17"/>
        <v>82</v>
      </c>
      <c r="AI36" s="92">
        <f t="shared" si="17"/>
        <v>7</v>
      </c>
      <c r="AJ36" s="92">
        <f t="shared" si="17"/>
        <v>149</v>
      </c>
      <c r="AK36" s="92">
        <f t="shared" si="17"/>
        <v>98</v>
      </c>
      <c r="AL36" s="92">
        <f t="shared" si="17"/>
        <v>68</v>
      </c>
      <c r="AM36" s="92">
        <f t="shared" si="17"/>
        <v>23</v>
      </c>
      <c r="AN36" s="92">
        <f t="shared" si="17"/>
        <v>45</v>
      </c>
      <c r="AO36" s="92">
        <f t="shared" si="17"/>
        <v>15</v>
      </c>
      <c r="AP36" s="92">
        <f t="shared" si="17"/>
        <v>26</v>
      </c>
      <c r="AQ36" s="92">
        <f t="shared" si="17"/>
        <v>8</v>
      </c>
      <c r="AR36" s="92">
        <f t="shared" si="17"/>
        <v>19</v>
      </c>
    </row>
    <row r="37" spans="1:44" ht="18" customHeight="1">
      <c r="A37" s="248"/>
      <c r="B37" s="65" t="s">
        <v>84</v>
      </c>
      <c r="C37" s="310">
        <f t="shared" si="6"/>
        <v>79</v>
      </c>
      <c r="D37" s="270">
        <f t="shared" si="7"/>
        <v>43</v>
      </c>
      <c r="E37" s="270">
        <f t="shared" si="8"/>
        <v>36</v>
      </c>
      <c r="F37" s="386">
        <v>2</v>
      </c>
      <c r="G37" s="270" t="s">
        <v>754</v>
      </c>
      <c r="H37" s="386">
        <v>2</v>
      </c>
      <c r="I37" s="270" t="s">
        <v>754</v>
      </c>
      <c r="J37" s="386">
        <v>38</v>
      </c>
      <c r="K37" s="386">
        <v>30</v>
      </c>
      <c r="L37" s="386">
        <v>2</v>
      </c>
      <c r="M37" s="386">
        <v>1</v>
      </c>
      <c r="N37" s="386">
        <v>4</v>
      </c>
      <c r="O37" s="270" t="s">
        <v>754</v>
      </c>
      <c r="P37" s="386">
        <v>1</v>
      </c>
      <c r="Q37" s="268">
        <f t="shared" si="3"/>
        <v>9</v>
      </c>
      <c r="R37" s="386">
        <v>2</v>
      </c>
      <c r="S37" s="386">
        <v>7</v>
      </c>
      <c r="U37" s="87"/>
      <c r="V37" s="87"/>
      <c r="W37" s="582"/>
      <c r="X37" s="78"/>
      <c r="Y37" s="14" t="s">
        <v>312</v>
      </c>
      <c r="Z37" s="410">
        <f t="shared" si="11"/>
        <v>424</v>
      </c>
      <c r="AA37" s="92">
        <f t="shared" si="12"/>
        <v>322</v>
      </c>
      <c r="AB37" s="92">
        <f t="shared" si="13"/>
        <v>102</v>
      </c>
      <c r="AC37" s="25">
        <v>9</v>
      </c>
      <c r="AD37" s="38" t="s">
        <v>754</v>
      </c>
      <c r="AE37" s="92">
        <v>12</v>
      </c>
      <c r="AF37" s="25">
        <v>2</v>
      </c>
      <c r="AG37" s="92">
        <v>275</v>
      </c>
      <c r="AH37" s="92">
        <v>76</v>
      </c>
      <c r="AI37" s="25">
        <v>7</v>
      </c>
      <c r="AJ37" s="92">
        <v>26</v>
      </c>
      <c r="AK37" s="92">
        <v>17</v>
      </c>
      <c r="AL37" s="92">
        <f>SUM(AM37:AN37)</f>
        <v>68</v>
      </c>
      <c r="AM37" s="92">
        <f>SUM(AO37,AQ37)</f>
        <v>23</v>
      </c>
      <c r="AN37" s="92">
        <f>SUM(AP37,AR37)</f>
        <v>45</v>
      </c>
      <c r="AO37" s="31">
        <v>15</v>
      </c>
      <c r="AP37" s="13">
        <v>26</v>
      </c>
      <c r="AQ37" s="13">
        <v>8</v>
      </c>
      <c r="AR37" s="13">
        <v>19</v>
      </c>
    </row>
    <row r="38" spans="1:44" ht="18" customHeight="1">
      <c r="A38" s="248"/>
      <c r="B38" s="65" t="s">
        <v>85</v>
      </c>
      <c r="C38" s="310">
        <f t="shared" si="6"/>
        <v>10</v>
      </c>
      <c r="D38" s="270">
        <f t="shared" si="7"/>
        <v>5</v>
      </c>
      <c r="E38" s="270">
        <f t="shared" si="8"/>
        <v>5</v>
      </c>
      <c r="F38" s="268">
        <v>1</v>
      </c>
      <c r="G38" s="270" t="s">
        <v>754</v>
      </c>
      <c r="H38" s="270" t="s">
        <v>754</v>
      </c>
      <c r="I38" s="268">
        <v>1</v>
      </c>
      <c r="J38" s="268">
        <v>4</v>
      </c>
      <c r="K38" s="268">
        <v>2</v>
      </c>
      <c r="L38" s="270" t="s">
        <v>754</v>
      </c>
      <c r="M38" s="270" t="s">
        <v>754</v>
      </c>
      <c r="N38" s="268">
        <v>2</v>
      </c>
      <c r="O38" s="268">
        <v>1</v>
      </c>
      <c r="P38" s="268">
        <v>1</v>
      </c>
      <c r="Q38" s="268">
        <f t="shared" si="3"/>
        <v>2</v>
      </c>
      <c r="R38" s="270" t="s">
        <v>754</v>
      </c>
      <c r="S38" s="268">
        <v>2</v>
      </c>
      <c r="U38" s="87"/>
      <c r="V38" s="87"/>
      <c r="W38" s="582"/>
      <c r="X38" s="78"/>
      <c r="Y38" s="14" t="s">
        <v>313</v>
      </c>
      <c r="Z38" s="410">
        <f t="shared" si="11"/>
        <v>212</v>
      </c>
      <c r="AA38" s="92">
        <f t="shared" si="12"/>
        <v>125</v>
      </c>
      <c r="AB38" s="92">
        <f t="shared" si="13"/>
        <v>87</v>
      </c>
      <c r="AC38" s="38" t="s">
        <v>754</v>
      </c>
      <c r="AD38" s="38" t="s">
        <v>754</v>
      </c>
      <c r="AE38" s="38" t="s">
        <v>754</v>
      </c>
      <c r="AF38" s="38" t="s">
        <v>754</v>
      </c>
      <c r="AG38" s="92">
        <v>2</v>
      </c>
      <c r="AH38" s="92">
        <v>6</v>
      </c>
      <c r="AI38" s="38" t="s">
        <v>754</v>
      </c>
      <c r="AJ38" s="92">
        <v>123</v>
      </c>
      <c r="AK38" s="92">
        <v>81</v>
      </c>
      <c r="AL38" s="25" t="s">
        <v>772</v>
      </c>
      <c r="AM38" s="25" t="s">
        <v>772</v>
      </c>
      <c r="AN38" s="25" t="s">
        <v>772</v>
      </c>
      <c r="AO38" s="25" t="s">
        <v>772</v>
      </c>
      <c r="AP38" s="25" t="s">
        <v>772</v>
      </c>
      <c r="AQ38" s="25" t="s">
        <v>772</v>
      </c>
      <c r="AR38" s="25" t="s">
        <v>772</v>
      </c>
    </row>
    <row r="39" spans="1:41" ht="18" customHeight="1">
      <c r="A39" s="248"/>
      <c r="B39" s="65" t="s">
        <v>86</v>
      </c>
      <c r="C39" s="310">
        <f t="shared" si="6"/>
        <v>9</v>
      </c>
      <c r="D39" s="270">
        <f t="shared" si="7"/>
        <v>6</v>
      </c>
      <c r="E39" s="270">
        <f t="shared" si="8"/>
        <v>3</v>
      </c>
      <c r="F39" s="264">
        <v>1</v>
      </c>
      <c r="G39" s="270" t="s">
        <v>754</v>
      </c>
      <c r="H39" s="264">
        <v>1</v>
      </c>
      <c r="I39" s="270" t="s">
        <v>754</v>
      </c>
      <c r="J39" s="264">
        <v>4</v>
      </c>
      <c r="K39" s="264">
        <v>3</v>
      </c>
      <c r="L39" s="270" t="s">
        <v>754</v>
      </c>
      <c r="M39" s="270" t="s">
        <v>754</v>
      </c>
      <c r="N39" s="270" t="s">
        <v>754</v>
      </c>
      <c r="O39" s="270" t="s">
        <v>754</v>
      </c>
      <c r="P39" s="385">
        <v>3</v>
      </c>
      <c r="Q39" s="268">
        <f t="shared" si="3"/>
        <v>2</v>
      </c>
      <c r="R39" s="270" t="s">
        <v>754</v>
      </c>
      <c r="S39" s="264">
        <v>2</v>
      </c>
      <c r="U39" s="87"/>
      <c r="V39" s="87"/>
      <c r="W39" s="78"/>
      <c r="X39" s="78"/>
      <c r="Y39" s="14"/>
      <c r="Z39" s="162"/>
      <c r="AA39" s="25"/>
      <c r="AB39" s="25"/>
      <c r="AC39" s="25"/>
      <c r="AD39" s="92"/>
      <c r="AF39" s="25"/>
      <c r="AG39" s="92"/>
      <c r="AH39" s="92"/>
      <c r="AI39" s="25"/>
      <c r="AJ39" s="92"/>
      <c r="AK39" s="31"/>
      <c r="AL39" s="31"/>
      <c r="AM39" s="31"/>
      <c r="AN39" s="31"/>
      <c r="AO39" s="31"/>
    </row>
    <row r="40" spans="1:44" ht="18" customHeight="1">
      <c r="A40" s="248"/>
      <c r="B40" s="65" t="s">
        <v>87</v>
      </c>
      <c r="C40" s="310">
        <f t="shared" si="6"/>
        <v>12</v>
      </c>
      <c r="D40" s="270">
        <f t="shared" si="7"/>
        <v>7</v>
      </c>
      <c r="E40" s="270">
        <f t="shared" si="8"/>
        <v>5</v>
      </c>
      <c r="F40" s="264">
        <v>1</v>
      </c>
      <c r="G40" s="270" t="s">
        <v>754</v>
      </c>
      <c r="H40" s="264">
        <v>1</v>
      </c>
      <c r="I40" s="270" t="s">
        <v>754</v>
      </c>
      <c r="J40" s="264">
        <v>5</v>
      </c>
      <c r="K40" s="264">
        <v>3</v>
      </c>
      <c r="L40" s="264">
        <v>2</v>
      </c>
      <c r="M40" s="270" t="s">
        <v>754</v>
      </c>
      <c r="N40" s="270" t="s">
        <v>754</v>
      </c>
      <c r="O40" s="270" t="s">
        <v>754</v>
      </c>
      <c r="P40" s="270">
        <v>1</v>
      </c>
      <c r="Q40" s="268">
        <f t="shared" si="3"/>
        <v>6</v>
      </c>
      <c r="R40" s="270" t="s">
        <v>754</v>
      </c>
      <c r="S40" s="264">
        <v>6</v>
      </c>
      <c r="U40" s="87"/>
      <c r="V40" s="87"/>
      <c r="W40" s="597" t="s">
        <v>468</v>
      </c>
      <c r="X40" s="78"/>
      <c r="Y40" s="14" t="s">
        <v>300</v>
      </c>
      <c r="Z40" s="410">
        <f>SUM(Z41:Z42)</f>
        <v>31</v>
      </c>
      <c r="AA40" s="92">
        <f>SUM(AA41:AA42)</f>
        <v>22</v>
      </c>
      <c r="AB40" s="92">
        <f>SUM(AB41:AB42)</f>
        <v>9</v>
      </c>
      <c r="AC40" s="75" t="s">
        <v>754</v>
      </c>
      <c r="AD40" s="75" t="s">
        <v>754</v>
      </c>
      <c r="AE40" s="92">
        <f>SUM(AE41:AE42)</f>
        <v>1</v>
      </c>
      <c r="AF40" s="75" t="s">
        <v>754</v>
      </c>
      <c r="AG40" s="92">
        <f aca="true" t="shared" si="18" ref="AG40:AQ40">SUM(AG41:AG42)</f>
        <v>17</v>
      </c>
      <c r="AH40" s="92">
        <f t="shared" si="18"/>
        <v>5</v>
      </c>
      <c r="AI40" s="92">
        <f t="shared" si="18"/>
        <v>1</v>
      </c>
      <c r="AJ40" s="92">
        <f t="shared" si="18"/>
        <v>4</v>
      </c>
      <c r="AK40" s="92">
        <f t="shared" si="18"/>
        <v>3</v>
      </c>
      <c r="AL40" s="92">
        <f t="shared" si="18"/>
        <v>6</v>
      </c>
      <c r="AM40" s="92">
        <f t="shared" si="18"/>
        <v>3</v>
      </c>
      <c r="AN40" s="92">
        <f t="shared" si="18"/>
        <v>3</v>
      </c>
      <c r="AO40" s="92">
        <f t="shared" si="18"/>
        <v>1</v>
      </c>
      <c r="AP40" s="92">
        <f t="shared" si="18"/>
        <v>3</v>
      </c>
      <c r="AQ40" s="92">
        <f t="shared" si="18"/>
        <v>2</v>
      </c>
      <c r="AR40" s="38" t="s">
        <v>754</v>
      </c>
    </row>
    <row r="41" spans="1:44" ht="18" customHeight="1">
      <c r="A41" s="248"/>
      <c r="B41" s="65" t="s">
        <v>88</v>
      </c>
      <c r="C41" s="310">
        <f t="shared" si="6"/>
        <v>13</v>
      </c>
      <c r="D41" s="270">
        <f t="shared" si="7"/>
        <v>11</v>
      </c>
      <c r="E41" s="270">
        <f t="shared" si="8"/>
        <v>2</v>
      </c>
      <c r="F41" s="264">
        <v>1</v>
      </c>
      <c r="G41" s="270" t="s">
        <v>754</v>
      </c>
      <c r="H41" s="264">
        <v>1</v>
      </c>
      <c r="I41" s="270" t="s">
        <v>754</v>
      </c>
      <c r="J41" s="264">
        <v>9</v>
      </c>
      <c r="K41" s="264">
        <v>2</v>
      </c>
      <c r="L41" s="270" t="s">
        <v>754</v>
      </c>
      <c r="M41" s="270" t="s">
        <v>754</v>
      </c>
      <c r="N41" s="270" t="s">
        <v>754</v>
      </c>
      <c r="O41" s="270">
        <v>1</v>
      </c>
      <c r="P41" s="270" t="s">
        <v>754</v>
      </c>
      <c r="Q41" s="268">
        <f t="shared" si="3"/>
        <v>2</v>
      </c>
      <c r="R41" s="270" t="s">
        <v>754</v>
      </c>
      <c r="S41" s="264">
        <v>2</v>
      </c>
      <c r="U41" s="87"/>
      <c r="V41" s="87"/>
      <c r="W41" s="582"/>
      <c r="X41" s="78"/>
      <c r="Y41" s="14" t="s">
        <v>312</v>
      </c>
      <c r="Z41" s="410">
        <f t="shared" si="11"/>
        <v>24</v>
      </c>
      <c r="AA41" s="92">
        <f t="shared" si="12"/>
        <v>18</v>
      </c>
      <c r="AB41" s="92">
        <f t="shared" si="13"/>
        <v>6</v>
      </c>
      <c r="AC41" s="75" t="s">
        <v>754</v>
      </c>
      <c r="AD41" s="75" t="s">
        <v>754</v>
      </c>
      <c r="AE41" s="92">
        <v>1</v>
      </c>
      <c r="AF41" s="75" t="s">
        <v>754</v>
      </c>
      <c r="AG41" s="92">
        <v>17</v>
      </c>
      <c r="AH41" s="92">
        <v>5</v>
      </c>
      <c r="AI41" s="25">
        <v>1</v>
      </c>
      <c r="AJ41" s="38" t="s">
        <v>754</v>
      </c>
      <c r="AK41" s="38" t="s">
        <v>754</v>
      </c>
      <c r="AL41" s="92">
        <f>SUM(AM41:AN41)</f>
        <v>6</v>
      </c>
      <c r="AM41" s="92">
        <f>SUM(AO41,AQ41)</f>
        <v>3</v>
      </c>
      <c r="AN41" s="92">
        <f>SUM(AP41,AR41)</f>
        <v>3</v>
      </c>
      <c r="AO41" s="31">
        <v>1</v>
      </c>
      <c r="AP41" s="31">
        <v>3</v>
      </c>
      <c r="AQ41" s="31">
        <v>2</v>
      </c>
      <c r="AR41" s="38" t="s">
        <v>754</v>
      </c>
    </row>
    <row r="42" spans="1:44" ht="18" customHeight="1">
      <c r="A42" s="248"/>
      <c r="B42" s="65" t="s">
        <v>89</v>
      </c>
      <c r="C42" s="310">
        <f t="shared" si="6"/>
        <v>10</v>
      </c>
      <c r="D42" s="270">
        <f t="shared" si="7"/>
        <v>8</v>
      </c>
      <c r="E42" s="270">
        <f t="shared" si="8"/>
        <v>2</v>
      </c>
      <c r="F42" s="264">
        <v>1</v>
      </c>
      <c r="G42" s="270" t="s">
        <v>754</v>
      </c>
      <c r="H42" s="270">
        <v>1</v>
      </c>
      <c r="I42" s="270" t="s">
        <v>754</v>
      </c>
      <c r="J42" s="264">
        <v>6</v>
      </c>
      <c r="K42" s="264">
        <v>1</v>
      </c>
      <c r="L42" s="270">
        <v>1</v>
      </c>
      <c r="M42" s="270" t="s">
        <v>754</v>
      </c>
      <c r="N42" s="270" t="s">
        <v>754</v>
      </c>
      <c r="O42" s="270" t="s">
        <v>754</v>
      </c>
      <c r="P42" s="270" t="s">
        <v>754</v>
      </c>
      <c r="Q42" s="268">
        <f t="shared" si="3"/>
        <v>3</v>
      </c>
      <c r="R42" s="270">
        <v>1</v>
      </c>
      <c r="S42" s="264">
        <v>2</v>
      </c>
      <c r="U42" s="87"/>
      <c r="V42" s="87"/>
      <c r="W42" s="647"/>
      <c r="X42" s="258"/>
      <c r="Y42" s="235" t="s">
        <v>313</v>
      </c>
      <c r="Z42" s="411">
        <f t="shared" si="11"/>
        <v>7</v>
      </c>
      <c r="AA42" s="412">
        <f t="shared" si="12"/>
        <v>4</v>
      </c>
      <c r="AB42" s="412">
        <f t="shared" si="13"/>
        <v>3</v>
      </c>
      <c r="AC42" s="54" t="s">
        <v>754</v>
      </c>
      <c r="AD42" s="224" t="s">
        <v>754</v>
      </c>
      <c r="AE42" s="224" t="s">
        <v>754</v>
      </c>
      <c r="AF42" s="224" t="s">
        <v>754</v>
      </c>
      <c r="AG42" s="224" t="s">
        <v>754</v>
      </c>
      <c r="AH42" s="224" t="s">
        <v>754</v>
      </c>
      <c r="AI42" s="224" t="s">
        <v>754</v>
      </c>
      <c r="AJ42" s="413">
        <v>4</v>
      </c>
      <c r="AK42" s="413">
        <v>3</v>
      </c>
      <c r="AL42" s="414" t="s">
        <v>772</v>
      </c>
      <c r="AM42" s="414" t="s">
        <v>772</v>
      </c>
      <c r="AN42" s="414" t="s">
        <v>772</v>
      </c>
      <c r="AO42" s="414" t="s">
        <v>772</v>
      </c>
      <c r="AP42" s="414" t="s">
        <v>772</v>
      </c>
      <c r="AQ42" s="414" t="s">
        <v>772</v>
      </c>
      <c r="AR42" s="414" t="s">
        <v>754</v>
      </c>
    </row>
    <row r="43" spans="1:41" ht="18" customHeight="1">
      <c r="A43" s="248"/>
      <c r="B43" s="65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64"/>
      <c r="U43" s="87"/>
      <c r="V43" s="87"/>
      <c r="W43" s="34" t="s">
        <v>38</v>
      </c>
      <c r="X43" s="87"/>
      <c r="Y43" s="14"/>
      <c r="Z43" s="205"/>
      <c r="AA43" s="205"/>
      <c r="AB43" s="205"/>
      <c r="AC43" s="172"/>
      <c r="AD43" s="215"/>
      <c r="AE43" s="215"/>
      <c r="AF43" s="172"/>
      <c r="AG43" s="205"/>
      <c r="AH43" s="205"/>
      <c r="AI43" s="172"/>
      <c r="AJ43" s="205"/>
      <c r="AK43" s="205"/>
      <c r="AL43" s="172"/>
      <c r="AM43" s="205"/>
      <c r="AN43" s="205"/>
      <c r="AO43" s="31"/>
    </row>
    <row r="44" spans="1:41" ht="18" customHeight="1">
      <c r="A44" s="562" t="s">
        <v>90</v>
      </c>
      <c r="B44" s="563"/>
      <c r="C44" s="186">
        <f>SUM(C45:C49)</f>
        <v>189</v>
      </c>
      <c r="D44" s="186">
        <f>SUM(D45:D49)</f>
        <v>108</v>
      </c>
      <c r="E44" s="186">
        <f>SUM(E45:E49)</f>
        <v>81</v>
      </c>
      <c r="F44" s="186">
        <f>SUM(F45:F49)</f>
        <v>6</v>
      </c>
      <c r="G44" s="187" t="s">
        <v>755</v>
      </c>
      <c r="H44" s="186">
        <f>SUM(H45:H49)</f>
        <v>7</v>
      </c>
      <c r="I44" s="187" t="s">
        <v>755</v>
      </c>
      <c r="J44" s="186">
        <f>SUM(J45:J49)</f>
        <v>91</v>
      </c>
      <c r="K44" s="186">
        <f>SUM(K45:K49)</f>
        <v>72</v>
      </c>
      <c r="L44" s="186">
        <f>SUM(L45:L49)</f>
        <v>6</v>
      </c>
      <c r="M44" s="186">
        <f>SUM(M45:M49)</f>
        <v>4</v>
      </c>
      <c r="N44" s="186">
        <f>SUM(N45:N49)</f>
        <v>3</v>
      </c>
      <c r="O44" s="187" t="s">
        <v>755</v>
      </c>
      <c r="P44" s="186">
        <f>SUM(P45:P49)</f>
        <v>1</v>
      </c>
      <c r="Q44" s="186">
        <f>SUM(Q45:Q49)</f>
        <v>37</v>
      </c>
      <c r="R44" s="186">
        <f>SUM(R45:R49)</f>
        <v>8</v>
      </c>
      <c r="S44" s="186">
        <f>SUM(S45:S49)</f>
        <v>29</v>
      </c>
      <c r="U44" s="87"/>
      <c r="V44" s="87"/>
      <c r="W44" s="87"/>
      <c r="X44" s="87"/>
      <c r="Y44" s="14"/>
      <c r="Z44" s="205"/>
      <c r="AA44" s="205"/>
      <c r="AB44" s="205"/>
      <c r="AC44" s="172"/>
      <c r="AD44" s="215"/>
      <c r="AE44" s="215"/>
      <c r="AF44" s="172"/>
      <c r="AG44" s="205"/>
      <c r="AH44" s="205"/>
      <c r="AI44" s="172"/>
      <c r="AJ44" s="205"/>
      <c r="AK44" s="205"/>
      <c r="AL44" s="172"/>
      <c r="AM44" s="205"/>
      <c r="AN44" s="205"/>
      <c r="AO44" s="31"/>
    </row>
    <row r="45" spans="1:41" ht="18" customHeight="1">
      <c r="A45" s="248"/>
      <c r="B45" s="65" t="s">
        <v>91</v>
      </c>
      <c r="C45" s="310">
        <f t="shared" si="6"/>
        <v>60</v>
      </c>
      <c r="D45" s="270">
        <f t="shared" si="7"/>
        <v>33</v>
      </c>
      <c r="E45" s="270">
        <f t="shared" si="8"/>
        <v>27</v>
      </c>
      <c r="F45" s="264">
        <v>2</v>
      </c>
      <c r="G45" s="270" t="s">
        <v>754</v>
      </c>
      <c r="H45" s="264">
        <v>2</v>
      </c>
      <c r="I45" s="270" t="s">
        <v>754</v>
      </c>
      <c r="J45" s="264">
        <v>29</v>
      </c>
      <c r="K45" s="264">
        <v>24</v>
      </c>
      <c r="L45" s="270">
        <v>2</v>
      </c>
      <c r="M45" s="270" t="s">
        <v>754</v>
      </c>
      <c r="N45" s="270">
        <v>1</v>
      </c>
      <c r="O45" s="270" t="s">
        <v>754</v>
      </c>
      <c r="P45" s="270" t="s">
        <v>754</v>
      </c>
      <c r="Q45" s="268">
        <f t="shared" si="3"/>
        <v>16</v>
      </c>
      <c r="R45" s="270">
        <v>2</v>
      </c>
      <c r="S45" s="264">
        <v>14</v>
      </c>
      <c r="U45" s="31"/>
      <c r="V45" s="85"/>
      <c r="W45" s="87"/>
      <c r="X45" s="87"/>
      <c r="Y45" s="14"/>
      <c r="Z45" s="205"/>
      <c r="AA45" s="205"/>
      <c r="AB45" s="205"/>
      <c r="AC45" s="172"/>
      <c r="AD45" s="215"/>
      <c r="AE45" s="215"/>
      <c r="AF45" s="172"/>
      <c r="AG45" s="205"/>
      <c r="AH45" s="205"/>
      <c r="AI45" s="172"/>
      <c r="AJ45" s="205"/>
      <c r="AK45" s="205"/>
      <c r="AL45" s="172"/>
      <c r="AM45" s="205"/>
      <c r="AN45" s="245"/>
      <c r="AO45" s="31"/>
    </row>
    <row r="46" spans="1:41" ht="18" customHeight="1">
      <c r="A46" s="248"/>
      <c r="B46" s="65" t="s">
        <v>92</v>
      </c>
      <c r="C46" s="310">
        <f t="shared" si="6"/>
        <v>23</v>
      </c>
      <c r="D46" s="270">
        <f t="shared" si="7"/>
        <v>12</v>
      </c>
      <c r="E46" s="270">
        <f t="shared" si="8"/>
        <v>11</v>
      </c>
      <c r="F46" s="264">
        <v>1</v>
      </c>
      <c r="G46" s="270" t="s">
        <v>754</v>
      </c>
      <c r="H46" s="270">
        <v>1</v>
      </c>
      <c r="I46" s="270" t="s">
        <v>754</v>
      </c>
      <c r="J46" s="264">
        <v>10</v>
      </c>
      <c r="K46" s="264">
        <v>9</v>
      </c>
      <c r="L46" s="264">
        <v>1</v>
      </c>
      <c r="M46" s="270" t="s">
        <v>754</v>
      </c>
      <c r="N46" s="270">
        <v>1</v>
      </c>
      <c r="O46" s="270" t="s">
        <v>754</v>
      </c>
      <c r="P46" s="270">
        <v>1</v>
      </c>
      <c r="Q46" s="268">
        <f t="shared" si="3"/>
        <v>3</v>
      </c>
      <c r="R46" s="270">
        <v>1</v>
      </c>
      <c r="S46" s="264">
        <v>2</v>
      </c>
      <c r="U46" s="87"/>
      <c r="V46" s="231"/>
      <c r="W46" s="87"/>
      <c r="X46" s="87"/>
      <c r="Y46" s="14"/>
      <c r="Z46" s="205"/>
      <c r="AA46" s="205"/>
      <c r="AB46" s="205"/>
      <c r="AC46" s="172"/>
      <c r="AD46" s="215"/>
      <c r="AE46" s="215"/>
      <c r="AF46" s="172"/>
      <c r="AG46" s="205"/>
      <c r="AH46" s="205"/>
      <c r="AI46" s="172"/>
      <c r="AJ46" s="205"/>
      <c r="AK46" s="205"/>
      <c r="AL46" s="172"/>
      <c r="AM46" s="205"/>
      <c r="AN46" s="206"/>
      <c r="AO46" s="31"/>
    </row>
    <row r="47" spans="1:41" ht="18" customHeight="1">
      <c r="A47" s="248"/>
      <c r="B47" s="65" t="s">
        <v>93</v>
      </c>
      <c r="C47" s="310">
        <f t="shared" si="6"/>
        <v>27</v>
      </c>
      <c r="D47" s="270">
        <f t="shared" si="7"/>
        <v>15</v>
      </c>
      <c r="E47" s="270">
        <f t="shared" si="8"/>
        <v>12</v>
      </c>
      <c r="F47" s="386">
        <v>1</v>
      </c>
      <c r="G47" s="270" t="s">
        <v>754</v>
      </c>
      <c r="H47" s="386">
        <v>1</v>
      </c>
      <c r="I47" s="270" t="s">
        <v>769</v>
      </c>
      <c r="J47" s="386">
        <v>12</v>
      </c>
      <c r="K47" s="386">
        <v>10</v>
      </c>
      <c r="L47" s="386">
        <v>1</v>
      </c>
      <c r="M47" s="386">
        <v>1</v>
      </c>
      <c r="N47" s="386">
        <v>1</v>
      </c>
      <c r="O47" s="270" t="s">
        <v>770</v>
      </c>
      <c r="P47" s="270" t="s">
        <v>770</v>
      </c>
      <c r="Q47" s="268">
        <f t="shared" si="3"/>
        <v>9</v>
      </c>
      <c r="R47" s="386">
        <v>3</v>
      </c>
      <c r="S47" s="386">
        <v>6</v>
      </c>
      <c r="T47" s="23"/>
      <c r="U47" s="87"/>
      <c r="V47" s="87"/>
      <c r="W47" s="612" t="s">
        <v>456</v>
      </c>
      <c r="X47" s="612"/>
      <c r="Y47" s="612"/>
      <c r="Z47" s="612"/>
      <c r="AA47" s="612"/>
      <c r="AB47" s="612"/>
      <c r="AC47" s="612"/>
      <c r="AD47" s="612"/>
      <c r="AE47" s="612"/>
      <c r="AF47" s="612"/>
      <c r="AG47" s="612"/>
      <c r="AH47" s="612"/>
      <c r="AI47" s="612"/>
      <c r="AJ47" s="612"/>
      <c r="AK47" s="612"/>
      <c r="AL47" s="612"/>
      <c r="AM47" s="612"/>
      <c r="AN47" s="205"/>
      <c r="AO47" s="31"/>
    </row>
    <row r="48" spans="1:41" ht="18" customHeight="1">
      <c r="A48" s="248"/>
      <c r="B48" s="65" t="s">
        <v>94</v>
      </c>
      <c r="C48" s="310">
        <f t="shared" si="6"/>
        <v>27</v>
      </c>
      <c r="D48" s="270">
        <f t="shared" si="7"/>
        <v>17</v>
      </c>
      <c r="E48" s="270">
        <f t="shared" si="8"/>
        <v>10</v>
      </c>
      <c r="F48" s="268">
        <v>1</v>
      </c>
      <c r="G48" s="270" t="s">
        <v>769</v>
      </c>
      <c r="H48" s="268">
        <v>1</v>
      </c>
      <c r="I48" s="270" t="s">
        <v>770</v>
      </c>
      <c r="J48" s="268">
        <v>15</v>
      </c>
      <c r="K48" s="268">
        <v>9</v>
      </c>
      <c r="L48" s="268">
        <v>1</v>
      </c>
      <c r="M48" s="270" t="s">
        <v>255</v>
      </c>
      <c r="N48" s="270" t="s">
        <v>255</v>
      </c>
      <c r="O48" s="270" t="s">
        <v>255</v>
      </c>
      <c r="P48" s="270" t="s">
        <v>769</v>
      </c>
      <c r="Q48" s="268">
        <f t="shared" si="3"/>
        <v>3</v>
      </c>
      <c r="R48" s="268">
        <v>1</v>
      </c>
      <c r="S48" s="268">
        <v>2</v>
      </c>
      <c r="T48" s="23"/>
      <c r="U48" s="87"/>
      <c r="V48" s="87"/>
      <c r="W48" s="617" t="s">
        <v>314</v>
      </c>
      <c r="X48" s="617"/>
      <c r="Y48" s="617"/>
      <c r="Z48" s="617"/>
      <c r="AA48" s="617"/>
      <c r="AB48" s="617"/>
      <c r="AC48" s="617"/>
      <c r="AD48" s="617"/>
      <c r="AE48" s="617"/>
      <c r="AF48" s="617"/>
      <c r="AG48" s="617"/>
      <c r="AH48" s="617"/>
      <c r="AI48" s="617"/>
      <c r="AJ48" s="617"/>
      <c r="AK48" s="617"/>
      <c r="AL48" s="617"/>
      <c r="AM48" s="617"/>
      <c r="AN48" s="205"/>
      <c r="AO48" s="31"/>
    </row>
    <row r="49" spans="1:41" ht="18" customHeight="1" thickBot="1">
      <c r="A49" s="248"/>
      <c r="B49" s="65" t="s">
        <v>95</v>
      </c>
      <c r="C49" s="310">
        <f t="shared" si="6"/>
        <v>52</v>
      </c>
      <c r="D49" s="270">
        <f t="shared" si="7"/>
        <v>31</v>
      </c>
      <c r="E49" s="270">
        <f t="shared" si="8"/>
        <v>21</v>
      </c>
      <c r="F49" s="264">
        <v>1</v>
      </c>
      <c r="G49" s="270" t="s">
        <v>769</v>
      </c>
      <c r="H49" s="270">
        <v>2</v>
      </c>
      <c r="I49" s="270" t="s">
        <v>769</v>
      </c>
      <c r="J49" s="264">
        <v>25</v>
      </c>
      <c r="K49" s="264">
        <v>20</v>
      </c>
      <c r="L49" s="264">
        <v>1</v>
      </c>
      <c r="M49" s="270">
        <v>3</v>
      </c>
      <c r="N49" s="270" t="s">
        <v>769</v>
      </c>
      <c r="O49" s="270" t="s">
        <v>769</v>
      </c>
      <c r="P49" s="270" t="s">
        <v>769</v>
      </c>
      <c r="Q49" s="268">
        <f t="shared" si="3"/>
        <v>6</v>
      </c>
      <c r="R49" s="264">
        <v>1</v>
      </c>
      <c r="S49" s="264">
        <v>5</v>
      </c>
      <c r="T49" s="23"/>
      <c r="U49" s="87"/>
      <c r="V49" s="87"/>
      <c r="W49" s="87"/>
      <c r="X49" s="87"/>
      <c r="Y49" s="14"/>
      <c r="Z49" s="205"/>
      <c r="AA49" s="205"/>
      <c r="AB49" s="205"/>
      <c r="AC49" s="172"/>
      <c r="AD49" s="215"/>
      <c r="AE49" s="215"/>
      <c r="AF49" s="172"/>
      <c r="AG49" s="205"/>
      <c r="AH49" s="205"/>
      <c r="AI49" s="172"/>
      <c r="AJ49" s="205"/>
      <c r="AK49" s="205"/>
      <c r="AL49" s="172"/>
      <c r="AM49" s="257" t="s">
        <v>205</v>
      </c>
      <c r="AN49" s="205"/>
      <c r="AO49" s="31"/>
    </row>
    <row r="50" spans="1:41" ht="18" customHeight="1">
      <c r="A50" s="248"/>
      <c r="B50" s="65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3"/>
      <c r="U50" s="87"/>
      <c r="V50" s="87"/>
      <c r="W50" s="684" t="s">
        <v>461</v>
      </c>
      <c r="X50" s="684"/>
      <c r="Y50" s="685"/>
      <c r="Z50" s="641" t="s">
        <v>315</v>
      </c>
      <c r="AA50" s="642"/>
      <c r="AB50" s="642"/>
      <c r="AC50" s="642"/>
      <c r="AD50" s="642"/>
      <c r="AE50" s="643"/>
      <c r="AF50" s="691" t="s">
        <v>462</v>
      </c>
      <c r="AG50" s="692"/>
      <c r="AH50" s="693"/>
      <c r="AI50" s="693"/>
      <c r="AJ50" s="692"/>
      <c r="AK50" s="694"/>
      <c r="AL50" s="670" t="s">
        <v>469</v>
      </c>
      <c r="AM50" s="671"/>
      <c r="AN50" s="205"/>
      <c r="AO50" s="31"/>
    </row>
    <row r="51" spans="1:41" ht="18" customHeight="1">
      <c r="A51" s="562" t="s">
        <v>96</v>
      </c>
      <c r="B51" s="563"/>
      <c r="C51" s="186">
        <f>SUM(C52:C55)</f>
        <v>102</v>
      </c>
      <c r="D51" s="186">
        <f>SUM(D52:D55)</f>
        <v>57</v>
      </c>
      <c r="E51" s="186">
        <f>SUM(E52:E55)</f>
        <v>45</v>
      </c>
      <c r="F51" s="186">
        <f>SUM(F52:F55)</f>
        <v>5</v>
      </c>
      <c r="G51" s="187" t="s">
        <v>755</v>
      </c>
      <c r="H51" s="186">
        <f>SUM(H52:H55)</f>
        <v>5</v>
      </c>
      <c r="I51" s="187" t="s">
        <v>755</v>
      </c>
      <c r="J51" s="186">
        <f>SUM(J52:J55)</f>
        <v>47</v>
      </c>
      <c r="K51" s="186">
        <f>SUM(K52:K55)</f>
        <v>38</v>
      </c>
      <c r="L51" s="186">
        <f>SUM(L52:L55)</f>
        <v>5</v>
      </c>
      <c r="M51" s="187" t="s">
        <v>755</v>
      </c>
      <c r="N51" s="186">
        <f>SUM(N52:N55)</f>
        <v>2</v>
      </c>
      <c r="O51" s="186">
        <f>SUM(O52:O55)</f>
        <v>2</v>
      </c>
      <c r="P51" s="187" t="s">
        <v>755</v>
      </c>
      <c r="Q51" s="186">
        <f>SUM(Q52:Q55)</f>
        <v>28</v>
      </c>
      <c r="R51" s="186">
        <f>SUM(R52:R55)</f>
        <v>6</v>
      </c>
      <c r="S51" s="186">
        <f>SUM(S52:S55)</f>
        <v>22</v>
      </c>
      <c r="T51" s="23"/>
      <c r="U51" s="87"/>
      <c r="V51" s="87"/>
      <c r="W51" s="686"/>
      <c r="X51" s="686"/>
      <c r="Y51" s="687"/>
      <c r="Z51" s="644"/>
      <c r="AA51" s="645"/>
      <c r="AB51" s="645"/>
      <c r="AC51" s="645"/>
      <c r="AD51" s="645"/>
      <c r="AE51" s="646"/>
      <c r="AF51" s="672" t="s">
        <v>463</v>
      </c>
      <c r="AG51" s="673"/>
      <c r="AH51" s="681" t="s">
        <v>464</v>
      </c>
      <c r="AI51" s="682"/>
      <c r="AJ51" s="645" t="s">
        <v>275</v>
      </c>
      <c r="AK51" s="646"/>
      <c r="AL51" s="672" t="s">
        <v>463</v>
      </c>
      <c r="AM51" s="673"/>
      <c r="AN51" s="205"/>
      <c r="AO51" s="31"/>
    </row>
    <row r="52" spans="1:41" ht="18" customHeight="1">
      <c r="A52" s="9"/>
      <c r="B52" s="65" t="s">
        <v>97</v>
      </c>
      <c r="C52" s="310">
        <f t="shared" si="6"/>
        <v>24</v>
      </c>
      <c r="D52" s="270">
        <f t="shared" si="7"/>
        <v>14</v>
      </c>
      <c r="E52" s="270">
        <f t="shared" si="8"/>
        <v>10</v>
      </c>
      <c r="F52" s="264">
        <v>1</v>
      </c>
      <c r="G52" s="270" t="s">
        <v>769</v>
      </c>
      <c r="H52" s="270">
        <v>1</v>
      </c>
      <c r="I52" s="270" t="s">
        <v>769</v>
      </c>
      <c r="J52" s="264">
        <v>12</v>
      </c>
      <c r="K52" s="264">
        <v>8</v>
      </c>
      <c r="L52" s="264">
        <v>1</v>
      </c>
      <c r="M52" s="270" t="s">
        <v>769</v>
      </c>
      <c r="N52" s="270">
        <v>1</v>
      </c>
      <c r="O52" s="270">
        <v>1</v>
      </c>
      <c r="P52" s="270" t="s">
        <v>769</v>
      </c>
      <c r="Q52" s="268">
        <f t="shared" si="3"/>
        <v>5</v>
      </c>
      <c r="R52" s="264">
        <v>2</v>
      </c>
      <c r="S52" s="264">
        <v>3</v>
      </c>
      <c r="U52" s="31"/>
      <c r="V52" s="85"/>
      <c r="W52" s="688"/>
      <c r="X52" s="688"/>
      <c r="Y52" s="689"/>
      <c r="Z52" s="704" t="s">
        <v>300</v>
      </c>
      <c r="AA52" s="705"/>
      <c r="AB52" s="706" t="s">
        <v>256</v>
      </c>
      <c r="AC52" s="707"/>
      <c r="AD52" s="690" t="s">
        <v>311</v>
      </c>
      <c r="AE52" s="690"/>
      <c r="AF52" s="276" t="s">
        <v>256</v>
      </c>
      <c r="AG52" s="280" t="s">
        <v>311</v>
      </c>
      <c r="AH52" s="276" t="s">
        <v>256</v>
      </c>
      <c r="AI52" s="279" t="s">
        <v>311</v>
      </c>
      <c r="AJ52" s="276" t="s">
        <v>256</v>
      </c>
      <c r="AK52" s="276" t="s">
        <v>311</v>
      </c>
      <c r="AL52" s="276" t="s">
        <v>256</v>
      </c>
      <c r="AM52" s="278" t="s">
        <v>311</v>
      </c>
      <c r="AN52" s="245"/>
      <c r="AO52" s="31"/>
    </row>
    <row r="53" spans="1:41" ht="18" customHeight="1">
      <c r="A53" s="9"/>
      <c r="B53" s="65" t="s">
        <v>98</v>
      </c>
      <c r="C53" s="310">
        <f t="shared" si="6"/>
        <v>18</v>
      </c>
      <c r="D53" s="270">
        <f t="shared" si="7"/>
        <v>10</v>
      </c>
      <c r="E53" s="270">
        <f t="shared" si="8"/>
        <v>8</v>
      </c>
      <c r="F53" s="264">
        <v>1</v>
      </c>
      <c r="G53" s="270" t="s">
        <v>769</v>
      </c>
      <c r="H53" s="270">
        <v>1</v>
      </c>
      <c r="I53" s="270" t="s">
        <v>769</v>
      </c>
      <c r="J53" s="264">
        <v>8</v>
      </c>
      <c r="K53" s="264">
        <v>7</v>
      </c>
      <c r="L53" s="264">
        <v>1</v>
      </c>
      <c r="M53" s="270" t="s">
        <v>769</v>
      </c>
      <c r="N53" s="270" t="s">
        <v>769</v>
      </c>
      <c r="O53" s="270" t="s">
        <v>769</v>
      </c>
      <c r="P53" s="270" t="s">
        <v>769</v>
      </c>
      <c r="Q53" s="268">
        <f t="shared" si="3"/>
        <v>7</v>
      </c>
      <c r="R53" s="264">
        <v>1</v>
      </c>
      <c r="S53" s="264">
        <v>6</v>
      </c>
      <c r="U53" s="78"/>
      <c r="V53" s="231"/>
      <c r="W53" s="662" t="s">
        <v>316</v>
      </c>
      <c r="X53" s="662"/>
      <c r="Y53" s="662"/>
      <c r="Z53" s="660">
        <f>SUM(Z55:AA64)</f>
        <v>46528</v>
      </c>
      <c r="AA53" s="661"/>
      <c r="AB53" s="683">
        <f>SUM(AB55:AC64)</f>
        <v>23371</v>
      </c>
      <c r="AC53" s="683"/>
      <c r="AD53" s="683">
        <f>SUM(AD55:AE64)</f>
        <v>23157</v>
      </c>
      <c r="AE53" s="683"/>
      <c r="AF53" s="174">
        <f>SUM(AF55:AF64)</f>
        <v>17774</v>
      </c>
      <c r="AG53" s="174">
        <f aca="true" t="shared" si="19" ref="AG53:AM53">SUM(AG55:AG64)</f>
        <v>17983</v>
      </c>
      <c r="AH53" s="174">
        <f t="shared" si="19"/>
        <v>4670</v>
      </c>
      <c r="AI53" s="174">
        <f t="shared" si="19"/>
        <v>4712</v>
      </c>
      <c r="AJ53" s="174">
        <f t="shared" si="19"/>
        <v>228</v>
      </c>
      <c r="AK53" s="174">
        <f t="shared" si="19"/>
        <v>165</v>
      </c>
      <c r="AL53" s="174">
        <f t="shared" si="19"/>
        <v>699</v>
      </c>
      <c r="AM53" s="174">
        <f t="shared" si="19"/>
        <v>297</v>
      </c>
      <c r="AN53" s="206"/>
      <c r="AO53" s="31"/>
    </row>
    <row r="54" spans="1:41" ht="18" customHeight="1">
      <c r="A54" s="9"/>
      <c r="B54" s="65" t="s">
        <v>99</v>
      </c>
      <c r="C54" s="310">
        <f t="shared" si="6"/>
        <v>40</v>
      </c>
      <c r="D54" s="270">
        <f t="shared" si="7"/>
        <v>22</v>
      </c>
      <c r="E54" s="270">
        <f t="shared" si="8"/>
        <v>18</v>
      </c>
      <c r="F54" s="386">
        <v>2</v>
      </c>
      <c r="G54" s="270" t="s">
        <v>769</v>
      </c>
      <c r="H54" s="386">
        <v>2</v>
      </c>
      <c r="I54" s="270" t="s">
        <v>769</v>
      </c>
      <c r="J54" s="386">
        <v>18</v>
      </c>
      <c r="K54" s="386">
        <v>15</v>
      </c>
      <c r="L54" s="386">
        <v>2</v>
      </c>
      <c r="M54" s="270" t="s">
        <v>769</v>
      </c>
      <c r="N54" s="386">
        <v>1</v>
      </c>
      <c r="O54" s="386">
        <v>1</v>
      </c>
      <c r="P54" s="270" t="s">
        <v>769</v>
      </c>
      <c r="Q54" s="268">
        <f t="shared" si="3"/>
        <v>7</v>
      </c>
      <c r="R54" s="386">
        <v>1</v>
      </c>
      <c r="S54" s="386">
        <v>6</v>
      </c>
      <c r="U54" s="78"/>
      <c r="V54" s="78"/>
      <c r="W54" s="14"/>
      <c r="X54" s="85"/>
      <c r="Y54" s="85"/>
      <c r="Z54" s="416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385"/>
      <c r="AL54" s="385"/>
      <c r="AM54" s="385"/>
      <c r="AN54" s="205"/>
      <c r="AO54" s="31"/>
    </row>
    <row r="55" spans="1:41" ht="18" customHeight="1">
      <c r="A55" s="9"/>
      <c r="B55" s="65" t="s">
        <v>100</v>
      </c>
      <c r="C55" s="310">
        <f t="shared" si="6"/>
        <v>20</v>
      </c>
      <c r="D55" s="270">
        <f t="shared" si="7"/>
        <v>11</v>
      </c>
      <c r="E55" s="270">
        <f t="shared" si="8"/>
        <v>9</v>
      </c>
      <c r="F55" s="268">
        <v>1</v>
      </c>
      <c r="G55" s="270" t="s">
        <v>769</v>
      </c>
      <c r="H55" s="268">
        <v>1</v>
      </c>
      <c r="I55" s="270" t="s">
        <v>769</v>
      </c>
      <c r="J55" s="268">
        <v>9</v>
      </c>
      <c r="K55" s="268">
        <v>8</v>
      </c>
      <c r="L55" s="268">
        <v>1</v>
      </c>
      <c r="M55" s="270" t="s">
        <v>769</v>
      </c>
      <c r="N55" s="270" t="s">
        <v>769</v>
      </c>
      <c r="O55" s="270" t="s">
        <v>769</v>
      </c>
      <c r="P55" s="270" t="s">
        <v>769</v>
      </c>
      <c r="Q55" s="268">
        <f t="shared" si="3"/>
        <v>9</v>
      </c>
      <c r="R55" s="268">
        <v>2</v>
      </c>
      <c r="S55" s="268">
        <v>7</v>
      </c>
      <c r="U55" s="78"/>
      <c r="V55" s="78"/>
      <c r="W55" s="640" t="s">
        <v>292</v>
      </c>
      <c r="X55" s="640"/>
      <c r="Y55" s="640"/>
      <c r="Z55" s="659">
        <f>SUM(AB55:AE55)</f>
        <v>34845</v>
      </c>
      <c r="AA55" s="654"/>
      <c r="AB55" s="654">
        <f>SUM(AF55,AH55,AJ55,AL55)</f>
        <v>16663</v>
      </c>
      <c r="AC55" s="654"/>
      <c r="AD55" s="654">
        <f>SUM(AG55,AI55,AK55,AM55)</f>
        <v>18182</v>
      </c>
      <c r="AE55" s="654"/>
      <c r="AF55" s="385">
        <v>11482</v>
      </c>
      <c r="AG55" s="385">
        <v>13224</v>
      </c>
      <c r="AH55" s="385">
        <v>4542</v>
      </c>
      <c r="AI55" s="385">
        <v>4543</v>
      </c>
      <c r="AJ55" s="385">
        <v>228</v>
      </c>
      <c r="AK55" s="385">
        <v>165</v>
      </c>
      <c r="AL55" s="385">
        <v>411</v>
      </c>
      <c r="AM55" s="385">
        <v>250</v>
      </c>
      <c r="AN55" s="205"/>
      <c r="AO55" s="31"/>
    </row>
    <row r="56" spans="1:41" ht="18" customHeight="1">
      <c r="A56" s="9"/>
      <c r="B56" s="65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  <c r="R56" s="264"/>
      <c r="S56" s="264"/>
      <c r="U56" s="78"/>
      <c r="V56" s="78"/>
      <c r="W56" s="640" t="s">
        <v>317</v>
      </c>
      <c r="X56" s="640"/>
      <c r="Y56" s="640"/>
      <c r="Z56" s="659">
        <f aca="true" t="shared" si="20" ref="Z56:Z64">SUM(AB56:AE56)</f>
        <v>1263</v>
      </c>
      <c r="AA56" s="654"/>
      <c r="AB56" s="654">
        <f aca="true" t="shared" si="21" ref="AB56:AB64">SUM(AF56,AH56,AJ56,AL56)</f>
        <v>868</v>
      </c>
      <c r="AC56" s="654"/>
      <c r="AD56" s="654">
        <f aca="true" t="shared" si="22" ref="AD56:AD64">SUM(AG56,AI56,AK56,AM56)</f>
        <v>395</v>
      </c>
      <c r="AE56" s="654"/>
      <c r="AF56" s="268">
        <v>868</v>
      </c>
      <c r="AG56" s="385">
        <v>395</v>
      </c>
      <c r="AH56" s="264" t="s">
        <v>755</v>
      </c>
      <c r="AI56" s="264" t="s">
        <v>755</v>
      </c>
      <c r="AJ56" s="264" t="s">
        <v>755</v>
      </c>
      <c r="AK56" s="264" t="s">
        <v>755</v>
      </c>
      <c r="AL56" s="264" t="s">
        <v>755</v>
      </c>
      <c r="AM56" s="264" t="s">
        <v>755</v>
      </c>
      <c r="AN56" s="205"/>
      <c r="AO56" s="31"/>
    </row>
    <row r="57" spans="1:41" ht="18" customHeight="1">
      <c r="A57" s="562" t="s">
        <v>101</v>
      </c>
      <c r="B57" s="563"/>
      <c r="C57" s="186">
        <f>SUM(C58:C63)</f>
        <v>98</v>
      </c>
      <c r="D57" s="186">
        <f>SUM(D58:D63)</f>
        <v>62</v>
      </c>
      <c r="E57" s="186">
        <f>SUM(E58:E63)</f>
        <v>36</v>
      </c>
      <c r="F57" s="186">
        <f>SUM(F58:F63)</f>
        <v>6</v>
      </c>
      <c r="G57" s="187" t="s">
        <v>755</v>
      </c>
      <c r="H57" s="186">
        <f>SUM(H58:H63)</f>
        <v>6</v>
      </c>
      <c r="I57" s="187" t="s">
        <v>755</v>
      </c>
      <c r="J57" s="186">
        <f>SUM(J58:J63)</f>
        <v>49</v>
      </c>
      <c r="K57" s="186">
        <f>SUM(K58:K63)</f>
        <v>28</v>
      </c>
      <c r="L57" s="186">
        <f>SUM(L58:L63)</f>
        <v>7</v>
      </c>
      <c r="M57" s="186">
        <f>SUM(M58:M63)</f>
        <v>1</v>
      </c>
      <c r="N57" s="186">
        <f>SUM(N58:N63)</f>
        <v>1</v>
      </c>
      <c r="O57" s="187" t="s">
        <v>755</v>
      </c>
      <c r="P57" s="187" t="s">
        <v>755</v>
      </c>
      <c r="Q57" s="186">
        <f>SUM(Q58:Q63)</f>
        <v>30</v>
      </c>
      <c r="R57" s="186">
        <f>SUM(R58:R63)</f>
        <v>8</v>
      </c>
      <c r="S57" s="186">
        <f>SUM(S58:S63)</f>
        <v>22</v>
      </c>
      <c r="U57" s="78"/>
      <c r="V57" s="78"/>
      <c r="W57" s="640" t="s">
        <v>318</v>
      </c>
      <c r="X57" s="640"/>
      <c r="Y57" s="640"/>
      <c r="Z57" s="659">
        <f t="shared" si="20"/>
        <v>283</v>
      </c>
      <c r="AA57" s="654"/>
      <c r="AB57" s="654">
        <f t="shared" si="21"/>
        <v>190</v>
      </c>
      <c r="AC57" s="654"/>
      <c r="AD57" s="654">
        <f t="shared" si="22"/>
        <v>93</v>
      </c>
      <c r="AE57" s="654"/>
      <c r="AF57" s="268">
        <v>190</v>
      </c>
      <c r="AG57" s="385">
        <v>93</v>
      </c>
      <c r="AH57" s="264" t="s">
        <v>755</v>
      </c>
      <c r="AI57" s="264" t="s">
        <v>755</v>
      </c>
      <c r="AJ57" s="264" t="s">
        <v>755</v>
      </c>
      <c r="AK57" s="264" t="s">
        <v>755</v>
      </c>
      <c r="AL57" s="264" t="s">
        <v>755</v>
      </c>
      <c r="AM57" s="264" t="s">
        <v>755</v>
      </c>
      <c r="AN57" s="205"/>
      <c r="AO57" s="31"/>
    </row>
    <row r="58" spans="1:41" ht="18" customHeight="1">
      <c r="A58" s="248"/>
      <c r="B58" s="65" t="s">
        <v>102</v>
      </c>
      <c r="C58" s="310">
        <f t="shared" si="6"/>
        <v>16</v>
      </c>
      <c r="D58" s="270">
        <f t="shared" si="7"/>
        <v>10</v>
      </c>
      <c r="E58" s="270">
        <f t="shared" si="8"/>
        <v>6</v>
      </c>
      <c r="F58" s="264">
        <v>1</v>
      </c>
      <c r="G58" s="270" t="s">
        <v>769</v>
      </c>
      <c r="H58" s="264">
        <v>1</v>
      </c>
      <c r="I58" s="270" t="s">
        <v>769</v>
      </c>
      <c r="J58" s="264">
        <v>7</v>
      </c>
      <c r="K58" s="264">
        <v>5</v>
      </c>
      <c r="L58" s="264">
        <v>1</v>
      </c>
      <c r="M58" s="270">
        <v>1</v>
      </c>
      <c r="N58" s="270" t="s">
        <v>769</v>
      </c>
      <c r="O58" s="270" t="s">
        <v>769</v>
      </c>
      <c r="P58" s="270" t="s">
        <v>769</v>
      </c>
      <c r="Q58" s="268">
        <f t="shared" si="3"/>
        <v>2</v>
      </c>
      <c r="R58" s="264">
        <v>1</v>
      </c>
      <c r="S58" s="264">
        <v>1</v>
      </c>
      <c r="U58" s="31"/>
      <c r="V58" s="85"/>
      <c r="W58" s="640" t="s">
        <v>319</v>
      </c>
      <c r="X58" s="640"/>
      <c r="Y58" s="640"/>
      <c r="Z58" s="659">
        <f t="shared" si="20"/>
        <v>5057</v>
      </c>
      <c r="AA58" s="654"/>
      <c r="AB58" s="654">
        <f t="shared" si="21"/>
        <v>4044</v>
      </c>
      <c r="AC58" s="654"/>
      <c r="AD58" s="654">
        <f t="shared" si="22"/>
        <v>1013</v>
      </c>
      <c r="AE58" s="654"/>
      <c r="AF58" s="268">
        <v>3818</v>
      </c>
      <c r="AG58" s="385">
        <v>984</v>
      </c>
      <c r="AH58" s="264" t="s">
        <v>755</v>
      </c>
      <c r="AI58" s="264" t="s">
        <v>755</v>
      </c>
      <c r="AJ58" s="264" t="s">
        <v>755</v>
      </c>
      <c r="AK58" s="264" t="s">
        <v>755</v>
      </c>
      <c r="AL58" s="268">
        <v>226</v>
      </c>
      <c r="AM58" s="385">
        <v>29</v>
      </c>
      <c r="AN58" s="245"/>
      <c r="AO58" s="31"/>
    </row>
    <row r="59" spans="1:41" ht="18" customHeight="1">
      <c r="A59" s="248"/>
      <c r="B59" s="65" t="s">
        <v>103</v>
      </c>
      <c r="C59" s="310">
        <f t="shared" si="6"/>
        <v>13</v>
      </c>
      <c r="D59" s="270">
        <f t="shared" si="7"/>
        <v>8</v>
      </c>
      <c r="E59" s="270">
        <f t="shared" si="8"/>
        <v>5</v>
      </c>
      <c r="F59" s="264">
        <v>1</v>
      </c>
      <c r="G59" s="270" t="s">
        <v>769</v>
      </c>
      <c r="H59" s="264">
        <v>1</v>
      </c>
      <c r="I59" s="270" t="s">
        <v>769</v>
      </c>
      <c r="J59" s="264">
        <v>6</v>
      </c>
      <c r="K59" s="264">
        <v>4</v>
      </c>
      <c r="L59" s="264">
        <v>1</v>
      </c>
      <c r="M59" s="270" t="s">
        <v>769</v>
      </c>
      <c r="N59" s="270" t="s">
        <v>769</v>
      </c>
      <c r="O59" s="270" t="s">
        <v>769</v>
      </c>
      <c r="P59" s="270" t="s">
        <v>769</v>
      </c>
      <c r="Q59" s="268">
        <f t="shared" si="3"/>
        <v>4</v>
      </c>
      <c r="R59" s="270">
        <v>3</v>
      </c>
      <c r="S59" s="264">
        <v>1</v>
      </c>
      <c r="U59" s="87"/>
      <c r="V59" s="231"/>
      <c r="W59" s="640" t="s">
        <v>320</v>
      </c>
      <c r="X59" s="640"/>
      <c r="Y59" s="640"/>
      <c r="Z59" s="659">
        <f t="shared" si="20"/>
        <v>3781</v>
      </c>
      <c r="AA59" s="654"/>
      <c r="AB59" s="654">
        <f t="shared" si="21"/>
        <v>1012</v>
      </c>
      <c r="AC59" s="654"/>
      <c r="AD59" s="654">
        <f t="shared" si="22"/>
        <v>2769</v>
      </c>
      <c r="AE59" s="654"/>
      <c r="AF59" s="268">
        <v>950</v>
      </c>
      <c r="AG59" s="385">
        <v>2666</v>
      </c>
      <c r="AH59" s="264" t="s">
        <v>755</v>
      </c>
      <c r="AI59" s="268">
        <v>85</v>
      </c>
      <c r="AJ59" s="264" t="s">
        <v>755</v>
      </c>
      <c r="AK59" s="264" t="s">
        <v>755</v>
      </c>
      <c r="AL59" s="268">
        <v>62</v>
      </c>
      <c r="AM59" s="385">
        <v>18</v>
      </c>
      <c r="AN59" s="206"/>
      <c r="AO59" s="31"/>
    </row>
    <row r="60" spans="1:41" ht="18" customHeight="1">
      <c r="A60" s="248"/>
      <c r="B60" s="65" t="s">
        <v>104</v>
      </c>
      <c r="C60" s="310">
        <f t="shared" si="6"/>
        <v>18</v>
      </c>
      <c r="D60" s="270">
        <f t="shared" si="7"/>
        <v>11</v>
      </c>
      <c r="E60" s="270">
        <f t="shared" si="8"/>
        <v>7</v>
      </c>
      <c r="F60" s="386">
        <v>1</v>
      </c>
      <c r="G60" s="270" t="s">
        <v>769</v>
      </c>
      <c r="H60" s="386">
        <v>1</v>
      </c>
      <c r="I60" s="270" t="s">
        <v>769</v>
      </c>
      <c r="J60" s="386">
        <v>9</v>
      </c>
      <c r="K60" s="386">
        <v>6</v>
      </c>
      <c r="L60" s="386">
        <v>1</v>
      </c>
      <c r="M60" s="270" t="s">
        <v>769</v>
      </c>
      <c r="N60" s="270" t="s">
        <v>769</v>
      </c>
      <c r="O60" s="270" t="s">
        <v>769</v>
      </c>
      <c r="P60" s="270" t="s">
        <v>769</v>
      </c>
      <c r="Q60" s="268">
        <f t="shared" si="3"/>
        <v>6</v>
      </c>
      <c r="R60" s="386">
        <v>1</v>
      </c>
      <c r="S60" s="386">
        <v>5</v>
      </c>
      <c r="U60" s="87"/>
      <c r="V60" s="87"/>
      <c r="W60" s="640" t="s">
        <v>297</v>
      </c>
      <c r="X60" s="640"/>
      <c r="Y60" s="640"/>
      <c r="Z60" s="659">
        <f t="shared" si="20"/>
        <v>345</v>
      </c>
      <c r="AA60" s="654"/>
      <c r="AB60" s="654">
        <f t="shared" si="21"/>
        <v>54</v>
      </c>
      <c r="AC60" s="654"/>
      <c r="AD60" s="654">
        <f t="shared" si="22"/>
        <v>291</v>
      </c>
      <c r="AE60" s="654"/>
      <c r="AF60" s="385">
        <v>24</v>
      </c>
      <c r="AG60" s="385">
        <v>243</v>
      </c>
      <c r="AH60" s="385">
        <v>30</v>
      </c>
      <c r="AI60" s="385">
        <v>48</v>
      </c>
      <c r="AJ60" s="264" t="s">
        <v>755</v>
      </c>
      <c r="AK60" s="264" t="s">
        <v>755</v>
      </c>
      <c r="AL60" s="264" t="s">
        <v>755</v>
      </c>
      <c r="AM60" s="264" t="s">
        <v>755</v>
      </c>
      <c r="AN60" s="205"/>
      <c r="AO60" s="31"/>
    </row>
    <row r="61" spans="1:41" ht="18" customHeight="1">
      <c r="A61" s="248"/>
      <c r="B61" s="65" t="s">
        <v>105</v>
      </c>
      <c r="C61" s="310">
        <f t="shared" si="6"/>
        <v>22</v>
      </c>
      <c r="D61" s="270">
        <f t="shared" si="7"/>
        <v>14</v>
      </c>
      <c r="E61" s="270">
        <f t="shared" si="8"/>
        <v>8</v>
      </c>
      <c r="F61" s="268">
        <v>1</v>
      </c>
      <c r="G61" s="270" t="s">
        <v>769</v>
      </c>
      <c r="H61" s="268">
        <v>1</v>
      </c>
      <c r="I61" s="270" t="s">
        <v>769</v>
      </c>
      <c r="J61" s="268">
        <v>12</v>
      </c>
      <c r="K61" s="268">
        <v>6</v>
      </c>
      <c r="L61" s="268">
        <v>1</v>
      </c>
      <c r="M61" s="270" t="s">
        <v>769</v>
      </c>
      <c r="N61" s="270">
        <v>1</v>
      </c>
      <c r="O61" s="270" t="s">
        <v>769</v>
      </c>
      <c r="P61" s="270" t="s">
        <v>769</v>
      </c>
      <c r="Q61" s="268">
        <f t="shared" si="3"/>
        <v>8</v>
      </c>
      <c r="R61" s="268">
        <v>1</v>
      </c>
      <c r="S61" s="268">
        <v>7</v>
      </c>
      <c r="U61" s="87"/>
      <c r="V61" s="87"/>
      <c r="W61" s="640" t="s">
        <v>298</v>
      </c>
      <c r="X61" s="640"/>
      <c r="Y61" s="640"/>
      <c r="Z61" s="659">
        <f t="shared" si="20"/>
        <v>115</v>
      </c>
      <c r="AA61" s="654"/>
      <c r="AB61" s="654">
        <f t="shared" si="21"/>
        <v>7</v>
      </c>
      <c r="AC61" s="654"/>
      <c r="AD61" s="654">
        <f t="shared" si="22"/>
        <v>108</v>
      </c>
      <c r="AE61" s="654"/>
      <c r="AF61" s="385">
        <v>7</v>
      </c>
      <c r="AG61" s="385">
        <v>108</v>
      </c>
      <c r="AH61" s="264" t="s">
        <v>755</v>
      </c>
      <c r="AI61" s="264" t="s">
        <v>755</v>
      </c>
      <c r="AJ61" s="264" t="s">
        <v>755</v>
      </c>
      <c r="AK61" s="264" t="s">
        <v>755</v>
      </c>
      <c r="AL61" s="264" t="s">
        <v>755</v>
      </c>
      <c r="AM61" s="264" t="s">
        <v>755</v>
      </c>
      <c r="AN61" s="205"/>
      <c r="AO61" s="31"/>
    </row>
    <row r="62" spans="1:41" ht="18" customHeight="1">
      <c r="A62" s="248"/>
      <c r="B62" s="65" t="s">
        <v>106</v>
      </c>
      <c r="C62" s="310">
        <f t="shared" si="6"/>
        <v>14</v>
      </c>
      <c r="D62" s="270">
        <f t="shared" si="7"/>
        <v>10</v>
      </c>
      <c r="E62" s="270">
        <f t="shared" si="8"/>
        <v>4</v>
      </c>
      <c r="F62" s="264">
        <v>1</v>
      </c>
      <c r="G62" s="270" t="s">
        <v>769</v>
      </c>
      <c r="H62" s="270">
        <v>1</v>
      </c>
      <c r="I62" s="270" t="s">
        <v>769</v>
      </c>
      <c r="J62" s="264">
        <v>8</v>
      </c>
      <c r="K62" s="264">
        <v>3</v>
      </c>
      <c r="L62" s="264">
        <v>1</v>
      </c>
      <c r="M62" s="270" t="s">
        <v>769</v>
      </c>
      <c r="N62" s="270" t="s">
        <v>769</v>
      </c>
      <c r="O62" s="270" t="s">
        <v>769</v>
      </c>
      <c r="P62" s="270" t="s">
        <v>769</v>
      </c>
      <c r="Q62" s="268">
        <f t="shared" si="3"/>
        <v>4</v>
      </c>
      <c r="R62" s="270">
        <v>1</v>
      </c>
      <c r="S62" s="264">
        <v>3</v>
      </c>
      <c r="U62" s="87"/>
      <c r="V62" s="87"/>
      <c r="W62" s="640" t="s">
        <v>299</v>
      </c>
      <c r="X62" s="640"/>
      <c r="Y62" s="640"/>
      <c r="Z62" s="659">
        <f t="shared" si="20"/>
        <v>605</v>
      </c>
      <c r="AA62" s="654"/>
      <c r="AB62" s="654">
        <f t="shared" si="21"/>
        <v>408</v>
      </c>
      <c r="AC62" s="654"/>
      <c r="AD62" s="654">
        <f t="shared" si="22"/>
        <v>197</v>
      </c>
      <c r="AE62" s="654"/>
      <c r="AF62" s="268">
        <v>310</v>
      </c>
      <c r="AG62" s="385">
        <v>161</v>
      </c>
      <c r="AH62" s="385">
        <v>98</v>
      </c>
      <c r="AI62" s="268">
        <v>36</v>
      </c>
      <c r="AJ62" s="264" t="s">
        <v>755</v>
      </c>
      <c r="AK62" s="264" t="s">
        <v>755</v>
      </c>
      <c r="AL62" s="264" t="s">
        <v>755</v>
      </c>
      <c r="AM62" s="264" t="s">
        <v>755</v>
      </c>
      <c r="AN62" s="205"/>
      <c r="AO62" s="31"/>
    </row>
    <row r="63" spans="1:41" ht="18" customHeight="1">
      <c r="A63" s="248"/>
      <c r="B63" s="65" t="s">
        <v>107</v>
      </c>
      <c r="C63" s="310">
        <f t="shared" si="6"/>
        <v>15</v>
      </c>
      <c r="D63" s="270">
        <f t="shared" si="7"/>
        <v>9</v>
      </c>
      <c r="E63" s="270">
        <f t="shared" si="8"/>
        <v>6</v>
      </c>
      <c r="F63" s="264">
        <v>1</v>
      </c>
      <c r="G63" s="270" t="s">
        <v>769</v>
      </c>
      <c r="H63" s="264">
        <v>1</v>
      </c>
      <c r="I63" s="270" t="s">
        <v>769</v>
      </c>
      <c r="J63" s="264">
        <v>7</v>
      </c>
      <c r="K63" s="264">
        <v>4</v>
      </c>
      <c r="L63" s="264">
        <v>2</v>
      </c>
      <c r="M63" s="270" t="s">
        <v>769</v>
      </c>
      <c r="N63" s="270" t="s">
        <v>769</v>
      </c>
      <c r="O63" s="270" t="s">
        <v>769</v>
      </c>
      <c r="P63" s="270" t="s">
        <v>769</v>
      </c>
      <c r="Q63" s="268">
        <f t="shared" si="3"/>
        <v>6</v>
      </c>
      <c r="R63" s="264">
        <v>1</v>
      </c>
      <c r="S63" s="264">
        <v>5</v>
      </c>
      <c r="U63" s="87"/>
      <c r="V63" s="87"/>
      <c r="W63" s="640" t="s">
        <v>321</v>
      </c>
      <c r="X63" s="640"/>
      <c r="Y63" s="640"/>
      <c r="Z63" s="659">
        <f t="shared" si="20"/>
        <v>201</v>
      </c>
      <c r="AA63" s="654"/>
      <c r="AB63" s="654">
        <f t="shared" si="21"/>
        <v>95</v>
      </c>
      <c r="AC63" s="654"/>
      <c r="AD63" s="654">
        <f t="shared" si="22"/>
        <v>106</v>
      </c>
      <c r="AE63" s="654"/>
      <c r="AF63" s="268">
        <v>95</v>
      </c>
      <c r="AG63" s="385">
        <v>106</v>
      </c>
      <c r="AH63" s="264" t="s">
        <v>755</v>
      </c>
      <c r="AI63" s="264" t="s">
        <v>755</v>
      </c>
      <c r="AJ63" s="264" t="s">
        <v>755</v>
      </c>
      <c r="AK63" s="264" t="s">
        <v>755</v>
      </c>
      <c r="AL63" s="264" t="s">
        <v>755</v>
      </c>
      <c r="AM63" s="264" t="s">
        <v>755</v>
      </c>
      <c r="AN63" s="205"/>
      <c r="AO63" s="31"/>
    </row>
    <row r="64" spans="1:41" ht="18" customHeight="1">
      <c r="A64" s="248"/>
      <c r="B64" s="65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64"/>
      <c r="U64" s="87"/>
      <c r="V64" s="87"/>
      <c r="W64" s="663" t="s">
        <v>322</v>
      </c>
      <c r="X64" s="663"/>
      <c r="Y64" s="663"/>
      <c r="Z64" s="664">
        <f t="shared" si="20"/>
        <v>33</v>
      </c>
      <c r="AA64" s="665"/>
      <c r="AB64" s="665">
        <f t="shared" si="21"/>
        <v>30</v>
      </c>
      <c r="AC64" s="665"/>
      <c r="AD64" s="665">
        <f t="shared" si="22"/>
        <v>3</v>
      </c>
      <c r="AE64" s="665"/>
      <c r="AF64" s="271">
        <v>30</v>
      </c>
      <c r="AG64" s="401">
        <v>3</v>
      </c>
      <c r="AH64" s="403" t="s">
        <v>755</v>
      </c>
      <c r="AI64" s="403" t="s">
        <v>755</v>
      </c>
      <c r="AJ64" s="403" t="s">
        <v>755</v>
      </c>
      <c r="AK64" s="403" t="s">
        <v>755</v>
      </c>
      <c r="AL64" s="403" t="s">
        <v>755</v>
      </c>
      <c r="AM64" s="403" t="s">
        <v>755</v>
      </c>
      <c r="AN64" s="205"/>
      <c r="AO64" s="31"/>
    </row>
    <row r="65" spans="1:39" ht="18" customHeight="1">
      <c r="A65" s="562" t="s">
        <v>108</v>
      </c>
      <c r="B65" s="563"/>
      <c r="C65" s="186">
        <f>SUM(C66:C69)</f>
        <v>118</v>
      </c>
      <c r="D65" s="186">
        <f>SUM(D66:D69)</f>
        <v>75</v>
      </c>
      <c r="E65" s="186">
        <f>SUM(E66:E69)</f>
        <v>43</v>
      </c>
      <c r="F65" s="186">
        <f>SUM(F66:F69)</f>
        <v>9</v>
      </c>
      <c r="G65" s="187" t="s">
        <v>755</v>
      </c>
      <c r="H65" s="186">
        <f>SUM(H66:H69)</f>
        <v>9</v>
      </c>
      <c r="I65" s="187" t="s">
        <v>755</v>
      </c>
      <c r="J65" s="186">
        <f aca="true" t="shared" si="23" ref="J65:S65">SUM(J66:J69)</f>
        <v>56</v>
      </c>
      <c r="K65" s="186">
        <f t="shared" si="23"/>
        <v>32</v>
      </c>
      <c r="L65" s="186">
        <f t="shared" si="23"/>
        <v>8</v>
      </c>
      <c r="M65" s="186">
        <f t="shared" si="23"/>
        <v>1</v>
      </c>
      <c r="N65" s="186">
        <f t="shared" si="23"/>
        <v>3</v>
      </c>
      <c r="O65" s="186">
        <f t="shared" si="23"/>
        <v>1</v>
      </c>
      <c r="P65" s="186">
        <f t="shared" si="23"/>
        <v>3</v>
      </c>
      <c r="Q65" s="186">
        <f t="shared" si="23"/>
        <v>34</v>
      </c>
      <c r="R65" s="186">
        <f t="shared" si="23"/>
        <v>6</v>
      </c>
      <c r="S65" s="186">
        <f t="shared" si="23"/>
        <v>28</v>
      </c>
      <c r="U65" s="87"/>
      <c r="V65" s="87"/>
      <c r="W65" s="34" t="s">
        <v>38</v>
      </c>
      <c r="X65" s="87"/>
      <c r="Y65" s="14"/>
      <c r="Z65" s="205"/>
      <c r="AA65" s="205"/>
      <c r="AB65" s="205"/>
      <c r="AC65" s="172"/>
      <c r="AD65" s="215"/>
      <c r="AE65" s="215"/>
      <c r="AF65" s="172"/>
      <c r="AG65" s="205"/>
      <c r="AH65" s="205"/>
      <c r="AI65" s="172"/>
      <c r="AJ65" s="205"/>
      <c r="AK65" s="205"/>
      <c r="AL65" s="172"/>
      <c r="AM65" s="205"/>
    </row>
    <row r="66" spans="1:39" ht="18" customHeight="1">
      <c r="A66" s="87"/>
      <c r="B66" s="65" t="s">
        <v>109</v>
      </c>
      <c r="C66" s="310">
        <f t="shared" si="6"/>
        <v>31</v>
      </c>
      <c r="D66" s="270">
        <f t="shared" si="7"/>
        <v>18</v>
      </c>
      <c r="E66" s="270">
        <f t="shared" si="8"/>
        <v>13</v>
      </c>
      <c r="F66" s="264">
        <v>2</v>
      </c>
      <c r="G66" s="270" t="s">
        <v>769</v>
      </c>
      <c r="H66" s="270">
        <v>2</v>
      </c>
      <c r="I66" s="270" t="s">
        <v>769</v>
      </c>
      <c r="J66" s="264">
        <v>14</v>
      </c>
      <c r="K66" s="264">
        <v>9</v>
      </c>
      <c r="L66" s="264">
        <v>2</v>
      </c>
      <c r="M66" s="270" t="s">
        <v>769</v>
      </c>
      <c r="N66" s="270">
        <v>2</v>
      </c>
      <c r="O66" s="270">
        <v>1</v>
      </c>
      <c r="P66" s="270" t="s">
        <v>769</v>
      </c>
      <c r="Q66" s="268">
        <f t="shared" si="3"/>
        <v>7</v>
      </c>
      <c r="R66" s="270">
        <v>2</v>
      </c>
      <c r="S66" s="264">
        <v>5</v>
      </c>
      <c r="U66" s="31"/>
      <c r="V66" s="85"/>
      <c r="W66" s="87"/>
      <c r="X66" s="87"/>
      <c r="Y66" s="14"/>
      <c r="Z66" s="205"/>
      <c r="AA66" s="205"/>
      <c r="AB66" s="205"/>
      <c r="AC66" s="172"/>
      <c r="AD66" s="215"/>
      <c r="AE66" s="215"/>
      <c r="AF66" s="172"/>
      <c r="AG66" s="205"/>
      <c r="AH66" s="205"/>
      <c r="AI66" s="172"/>
      <c r="AJ66" s="205"/>
      <c r="AK66" s="205"/>
      <c r="AL66" s="172"/>
      <c r="AM66" s="205"/>
    </row>
    <row r="67" spans="1:37" ht="18" customHeight="1">
      <c r="A67" s="87"/>
      <c r="B67" s="65" t="s">
        <v>110</v>
      </c>
      <c r="C67" s="310">
        <f t="shared" si="6"/>
        <v>36</v>
      </c>
      <c r="D67" s="270">
        <f t="shared" si="7"/>
        <v>22</v>
      </c>
      <c r="E67" s="270">
        <f t="shared" si="8"/>
        <v>14</v>
      </c>
      <c r="F67" s="264">
        <v>3</v>
      </c>
      <c r="G67" s="270" t="s">
        <v>769</v>
      </c>
      <c r="H67" s="264">
        <v>3</v>
      </c>
      <c r="I67" s="270" t="s">
        <v>769</v>
      </c>
      <c r="J67" s="264">
        <v>15</v>
      </c>
      <c r="K67" s="264">
        <v>11</v>
      </c>
      <c r="L67" s="264">
        <v>3</v>
      </c>
      <c r="M67" s="270">
        <v>1</v>
      </c>
      <c r="N67" s="270" t="s">
        <v>769</v>
      </c>
      <c r="O67" s="270" t="s">
        <v>769</v>
      </c>
      <c r="P67" s="270">
        <v>2</v>
      </c>
      <c r="Q67" s="268">
        <f t="shared" si="3"/>
        <v>12</v>
      </c>
      <c r="R67" s="270">
        <v>1</v>
      </c>
      <c r="S67" s="264">
        <v>11</v>
      </c>
      <c r="U67" s="87"/>
      <c r="V67" s="231"/>
      <c r="W67" s="14"/>
      <c r="X67" s="205"/>
      <c r="Y67" s="205"/>
      <c r="Z67" s="172"/>
      <c r="AA67" s="215"/>
      <c r="AB67" s="215"/>
      <c r="AC67" s="172"/>
      <c r="AD67" s="205"/>
      <c r="AE67" s="205"/>
      <c r="AF67" s="172"/>
      <c r="AG67" s="205"/>
      <c r="AH67" s="205"/>
      <c r="AI67" s="172"/>
      <c r="AJ67" s="205"/>
      <c r="AK67" s="205"/>
    </row>
    <row r="68" spans="1:37" ht="18" customHeight="1">
      <c r="A68" s="87"/>
      <c r="B68" s="65" t="s">
        <v>111</v>
      </c>
      <c r="C68" s="310">
        <f t="shared" si="6"/>
        <v>38</v>
      </c>
      <c r="D68" s="270">
        <f t="shared" si="7"/>
        <v>26</v>
      </c>
      <c r="E68" s="270">
        <f t="shared" si="8"/>
        <v>12</v>
      </c>
      <c r="F68" s="386">
        <v>3</v>
      </c>
      <c r="G68" s="270" t="s">
        <v>769</v>
      </c>
      <c r="H68" s="386">
        <v>3</v>
      </c>
      <c r="I68" s="270" t="s">
        <v>769</v>
      </c>
      <c r="J68" s="386">
        <v>20</v>
      </c>
      <c r="K68" s="386">
        <v>9</v>
      </c>
      <c r="L68" s="386">
        <v>2</v>
      </c>
      <c r="M68" s="270" t="s">
        <v>769</v>
      </c>
      <c r="N68" s="386">
        <v>1</v>
      </c>
      <c r="O68" s="270" t="s">
        <v>769</v>
      </c>
      <c r="P68" s="386">
        <v>1</v>
      </c>
      <c r="Q68" s="268">
        <f t="shared" si="3"/>
        <v>8</v>
      </c>
      <c r="R68" s="386">
        <v>2</v>
      </c>
      <c r="S68" s="386">
        <v>6</v>
      </c>
      <c r="U68" s="87"/>
      <c r="V68" s="87"/>
      <c r="W68" s="85"/>
      <c r="X68" s="245"/>
      <c r="Y68" s="245"/>
      <c r="Z68" s="245"/>
      <c r="AA68" s="252"/>
      <c r="AB68" s="252"/>
      <c r="AC68" s="245"/>
      <c r="AD68" s="245"/>
      <c r="AE68" s="245"/>
      <c r="AF68" s="245"/>
      <c r="AG68" s="245"/>
      <c r="AH68" s="245"/>
      <c r="AI68" s="245"/>
      <c r="AJ68" s="245"/>
      <c r="AK68" s="245"/>
    </row>
    <row r="69" spans="1:37" ht="18" customHeight="1">
      <c r="A69" s="87"/>
      <c r="B69" s="65" t="s">
        <v>112</v>
      </c>
      <c r="C69" s="310">
        <f t="shared" si="6"/>
        <v>13</v>
      </c>
      <c r="D69" s="270">
        <f t="shared" si="7"/>
        <v>9</v>
      </c>
      <c r="E69" s="270">
        <f t="shared" si="8"/>
        <v>4</v>
      </c>
      <c r="F69" s="268">
        <v>1</v>
      </c>
      <c r="G69" s="270" t="s">
        <v>769</v>
      </c>
      <c r="H69" s="268">
        <v>1</v>
      </c>
      <c r="I69" s="270" t="s">
        <v>769</v>
      </c>
      <c r="J69" s="268">
        <v>7</v>
      </c>
      <c r="K69" s="268">
        <v>3</v>
      </c>
      <c r="L69" s="268">
        <v>1</v>
      </c>
      <c r="M69" s="270" t="s">
        <v>769</v>
      </c>
      <c r="N69" s="270" t="s">
        <v>769</v>
      </c>
      <c r="O69" s="270" t="s">
        <v>769</v>
      </c>
      <c r="P69" s="270" t="s">
        <v>769</v>
      </c>
      <c r="Q69" s="268">
        <f t="shared" si="3"/>
        <v>7</v>
      </c>
      <c r="R69" s="268">
        <v>1</v>
      </c>
      <c r="S69" s="268">
        <v>6</v>
      </c>
      <c r="U69" s="87"/>
      <c r="V69" s="87"/>
      <c r="W69" s="233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</row>
    <row r="70" spans="1:37" ht="18" customHeight="1">
      <c r="A70" s="87"/>
      <c r="B70" s="65"/>
      <c r="C70" s="264"/>
      <c r="D70" s="264"/>
      <c r="E70" s="264"/>
      <c r="F70" s="264"/>
      <c r="G70" s="264"/>
      <c r="H70" s="264"/>
      <c r="I70" s="264"/>
      <c r="J70" s="264"/>
      <c r="K70" s="264"/>
      <c r="L70" s="264"/>
      <c r="M70" s="264"/>
      <c r="N70" s="264"/>
      <c r="O70" s="264"/>
      <c r="P70" s="264"/>
      <c r="Q70" s="264"/>
      <c r="R70" s="264"/>
      <c r="S70" s="264"/>
      <c r="U70" s="87"/>
      <c r="V70" s="87"/>
      <c r="W70" s="14"/>
      <c r="X70" s="205"/>
      <c r="Y70" s="205"/>
      <c r="Z70" s="172"/>
      <c r="AA70" s="215"/>
      <c r="AB70" s="215"/>
      <c r="AC70" s="172"/>
      <c r="AD70" s="205"/>
      <c r="AE70" s="205"/>
      <c r="AF70" s="172"/>
      <c r="AG70" s="205"/>
      <c r="AH70" s="205"/>
      <c r="AI70" s="172"/>
      <c r="AJ70" s="205"/>
      <c r="AK70" s="205"/>
    </row>
    <row r="71" spans="1:37" ht="18" customHeight="1">
      <c r="A71" s="562" t="s">
        <v>113</v>
      </c>
      <c r="B71" s="563"/>
      <c r="C71" s="186">
        <f>SUM(C72)</f>
        <v>28</v>
      </c>
      <c r="D71" s="186">
        <f>SUM(D72)</f>
        <v>20</v>
      </c>
      <c r="E71" s="186">
        <f>SUM(E72)</f>
        <v>8</v>
      </c>
      <c r="F71" s="186">
        <f>SUM(F72)</f>
        <v>2</v>
      </c>
      <c r="G71" s="186" t="s">
        <v>755</v>
      </c>
      <c r="H71" s="186">
        <f>SUM(H72)</f>
        <v>2</v>
      </c>
      <c r="I71" s="186" t="s">
        <v>755</v>
      </c>
      <c r="J71" s="186">
        <f>SUM(J72)</f>
        <v>16</v>
      </c>
      <c r="K71" s="186">
        <f>SUM(K72)</f>
        <v>6</v>
      </c>
      <c r="L71" s="186">
        <f>SUM(L72)</f>
        <v>2</v>
      </c>
      <c r="M71" s="187" t="s">
        <v>755</v>
      </c>
      <c r="N71" s="187" t="s">
        <v>755</v>
      </c>
      <c r="O71" s="187" t="s">
        <v>755</v>
      </c>
      <c r="P71" s="187" t="s">
        <v>755</v>
      </c>
      <c r="Q71" s="186">
        <f>SUM(Q72)</f>
        <v>12</v>
      </c>
      <c r="R71" s="186">
        <f>SUM(R72)</f>
        <v>2</v>
      </c>
      <c r="S71" s="186">
        <f>SUM(S72)</f>
        <v>10</v>
      </c>
      <c r="U71" s="87"/>
      <c r="V71" s="87"/>
      <c r="W71" s="14"/>
      <c r="X71" s="205"/>
      <c r="Y71" s="205"/>
      <c r="Z71" s="172"/>
      <c r="AA71" s="215"/>
      <c r="AB71" s="215"/>
      <c r="AC71" s="172"/>
      <c r="AD71" s="205"/>
      <c r="AE71" s="205"/>
      <c r="AF71" s="172"/>
      <c r="AG71" s="205"/>
      <c r="AH71" s="205"/>
      <c r="AI71" s="172"/>
      <c r="AJ71" s="205"/>
      <c r="AK71" s="205"/>
    </row>
    <row r="72" spans="1:37" ht="18" customHeight="1">
      <c r="A72" s="88"/>
      <c r="B72" s="61" t="s">
        <v>114</v>
      </c>
      <c r="C72" s="408">
        <f t="shared" si="6"/>
        <v>28</v>
      </c>
      <c r="D72" s="272">
        <f t="shared" si="7"/>
        <v>20</v>
      </c>
      <c r="E72" s="272">
        <f t="shared" si="8"/>
        <v>8</v>
      </c>
      <c r="F72" s="394">
        <v>2</v>
      </c>
      <c r="G72" s="272" t="s">
        <v>769</v>
      </c>
      <c r="H72" s="394">
        <v>2</v>
      </c>
      <c r="I72" s="272" t="s">
        <v>769</v>
      </c>
      <c r="J72" s="394">
        <v>16</v>
      </c>
      <c r="K72" s="394">
        <v>6</v>
      </c>
      <c r="L72" s="394">
        <v>2</v>
      </c>
      <c r="M72" s="272" t="s">
        <v>769</v>
      </c>
      <c r="N72" s="272" t="s">
        <v>769</v>
      </c>
      <c r="O72" s="272" t="s">
        <v>769</v>
      </c>
      <c r="P72" s="272" t="s">
        <v>769</v>
      </c>
      <c r="Q72" s="272">
        <f t="shared" si="3"/>
        <v>12</v>
      </c>
      <c r="R72" s="394">
        <v>2</v>
      </c>
      <c r="S72" s="394">
        <v>10</v>
      </c>
      <c r="U72" s="31"/>
      <c r="V72" s="85"/>
      <c r="W72" s="14"/>
      <c r="X72" s="205"/>
      <c r="Y72" s="205"/>
      <c r="Z72" s="172"/>
      <c r="AA72" s="215"/>
      <c r="AB72" s="215"/>
      <c r="AC72" s="172"/>
      <c r="AD72" s="205"/>
      <c r="AE72" s="205"/>
      <c r="AF72" s="172"/>
      <c r="AG72" s="205"/>
      <c r="AH72" s="205"/>
      <c r="AI72" s="172"/>
      <c r="AJ72" s="205"/>
      <c r="AK72" s="205"/>
    </row>
    <row r="73" spans="1:37" ht="18" customHeight="1">
      <c r="A73" s="34" t="s">
        <v>38</v>
      </c>
      <c r="C73" s="172"/>
      <c r="D73" s="172"/>
      <c r="E73" s="172"/>
      <c r="F73" s="75"/>
      <c r="G73" s="25"/>
      <c r="H73" s="75"/>
      <c r="I73" s="25"/>
      <c r="J73" s="75"/>
      <c r="K73" s="75"/>
      <c r="L73" s="75"/>
      <c r="M73" s="25"/>
      <c r="N73" s="25"/>
      <c r="O73" s="25"/>
      <c r="P73" s="25"/>
      <c r="Q73" s="172"/>
      <c r="R73" s="75"/>
      <c r="S73" s="75"/>
      <c r="U73" s="87"/>
      <c r="V73" s="231"/>
      <c r="W73" s="14"/>
      <c r="X73" s="205"/>
      <c r="Y73" s="205"/>
      <c r="Z73" s="172"/>
      <c r="AA73" s="215"/>
      <c r="AB73" s="215"/>
      <c r="AC73" s="172"/>
      <c r="AD73" s="205"/>
      <c r="AE73" s="205"/>
      <c r="AF73" s="172"/>
      <c r="AG73" s="205"/>
      <c r="AH73" s="205"/>
      <c r="AI73" s="172"/>
      <c r="AJ73" s="205"/>
      <c r="AK73" s="205"/>
    </row>
    <row r="74" spans="3:37" ht="18" customHeight="1">
      <c r="C74" s="75"/>
      <c r="D74" s="172"/>
      <c r="E74" s="172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U74" s="31"/>
      <c r="V74" s="78"/>
      <c r="W74" s="85"/>
      <c r="X74" s="245"/>
      <c r="Y74" s="245"/>
      <c r="Z74" s="245"/>
      <c r="AA74" s="252"/>
      <c r="AB74" s="252"/>
      <c r="AC74" s="245"/>
      <c r="AD74" s="245"/>
      <c r="AE74" s="245"/>
      <c r="AF74" s="245"/>
      <c r="AG74" s="245"/>
      <c r="AH74" s="245"/>
      <c r="AI74" s="245"/>
      <c r="AJ74" s="245"/>
      <c r="AK74" s="245"/>
    </row>
    <row r="75" spans="3:37" ht="18" customHeight="1">
      <c r="C75" s="180"/>
      <c r="D75" s="175"/>
      <c r="E75" s="175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U75" s="31"/>
      <c r="V75" s="31"/>
      <c r="W75" s="233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</row>
    <row r="76" spans="3:37" ht="18" customHeight="1">
      <c r="C76" s="172"/>
      <c r="D76" s="172"/>
      <c r="E76" s="172"/>
      <c r="F76" s="75"/>
      <c r="G76" s="25"/>
      <c r="H76" s="75"/>
      <c r="I76" s="25"/>
      <c r="J76" s="75"/>
      <c r="K76" s="75"/>
      <c r="L76" s="75"/>
      <c r="M76" s="25"/>
      <c r="N76" s="25"/>
      <c r="O76" s="25"/>
      <c r="P76" s="25"/>
      <c r="Q76" s="172"/>
      <c r="R76" s="75"/>
      <c r="S76" s="75"/>
      <c r="U76" s="234"/>
      <c r="V76" s="234"/>
      <c r="W76" s="14"/>
      <c r="X76" s="205"/>
      <c r="Y76" s="205"/>
      <c r="Z76" s="172"/>
      <c r="AA76" s="215"/>
      <c r="AB76" s="215"/>
      <c r="AC76" s="172"/>
      <c r="AD76" s="205"/>
      <c r="AE76" s="205"/>
      <c r="AF76" s="172"/>
      <c r="AG76" s="205"/>
      <c r="AH76" s="205"/>
      <c r="AI76" s="172"/>
      <c r="AJ76" s="205"/>
      <c r="AK76" s="205"/>
    </row>
    <row r="77" spans="2:37" ht="18" customHeight="1">
      <c r="B77" s="34"/>
      <c r="C77" s="31"/>
      <c r="D77" s="31"/>
      <c r="E77" s="31"/>
      <c r="F77" s="31"/>
      <c r="U77" s="255"/>
      <c r="V77" s="216"/>
      <c r="W77" s="160"/>
      <c r="X77" s="205"/>
      <c r="Y77" s="205"/>
      <c r="Z77" s="205"/>
      <c r="AA77" s="215"/>
      <c r="AB77" s="215"/>
      <c r="AC77" s="205"/>
      <c r="AD77" s="205"/>
      <c r="AE77" s="205"/>
      <c r="AF77" s="205"/>
      <c r="AG77" s="205"/>
      <c r="AH77" s="205"/>
      <c r="AI77" s="205"/>
      <c r="AJ77" s="205"/>
      <c r="AK77" s="205"/>
    </row>
    <row r="78" spans="3:37" ht="18" customHeight="1">
      <c r="C78" s="31"/>
      <c r="D78" s="31"/>
      <c r="E78" s="31"/>
      <c r="F78" s="31"/>
      <c r="U78" s="255"/>
      <c r="V78" s="216"/>
      <c r="W78" s="234"/>
      <c r="X78" s="206"/>
      <c r="Y78" s="253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</row>
    <row r="79" spans="21:37" ht="18" customHeight="1">
      <c r="U79" s="255"/>
      <c r="V79" s="216"/>
      <c r="W79" s="216"/>
      <c r="X79" s="205"/>
      <c r="Y79" s="254"/>
      <c r="Z79" s="172"/>
      <c r="AA79" s="215"/>
      <c r="AB79" s="215"/>
      <c r="AC79" s="172"/>
      <c r="AD79" s="205"/>
      <c r="AE79" s="205"/>
      <c r="AF79" s="172"/>
      <c r="AG79" s="205"/>
      <c r="AH79" s="205"/>
      <c r="AI79" s="172"/>
      <c r="AJ79" s="205"/>
      <c r="AK79" s="205"/>
    </row>
    <row r="80" spans="21:37" ht="18" customHeight="1">
      <c r="U80" s="255"/>
      <c r="V80" s="216"/>
      <c r="W80" s="216"/>
      <c r="X80" s="205"/>
      <c r="Y80" s="205"/>
      <c r="Z80" s="172"/>
      <c r="AA80" s="215"/>
      <c r="AB80" s="215"/>
      <c r="AC80" s="172"/>
      <c r="AD80" s="205"/>
      <c r="AE80" s="205"/>
      <c r="AF80" s="172"/>
      <c r="AG80" s="205"/>
      <c r="AH80" s="205"/>
      <c r="AI80" s="172"/>
      <c r="AJ80" s="205"/>
      <c r="AK80" s="205"/>
    </row>
    <row r="81" spans="21:37" ht="18" customHeight="1">
      <c r="U81" s="255"/>
      <c r="V81" s="216"/>
      <c r="W81" s="216"/>
      <c r="X81" s="205"/>
      <c r="Y81" s="205"/>
      <c r="Z81" s="172"/>
      <c r="AA81" s="215"/>
      <c r="AB81" s="215"/>
      <c r="AC81" s="172"/>
      <c r="AD81" s="205"/>
      <c r="AE81" s="205"/>
      <c r="AF81" s="172"/>
      <c r="AG81" s="205"/>
      <c r="AH81" s="205"/>
      <c r="AI81" s="172"/>
      <c r="AJ81" s="205"/>
      <c r="AK81" s="205"/>
    </row>
    <row r="82" spans="21:37" ht="18" customHeight="1">
      <c r="U82" s="255"/>
      <c r="V82" s="216"/>
      <c r="W82" s="216"/>
      <c r="X82" s="205"/>
      <c r="Y82" s="254"/>
      <c r="Z82" s="172"/>
      <c r="AA82" s="215"/>
      <c r="AB82" s="215"/>
      <c r="AC82" s="172"/>
      <c r="AD82" s="205"/>
      <c r="AE82" s="205"/>
      <c r="AF82" s="172"/>
      <c r="AG82" s="205"/>
      <c r="AH82" s="205"/>
      <c r="AI82" s="172"/>
      <c r="AJ82" s="205"/>
      <c r="AK82" s="205"/>
    </row>
    <row r="83" spans="21:37" ht="18" customHeight="1">
      <c r="U83" s="255"/>
      <c r="V83" s="31"/>
      <c r="W83" s="216"/>
      <c r="X83" s="205"/>
      <c r="Y83" s="205"/>
      <c r="Z83" s="172"/>
      <c r="AA83" s="215"/>
      <c r="AB83" s="215"/>
      <c r="AC83" s="172"/>
      <c r="AD83" s="205"/>
      <c r="AE83" s="205"/>
      <c r="AF83" s="172"/>
      <c r="AG83" s="205"/>
      <c r="AH83" s="205"/>
      <c r="AI83" s="172"/>
      <c r="AJ83" s="205"/>
      <c r="AK83" s="205"/>
    </row>
    <row r="84" spans="21:37" ht="15" customHeight="1">
      <c r="U84" s="216"/>
      <c r="V84" s="31"/>
      <c r="W84" s="216"/>
      <c r="X84" s="205"/>
      <c r="Y84" s="205"/>
      <c r="Z84" s="172"/>
      <c r="AA84" s="215"/>
      <c r="AB84" s="215"/>
      <c r="AC84" s="172"/>
      <c r="AD84" s="205"/>
      <c r="AE84" s="205"/>
      <c r="AF84" s="172"/>
      <c r="AG84" s="205"/>
      <c r="AH84" s="205"/>
      <c r="AI84" s="172"/>
      <c r="AJ84" s="205"/>
      <c r="AK84" s="205"/>
    </row>
    <row r="85" spans="21:37" ht="15" customHeight="1">
      <c r="U85"/>
      <c r="V85" s="34"/>
      <c r="W85" s="255"/>
      <c r="X85" s="256"/>
      <c r="Y85" s="256"/>
      <c r="Z85" s="256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</row>
    <row r="86" spans="21:37" ht="15" customHeight="1">
      <c r="U86"/>
      <c r="V86"/>
      <c r="W86" s="216"/>
      <c r="X86" s="256"/>
      <c r="Y86" s="256"/>
      <c r="Z86" s="256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</row>
    <row r="87" spans="21:37" ht="14.25">
      <c r="U87"/>
      <c r="V87"/>
      <c r="W87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</row>
    <row r="88" spans="21:37" ht="14.25">
      <c r="U88"/>
      <c r="V88"/>
      <c r="W88"/>
      <c r="X88" s="93"/>
      <c r="Y88" s="93"/>
      <c r="Z88" s="93"/>
      <c r="AA88" s="93"/>
      <c r="AB88" s="93"/>
      <c r="AC88" s="93"/>
      <c r="AD88" s="93"/>
      <c r="AE88" s="93"/>
      <c r="AF88" s="93"/>
      <c r="AG88" s="93"/>
      <c r="AH88" s="93"/>
      <c r="AI88" s="93"/>
      <c r="AJ88" s="93"/>
      <c r="AK88" s="93"/>
    </row>
    <row r="89" spans="22:37" ht="14.25">
      <c r="V89"/>
      <c r="W89"/>
      <c r="X89" s="93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</row>
    <row r="90" spans="21:37" ht="14.25">
      <c r="U90"/>
      <c r="V90"/>
      <c r="W90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</row>
    <row r="91" spans="21:37" ht="14.25">
      <c r="U91"/>
      <c r="V91"/>
      <c r="W91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</row>
    <row r="92" spans="21:37" ht="14.25">
      <c r="U92"/>
      <c r="V92"/>
      <c r="W92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</row>
    <row r="93" spans="21:37" ht="14.25">
      <c r="U93"/>
      <c r="V93"/>
      <c r="W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</row>
    <row r="94" spans="21:37" ht="14.25">
      <c r="U94"/>
      <c r="V94"/>
      <c r="W94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</row>
    <row r="95" spans="21:37" ht="14.25">
      <c r="U95"/>
      <c r="V95"/>
      <c r="W95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</row>
    <row r="96" spans="21:37" ht="14.25">
      <c r="U96"/>
      <c r="V96"/>
      <c r="W96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</row>
    <row r="97" spans="23:37" ht="14.25">
      <c r="W97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</row>
    <row r="98" spans="23:37" ht="14.25">
      <c r="W98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</row>
    <row r="99" spans="24:37" ht="14.25"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</row>
    <row r="100" spans="24:37" ht="14.25"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</row>
    <row r="101" spans="24:37" ht="14.25"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</row>
    <row r="102" spans="24:37" ht="14.25"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</row>
    <row r="103" spans="24:37" ht="14.25"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</row>
    <row r="104" spans="24:37" ht="14.25"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</row>
    <row r="105" spans="24:37" ht="14.25"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</row>
    <row r="106" spans="24:37" ht="14.25"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</row>
    <row r="107" spans="24:37" ht="14.25"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</row>
    <row r="108" spans="24:37" ht="14.25"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</row>
    <row r="109" spans="24:37" ht="14.25"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</row>
  </sheetData>
  <sheetProtection/>
  <mergeCells count="140">
    <mergeCell ref="AG24:AH24"/>
    <mergeCell ref="AI24:AI25"/>
    <mergeCell ref="AL24:AN24"/>
    <mergeCell ref="AQ24:AR24"/>
    <mergeCell ref="AO24:AP24"/>
    <mergeCell ref="Z52:AA52"/>
    <mergeCell ref="AB52:AC52"/>
    <mergeCell ref="W50:Y52"/>
    <mergeCell ref="AD52:AE52"/>
    <mergeCell ref="W26:Y26"/>
    <mergeCell ref="AF50:AK50"/>
    <mergeCell ref="AJ51:AK51"/>
    <mergeCell ref="W29:Y29"/>
    <mergeCell ref="W27:Y27"/>
    <mergeCell ref="W28:Y28"/>
    <mergeCell ref="W30:Y30"/>
    <mergeCell ref="AD55:AE55"/>
    <mergeCell ref="AH51:AI51"/>
    <mergeCell ref="AB53:AC53"/>
    <mergeCell ref="AF51:AG51"/>
    <mergeCell ref="AD53:AE53"/>
    <mergeCell ref="AD56:AE56"/>
    <mergeCell ref="W63:Y63"/>
    <mergeCell ref="Z63:AA63"/>
    <mergeCell ref="AE24:AF24"/>
    <mergeCell ref="W61:Y61"/>
    <mergeCell ref="Z24:AB24"/>
    <mergeCell ref="AD57:AE57"/>
    <mergeCell ref="W62:Y62"/>
    <mergeCell ref="Z62:AA62"/>
    <mergeCell ref="AB62:AC62"/>
    <mergeCell ref="AD60:AE60"/>
    <mergeCell ref="W16:Y16"/>
    <mergeCell ref="W17:AC17"/>
    <mergeCell ref="Z21:AN21"/>
    <mergeCell ref="Z56:AA56"/>
    <mergeCell ref="AL50:AM50"/>
    <mergeCell ref="AL51:AM51"/>
    <mergeCell ref="AB55:AC55"/>
    <mergeCell ref="AC24:AD24"/>
    <mergeCell ref="AJ24:AK24"/>
    <mergeCell ref="AB56:AC56"/>
    <mergeCell ref="W64:Y64"/>
    <mergeCell ref="Z64:AA64"/>
    <mergeCell ref="AB64:AC64"/>
    <mergeCell ref="AD64:AE64"/>
    <mergeCell ref="W60:Y60"/>
    <mergeCell ref="AB57:AC57"/>
    <mergeCell ref="W57:Y57"/>
    <mergeCell ref="AD59:AE59"/>
    <mergeCell ref="Z60:AA60"/>
    <mergeCell ref="AB60:AC60"/>
    <mergeCell ref="Z59:AA59"/>
    <mergeCell ref="AB59:AC59"/>
    <mergeCell ref="AB63:AC63"/>
    <mergeCell ref="AD63:AE63"/>
    <mergeCell ref="Z61:AA61"/>
    <mergeCell ref="AB61:AC61"/>
    <mergeCell ref="AD61:AE61"/>
    <mergeCell ref="AD62:AE62"/>
    <mergeCell ref="W23:Y25"/>
    <mergeCell ref="A25:B25"/>
    <mergeCell ref="Z57:AA57"/>
    <mergeCell ref="W55:Y55"/>
    <mergeCell ref="Z53:AA53"/>
    <mergeCell ref="W58:Y58"/>
    <mergeCell ref="Z58:AA58"/>
    <mergeCell ref="Z55:AA55"/>
    <mergeCell ref="W53:Y53"/>
    <mergeCell ref="W56:Y56"/>
    <mergeCell ref="A11:B11"/>
    <mergeCell ref="A16:B16"/>
    <mergeCell ref="A19:B19"/>
    <mergeCell ref="A13:B13"/>
    <mergeCell ref="A12:B12"/>
    <mergeCell ref="AB58:AC58"/>
    <mergeCell ref="W13:Y13"/>
    <mergeCell ref="A14:B14"/>
    <mergeCell ref="W14:Y14"/>
    <mergeCell ref="W15:Y15"/>
    <mergeCell ref="W12:Y12"/>
    <mergeCell ref="A2:S2"/>
    <mergeCell ref="C5:N5"/>
    <mergeCell ref="W2:AN2"/>
    <mergeCell ref="W3:AN3"/>
    <mergeCell ref="A4:B9"/>
    <mergeCell ref="C4:P4"/>
    <mergeCell ref="W9:Y9"/>
    <mergeCell ref="W10:Y10"/>
    <mergeCell ref="A10:B10"/>
    <mergeCell ref="M6:N8"/>
    <mergeCell ref="Z5:AH5"/>
    <mergeCell ref="AL6:AL7"/>
    <mergeCell ref="AK6:AK7"/>
    <mergeCell ref="AJ6:AJ7"/>
    <mergeCell ref="W11:Y11"/>
    <mergeCell ref="A20:B20"/>
    <mergeCell ref="A21:B21"/>
    <mergeCell ref="A17:B17"/>
    <mergeCell ref="A18:B18"/>
    <mergeCell ref="A71:B71"/>
    <mergeCell ref="A28:B28"/>
    <mergeCell ref="A22:B22"/>
    <mergeCell ref="A23:B23"/>
    <mergeCell ref="W59:Y59"/>
    <mergeCell ref="A65:B65"/>
    <mergeCell ref="A34:B34"/>
    <mergeCell ref="A44:B44"/>
    <mergeCell ref="A51:B51"/>
    <mergeCell ref="A57:B57"/>
    <mergeCell ref="W48:AM48"/>
    <mergeCell ref="Z50:AE51"/>
    <mergeCell ref="W40:W42"/>
    <mergeCell ref="AD58:AE58"/>
    <mergeCell ref="A3:Q3"/>
    <mergeCell ref="J6:K8"/>
    <mergeCell ref="L6:L8"/>
    <mergeCell ref="O5:P8"/>
    <mergeCell ref="Q4:S8"/>
    <mergeCell ref="W5:Y7"/>
    <mergeCell ref="W8:Y8"/>
    <mergeCell ref="C6:E8"/>
    <mergeCell ref="F6:G8"/>
    <mergeCell ref="H6:I8"/>
    <mergeCell ref="W47:AM47"/>
    <mergeCell ref="Z23:AK23"/>
    <mergeCell ref="AL23:AR23"/>
    <mergeCell ref="W32:W34"/>
    <mergeCell ref="W36:W38"/>
    <mergeCell ref="W4:AQ4"/>
    <mergeCell ref="Z6:Z7"/>
    <mergeCell ref="AA6:AD6"/>
    <mergeCell ref="AE6:AH6"/>
    <mergeCell ref="AI5:AQ5"/>
    <mergeCell ref="AM6:AM7"/>
    <mergeCell ref="AQ6:AQ7"/>
    <mergeCell ref="AP6:AP7"/>
    <mergeCell ref="AO6:AO7"/>
    <mergeCell ref="AN6:AN7"/>
    <mergeCell ref="AI6:AI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zoomScale="115" zoomScaleNormal="115" zoomScalePageLayoutView="0" workbookViewId="0" topLeftCell="A26">
      <selection activeCell="E37" sqref="E37"/>
    </sheetView>
  </sheetViews>
  <sheetFormatPr defaultColWidth="10.59765625" defaultRowHeight="15"/>
  <cols>
    <col min="1" max="2" width="2.59765625" style="13" customWidth="1"/>
    <col min="3" max="3" width="9.09765625" style="13" customWidth="1"/>
    <col min="4" max="28" width="8.69921875" style="13" customWidth="1"/>
    <col min="29" max="16384" width="10.59765625" style="13" customWidth="1"/>
  </cols>
  <sheetData>
    <row r="1" spans="1:28" s="41" customFormat="1" ht="19.5" customHeight="1">
      <c r="A1" s="42" t="s">
        <v>471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44" t="s">
        <v>323</v>
      </c>
    </row>
    <row r="2" spans="1:28" ht="19.5" customHeight="1">
      <c r="A2" s="653"/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653"/>
      <c r="AA2" s="653"/>
      <c r="AB2" s="653"/>
    </row>
    <row r="3" spans="1:28" ht="19.5" customHeight="1">
      <c r="A3" s="470" t="s">
        <v>472</v>
      </c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</row>
    <row r="4" spans="2:28" ht="18" customHeight="1" thickBo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29" t="s">
        <v>115</v>
      </c>
    </row>
    <row r="5" spans="1:28" ht="15" customHeight="1">
      <c r="A5" s="492" t="s">
        <v>473</v>
      </c>
      <c r="B5" s="492"/>
      <c r="C5" s="603"/>
      <c r="D5" s="717" t="s">
        <v>474</v>
      </c>
      <c r="E5" s="717"/>
      <c r="F5" s="718"/>
      <c r="G5" s="719" t="s">
        <v>475</v>
      </c>
      <c r="H5" s="717"/>
      <c r="I5" s="717"/>
      <c r="J5" s="717"/>
      <c r="K5" s="717"/>
      <c r="L5" s="717"/>
      <c r="M5" s="717"/>
      <c r="N5" s="717"/>
      <c r="O5" s="717"/>
      <c r="P5" s="717"/>
      <c r="Q5" s="718"/>
      <c r="R5" s="547" t="s">
        <v>477</v>
      </c>
      <c r="S5" s="548"/>
      <c r="T5" s="548"/>
      <c r="U5" s="548"/>
      <c r="V5" s="548"/>
      <c r="W5" s="548"/>
      <c r="X5" s="548"/>
      <c r="Y5" s="548"/>
      <c r="Z5" s="548"/>
      <c r="AA5" s="548"/>
      <c r="AB5" s="548"/>
    </row>
    <row r="6" spans="1:28" ht="15" customHeight="1">
      <c r="A6" s="494"/>
      <c r="B6" s="494"/>
      <c r="C6" s="585"/>
      <c r="D6" s="438" t="s">
        <v>24</v>
      </c>
      <c r="E6" s="716" t="s">
        <v>25</v>
      </c>
      <c r="F6" s="716" t="s">
        <v>26</v>
      </c>
      <c r="G6" s="709" t="s">
        <v>24</v>
      </c>
      <c r="H6" s="710"/>
      <c r="I6" s="711"/>
      <c r="J6" s="712" t="s">
        <v>434</v>
      </c>
      <c r="K6" s="714"/>
      <c r="L6" s="712" t="s">
        <v>435</v>
      </c>
      <c r="M6" s="714"/>
      <c r="N6" s="712" t="s">
        <v>436</v>
      </c>
      <c r="O6" s="714"/>
      <c r="P6" s="712" t="s">
        <v>476</v>
      </c>
      <c r="Q6" s="714"/>
      <c r="R6" s="709" t="s">
        <v>24</v>
      </c>
      <c r="S6" s="710"/>
      <c r="T6" s="711"/>
      <c r="U6" s="712" t="s">
        <v>434</v>
      </c>
      <c r="V6" s="714"/>
      <c r="W6" s="712" t="s">
        <v>435</v>
      </c>
      <c r="X6" s="714"/>
      <c r="Y6" s="712" t="s">
        <v>436</v>
      </c>
      <c r="Z6" s="714"/>
      <c r="AA6" s="712" t="s">
        <v>478</v>
      </c>
      <c r="AB6" s="713"/>
    </row>
    <row r="7" spans="1:28" ht="15" customHeight="1">
      <c r="A7" s="496"/>
      <c r="B7" s="496"/>
      <c r="C7" s="587"/>
      <c r="D7" s="715"/>
      <c r="E7" s="449"/>
      <c r="F7" s="449"/>
      <c r="G7" s="67" t="s">
        <v>24</v>
      </c>
      <c r="H7" s="67" t="s">
        <v>25</v>
      </c>
      <c r="I7" s="67" t="s">
        <v>26</v>
      </c>
      <c r="J7" s="67" t="s">
        <v>25</v>
      </c>
      <c r="K7" s="67" t="s">
        <v>26</v>
      </c>
      <c r="L7" s="67" t="s">
        <v>25</v>
      </c>
      <c r="M7" s="67" t="s">
        <v>26</v>
      </c>
      <c r="N7" s="67" t="s">
        <v>25</v>
      </c>
      <c r="O7" s="67" t="s">
        <v>26</v>
      </c>
      <c r="P7" s="67" t="s">
        <v>25</v>
      </c>
      <c r="Q7" s="67" t="s">
        <v>26</v>
      </c>
      <c r="R7" s="67" t="s">
        <v>24</v>
      </c>
      <c r="S7" s="67" t="s">
        <v>25</v>
      </c>
      <c r="T7" s="67" t="s">
        <v>26</v>
      </c>
      <c r="U7" s="67" t="s">
        <v>25</v>
      </c>
      <c r="V7" s="67" t="s">
        <v>26</v>
      </c>
      <c r="W7" s="67" t="s">
        <v>25</v>
      </c>
      <c r="X7" s="67" t="s">
        <v>26</v>
      </c>
      <c r="Y7" s="67" t="s">
        <v>25</v>
      </c>
      <c r="Z7" s="67" t="s">
        <v>26</v>
      </c>
      <c r="AA7" s="67" t="s">
        <v>25</v>
      </c>
      <c r="AB7" s="66" t="s">
        <v>26</v>
      </c>
    </row>
    <row r="8" spans="1:28" ht="15" customHeight="1">
      <c r="A8" s="474" t="s">
        <v>258</v>
      </c>
      <c r="B8" s="475"/>
      <c r="C8" s="476"/>
      <c r="D8" s="269">
        <f>SUM(E8:F8)</f>
        <v>54527</v>
      </c>
      <c r="E8" s="269">
        <f aca="true" t="shared" si="0" ref="E8:F11">SUM(H8,S8)</f>
        <v>27460</v>
      </c>
      <c r="F8" s="269">
        <f t="shared" si="0"/>
        <v>27067</v>
      </c>
      <c r="G8" s="269">
        <f>SUM(H8:I8)</f>
        <v>52950</v>
      </c>
      <c r="H8" s="269">
        <f aca="true" t="shared" si="1" ref="H8:I11">SUM(J8,L8,N8,P8)</f>
        <v>26312</v>
      </c>
      <c r="I8" s="269">
        <f t="shared" si="1"/>
        <v>26638</v>
      </c>
      <c r="J8" s="269">
        <v>8797</v>
      </c>
      <c r="K8" s="269">
        <v>8607</v>
      </c>
      <c r="L8" s="269">
        <v>8671</v>
      </c>
      <c r="M8" s="269">
        <v>9019</v>
      </c>
      <c r="N8" s="269">
        <v>8822</v>
      </c>
      <c r="O8" s="269">
        <v>9012</v>
      </c>
      <c r="P8" s="269">
        <v>22</v>
      </c>
      <c r="Q8" s="270" t="s">
        <v>754</v>
      </c>
      <c r="R8" s="269">
        <f>SUM(S8:T8)</f>
        <v>1577</v>
      </c>
      <c r="S8" s="269">
        <f aca="true" t="shared" si="2" ref="S8:T11">SUM(U8,W8,Y8,AA8)</f>
        <v>1148</v>
      </c>
      <c r="T8" s="269">
        <f t="shared" si="2"/>
        <v>429</v>
      </c>
      <c r="U8" s="269">
        <v>302</v>
      </c>
      <c r="V8" s="269">
        <v>125</v>
      </c>
      <c r="W8" s="269">
        <v>300</v>
      </c>
      <c r="X8" s="269">
        <v>85</v>
      </c>
      <c r="Y8" s="269">
        <v>320</v>
      </c>
      <c r="Z8" s="269">
        <v>103</v>
      </c>
      <c r="AA8" s="269">
        <v>226</v>
      </c>
      <c r="AB8" s="269">
        <v>116</v>
      </c>
    </row>
    <row r="9" spans="1:28" ht="15" customHeight="1">
      <c r="A9" s="477" t="s">
        <v>457</v>
      </c>
      <c r="B9" s="478"/>
      <c r="C9" s="479"/>
      <c r="D9" s="269">
        <f>SUM(E9:F9)</f>
        <v>52299</v>
      </c>
      <c r="E9" s="269">
        <f t="shared" si="0"/>
        <v>26346</v>
      </c>
      <c r="F9" s="269">
        <f t="shared" si="0"/>
        <v>25953</v>
      </c>
      <c r="G9" s="269">
        <f>SUM(H9:I9)</f>
        <v>50939</v>
      </c>
      <c r="H9" s="269">
        <f t="shared" si="1"/>
        <v>25330</v>
      </c>
      <c r="I9" s="269">
        <f t="shared" si="1"/>
        <v>25609</v>
      </c>
      <c r="J9" s="269">
        <v>8310</v>
      </c>
      <c r="K9" s="269">
        <v>8235</v>
      </c>
      <c r="L9" s="269">
        <v>8520</v>
      </c>
      <c r="M9" s="269">
        <v>8488</v>
      </c>
      <c r="N9" s="269">
        <v>8478</v>
      </c>
      <c r="O9" s="269">
        <v>8886</v>
      </c>
      <c r="P9" s="269">
        <v>22</v>
      </c>
      <c r="Q9" s="270" t="s">
        <v>754</v>
      </c>
      <c r="R9" s="269">
        <f>SUM(S9:T9)</f>
        <v>1360</v>
      </c>
      <c r="S9" s="269">
        <f t="shared" si="2"/>
        <v>1016</v>
      </c>
      <c r="T9" s="269">
        <f t="shared" si="2"/>
        <v>344</v>
      </c>
      <c r="U9" s="269">
        <v>263</v>
      </c>
      <c r="V9" s="269">
        <v>91</v>
      </c>
      <c r="W9" s="269">
        <v>212</v>
      </c>
      <c r="X9" s="269">
        <v>94</v>
      </c>
      <c r="Y9" s="269">
        <v>282</v>
      </c>
      <c r="Z9" s="269">
        <v>73</v>
      </c>
      <c r="AA9" s="269">
        <v>259</v>
      </c>
      <c r="AB9" s="269">
        <v>86</v>
      </c>
    </row>
    <row r="10" spans="1:28" ht="15" customHeight="1">
      <c r="A10" s="477" t="s">
        <v>458</v>
      </c>
      <c r="B10" s="478"/>
      <c r="C10" s="479"/>
      <c r="D10" s="269">
        <f>SUM(E10:F10)</f>
        <v>50036</v>
      </c>
      <c r="E10" s="269">
        <f t="shared" si="0"/>
        <v>25347</v>
      </c>
      <c r="F10" s="269">
        <f t="shared" si="0"/>
        <v>24689</v>
      </c>
      <c r="G10" s="269">
        <f>SUM(H10:I10)</f>
        <v>48875</v>
      </c>
      <c r="H10" s="269">
        <f t="shared" si="1"/>
        <v>24484</v>
      </c>
      <c r="I10" s="269">
        <f t="shared" si="1"/>
        <v>24391</v>
      </c>
      <c r="J10" s="269">
        <v>8058</v>
      </c>
      <c r="K10" s="269">
        <v>7870</v>
      </c>
      <c r="L10" s="269">
        <v>8096</v>
      </c>
      <c r="M10" s="269">
        <v>8124</v>
      </c>
      <c r="N10" s="269">
        <v>8302</v>
      </c>
      <c r="O10" s="269">
        <v>8397</v>
      </c>
      <c r="P10" s="269">
        <v>28</v>
      </c>
      <c r="Q10" s="270" t="s">
        <v>754</v>
      </c>
      <c r="R10" s="269">
        <f>SUM(S10:T10)</f>
        <v>1161</v>
      </c>
      <c r="S10" s="269">
        <f t="shared" si="2"/>
        <v>863</v>
      </c>
      <c r="T10" s="269">
        <f t="shared" si="2"/>
        <v>298</v>
      </c>
      <c r="U10" s="269">
        <v>217</v>
      </c>
      <c r="V10" s="269">
        <v>67</v>
      </c>
      <c r="W10" s="269">
        <v>194</v>
      </c>
      <c r="X10" s="269">
        <v>82</v>
      </c>
      <c r="Y10" s="269">
        <v>221</v>
      </c>
      <c r="Z10" s="269">
        <v>98</v>
      </c>
      <c r="AA10" s="269">
        <v>231</v>
      </c>
      <c r="AB10" s="269">
        <v>51</v>
      </c>
    </row>
    <row r="11" spans="1:28" ht="15" customHeight="1">
      <c r="A11" s="477" t="s">
        <v>459</v>
      </c>
      <c r="B11" s="478"/>
      <c r="C11" s="479"/>
      <c r="D11" s="269">
        <f>SUM(E11:F11)</f>
        <v>48213</v>
      </c>
      <c r="E11" s="269">
        <f t="shared" si="0"/>
        <v>24373</v>
      </c>
      <c r="F11" s="269">
        <f t="shared" si="0"/>
        <v>23840</v>
      </c>
      <c r="G11" s="269">
        <f>SUM(H11:I11)</f>
        <v>47155</v>
      </c>
      <c r="H11" s="269">
        <f t="shared" si="1"/>
        <v>23607</v>
      </c>
      <c r="I11" s="269">
        <f t="shared" si="1"/>
        <v>23548</v>
      </c>
      <c r="J11" s="269">
        <v>7860</v>
      </c>
      <c r="K11" s="269">
        <v>7717</v>
      </c>
      <c r="L11" s="269">
        <v>7779</v>
      </c>
      <c r="M11" s="269">
        <v>7800</v>
      </c>
      <c r="N11" s="269">
        <v>7937</v>
      </c>
      <c r="O11" s="269">
        <v>8029</v>
      </c>
      <c r="P11" s="269">
        <v>31</v>
      </c>
      <c r="Q11" s="270">
        <v>2</v>
      </c>
      <c r="R11" s="269">
        <f>SUM(S11:T11)</f>
        <v>1058</v>
      </c>
      <c r="S11" s="269">
        <f t="shared" si="2"/>
        <v>766</v>
      </c>
      <c r="T11" s="269">
        <f t="shared" si="2"/>
        <v>292</v>
      </c>
      <c r="U11" s="269">
        <v>201</v>
      </c>
      <c r="V11" s="269">
        <v>84</v>
      </c>
      <c r="W11" s="269">
        <v>173</v>
      </c>
      <c r="X11" s="269">
        <v>60</v>
      </c>
      <c r="Y11" s="269">
        <v>220</v>
      </c>
      <c r="Z11" s="269">
        <v>77</v>
      </c>
      <c r="AA11" s="269">
        <v>172</v>
      </c>
      <c r="AB11" s="269">
        <v>71</v>
      </c>
    </row>
    <row r="12" spans="1:28" ht="15" customHeight="1">
      <c r="A12" s="537" t="s">
        <v>775</v>
      </c>
      <c r="B12" s="538"/>
      <c r="C12" s="539"/>
      <c r="D12" s="379">
        <f>SUM(D14,D16,D35)</f>
        <v>46528</v>
      </c>
      <c r="E12" s="379">
        <f>SUM(E14,E16,E35)</f>
        <v>23371</v>
      </c>
      <c r="F12" s="379">
        <f aca="true" t="shared" si="3" ref="F12:AB12">SUM(F14,F16,F35)</f>
        <v>23157</v>
      </c>
      <c r="G12" s="379">
        <f t="shared" si="3"/>
        <v>45532</v>
      </c>
      <c r="H12" s="379">
        <f t="shared" si="3"/>
        <v>22672</v>
      </c>
      <c r="I12" s="379">
        <f t="shared" si="3"/>
        <v>22860</v>
      </c>
      <c r="J12" s="379">
        <f t="shared" si="3"/>
        <v>7441</v>
      </c>
      <c r="K12" s="379">
        <f t="shared" si="3"/>
        <v>7510</v>
      </c>
      <c r="L12" s="379">
        <f t="shared" si="3"/>
        <v>7604</v>
      </c>
      <c r="M12" s="379">
        <f t="shared" si="3"/>
        <v>7623</v>
      </c>
      <c r="N12" s="379">
        <f t="shared" si="3"/>
        <v>7597</v>
      </c>
      <c r="O12" s="379">
        <f t="shared" si="3"/>
        <v>7724</v>
      </c>
      <c r="P12" s="379">
        <f t="shared" si="3"/>
        <v>30</v>
      </c>
      <c r="Q12" s="379">
        <f t="shared" si="3"/>
        <v>3</v>
      </c>
      <c r="R12" s="379">
        <f t="shared" si="3"/>
        <v>996</v>
      </c>
      <c r="S12" s="379">
        <f t="shared" si="3"/>
        <v>699</v>
      </c>
      <c r="T12" s="379">
        <f t="shared" si="3"/>
        <v>297</v>
      </c>
      <c r="U12" s="379">
        <f t="shared" si="3"/>
        <v>174</v>
      </c>
      <c r="V12" s="379">
        <f t="shared" si="3"/>
        <v>99</v>
      </c>
      <c r="W12" s="379">
        <f t="shared" si="3"/>
        <v>173</v>
      </c>
      <c r="X12" s="379">
        <f t="shared" si="3"/>
        <v>72</v>
      </c>
      <c r="Y12" s="379">
        <f t="shared" si="3"/>
        <v>210</v>
      </c>
      <c r="Z12" s="379">
        <f t="shared" si="3"/>
        <v>71</v>
      </c>
      <c r="AA12" s="379">
        <f t="shared" si="3"/>
        <v>142</v>
      </c>
      <c r="AB12" s="379">
        <f t="shared" si="3"/>
        <v>55</v>
      </c>
    </row>
    <row r="13" spans="1:28" ht="9" customHeight="1">
      <c r="A13" s="70"/>
      <c r="B13" s="70"/>
      <c r="C13" s="6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</row>
    <row r="14" spans="1:28" ht="15" customHeight="1">
      <c r="A14" s="466" t="s">
        <v>479</v>
      </c>
      <c r="B14" s="466"/>
      <c r="C14" s="467"/>
      <c r="D14" s="379">
        <f aca="true" t="shared" si="4" ref="D14:D38">SUM(E14:F14)</f>
        <v>393</v>
      </c>
      <c r="E14" s="379">
        <f aca="true" t="shared" si="5" ref="E14:E38">SUM(H14,S14)</f>
        <v>228</v>
      </c>
      <c r="F14" s="379">
        <f aca="true" t="shared" si="6" ref="F14:F38">SUM(I14,T14)</f>
        <v>165</v>
      </c>
      <c r="G14" s="379">
        <f aca="true" t="shared" si="7" ref="G14:G38">SUM(H14:I14)</f>
        <v>393</v>
      </c>
      <c r="H14" s="379">
        <f aca="true" t="shared" si="8" ref="H14:H38">SUM(J14,L14,N14,P14)</f>
        <v>228</v>
      </c>
      <c r="I14" s="379">
        <f aca="true" t="shared" si="9" ref="I14:I38">SUM(K14,M14,O14,Q14)</f>
        <v>165</v>
      </c>
      <c r="J14" s="181">
        <v>70</v>
      </c>
      <c r="K14" s="181">
        <v>55</v>
      </c>
      <c r="L14" s="181">
        <v>78</v>
      </c>
      <c r="M14" s="181">
        <v>57</v>
      </c>
      <c r="N14" s="181">
        <v>80</v>
      </c>
      <c r="O14" s="181">
        <v>53</v>
      </c>
      <c r="P14" s="187" t="s">
        <v>774</v>
      </c>
      <c r="Q14" s="187" t="s">
        <v>774</v>
      </c>
      <c r="R14" s="187" t="s">
        <v>34</v>
      </c>
      <c r="S14" s="187" t="s">
        <v>34</v>
      </c>
      <c r="T14" s="187" t="s">
        <v>34</v>
      </c>
      <c r="U14" s="187" t="s">
        <v>34</v>
      </c>
      <c r="V14" s="187" t="s">
        <v>34</v>
      </c>
      <c r="W14" s="187" t="s">
        <v>34</v>
      </c>
      <c r="X14" s="187" t="s">
        <v>34</v>
      </c>
      <c r="Y14" s="187" t="s">
        <v>34</v>
      </c>
      <c r="Z14" s="187" t="s">
        <v>34</v>
      </c>
      <c r="AA14" s="187" t="s">
        <v>34</v>
      </c>
      <c r="AB14" s="187" t="s">
        <v>34</v>
      </c>
    </row>
    <row r="15" spans="1:28" ht="9" customHeight="1">
      <c r="A15" s="198"/>
      <c r="B15" s="198"/>
      <c r="C15" s="199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</row>
    <row r="16" spans="1:28" ht="15" customHeight="1">
      <c r="A16" s="466" t="s">
        <v>480</v>
      </c>
      <c r="B16" s="466"/>
      <c r="C16" s="467"/>
      <c r="D16" s="379">
        <f>SUM(D17:D33)</f>
        <v>36753</v>
      </c>
      <c r="E16" s="379">
        <f>SUM(E17:E33)</f>
        <v>18473</v>
      </c>
      <c r="F16" s="379">
        <f aca="true" t="shared" si="10" ref="F16:AB16">SUM(F17:F33)</f>
        <v>18280</v>
      </c>
      <c r="G16" s="379">
        <f t="shared" si="10"/>
        <v>35757</v>
      </c>
      <c r="H16" s="379">
        <f t="shared" si="10"/>
        <v>17774</v>
      </c>
      <c r="I16" s="379">
        <f t="shared" si="10"/>
        <v>17983</v>
      </c>
      <c r="J16" s="379">
        <f t="shared" si="10"/>
        <v>5807</v>
      </c>
      <c r="K16" s="379">
        <f t="shared" si="10"/>
        <v>5883</v>
      </c>
      <c r="L16" s="379">
        <f t="shared" si="10"/>
        <v>5907</v>
      </c>
      <c r="M16" s="379">
        <f t="shared" si="10"/>
        <v>6017</v>
      </c>
      <c r="N16" s="379">
        <f t="shared" si="10"/>
        <v>6030</v>
      </c>
      <c r="O16" s="379">
        <f t="shared" si="10"/>
        <v>6080</v>
      </c>
      <c r="P16" s="379">
        <f t="shared" si="10"/>
        <v>30</v>
      </c>
      <c r="Q16" s="379">
        <f t="shared" si="10"/>
        <v>3</v>
      </c>
      <c r="R16" s="379">
        <f t="shared" si="10"/>
        <v>996</v>
      </c>
      <c r="S16" s="379">
        <f t="shared" si="10"/>
        <v>699</v>
      </c>
      <c r="T16" s="379">
        <f t="shared" si="10"/>
        <v>297</v>
      </c>
      <c r="U16" s="379">
        <f t="shared" si="10"/>
        <v>174</v>
      </c>
      <c r="V16" s="379">
        <f t="shared" si="10"/>
        <v>99</v>
      </c>
      <c r="W16" s="379">
        <f t="shared" si="10"/>
        <v>173</v>
      </c>
      <c r="X16" s="379">
        <f t="shared" si="10"/>
        <v>72</v>
      </c>
      <c r="Y16" s="379">
        <f t="shared" si="10"/>
        <v>210</v>
      </c>
      <c r="Z16" s="379">
        <f t="shared" si="10"/>
        <v>71</v>
      </c>
      <c r="AA16" s="379">
        <f t="shared" si="10"/>
        <v>142</v>
      </c>
      <c r="AB16" s="379">
        <f t="shared" si="10"/>
        <v>55</v>
      </c>
    </row>
    <row r="17" spans="1:28" ht="15" customHeight="1">
      <c r="A17" s="201"/>
      <c r="B17" s="463" t="s">
        <v>67</v>
      </c>
      <c r="C17" s="464"/>
      <c r="D17" s="269">
        <f t="shared" si="4"/>
        <v>13158</v>
      </c>
      <c r="E17" s="269">
        <f t="shared" si="5"/>
        <v>6458</v>
      </c>
      <c r="F17" s="269">
        <f t="shared" si="6"/>
        <v>6700</v>
      </c>
      <c r="G17" s="269">
        <f t="shared" si="7"/>
        <v>12558</v>
      </c>
      <c r="H17" s="269">
        <f t="shared" si="8"/>
        <v>6004</v>
      </c>
      <c r="I17" s="269">
        <f t="shared" si="9"/>
        <v>6554</v>
      </c>
      <c r="J17" s="269">
        <v>1969</v>
      </c>
      <c r="K17" s="269">
        <v>2155</v>
      </c>
      <c r="L17" s="269">
        <v>1993</v>
      </c>
      <c r="M17" s="269">
        <v>2234</v>
      </c>
      <c r="N17" s="269">
        <v>2042</v>
      </c>
      <c r="O17" s="269">
        <v>2165</v>
      </c>
      <c r="P17" s="270" t="s">
        <v>773</v>
      </c>
      <c r="Q17" s="270" t="s">
        <v>773</v>
      </c>
      <c r="R17" s="269">
        <f aca="true" t="shared" si="11" ref="R17:R29">SUM(S17:T17)</f>
        <v>600</v>
      </c>
      <c r="S17" s="269">
        <f aca="true" t="shared" si="12" ref="S17:S29">SUM(U17,W17,Y17,AA17)</f>
        <v>454</v>
      </c>
      <c r="T17" s="269">
        <f aca="true" t="shared" si="13" ref="T17:T29">SUM(V17,X17,Z17,AB17)</f>
        <v>146</v>
      </c>
      <c r="U17" s="269">
        <v>93</v>
      </c>
      <c r="V17" s="269">
        <v>47</v>
      </c>
      <c r="W17" s="269">
        <v>105</v>
      </c>
      <c r="X17" s="269">
        <v>39</v>
      </c>
      <c r="Y17" s="269">
        <v>157</v>
      </c>
      <c r="Z17" s="269">
        <v>41</v>
      </c>
      <c r="AA17" s="269">
        <v>99</v>
      </c>
      <c r="AB17" s="269">
        <v>19</v>
      </c>
    </row>
    <row r="18" spans="1:28" ht="15" customHeight="1">
      <c r="A18" s="201"/>
      <c r="B18" s="463" t="s">
        <v>35</v>
      </c>
      <c r="C18" s="464"/>
      <c r="D18" s="269">
        <f t="shared" si="4"/>
        <v>2131</v>
      </c>
      <c r="E18" s="269">
        <f t="shared" si="5"/>
        <v>1193</v>
      </c>
      <c r="F18" s="269">
        <f t="shared" si="6"/>
        <v>938</v>
      </c>
      <c r="G18" s="269">
        <f t="shared" si="7"/>
        <v>2075</v>
      </c>
      <c r="H18" s="269">
        <f t="shared" si="8"/>
        <v>1148</v>
      </c>
      <c r="I18" s="269">
        <f t="shared" si="9"/>
        <v>927</v>
      </c>
      <c r="J18" s="269">
        <v>354</v>
      </c>
      <c r="K18" s="269">
        <v>316</v>
      </c>
      <c r="L18" s="269">
        <v>384</v>
      </c>
      <c r="M18" s="269">
        <v>290</v>
      </c>
      <c r="N18" s="269">
        <v>410</v>
      </c>
      <c r="O18" s="269">
        <v>321</v>
      </c>
      <c r="P18" s="270" t="s">
        <v>773</v>
      </c>
      <c r="Q18" s="270" t="s">
        <v>773</v>
      </c>
      <c r="R18" s="269">
        <f t="shared" si="11"/>
        <v>56</v>
      </c>
      <c r="S18" s="269">
        <f t="shared" si="12"/>
        <v>45</v>
      </c>
      <c r="T18" s="269">
        <f t="shared" si="13"/>
        <v>11</v>
      </c>
      <c r="U18" s="269">
        <v>11</v>
      </c>
      <c r="V18" s="269">
        <v>5</v>
      </c>
      <c r="W18" s="269">
        <v>19</v>
      </c>
      <c r="X18" s="269">
        <v>3</v>
      </c>
      <c r="Y18" s="269">
        <v>11</v>
      </c>
      <c r="Z18" s="269">
        <v>1</v>
      </c>
      <c r="AA18" s="269">
        <v>4</v>
      </c>
      <c r="AB18" s="270">
        <v>2</v>
      </c>
    </row>
    <row r="19" spans="1:28" ht="15" customHeight="1">
      <c r="A19" s="201"/>
      <c r="B19" s="463" t="s">
        <v>68</v>
      </c>
      <c r="C19" s="464"/>
      <c r="D19" s="269">
        <f t="shared" si="4"/>
        <v>4383</v>
      </c>
      <c r="E19" s="269">
        <f t="shared" si="5"/>
        <v>2064</v>
      </c>
      <c r="F19" s="269">
        <f t="shared" si="6"/>
        <v>2319</v>
      </c>
      <c r="G19" s="269">
        <f t="shared" si="7"/>
        <v>4230</v>
      </c>
      <c r="H19" s="269">
        <f t="shared" si="8"/>
        <v>1961</v>
      </c>
      <c r="I19" s="269">
        <f t="shared" si="9"/>
        <v>2269</v>
      </c>
      <c r="J19" s="269">
        <v>652</v>
      </c>
      <c r="K19" s="269">
        <v>715</v>
      </c>
      <c r="L19" s="269">
        <v>615</v>
      </c>
      <c r="M19" s="269">
        <v>781</v>
      </c>
      <c r="N19" s="269">
        <v>694</v>
      </c>
      <c r="O19" s="269">
        <v>773</v>
      </c>
      <c r="P19" s="270" t="s">
        <v>773</v>
      </c>
      <c r="Q19" s="270" t="s">
        <v>773</v>
      </c>
      <c r="R19" s="269">
        <f t="shared" si="11"/>
        <v>153</v>
      </c>
      <c r="S19" s="269">
        <f t="shared" si="12"/>
        <v>103</v>
      </c>
      <c r="T19" s="269">
        <f t="shared" si="13"/>
        <v>50</v>
      </c>
      <c r="U19" s="269">
        <v>39</v>
      </c>
      <c r="V19" s="269">
        <v>15</v>
      </c>
      <c r="W19" s="269">
        <v>24</v>
      </c>
      <c r="X19" s="269">
        <v>11</v>
      </c>
      <c r="Y19" s="269">
        <v>21</v>
      </c>
      <c r="Z19" s="269">
        <v>14</v>
      </c>
      <c r="AA19" s="269">
        <v>19</v>
      </c>
      <c r="AB19" s="269">
        <v>10</v>
      </c>
    </row>
    <row r="20" spans="1:28" ht="15" customHeight="1">
      <c r="A20" s="201"/>
      <c r="B20" s="463" t="s">
        <v>69</v>
      </c>
      <c r="C20" s="464"/>
      <c r="D20" s="269">
        <f t="shared" si="4"/>
        <v>1189</v>
      </c>
      <c r="E20" s="269">
        <f t="shared" si="5"/>
        <v>583</v>
      </c>
      <c r="F20" s="269">
        <f t="shared" si="6"/>
        <v>606</v>
      </c>
      <c r="G20" s="269">
        <f t="shared" si="7"/>
        <v>1160</v>
      </c>
      <c r="H20" s="269">
        <f t="shared" si="8"/>
        <v>571</v>
      </c>
      <c r="I20" s="269">
        <f t="shared" si="9"/>
        <v>589</v>
      </c>
      <c r="J20" s="269">
        <v>196</v>
      </c>
      <c r="K20" s="269">
        <v>194</v>
      </c>
      <c r="L20" s="269">
        <v>178</v>
      </c>
      <c r="M20" s="269">
        <v>199</v>
      </c>
      <c r="N20" s="269">
        <v>197</v>
      </c>
      <c r="O20" s="269">
        <v>196</v>
      </c>
      <c r="P20" s="270" t="s">
        <v>773</v>
      </c>
      <c r="Q20" s="270" t="s">
        <v>773</v>
      </c>
      <c r="R20" s="269">
        <f t="shared" si="11"/>
        <v>29</v>
      </c>
      <c r="S20" s="269">
        <f t="shared" si="12"/>
        <v>12</v>
      </c>
      <c r="T20" s="269">
        <f t="shared" si="13"/>
        <v>17</v>
      </c>
      <c r="U20" s="269">
        <v>4</v>
      </c>
      <c r="V20" s="270">
        <v>8</v>
      </c>
      <c r="W20" s="270">
        <v>3</v>
      </c>
      <c r="X20" s="269">
        <v>4</v>
      </c>
      <c r="Y20" s="270">
        <v>3</v>
      </c>
      <c r="Z20" s="269">
        <v>1</v>
      </c>
      <c r="AA20" s="270">
        <v>2</v>
      </c>
      <c r="AB20" s="269">
        <v>4</v>
      </c>
    </row>
    <row r="21" spans="1:28" ht="15" customHeight="1">
      <c r="A21" s="201"/>
      <c r="B21" s="463" t="s">
        <v>70</v>
      </c>
      <c r="C21" s="464"/>
      <c r="D21" s="269">
        <f t="shared" si="4"/>
        <v>1051</v>
      </c>
      <c r="E21" s="269">
        <f t="shared" si="5"/>
        <v>497</v>
      </c>
      <c r="F21" s="269">
        <f t="shared" si="6"/>
        <v>554</v>
      </c>
      <c r="G21" s="269">
        <f t="shared" si="7"/>
        <v>1051</v>
      </c>
      <c r="H21" s="269">
        <f t="shared" si="8"/>
        <v>497</v>
      </c>
      <c r="I21" s="269">
        <f t="shared" si="9"/>
        <v>554</v>
      </c>
      <c r="J21" s="269">
        <v>154</v>
      </c>
      <c r="K21" s="269">
        <v>168</v>
      </c>
      <c r="L21" s="269">
        <v>168</v>
      </c>
      <c r="M21" s="269">
        <v>198</v>
      </c>
      <c r="N21" s="269">
        <v>175</v>
      </c>
      <c r="O21" s="269">
        <v>188</v>
      </c>
      <c r="P21" s="270" t="s">
        <v>773</v>
      </c>
      <c r="Q21" s="270" t="s">
        <v>773</v>
      </c>
      <c r="R21" s="270" t="s">
        <v>773</v>
      </c>
      <c r="S21" s="270" t="s">
        <v>773</v>
      </c>
      <c r="T21" s="270" t="s">
        <v>773</v>
      </c>
      <c r="U21" s="270" t="s">
        <v>34</v>
      </c>
      <c r="V21" s="270" t="s">
        <v>34</v>
      </c>
      <c r="W21" s="270" t="s">
        <v>34</v>
      </c>
      <c r="X21" s="270" t="s">
        <v>34</v>
      </c>
      <c r="Y21" s="270" t="s">
        <v>34</v>
      </c>
      <c r="Z21" s="270" t="s">
        <v>34</v>
      </c>
      <c r="AA21" s="270" t="s">
        <v>34</v>
      </c>
      <c r="AB21" s="270" t="s">
        <v>34</v>
      </c>
    </row>
    <row r="22" spans="1:28" ht="9.75" customHeight="1">
      <c r="A22" s="201"/>
      <c r="B22" s="7"/>
      <c r="C22" s="8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</row>
    <row r="23" spans="1:28" ht="15" customHeight="1">
      <c r="A23" s="201"/>
      <c r="B23" s="463" t="s">
        <v>71</v>
      </c>
      <c r="C23" s="464"/>
      <c r="D23" s="269">
        <f t="shared" si="4"/>
        <v>2528</v>
      </c>
      <c r="E23" s="269">
        <f t="shared" si="5"/>
        <v>1268</v>
      </c>
      <c r="F23" s="269">
        <f t="shared" si="6"/>
        <v>1260</v>
      </c>
      <c r="G23" s="269">
        <f t="shared" si="7"/>
        <v>2422</v>
      </c>
      <c r="H23" s="269">
        <f t="shared" si="8"/>
        <v>1205</v>
      </c>
      <c r="I23" s="269">
        <f t="shared" si="9"/>
        <v>1217</v>
      </c>
      <c r="J23" s="269">
        <v>396</v>
      </c>
      <c r="K23" s="269">
        <v>414</v>
      </c>
      <c r="L23" s="269">
        <v>412</v>
      </c>
      <c r="M23" s="269">
        <v>381</v>
      </c>
      <c r="N23" s="269">
        <v>397</v>
      </c>
      <c r="O23" s="269">
        <v>422</v>
      </c>
      <c r="P23" s="270" t="s">
        <v>773</v>
      </c>
      <c r="Q23" s="270" t="s">
        <v>773</v>
      </c>
      <c r="R23" s="269">
        <f t="shared" si="11"/>
        <v>106</v>
      </c>
      <c r="S23" s="269">
        <f t="shared" si="12"/>
        <v>63</v>
      </c>
      <c r="T23" s="269">
        <f t="shared" si="13"/>
        <v>43</v>
      </c>
      <c r="U23" s="269">
        <v>21</v>
      </c>
      <c r="V23" s="269">
        <v>12</v>
      </c>
      <c r="W23" s="269">
        <v>18</v>
      </c>
      <c r="X23" s="269">
        <v>12</v>
      </c>
      <c r="Y23" s="269">
        <v>14</v>
      </c>
      <c r="Z23" s="269">
        <v>11</v>
      </c>
      <c r="AA23" s="269">
        <v>10</v>
      </c>
      <c r="AB23" s="269">
        <v>8</v>
      </c>
    </row>
    <row r="24" spans="1:28" ht="15" customHeight="1">
      <c r="A24" s="201"/>
      <c r="B24" s="463" t="s">
        <v>72</v>
      </c>
      <c r="C24" s="464"/>
      <c r="D24" s="269">
        <f t="shared" si="4"/>
        <v>1379</v>
      </c>
      <c r="E24" s="269">
        <f t="shared" si="5"/>
        <v>831</v>
      </c>
      <c r="F24" s="269">
        <f t="shared" si="6"/>
        <v>548</v>
      </c>
      <c r="G24" s="269">
        <f t="shared" si="7"/>
        <v>1336</v>
      </c>
      <c r="H24" s="269">
        <f t="shared" si="8"/>
        <v>813</v>
      </c>
      <c r="I24" s="269">
        <f t="shared" si="9"/>
        <v>523</v>
      </c>
      <c r="J24" s="269">
        <v>245</v>
      </c>
      <c r="K24" s="269">
        <v>161</v>
      </c>
      <c r="L24" s="269">
        <v>276</v>
      </c>
      <c r="M24" s="269">
        <v>172</v>
      </c>
      <c r="N24" s="269">
        <v>292</v>
      </c>
      <c r="O24" s="269">
        <v>190</v>
      </c>
      <c r="P24" s="270" t="s">
        <v>773</v>
      </c>
      <c r="Q24" s="270" t="s">
        <v>773</v>
      </c>
      <c r="R24" s="269">
        <f t="shared" si="11"/>
        <v>43</v>
      </c>
      <c r="S24" s="269">
        <f t="shared" si="12"/>
        <v>18</v>
      </c>
      <c r="T24" s="269">
        <f t="shared" si="13"/>
        <v>25</v>
      </c>
      <c r="U24" s="269">
        <v>6</v>
      </c>
      <c r="V24" s="269">
        <v>12</v>
      </c>
      <c r="W24" s="269">
        <v>4</v>
      </c>
      <c r="X24" s="269">
        <v>3</v>
      </c>
      <c r="Y24" s="269">
        <v>3</v>
      </c>
      <c r="Z24" s="269">
        <v>2</v>
      </c>
      <c r="AA24" s="269">
        <v>5</v>
      </c>
      <c r="AB24" s="269">
        <v>8</v>
      </c>
    </row>
    <row r="25" spans="1:28" ht="15" customHeight="1">
      <c r="A25" s="201"/>
      <c r="B25" s="463" t="s">
        <v>73</v>
      </c>
      <c r="C25" s="464"/>
      <c r="D25" s="269">
        <f t="shared" si="4"/>
        <v>1675</v>
      </c>
      <c r="E25" s="269">
        <f t="shared" si="5"/>
        <v>1005</v>
      </c>
      <c r="F25" s="269">
        <f t="shared" si="6"/>
        <v>670</v>
      </c>
      <c r="G25" s="269">
        <f t="shared" si="7"/>
        <v>1675</v>
      </c>
      <c r="H25" s="269">
        <f t="shared" si="8"/>
        <v>1005</v>
      </c>
      <c r="I25" s="269">
        <f t="shared" si="9"/>
        <v>670</v>
      </c>
      <c r="J25" s="269">
        <v>302</v>
      </c>
      <c r="K25" s="269">
        <v>264</v>
      </c>
      <c r="L25" s="269">
        <v>349</v>
      </c>
      <c r="M25" s="269">
        <v>218</v>
      </c>
      <c r="N25" s="269">
        <v>354</v>
      </c>
      <c r="O25" s="269">
        <v>188</v>
      </c>
      <c r="P25" s="270" t="s">
        <v>773</v>
      </c>
      <c r="Q25" s="270" t="s">
        <v>34</v>
      </c>
      <c r="R25" s="270" t="s">
        <v>34</v>
      </c>
      <c r="S25" s="270" t="s">
        <v>34</v>
      </c>
      <c r="T25" s="270" t="s">
        <v>34</v>
      </c>
      <c r="U25" s="270" t="s">
        <v>34</v>
      </c>
      <c r="V25" s="270" t="s">
        <v>34</v>
      </c>
      <c r="W25" s="270" t="s">
        <v>34</v>
      </c>
      <c r="X25" s="270" t="s">
        <v>34</v>
      </c>
      <c r="Y25" s="270" t="s">
        <v>34</v>
      </c>
      <c r="Z25" s="270" t="s">
        <v>34</v>
      </c>
      <c r="AA25" s="270" t="s">
        <v>34</v>
      </c>
      <c r="AB25" s="270" t="s">
        <v>34</v>
      </c>
    </row>
    <row r="26" spans="1:28" ht="15" customHeight="1">
      <c r="A26" s="201"/>
      <c r="B26" s="463" t="s">
        <v>76</v>
      </c>
      <c r="C26" s="464"/>
      <c r="D26" s="269">
        <f t="shared" si="4"/>
        <v>998</v>
      </c>
      <c r="E26" s="269">
        <f t="shared" si="5"/>
        <v>482</v>
      </c>
      <c r="F26" s="269">
        <f t="shared" si="6"/>
        <v>516</v>
      </c>
      <c r="G26" s="269">
        <f t="shared" si="7"/>
        <v>998</v>
      </c>
      <c r="H26" s="269">
        <f t="shared" si="8"/>
        <v>482</v>
      </c>
      <c r="I26" s="269">
        <f t="shared" si="9"/>
        <v>516</v>
      </c>
      <c r="J26" s="269">
        <v>161</v>
      </c>
      <c r="K26" s="269">
        <v>162</v>
      </c>
      <c r="L26" s="269">
        <v>151</v>
      </c>
      <c r="M26" s="269">
        <v>160</v>
      </c>
      <c r="N26" s="269">
        <v>170</v>
      </c>
      <c r="O26" s="269">
        <v>194</v>
      </c>
      <c r="P26" s="270" t="s">
        <v>773</v>
      </c>
      <c r="Q26" s="270" t="s">
        <v>34</v>
      </c>
      <c r="R26" s="270" t="s">
        <v>34</v>
      </c>
      <c r="S26" s="270" t="s">
        <v>34</v>
      </c>
      <c r="T26" s="270" t="s">
        <v>34</v>
      </c>
      <c r="U26" s="270" t="s">
        <v>34</v>
      </c>
      <c r="V26" s="270" t="s">
        <v>773</v>
      </c>
      <c r="W26" s="270" t="s">
        <v>773</v>
      </c>
      <c r="X26" s="270" t="s">
        <v>773</v>
      </c>
      <c r="Y26" s="270" t="s">
        <v>773</v>
      </c>
      <c r="Z26" s="270" t="s">
        <v>773</v>
      </c>
      <c r="AA26" s="270" t="s">
        <v>773</v>
      </c>
      <c r="AB26" s="270" t="s">
        <v>773</v>
      </c>
    </row>
    <row r="27" spans="1:28" ht="15" customHeight="1">
      <c r="A27" s="198"/>
      <c r="B27" s="463" t="s">
        <v>81</v>
      </c>
      <c r="C27" s="464"/>
      <c r="D27" s="269">
        <f t="shared" si="4"/>
        <v>1895</v>
      </c>
      <c r="E27" s="269">
        <f t="shared" si="5"/>
        <v>943</v>
      </c>
      <c r="F27" s="269">
        <f t="shared" si="6"/>
        <v>952</v>
      </c>
      <c r="G27" s="269">
        <f t="shared" si="7"/>
        <v>1895</v>
      </c>
      <c r="H27" s="269">
        <f t="shared" si="8"/>
        <v>943</v>
      </c>
      <c r="I27" s="269">
        <f t="shared" si="9"/>
        <v>952</v>
      </c>
      <c r="J27" s="270">
        <v>323</v>
      </c>
      <c r="K27" s="270">
        <v>315</v>
      </c>
      <c r="L27" s="270">
        <v>328</v>
      </c>
      <c r="M27" s="270">
        <v>305</v>
      </c>
      <c r="N27" s="270">
        <v>292</v>
      </c>
      <c r="O27" s="270">
        <v>332</v>
      </c>
      <c r="P27" s="270" t="s">
        <v>773</v>
      </c>
      <c r="Q27" s="270" t="s">
        <v>34</v>
      </c>
      <c r="R27" s="270" t="s">
        <v>34</v>
      </c>
      <c r="S27" s="270" t="s">
        <v>34</v>
      </c>
      <c r="T27" s="270" t="s">
        <v>34</v>
      </c>
      <c r="U27" s="270" t="s">
        <v>34</v>
      </c>
      <c r="V27" s="270" t="s">
        <v>773</v>
      </c>
      <c r="W27" s="270" t="s">
        <v>773</v>
      </c>
      <c r="X27" s="270" t="s">
        <v>773</v>
      </c>
      <c r="Y27" s="270" t="s">
        <v>773</v>
      </c>
      <c r="Z27" s="270" t="s">
        <v>773</v>
      </c>
      <c r="AA27" s="270" t="s">
        <v>773</v>
      </c>
      <c r="AB27" s="270" t="s">
        <v>773</v>
      </c>
    </row>
    <row r="28" spans="1:28" ht="9" customHeight="1">
      <c r="A28" s="198"/>
      <c r="B28" s="7"/>
      <c r="C28" s="8"/>
      <c r="D28" s="269"/>
      <c r="E28" s="269"/>
      <c r="F28" s="269"/>
      <c r="G28" s="269"/>
      <c r="H28" s="269"/>
      <c r="I28" s="269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/>
      <c r="AB28" s="270"/>
    </row>
    <row r="29" spans="1:28" ht="15" customHeight="1">
      <c r="A29" s="97"/>
      <c r="B29" s="463" t="s">
        <v>90</v>
      </c>
      <c r="C29" s="464"/>
      <c r="D29" s="269">
        <f t="shared" si="4"/>
        <v>2166</v>
      </c>
      <c r="E29" s="269">
        <f t="shared" si="5"/>
        <v>1257</v>
      </c>
      <c r="F29" s="269">
        <f t="shared" si="6"/>
        <v>909</v>
      </c>
      <c r="G29" s="269">
        <f t="shared" si="7"/>
        <v>2157</v>
      </c>
      <c r="H29" s="269">
        <f t="shared" si="8"/>
        <v>1253</v>
      </c>
      <c r="I29" s="269">
        <f t="shared" si="9"/>
        <v>904</v>
      </c>
      <c r="J29" s="270">
        <v>434</v>
      </c>
      <c r="K29" s="270">
        <v>265</v>
      </c>
      <c r="L29" s="270">
        <v>421</v>
      </c>
      <c r="M29" s="270">
        <v>327</v>
      </c>
      <c r="N29" s="270">
        <v>398</v>
      </c>
      <c r="O29" s="270">
        <v>312</v>
      </c>
      <c r="P29" s="270" t="s">
        <v>773</v>
      </c>
      <c r="Q29" s="270" t="s">
        <v>773</v>
      </c>
      <c r="R29" s="269">
        <f t="shared" si="11"/>
        <v>9</v>
      </c>
      <c r="S29" s="269">
        <f t="shared" si="12"/>
        <v>4</v>
      </c>
      <c r="T29" s="269">
        <f t="shared" si="13"/>
        <v>5</v>
      </c>
      <c r="U29" s="270" t="s">
        <v>773</v>
      </c>
      <c r="V29" s="270" t="s">
        <v>773</v>
      </c>
      <c r="W29" s="270" t="s">
        <v>773</v>
      </c>
      <c r="X29" s="270" t="s">
        <v>773</v>
      </c>
      <c r="Y29" s="270">
        <v>1</v>
      </c>
      <c r="Z29" s="270">
        <v>1</v>
      </c>
      <c r="AA29" s="270">
        <v>3</v>
      </c>
      <c r="AB29" s="270">
        <v>4</v>
      </c>
    </row>
    <row r="30" spans="1:28" ht="15" customHeight="1">
      <c r="A30" s="97"/>
      <c r="B30" s="463" t="s">
        <v>96</v>
      </c>
      <c r="C30" s="464"/>
      <c r="D30" s="269">
        <f t="shared" si="4"/>
        <v>1228</v>
      </c>
      <c r="E30" s="269">
        <f t="shared" si="5"/>
        <v>553</v>
      </c>
      <c r="F30" s="269">
        <f t="shared" si="6"/>
        <v>675</v>
      </c>
      <c r="G30" s="269">
        <f t="shared" si="7"/>
        <v>1228</v>
      </c>
      <c r="H30" s="269">
        <f t="shared" si="8"/>
        <v>553</v>
      </c>
      <c r="I30" s="269">
        <f t="shared" si="9"/>
        <v>675</v>
      </c>
      <c r="J30" s="270">
        <v>168</v>
      </c>
      <c r="K30" s="270">
        <v>224</v>
      </c>
      <c r="L30" s="270">
        <v>186</v>
      </c>
      <c r="M30" s="270">
        <v>219</v>
      </c>
      <c r="N30" s="270">
        <v>199</v>
      </c>
      <c r="O30" s="270">
        <v>232</v>
      </c>
      <c r="P30" s="270" t="s">
        <v>773</v>
      </c>
      <c r="Q30" s="270" t="s">
        <v>773</v>
      </c>
      <c r="R30" s="270" t="s">
        <v>773</v>
      </c>
      <c r="S30" s="270" t="s">
        <v>773</v>
      </c>
      <c r="T30" s="270" t="s">
        <v>773</v>
      </c>
      <c r="U30" s="270" t="s">
        <v>773</v>
      </c>
      <c r="V30" s="270" t="s">
        <v>773</v>
      </c>
      <c r="W30" s="270" t="s">
        <v>773</v>
      </c>
      <c r="X30" s="270" t="s">
        <v>773</v>
      </c>
      <c r="Y30" s="270" t="s">
        <v>773</v>
      </c>
      <c r="Z30" s="270" t="s">
        <v>773</v>
      </c>
      <c r="AA30" s="270" t="s">
        <v>773</v>
      </c>
      <c r="AB30" s="270" t="s">
        <v>773</v>
      </c>
    </row>
    <row r="31" spans="1:28" ht="15" customHeight="1">
      <c r="A31" s="70"/>
      <c r="B31" s="463" t="s">
        <v>101</v>
      </c>
      <c r="C31" s="464"/>
      <c r="D31" s="269">
        <f t="shared" si="4"/>
        <v>1354</v>
      </c>
      <c r="E31" s="269">
        <f t="shared" si="5"/>
        <v>464</v>
      </c>
      <c r="F31" s="269">
        <f t="shared" si="6"/>
        <v>890</v>
      </c>
      <c r="G31" s="269">
        <f t="shared" si="7"/>
        <v>1354</v>
      </c>
      <c r="H31" s="269">
        <f t="shared" si="8"/>
        <v>464</v>
      </c>
      <c r="I31" s="269">
        <f t="shared" si="9"/>
        <v>890</v>
      </c>
      <c r="J31" s="269">
        <v>163</v>
      </c>
      <c r="K31" s="269">
        <v>283</v>
      </c>
      <c r="L31" s="269">
        <v>170</v>
      </c>
      <c r="M31" s="269">
        <v>294</v>
      </c>
      <c r="N31" s="269">
        <v>131</v>
      </c>
      <c r="O31" s="269">
        <v>313</v>
      </c>
      <c r="P31" s="270" t="s">
        <v>34</v>
      </c>
      <c r="Q31" s="270" t="s">
        <v>34</v>
      </c>
      <c r="R31" s="270" t="s">
        <v>34</v>
      </c>
      <c r="S31" s="270" t="s">
        <v>34</v>
      </c>
      <c r="T31" s="270" t="s">
        <v>34</v>
      </c>
      <c r="U31" s="270" t="s">
        <v>34</v>
      </c>
      <c r="V31" s="270" t="s">
        <v>34</v>
      </c>
      <c r="W31" s="270" t="s">
        <v>34</v>
      </c>
      <c r="X31" s="270" t="s">
        <v>34</v>
      </c>
      <c r="Y31" s="270" t="s">
        <v>34</v>
      </c>
      <c r="Z31" s="270" t="s">
        <v>34</v>
      </c>
      <c r="AA31" s="270" t="s">
        <v>34</v>
      </c>
      <c r="AB31" s="270" t="s">
        <v>34</v>
      </c>
    </row>
    <row r="32" spans="1:28" ht="15" customHeight="1">
      <c r="A32" s="97"/>
      <c r="B32" s="463" t="s">
        <v>108</v>
      </c>
      <c r="C32" s="464"/>
      <c r="D32" s="269">
        <f t="shared" si="4"/>
        <v>1477</v>
      </c>
      <c r="E32" s="269">
        <f t="shared" si="5"/>
        <v>764</v>
      </c>
      <c r="F32" s="269">
        <f t="shared" si="6"/>
        <v>713</v>
      </c>
      <c r="G32" s="269">
        <f t="shared" si="7"/>
        <v>1477</v>
      </c>
      <c r="H32" s="269">
        <f t="shared" si="8"/>
        <v>764</v>
      </c>
      <c r="I32" s="269">
        <f t="shared" si="9"/>
        <v>713</v>
      </c>
      <c r="J32" s="270">
        <v>258</v>
      </c>
      <c r="K32" s="270">
        <v>239</v>
      </c>
      <c r="L32" s="270">
        <v>250</v>
      </c>
      <c r="M32" s="270">
        <v>227</v>
      </c>
      <c r="N32" s="270">
        <v>249</v>
      </c>
      <c r="O32" s="270">
        <v>247</v>
      </c>
      <c r="P32" s="270">
        <v>7</v>
      </c>
      <c r="Q32" s="270" t="s">
        <v>773</v>
      </c>
      <c r="R32" s="270" t="s">
        <v>34</v>
      </c>
      <c r="S32" s="270" t="s">
        <v>34</v>
      </c>
      <c r="T32" s="270" t="s">
        <v>34</v>
      </c>
      <c r="U32" s="270" t="s">
        <v>34</v>
      </c>
      <c r="V32" s="270" t="s">
        <v>34</v>
      </c>
      <c r="W32" s="270" t="s">
        <v>34</v>
      </c>
      <c r="X32" s="270" t="s">
        <v>34</v>
      </c>
      <c r="Y32" s="270" t="s">
        <v>34</v>
      </c>
      <c r="Z32" s="270" t="s">
        <v>34</v>
      </c>
      <c r="AA32" s="270" t="s">
        <v>34</v>
      </c>
      <c r="AB32" s="270" t="s">
        <v>34</v>
      </c>
    </row>
    <row r="33" spans="1:28" ht="15" customHeight="1">
      <c r="A33" s="97"/>
      <c r="B33" s="463" t="s">
        <v>113</v>
      </c>
      <c r="C33" s="464"/>
      <c r="D33" s="269">
        <f t="shared" si="4"/>
        <v>141</v>
      </c>
      <c r="E33" s="269">
        <f t="shared" si="5"/>
        <v>111</v>
      </c>
      <c r="F33" s="269">
        <f t="shared" si="6"/>
        <v>30</v>
      </c>
      <c r="G33" s="269">
        <f t="shared" si="7"/>
        <v>141</v>
      </c>
      <c r="H33" s="269">
        <f t="shared" si="8"/>
        <v>111</v>
      </c>
      <c r="I33" s="269">
        <f t="shared" si="9"/>
        <v>30</v>
      </c>
      <c r="J33" s="269">
        <v>32</v>
      </c>
      <c r="K33" s="269">
        <v>8</v>
      </c>
      <c r="L33" s="269">
        <v>26</v>
      </c>
      <c r="M33" s="269">
        <v>12</v>
      </c>
      <c r="N33" s="269">
        <v>30</v>
      </c>
      <c r="O33" s="269">
        <v>7</v>
      </c>
      <c r="P33" s="270">
        <v>23</v>
      </c>
      <c r="Q33" s="270">
        <v>3</v>
      </c>
      <c r="R33" s="270" t="s">
        <v>34</v>
      </c>
      <c r="S33" s="270" t="s">
        <v>34</v>
      </c>
      <c r="T33" s="270" t="s">
        <v>34</v>
      </c>
      <c r="U33" s="270" t="s">
        <v>34</v>
      </c>
      <c r="V33" s="270" t="s">
        <v>34</v>
      </c>
      <c r="W33" s="270" t="s">
        <v>34</v>
      </c>
      <c r="X33" s="270" t="s">
        <v>34</v>
      </c>
      <c r="Y33" s="270" t="s">
        <v>34</v>
      </c>
      <c r="Z33" s="270" t="s">
        <v>34</v>
      </c>
      <c r="AA33" s="270" t="s">
        <v>34</v>
      </c>
      <c r="AB33" s="270" t="s">
        <v>34</v>
      </c>
    </row>
    <row r="34" spans="1:28" ht="9" customHeight="1">
      <c r="A34" s="97"/>
      <c r="B34" s="7"/>
      <c r="C34" s="8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</row>
    <row r="35" spans="1:28" ht="15" customHeight="1">
      <c r="A35" s="466" t="s">
        <v>481</v>
      </c>
      <c r="B35" s="466"/>
      <c r="C35" s="467"/>
      <c r="D35" s="181">
        <f aca="true" t="shared" si="14" ref="D35:I35">SUM(D36:D39)</f>
        <v>9382</v>
      </c>
      <c r="E35" s="181">
        <f t="shared" si="14"/>
        <v>4670</v>
      </c>
      <c r="F35" s="181">
        <f t="shared" si="14"/>
        <v>4712</v>
      </c>
      <c r="G35" s="181">
        <f t="shared" si="14"/>
        <v>9382</v>
      </c>
      <c r="H35" s="181">
        <f t="shared" si="14"/>
        <v>4670</v>
      </c>
      <c r="I35" s="181">
        <f t="shared" si="14"/>
        <v>4712</v>
      </c>
      <c r="J35" s="181">
        <f aca="true" t="shared" si="15" ref="J35:O35">SUM(J36:J39)</f>
        <v>1564</v>
      </c>
      <c r="K35" s="181">
        <f t="shared" si="15"/>
        <v>1572</v>
      </c>
      <c r="L35" s="181">
        <f t="shared" si="15"/>
        <v>1619</v>
      </c>
      <c r="M35" s="181">
        <f t="shared" si="15"/>
        <v>1549</v>
      </c>
      <c r="N35" s="181">
        <f t="shared" si="15"/>
        <v>1487</v>
      </c>
      <c r="O35" s="181">
        <f t="shared" si="15"/>
        <v>1591</v>
      </c>
      <c r="P35" s="187" t="s">
        <v>34</v>
      </c>
      <c r="Q35" s="187" t="s">
        <v>34</v>
      </c>
      <c r="R35" s="187" t="s">
        <v>34</v>
      </c>
      <c r="S35" s="187" t="s">
        <v>34</v>
      </c>
      <c r="T35" s="187" t="s">
        <v>34</v>
      </c>
      <c r="U35" s="187" t="s">
        <v>34</v>
      </c>
      <c r="V35" s="187" t="s">
        <v>34</v>
      </c>
      <c r="W35" s="187" t="s">
        <v>34</v>
      </c>
      <c r="X35" s="187" t="s">
        <v>34</v>
      </c>
      <c r="Y35" s="187" t="s">
        <v>34</v>
      </c>
      <c r="Z35" s="187" t="s">
        <v>34</v>
      </c>
      <c r="AA35" s="187" t="s">
        <v>34</v>
      </c>
      <c r="AB35" s="187" t="s">
        <v>34</v>
      </c>
    </row>
    <row r="36" spans="1:28" ht="15" customHeight="1">
      <c r="A36" s="198"/>
      <c r="B36" s="463" t="s">
        <v>67</v>
      </c>
      <c r="C36" s="464"/>
      <c r="D36" s="269">
        <f t="shared" si="4"/>
        <v>8309</v>
      </c>
      <c r="E36" s="269">
        <f t="shared" si="5"/>
        <v>3998</v>
      </c>
      <c r="F36" s="269">
        <f t="shared" si="6"/>
        <v>4311</v>
      </c>
      <c r="G36" s="269">
        <f t="shared" si="7"/>
        <v>8309</v>
      </c>
      <c r="H36" s="269">
        <f t="shared" si="8"/>
        <v>3998</v>
      </c>
      <c r="I36" s="269">
        <f t="shared" si="9"/>
        <v>4311</v>
      </c>
      <c r="J36" s="269">
        <v>1340</v>
      </c>
      <c r="K36" s="269">
        <v>1442</v>
      </c>
      <c r="L36" s="269">
        <v>1405</v>
      </c>
      <c r="M36" s="269">
        <v>1428</v>
      </c>
      <c r="N36" s="269">
        <v>1253</v>
      </c>
      <c r="O36" s="269">
        <v>1441</v>
      </c>
      <c r="P36" s="270" t="s">
        <v>773</v>
      </c>
      <c r="Q36" s="270" t="s">
        <v>773</v>
      </c>
      <c r="R36" s="270" t="s">
        <v>34</v>
      </c>
      <c r="S36" s="270" t="s">
        <v>34</v>
      </c>
      <c r="T36" s="270" t="s">
        <v>34</v>
      </c>
      <c r="U36" s="270" t="s">
        <v>34</v>
      </c>
      <c r="V36" s="270" t="s">
        <v>34</v>
      </c>
      <c r="W36" s="270" t="s">
        <v>34</v>
      </c>
      <c r="X36" s="270" t="s">
        <v>34</v>
      </c>
      <c r="Y36" s="270" t="s">
        <v>34</v>
      </c>
      <c r="Z36" s="270" t="s">
        <v>34</v>
      </c>
      <c r="AA36" s="270" t="s">
        <v>34</v>
      </c>
      <c r="AB36" s="270" t="s">
        <v>34</v>
      </c>
    </row>
    <row r="37" spans="1:28" ht="15" customHeight="1">
      <c r="A37" s="198"/>
      <c r="B37" s="463" t="s">
        <v>35</v>
      </c>
      <c r="C37" s="464"/>
      <c r="D37" s="269">
        <f t="shared" si="4"/>
        <v>327</v>
      </c>
      <c r="E37" s="269">
        <f t="shared" si="5"/>
        <v>148</v>
      </c>
      <c r="F37" s="269">
        <f t="shared" si="6"/>
        <v>179</v>
      </c>
      <c r="G37" s="269">
        <f t="shared" si="7"/>
        <v>327</v>
      </c>
      <c r="H37" s="269">
        <f t="shared" si="8"/>
        <v>148</v>
      </c>
      <c r="I37" s="269">
        <f t="shared" si="9"/>
        <v>179</v>
      </c>
      <c r="J37" s="269">
        <v>37</v>
      </c>
      <c r="K37" s="269">
        <v>56</v>
      </c>
      <c r="L37" s="269">
        <v>49</v>
      </c>
      <c r="M37" s="269">
        <v>48</v>
      </c>
      <c r="N37" s="269">
        <v>62</v>
      </c>
      <c r="O37" s="269">
        <v>75</v>
      </c>
      <c r="P37" s="270" t="s">
        <v>773</v>
      </c>
      <c r="Q37" s="270" t="s">
        <v>773</v>
      </c>
      <c r="R37" s="270" t="s">
        <v>34</v>
      </c>
      <c r="S37" s="270" t="s">
        <v>34</v>
      </c>
      <c r="T37" s="270" t="s">
        <v>34</v>
      </c>
      <c r="U37" s="270" t="s">
        <v>34</v>
      </c>
      <c r="V37" s="270" t="s">
        <v>34</v>
      </c>
      <c r="W37" s="270" t="s">
        <v>34</v>
      </c>
      <c r="X37" s="270" t="s">
        <v>34</v>
      </c>
      <c r="Y37" s="270" t="s">
        <v>34</v>
      </c>
      <c r="Z37" s="270" t="s">
        <v>34</v>
      </c>
      <c r="AA37" s="270" t="s">
        <v>34</v>
      </c>
      <c r="AB37" s="270" t="s">
        <v>34</v>
      </c>
    </row>
    <row r="38" spans="1:28" ht="15" customHeight="1">
      <c r="A38" s="198"/>
      <c r="B38" s="463" t="s">
        <v>68</v>
      </c>
      <c r="C38" s="464"/>
      <c r="D38" s="269">
        <f t="shared" si="4"/>
        <v>746</v>
      </c>
      <c r="E38" s="269">
        <f t="shared" si="5"/>
        <v>524</v>
      </c>
      <c r="F38" s="269">
        <f t="shared" si="6"/>
        <v>222</v>
      </c>
      <c r="G38" s="269">
        <f t="shared" si="7"/>
        <v>746</v>
      </c>
      <c r="H38" s="269">
        <f t="shared" si="8"/>
        <v>524</v>
      </c>
      <c r="I38" s="269">
        <f t="shared" si="9"/>
        <v>222</v>
      </c>
      <c r="J38" s="269">
        <v>187</v>
      </c>
      <c r="K38" s="269">
        <v>74</v>
      </c>
      <c r="L38" s="269">
        <v>165</v>
      </c>
      <c r="M38" s="269">
        <v>73</v>
      </c>
      <c r="N38" s="269">
        <v>172</v>
      </c>
      <c r="O38" s="269">
        <v>75</v>
      </c>
      <c r="P38" s="270" t="s">
        <v>773</v>
      </c>
      <c r="Q38" s="270" t="s">
        <v>773</v>
      </c>
      <c r="R38" s="270" t="s">
        <v>34</v>
      </c>
      <c r="S38" s="270" t="s">
        <v>34</v>
      </c>
      <c r="T38" s="270" t="s">
        <v>34</v>
      </c>
      <c r="U38" s="270" t="s">
        <v>34</v>
      </c>
      <c r="V38" s="270" t="s">
        <v>34</v>
      </c>
      <c r="W38" s="270" t="s">
        <v>34</v>
      </c>
      <c r="X38" s="270" t="s">
        <v>34</v>
      </c>
      <c r="Y38" s="270" t="s">
        <v>34</v>
      </c>
      <c r="Z38" s="270" t="s">
        <v>34</v>
      </c>
      <c r="AA38" s="270" t="s">
        <v>34</v>
      </c>
      <c r="AB38" s="270" t="s">
        <v>34</v>
      </c>
    </row>
    <row r="39" spans="1:28" ht="15" customHeight="1">
      <c r="A39" s="202"/>
      <c r="B39" s="542" t="s">
        <v>73</v>
      </c>
      <c r="C39" s="708"/>
      <c r="D39" s="272" t="s">
        <v>773</v>
      </c>
      <c r="E39" s="272" t="s">
        <v>773</v>
      </c>
      <c r="F39" s="272" t="s">
        <v>773</v>
      </c>
      <c r="G39" s="272" t="s">
        <v>773</v>
      </c>
      <c r="H39" s="272" t="s">
        <v>773</v>
      </c>
      <c r="I39" s="272" t="s">
        <v>773</v>
      </c>
      <c r="J39" s="272" t="s">
        <v>773</v>
      </c>
      <c r="K39" s="272" t="s">
        <v>773</v>
      </c>
      <c r="L39" s="272" t="s">
        <v>773</v>
      </c>
      <c r="M39" s="272" t="s">
        <v>773</v>
      </c>
      <c r="N39" s="272" t="s">
        <v>773</v>
      </c>
      <c r="O39" s="272" t="s">
        <v>773</v>
      </c>
      <c r="P39" s="271" t="s">
        <v>773</v>
      </c>
      <c r="Q39" s="271" t="s">
        <v>773</v>
      </c>
      <c r="R39" s="272" t="s">
        <v>34</v>
      </c>
      <c r="S39" s="272" t="s">
        <v>34</v>
      </c>
      <c r="T39" s="272" t="s">
        <v>34</v>
      </c>
      <c r="U39" s="272" t="s">
        <v>34</v>
      </c>
      <c r="V39" s="272" t="s">
        <v>34</v>
      </c>
      <c r="W39" s="272" t="s">
        <v>34</v>
      </c>
      <c r="X39" s="272" t="s">
        <v>34</v>
      </c>
      <c r="Y39" s="272" t="s">
        <v>34</v>
      </c>
      <c r="Z39" s="272" t="s">
        <v>34</v>
      </c>
      <c r="AA39" s="272" t="s">
        <v>34</v>
      </c>
      <c r="AB39" s="272" t="s">
        <v>34</v>
      </c>
    </row>
    <row r="40" spans="1:3" ht="15" customHeight="1">
      <c r="A40" s="34" t="s">
        <v>38</v>
      </c>
      <c r="B40" s="34"/>
      <c r="C40" s="34"/>
    </row>
    <row r="41" spans="1:3" ht="14.25" customHeight="1">
      <c r="A41" s="34"/>
      <c r="B41" s="34"/>
      <c r="C41" s="34"/>
    </row>
    <row r="42" spans="1:3" ht="14.25" customHeight="1">
      <c r="A42" s="34"/>
      <c r="B42" s="34"/>
      <c r="C42" s="34"/>
    </row>
    <row r="43" spans="1:3" ht="14.25" customHeight="1">
      <c r="A43" s="34"/>
      <c r="B43" s="34"/>
      <c r="C43" s="34"/>
    </row>
    <row r="44" spans="1:3" ht="14.25" customHeight="1">
      <c r="A44" s="34"/>
      <c r="B44" s="34"/>
      <c r="C44" s="34"/>
    </row>
    <row r="45" spans="1:3" ht="14.25" customHeight="1">
      <c r="A45" s="34"/>
      <c r="B45" s="34"/>
      <c r="C45" s="34"/>
    </row>
    <row r="46" spans="1:3" ht="14.25" customHeight="1">
      <c r="A46" s="34"/>
      <c r="B46" s="34"/>
      <c r="C46" s="34"/>
    </row>
    <row r="47" spans="1:3" ht="14.25" customHeight="1">
      <c r="A47" s="34"/>
      <c r="B47" s="34"/>
      <c r="C47" s="34"/>
    </row>
    <row r="48" spans="1:3" ht="14.25" customHeight="1">
      <c r="A48" s="34"/>
      <c r="B48" s="34"/>
      <c r="C48" s="34"/>
    </row>
    <row r="49" spans="1:3" ht="14.25" customHeight="1">
      <c r="A49" s="34"/>
      <c r="B49" s="34"/>
      <c r="C49" s="34"/>
    </row>
    <row r="50" spans="1:3" ht="14.25" customHeight="1">
      <c r="A50" s="34"/>
      <c r="B50" s="34"/>
      <c r="C50" s="34"/>
    </row>
    <row r="51" spans="1:3" ht="14.25" customHeight="1">
      <c r="A51" s="34"/>
      <c r="B51" s="34"/>
      <c r="C51" s="34"/>
    </row>
    <row r="52" spans="1:3" ht="14.25" customHeight="1">
      <c r="A52" s="34"/>
      <c r="B52" s="34"/>
      <c r="C52" s="34"/>
    </row>
    <row r="53" spans="1:3" ht="14.25" customHeight="1">
      <c r="A53" s="34"/>
      <c r="B53" s="34"/>
      <c r="C53" s="34"/>
    </row>
    <row r="54" spans="1:3" ht="14.25" customHeight="1">
      <c r="A54" s="34"/>
      <c r="B54" s="34"/>
      <c r="C54" s="34"/>
    </row>
    <row r="55" spans="1:3" ht="14.25" customHeight="1">
      <c r="A55" s="34"/>
      <c r="B55" s="34"/>
      <c r="C55" s="34"/>
    </row>
    <row r="56" spans="1:3" ht="14.25" customHeight="1">
      <c r="A56" s="34"/>
      <c r="B56" s="34"/>
      <c r="C56" s="34"/>
    </row>
    <row r="57" spans="1:3" ht="14.25" customHeight="1">
      <c r="A57" s="34"/>
      <c r="B57" s="34"/>
      <c r="C57" s="34"/>
    </row>
    <row r="58" spans="1:3" ht="14.25" customHeight="1">
      <c r="A58" s="34"/>
      <c r="B58" s="34"/>
      <c r="C58" s="34"/>
    </row>
    <row r="59" spans="1:3" ht="14.25" customHeight="1">
      <c r="A59" s="34"/>
      <c r="B59" s="34"/>
      <c r="C59" s="34"/>
    </row>
    <row r="60" spans="1:3" ht="14.25" customHeight="1">
      <c r="A60" s="34"/>
      <c r="B60" s="34"/>
      <c r="C60" s="34"/>
    </row>
    <row r="61" spans="1:3" ht="14.25" customHeight="1">
      <c r="A61" s="34"/>
      <c r="B61" s="34"/>
      <c r="C61" s="34"/>
    </row>
    <row r="62" spans="1:3" ht="14.25" customHeight="1">
      <c r="A62" s="34"/>
      <c r="B62" s="34"/>
      <c r="C62" s="34"/>
    </row>
    <row r="63" spans="1:3" ht="14.25" customHeight="1">
      <c r="A63" s="34"/>
      <c r="B63" s="34"/>
      <c r="C63" s="34"/>
    </row>
    <row r="64" spans="1:3" ht="14.25" customHeight="1">
      <c r="A64" s="34"/>
      <c r="B64" s="34"/>
      <c r="C64" s="34"/>
    </row>
    <row r="65" spans="1:3" ht="14.25" customHeight="1">
      <c r="A65" s="34"/>
      <c r="B65" s="34"/>
      <c r="C65" s="34"/>
    </row>
    <row r="66" spans="1:3" ht="14.25" customHeight="1">
      <c r="A66" s="34"/>
      <c r="B66" s="34"/>
      <c r="C66" s="34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mergeCells count="46">
    <mergeCell ref="A2:AB2"/>
    <mergeCell ref="A3:AB3"/>
    <mergeCell ref="A5:C7"/>
    <mergeCell ref="D5:F5"/>
    <mergeCell ref="G5:Q5"/>
    <mergeCell ref="R5:AB5"/>
    <mergeCell ref="W6:X6"/>
    <mergeCell ref="Y6:Z6"/>
    <mergeCell ref="J6:K6"/>
    <mergeCell ref="L6:M6"/>
    <mergeCell ref="AA6:AB6"/>
    <mergeCell ref="N6:O6"/>
    <mergeCell ref="P6:Q6"/>
    <mergeCell ref="A9:C9"/>
    <mergeCell ref="R6:T6"/>
    <mergeCell ref="U6:V6"/>
    <mergeCell ref="D6:D7"/>
    <mergeCell ref="E6:E7"/>
    <mergeCell ref="A8:C8"/>
    <mergeCell ref="F6:F7"/>
    <mergeCell ref="G6:I6"/>
    <mergeCell ref="B19:C19"/>
    <mergeCell ref="B26:C26"/>
    <mergeCell ref="A10:C10"/>
    <mergeCell ref="A11:C11"/>
    <mergeCell ref="A12:C12"/>
    <mergeCell ref="A14:C14"/>
    <mergeCell ref="A16:C16"/>
    <mergeCell ref="B17:C17"/>
    <mergeCell ref="B18:C18"/>
    <mergeCell ref="B25:C25"/>
    <mergeCell ref="B27:C27"/>
    <mergeCell ref="B31:C31"/>
    <mergeCell ref="B29:C29"/>
    <mergeCell ref="B30:C30"/>
    <mergeCell ref="B20:C20"/>
    <mergeCell ref="B21:C21"/>
    <mergeCell ref="B23:C23"/>
    <mergeCell ref="B24:C24"/>
    <mergeCell ref="B32:C32"/>
    <mergeCell ref="B38:C38"/>
    <mergeCell ref="B39:C39"/>
    <mergeCell ref="A35:C35"/>
    <mergeCell ref="B36:C36"/>
    <mergeCell ref="B37:C37"/>
    <mergeCell ref="B33:C3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zoomScale="120" zoomScaleNormal="120" zoomScalePageLayoutView="0" workbookViewId="0" topLeftCell="O1">
      <selection activeCell="AA1" sqref="AA1"/>
    </sheetView>
  </sheetViews>
  <sheetFormatPr defaultColWidth="10.59765625" defaultRowHeight="15"/>
  <cols>
    <col min="1" max="1" width="14.8984375" style="13" customWidth="1"/>
    <col min="2" max="16" width="6.59765625" style="13" customWidth="1"/>
    <col min="17" max="17" width="7.59765625" style="13" customWidth="1"/>
    <col min="18" max="18" width="2.59765625" style="13" customWidth="1"/>
    <col min="19" max="19" width="13.59765625" style="13" customWidth="1"/>
    <col min="20" max="29" width="7.59765625" style="13" customWidth="1"/>
    <col min="30" max="16384" width="10.59765625" style="13" customWidth="1"/>
  </cols>
  <sheetData>
    <row r="1" spans="1:30" s="41" customFormat="1" ht="19.5" customHeight="1">
      <c r="A1" s="42" t="s">
        <v>482</v>
      </c>
      <c r="AC1" s="44"/>
      <c r="AD1" s="44" t="s">
        <v>324</v>
      </c>
    </row>
    <row r="2" spans="1:30" ht="19.5" customHeight="1">
      <c r="A2" s="480" t="s">
        <v>483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35"/>
      <c r="M2" s="35"/>
      <c r="N2" s="35"/>
      <c r="O2" s="22"/>
      <c r="P2" s="22"/>
      <c r="Q2" s="22"/>
      <c r="R2" s="480" t="s">
        <v>501</v>
      </c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</row>
    <row r="3" spans="1:29" ht="19.5" customHeight="1">
      <c r="A3" s="470"/>
      <c r="B3" s="470"/>
      <c r="C3" s="470"/>
      <c r="D3" s="470"/>
      <c r="E3" s="470"/>
      <c r="F3" s="470"/>
      <c r="G3" s="470"/>
      <c r="H3" s="470"/>
      <c r="I3" s="470"/>
      <c r="J3" s="470"/>
      <c r="K3" s="470"/>
      <c r="L3" s="35"/>
      <c r="M3" s="35"/>
      <c r="N3" s="35"/>
      <c r="O3" s="22"/>
      <c r="P3" s="22"/>
      <c r="Q3" s="22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</row>
    <row r="4" spans="1:30" ht="18" customHeight="1" thickBot="1">
      <c r="A4" s="734" t="s">
        <v>484</v>
      </c>
      <c r="B4" s="734"/>
      <c r="C4" s="734"/>
      <c r="D4" s="734"/>
      <c r="E4" s="734"/>
      <c r="F4" s="734"/>
      <c r="G4" s="734"/>
      <c r="H4" s="734"/>
      <c r="I4" s="22"/>
      <c r="J4" s="22"/>
      <c r="K4" s="100" t="s">
        <v>116</v>
      </c>
      <c r="L4" s="35"/>
      <c r="M4" s="22"/>
      <c r="N4" s="22"/>
      <c r="O4" s="22"/>
      <c r="P4" s="22"/>
      <c r="Q4" s="22"/>
      <c r="R4" s="734" t="s">
        <v>502</v>
      </c>
      <c r="S4" s="734"/>
      <c r="T4" s="734"/>
      <c r="U4" s="734"/>
      <c r="V4" s="734"/>
      <c r="W4" s="734"/>
      <c r="X4" s="734"/>
      <c r="Y4" s="734"/>
      <c r="Z4" s="734"/>
      <c r="AA4" s="734"/>
      <c r="AB4" s="734"/>
      <c r="AC4" s="29"/>
      <c r="AD4" s="29" t="s">
        <v>116</v>
      </c>
    </row>
    <row r="5" spans="1:30" ht="15.75" customHeight="1">
      <c r="A5" s="732" t="s">
        <v>486</v>
      </c>
      <c r="B5" s="547" t="s">
        <v>414</v>
      </c>
      <c r="C5" s="548"/>
      <c r="D5" s="549"/>
      <c r="E5" s="547" t="s">
        <v>487</v>
      </c>
      <c r="F5" s="548"/>
      <c r="G5" s="549"/>
      <c r="H5" s="547" t="s">
        <v>488</v>
      </c>
      <c r="I5" s="548"/>
      <c r="J5" s="548"/>
      <c r="K5" s="548"/>
      <c r="L5" s="22"/>
      <c r="M5" s="22"/>
      <c r="N5" s="22"/>
      <c r="O5" s="22"/>
      <c r="P5" s="22"/>
      <c r="Q5" s="22"/>
      <c r="R5" s="735" t="s">
        <v>486</v>
      </c>
      <c r="S5" s="736"/>
      <c r="T5" s="547" t="s">
        <v>414</v>
      </c>
      <c r="U5" s="548"/>
      <c r="V5" s="549"/>
      <c r="W5" s="547" t="s">
        <v>307</v>
      </c>
      <c r="X5" s="548"/>
      <c r="Y5" s="549"/>
      <c r="Z5" s="547" t="s">
        <v>344</v>
      </c>
      <c r="AA5" s="548"/>
      <c r="AB5" s="548"/>
      <c r="AC5" s="548"/>
      <c r="AD5" s="548"/>
    </row>
    <row r="6" spans="1:30" ht="15.75" customHeight="1">
      <c r="A6" s="733"/>
      <c r="B6" s="67" t="s">
        <v>24</v>
      </c>
      <c r="C6" s="67" t="s">
        <v>25</v>
      </c>
      <c r="D6" s="67" t="s">
        <v>26</v>
      </c>
      <c r="E6" s="67" t="s">
        <v>24</v>
      </c>
      <c r="F6" s="67" t="s">
        <v>25</v>
      </c>
      <c r="G6" s="67" t="s">
        <v>26</v>
      </c>
      <c r="H6" s="67" t="s">
        <v>24</v>
      </c>
      <c r="I6" s="67" t="s">
        <v>118</v>
      </c>
      <c r="J6" s="67" t="s">
        <v>119</v>
      </c>
      <c r="K6" s="66" t="s">
        <v>120</v>
      </c>
      <c r="L6" s="22"/>
      <c r="M6" s="22"/>
      <c r="N6" s="22"/>
      <c r="O6" s="22"/>
      <c r="P6" s="22"/>
      <c r="Q6" s="22"/>
      <c r="R6" s="737"/>
      <c r="S6" s="733"/>
      <c r="T6" s="67" t="s">
        <v>24</v>
      </c>
      <c r="U6" s="101" t="s">
        <v>25</v>
      </c>
      <c r="V6" s="101" t="s">
        <v>26</v>
      </c>
      <c r="W6" s="101" t="s">
        <v>24</v>
      </c>
      <c r="X6" s="101" t="s">
        <v>25</v>
      </c>
      <c r="Y6" s="101" t="s">
        <v>26</v>
      </c>
      <c r="Z6" s="101" t="s">
        <v>24</v>
      </c>
      <c r="AA6" s="67" t="s">
        <v>497</v>
      </c>
      <c r="AB6" s="101" t="s">
        <v>118</v>
      </c>
      <c r="AC6" s="101" t="s">
        <v>119</v>
      </c>
      <c r="AD6" s="102" t="s">
        <v>120</v>
      </c>
    </row>
    <row r="7" spans="1:30" ht="15.75" customHeight="1">
      <c r="A7" s="316" t="s">
        <v>258</v>
      </c>
      <c r="B7" s="381">
        <f>SUM(C7:D7)</f>
        <v>52</v>
      </c>
      <c r="C7" s="281">
        <v>31</v>
      </c>
      <c r="D7" s="281">
        <v>21</v>
      </c>
      <c r="E7" s="381">
        <f>SUM(F7:G7)</f>
        <v>33</v>
      </c>
      <c r="F7" s="281">
        <v>3</v>
      </c>
      <c r="G7" s="281">
        <v>30</v>
      </c>
      <c r="H7" s="381">
        <f>SUM(I7:K7)</f>
        <v>20</v>
      </c>
      <c r="I7" s="281">
        <v>6</v>
      </c>
      <c r="J7" s="281">
        <v>3</v>
      </c>
      <c r="K7" s="281">
        <v>11</v>
      </c>
      <c r="L7" s="22"/>
      <c r="M7" s="22"/>
      <c r="N7" s="22"/>
      <c r="O7" s="22"/>
      <c r="P7" s="22"/>
      <c r="Q7" s="22"/>
      <c r="R7" s="474" t="s">
        <v>258</v>
      </c>
      <c r="S7" s="738"/>
      <c r="T7" s="381">
        <f>SUM(U7:V7)</f>
        <v>596</v>
      </c>
      <c r="U7" s="281">
        <v>260</v>
      </c>
      <c r="V7" s="281">
        <v>336</v>
      </c>
      <c r="W7" s="381">
        <f>SUM(X7:Y7)</f>
        <v>165</v>
      </c>
      <c r="X7" s="281">
        <v>44</v>
      </c>
      <c r="Y7" s="281">
        <v>121</v>
      </c>
      <c r="Z7" s="302">
        <f>SUM(AA7:AD7)</f>
        <v>252</v>
      </c>
      <c r="AA7" s="326" t="s">
        <v>438</v>
      </c>
      <c r="AB7" s="281">
        <v>103</v>
      </c>
      <c r="AC7" s="281">
        <v>76</v>
      </c>
      <c r="AD7" s="281">
        <v>73</v>
      </c>
    </row>
    <row r="8" spans="1:30" ht="15.75" customHeight="1">
      <c r="A8" s="321" t="s">
        <v>457</v>
      </c>
      <c r="B8" s="381">
        <f>SUM(C8:D8)</f>
        <v>56</v>
      </c>
      <c r="C8" s="281">
        <v>32</v>
      </c>
      <c r="D8" s="281">
        <v>24</v>
      </c>
      <c r="E8" s="381">
        <f>SUM(F8:G8)</f>
        <v>34</v>
      </c>
      <c r="F8" s="281">
        <v>3</v>
      </c>
      <c r="G8" s="281">
        <v>31</v>
      </c>
      <c r="H8" s="381">
        <f>SUM(I8:K8)</f>
        <v>20</v>
      </c>
      <c r="I8" s="281">
        <v>4</v>
      </c>
      <c r="J8" s="281">
        <v>4</v>
      </c>
      <c r="K8" s="281">
        <v>12</v>
      </c>
      <c r="L8" s="22"/>
      <c r="M8" s="22"/>
      <c r="N8" s="22"/>
      <c r="O8" s="22"/>
      <c r="P8" s="22"/>
      <c r="Q8" s="22"/>
      <c r="R8" s="477" t="s">
        <v>361</v>
      </c>
      <c r="S8" s="721"/>
      <c r="T8" s="381">
        <f>SUM(U8:V8)</f>
        <v>636</v>
      </c>
      <c r="U8" s="281">
        <v>271</v>
      </c>
      <c r="V8" s="281">
        <v>365</v>
      </c>
      <c r="W8" s="381">
        <f>SUM(X8:Y8)</f>
        <v>166</v>
      </c>
      <c r="X8" s="281">
        <v>47</v>
      </c>
      <c r="Y8" s="281">
        <v>119</v>
      </c>
      <c r="Z8" s="302">
        <f>SUM(AA8:AD8)</f>
        <v>255</v>
      </c>
      <c r="AA8" s="326" t="s">
        <v>438</v>
      </c>
      <c r="AB8" s="281">
        <v>97</v>
      </c>
      <c r="AC8" s="281">
        <v>82</v>
      </c>
      <c r="AD8" s="281">
        <v>76</v>
      </c>
    </row>
    <row r="9" spans="1:30" ht="15.75" customHeight="1">
      <c r="A9" s="321" t="s">
        <v>458</v>
      </c>
      <c r="B9" s="381">
        <f>SUM(C9:D9)</f>
        <v>53</v>
      </c>
      <c r="C9" s="281">
        <v>34</v>
      </c>
      <c r="D9" s="281">
        <v>19</v>
      </c>
      <c r="E9" s="381">
        <f>SUM(F9:G9)</f>
        <v>34</v>
      </c>
      <c r="F9" s="281">
        <v>3</v>
      </c>
      <c r="G9" s="281">
        <v>31</v>
      </c>
      <c r="H9" s="381">
        <f>SUM(I9:K9)</f>
        <v>19</v>
      </c>
      <c r="I9" s="281">
        <v>4</v>
      </c>
      <c r="J9" s="281">
        <v>3</v>
      </c>
      <c r="K9" s="281">
        <v>12</v>
      </c>
      <c r="L9" s="22"/>
      <c r="M9" s="22"/>
      <c r="N9" s="22"/>
      <c r="O9" s="22"/>
      <c r="P9" s="22"/>
      <c r="Q9" s="22"/>
      <c r="R9" s="477" t="s">
        <v>362</v>
      </c>
      <c r="S9" s="721"/>
      <c r="T9" s="381">
        <f>SUM(U9:V9)</f>
        <v>622</v>
      </c>
      <c r="U9" s="281">
        <v>258</v>
      </c>
      <c r="V9" s="281">
        <v>364</v>
      </c>
      <c r="W9" s="381">
        <f>SUM(X9:Y9)</f>
        <v>169</v>
      </c>
      <c r="X9" s="281">
        <v>45</v>
      </c>
      <c r="Y9" s="281">
        <v>124</v>
      </c>
      <c r="Z9" s="302">
        <f>SUM(AA9:AD9)</f>
        <v>254</v>
      </c>
      <c r="AA9" s="326" t="s">
        <v>438</v>
      </c>
      <c r="AB9" s="281">
        <v>93</v>
      </c>
      <c r="AC9" s="281">
        <v>84</v>
      </c>
      <c r="AD9" s="281">
        <v>77</v>
      </c>
    </row>
    <row r="10" spans="1:30" ht="15.75" customHeight="1">
      <c r="A10" s="321" t="s">
        <v>459</v>
      </c>
      <c r="B10" s="381">
        <f>SUM(C10:D10)</f>
        <v>49</v>
      </c>
      <c r="C10" s="281">
        <v>32</v>
      </c>
      <c r="D10" s="281">
        <v>17</v>
      </c>
      <c r="E10" s="381">
        <f>SUM(F10:G10)</f>
        <v>33</v>
      </c>
      <c r="F10" s="281">
        <v>3</v>
      </c>
      <c r="G10" s="281">
        <v>30</v>
      </c>
      <c r="H10" s="381">
        <f>SUM(I10:K10)</f>
        <v>17</v>
      </c>
      <c r="I10" s="281">
        <v>3</v>
      </c>
      <c r="J10" s="281">
        <v>3</v>
      </c>
      <c r="K10" s="281">
        <v>11</v>
      </c>
      <c r="R10" s="477" t="s">
        <v>363</v>
      </c>
      <c r="S10" s="721"/>
      <c r="T10" s="381">
        <f>SUM(U10:V10)</f>
        <v>615</v>
      </c>
      <c r="U10" s="281">
        <v>253</v>
      </c>
      <c r="V10" s="281">
        <v>362</v>
      </c>
      <c r="W10" s="381">
        <f>SUM(X10:Y10)</f>
        <v>159</v>
      </c>
      <c r="X10" s="281">
        <v>39</v>
      </c>
      <c r="Y10" s="281">
        <v>120</v>
      </c>
      <c r="Z10" s="302">
        <f>SUM(AA10:AD10)</f>
        <v>250</v>
      </c>
      <c r="AA10" s="326" t="s">
        <v>438</v>
      </c>
      <c r="AB10" s="281">
        <v>93</v>
      </c>
      <c r="AC10" s="281">
        <v>72</v>
      </c>
      <c r="AD10" s="281">
        <v>85</v>
      </c>
    </row>
    <row r="11" spans="1:30" ht="15.75" customHeight="1">
      <c r="A11" s="322" t="s">
        <v>776</v>
      </c>
      <c r="B11" s="335">
        <f>SUM(C11:D11)</f>
        <v>42</v>
      </c>
      <c r="C11" s="325">
        <v>29</v>
      </c>
      <c r="D11" s="325">
        <v>13</v>
      </c>
      <c r="E11" s="335">
        <f>SUM(F11:G11)</f>
        <v>32</v>
      </c>
      <c r="F11" s="325">
        <v>3</v>
      </c>
      <c r="G11" s="325">
        <v>29</v>
      </c>
      <c r="H11" s="335">
        <f>SUM(I11:K11)</f>
        <v>15</v>
      </c>
      <c r="I11" s="325">
        <v>2</v>
      </c>
      <c r="J11" s="325">
        <v>1</v>
      </c>
      <c r="K11" s="325">
        <v>12</v>
      </c>
      <c r="R11" s="537" t="s">
        <v>753</v>
      </c>
      <c r="S11" s="720"/>
      <c r="T11" s="335">
        <f>SUM(U11:V11)</f>
        <v>608</v>
      </c>
      <c r="U11" s="325">
        <v>246</v>
      </c>
      <c r="V11" s="325">
        <v>362</v>
      </c>
      <c r="W11" s="335">
        <f>SUM(X11:Y11)</f>
        <v>162</v>
      </c>
      <c r="X11" s="325">
        <v>39</v>
      </c>
      <c r="Y11" s="325">
        <v>123</v>
      </c>
      <c r="Z11" s="185">
        <f>SUM(AA11:AD11)</f>
        <v>250</v>
      </c>
      <c r="AA11" s="327" t="s">
        <v>437</v>
      </c>
      <c r="AB11" s="282">
        <v>94</v>
      </c>
      <c r="AC11" s="282">
        <v>71</v>
      </c>
      <c r="AD11" s="328">
        <v>85</v>
      </c>
    </row>
    <row r="12" spans="1:29" ht="15" customHeight="1">
      <c r="A12" s="318" t="s">
        <v>489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R12" s="323" t="s">
        <v>503</v>
      </c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</row>
    <row r="13" spans="1:23" ht="15" customHeight="1">
      <c r="A13" s="13" t="s">
        <v>38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22"/>
      <c r="M13" s="22"/>
      <c r="N13" s="22"/>
      <c r="O13" s="22"/>
      <c r="P13" s="22"/>
      <c r="Q13" s="22"/>
      <c r="R13" s="13" t="s">
        <v>38</v>
      </c>
      <c r="S13" s="31"/>
      <c r="T13" s="31"/>
      <c r="U13" s="31"/>
      <c r="V13" s="31"/>
      <c r="W13" s="31"/>
    </row>
    <row r="14" spans="12:17" ht="15" customHeight="1">
      <c r="L14" s="22"/>
      <c r="M14" s="22"/>
      <c r="N14" s="22"/>
      <c r="O14" s="22"/>
      <c r="P14" s="22"/>
      <c r="Q14" s="22"/>
    </row>
    <row r="15" spans="12:17" ht="15" customHeight="1">
      <c r="L15" s="22"/>
      <c r="M15" s="22"/>
      <c r="N15" s="22"/>
      <c r="O15" s="22"/>
      <c r="P15" s="22"/>
      <c r="Q15" s="22"/>
    </row>
    <row r="16" ht="15" customHeight="1"/>
    <row r="17" ht="15" customHeight="1"/>
    <row r="18" ht="15" customHeight="1"/>
    <row r="19" spans="1:16" ht="19.5" customHeight="1">
      <c r="A19" s="454"/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</row>
    <row r="20" spans="1:16" ht="19.5" customHeight="1">
      <c r="A20" s="470"/>
      <c r="B20" s="470"/>
      <c r="C20" s="470"/>
      <c r="D20" s="470"/>
      <c r="E20" s="470"/>
      <c r="F20" s="470"/>
      <c r="G20" s="470"/>
      <c r="H20" s="470"/>
      <c r="I20" s="470"/>
      <c r="J20" s="470"/>
      <c r="K20" s="470"/>
      <c r="L20" s="470"/>
      <c r="M20" s="470"/>
      <c r="N20" s="470"/>
      <c r="O20" s="470"/>
      <c r="P20" s="470"/>
    </row>
    <row r="21" spans="1:16" ht="18" customHeight="1" thickBot="1">
      <c r="A21" s="618" t="s">
        <v>485</v>
      </c>
      <c r="B21" s="618"/>
      <c r="C21" s="618"/>
      <c r="D21" s="618"/>
      <c r="E21" s="618"/>
      <c r="F21" s="618"/>
      <c r="G21" s="618"/>
      <c r="H21" s="618"/>
      <c r="I21" s="618"/>
      <c r="J21" s="618"/>
      <c r="K21" s="618"/>
      <c r="L21" s="618"/>
      <c r="M21" s="618"/>
      <c r="N21" s="618"/>
      <c r="P21" s="103" t="s">
        <v>115</v>
      </c>
    </row>
    <row r="22" spans="1:16" ht="15.75" customHeight="1">
      <c r="A22" s="732" t="s">
        <v>486</v>
      </c>
      <c r="B22" s="500" t="s">
        <v>291</v>
      </c>
      <c r="C22" s="740"/>
      <c r="D22" s="577"/>
      <c r="E22" s="500" t="s">
        <v>490</v>
      </c>
      <c r="F22" s="577"/>
      <c r="G22" s="500" t="s">
        <v>491</v>
      </c>
      <c r="H22" s="577"/>
      <c r="I22" s="547" t="s">
        <v>492</v>
      </c>
      <c r="J22" s="548"/>
      <c r="K22" s="548"/>
      <c r="L22" s="548"/>
      <c r="M22" s="548"/>
      <c r="N22" s="548"/>
      <c r="O22" s="548"/>
      <c r="P22" s="548"/>
    </row>
    <row r="23" spans="1:29" ht="15.75" customHeight="1">
      <c r="A23" s="739"/>
      <c r="B23" s="572"/>
      <c r="C23" s="515"/>
      <c r="D23" s="573"/>
      <c r="E23" s="572"/>
      <c r="F23" s="573"/>
      <c r="G23" s="572"/>
      <c r="H23" s="573"/>
      <c r="I23" s="712" t="s">
        <v>24</v>
      </c>
      <c r="J23" s="714"/>
      <c r="K23" s="712" t="s">
        <v>493</v>
      </c>
      <c r="L23" s="714"/>
      <c r="M23" s="712" t="s">
        <v>121</v>
      </c>
      <c r="N23" s="714"/>
      <c r="O23" s="712" t="s">
        <v>494</v>
      </c>
      <c r="P23" s="713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104"/>
    </row>
    <row r="24" spans="1:29" ht="15.75" customHeight="1">
      <c r="A24" s="733"/>
      <c r="B24" s="67" t="s">
        <v>24</v>
      </c>
      <c r="C24" s="67" t="s">
        <v>25</v>
      </c>
      <c r="D24" s="67" t="s">
        <v>26</v>
      </c>
      <c r="E24" s="67" t="s">
        <v>25</v>
      </c>
      <c r="F24" s="67" t="s">
        <v>26</v>
      </c>
      <c r="G24" s="67" t="s">
        <v>25</v>
      </c>
      <c r="H24" s="67" t="s">
        <v>26</v>
      </c>
      <c r="I24" s="67" t="s">
        <v>25</v>
      </c>
      <c r="J24" s="67" t="s">
        <v>26</v>
      </c>
      <c r="K24" s="67" t="s">
        <v>25</v>
      </c>
      <c r="L24" s="67" t="s">
        <v>26</v>
      </c>
      <c r="M24" s="67" t="s">
        <v>25</v>
      </c>
      <c r="N24" s="67" t="s">
        <v>26</v>
      </c>
      <c r="O24" s="67" t="s">
        <v>25</v>
      </c>
      <c r="P24" s="66" t="s">
        <v>26</v>
      </c>
      <c r="R24" s="470" t="s">
        <v>504</v>
      </c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37"/>
    </row>
    <row r="25" spans="1:28" ht="15.75" customHeight="1" thickBot="1">
      <c r="A25" s="316" t="s">
        <v>258</v>
      </c>
      <c r="B25" s="381">
        <f>SUM(C25:D25)</f>
        <v>58</v>
      </c>
      <c r="C25" s="302">
        <f aca="true" t="shared" si="0" ref="C25:D29">SUM(E25,G25,I25)</f>
        <v>39</v>
      </c>
      <c r="D25" s="302">
        <f t="shared" si="0"/>
        <v>19</v>
      </c>
      <c r="E25" s="281">
        <v>5</v>
      </c>
      <c r="F25" s="281">
        <v>3</v>
      </c>
      <c r="G25" s="281">
        <v>4</v>
      </c>
      <c r="H25" s="281">
        <v>3</v>
      </c>
      <c r="I25" s="302">
        <f aca="true" t="shared" si="1" ref="I25:J29">SUM(K25,M25,O25)</f>
        <v>30</v>
      </c>
      <c r="J25" s="302">
        <f t="shared" si="1"/>
        <v>13</v>
      </c>
      <c r="K25" s="283">
        <v>11</v>
      </c>
      <c r="L25" s="283">
        <v>8</v>
      </c>
      <c r="M25" s="283">
        <v>19</v>
      </c>
      <c r="N25" s="283">
        <v>5</v>
      </c>
      <c r="O25" s="326" t="s">
        <v>515</v>
      </c>
      <c r="P25" s="326" t="s">
        <v>515</v>
      </c>
      <c r="AB25" s="38" t="s">
        <v>122</v>
      </c>
    </row>
    <row r="26" spans="1:30" ht="15.75" customHeight="1">
      <c r="A26" s="321" t="s">
        <v>457</v>
      </c>
      <c r="B26" s="381">
        <f>SUM(C26:D26)</f>
        <v>63</v>
      </c>
      <c r="C26" s="302">
        <f t="shared" si="0"/>
        <v>46</v>
      </c>
      <c r="D26" s="302">
        <f t="shared" si="0"/>
        <v>17</v>
      </c>
      <c r="E26" s="281">
        <v>4</v>
      </c>
      <c r="F26" s="281">
        <v>1</v>
      </c>
      <c r="G26" s="281">
        <v>3</v>
      </c>
      <c r="H26" s="281">
        <v>3</v>
      </c>
      <c r="I26" s="302">
        <f t="shared" si="1"/>
        <v>39</v>
      </c>
      <c r="J26" s="302">
        <f t="shared" si="1"/>
        <v>13</v>
      </c>
      <c r="K26" s="283">
        <v>16</v>
      </c>
      <c r="L26" s="283">
        <v>9</v>
      </c>
      <c r="M26" s="283">
        <v>23</v>
      </c>
      <c r="N26" s="283">
        <v>4</v>
      </c>
      <c r="O26" s="326" t="s">
        <v>515</v>
      </c>
      <c r="P26" s="326" t="s">
        <v>515</v>
      </c>
      <c r="Q26" s="22"/>
      <c r="R26" s="726" t="s">
        <v>117</v>
      </c>
      <c r="S26" s="727"/>
      <c r="T26" s="556" t="s">
        <v>290</v>
      </c>
      <c r="U26" s="728"/>
      <c r="V26" s="729"/>
      <c r="W26" s="730" t="s">
        <v>497</v>
      </c>
      <c r="X26" s="731"/>
      <c r="Y26" s="324" t="s">
        <v>123</v>
      </c>
      <c r="Z26" s="150"/>
      <c r="AA26" s="556" t="s">
        <v>124</v>
      </c>
      <c r="AB26" s="561"/>
      <c r="AC26" s="556" t="s">
        <v>125</v>
      </c>
      <c r="AD26" s="560"/>
    </row>
    <row r="27" spans="1:30" ht="15.75" customHeight="1">
      <c r="A27" s="321" t="s">
        <v>458</v>
      </c>
      <c r="B27" s="381">
        <f>SUM(C27:D27)</f>
        <v>63</v>
      </c>
      <c r="C27" s="302">
        <f t="shared" si="0"/>
        <v>46</v>
      </c>
      <c r="D27" s="302">
        <f t="shared" si="0"/>
        <v>17</v>
      </c>
      <c r="E27" s="281">
        <v>5</v>
      </c>
      <c r="F27" s="281">
        <v>2</v>
      </c>
      <c r="G27" s="281">
        <v>2</v>
      </c>
      <c r="H27" s="281">
        <v>3</v>
      </c>
      <c r="I27" s="302">
        <f t="shared" si="1"/>
        <v>39</v>
      </c>
      <c r="J27" s="302">
        <f t="shared" si="1"/>
        <v>12</v>
      </c>
      <c r="K27" s="283">
        <v>15</v>
      </c>
      <c r="L27" s="283">
        <v>6</v>
      </c>
      <c r="M27" s="283">
        <v>24</v>
      </c>
      <c r="N27" s="283">
        <v>6</v>
      </c>
      <c r="O27" s="326" t="s">
        <v>515</v>
      </c>
      <c r="P27" s="326" t="s">
        <v>515</v>
      </c>
      <c r="R27" s="625"/>
      <c r="S27" s="715"/>
      <c r="T27" s="67" t="s">
        <v>24</v>
      </c>
      <c r="U27" s="312" t="s">
        <v>25</v>
      </c>
      <c r="V27" s="95" t="s">
        <v>257</v>
      </c>
      <c r="W27" s="314" t="s">
        <v>256</v>
      </c>
      <c r="X27" s="95" t="s">
        <v>257</v>
      </c>
      <c r="Y27" s="101" t="s">
        <v>25</v>
      </c>
      <c r="Z27" s="101" t="s">
        <v>26</v>
      </c>
      <c r="AA27" s="101" t="s">
        <v>25</v>
      </c>
      <c r="AB27" s="101" t="s">
        <v>26</v>
      </c>
      <c r="AC27" s="101" t="s">
        <v>25</v>
      </c>
      <c r="AD27" s="102" t="s">
        <v>26</v>
      </c>
    </row>
    <row r="28" spans="1:30" ht="15.75" customHeight="1">
      <c r="A28" s="321" t="s">
        <v>459</v>
      </c>
      <c r="B28" s="381">
        <f>SUM(C28:D28)</f>
        <v>61</v>
      </c>
      <c r="C28" s="302">
        <f t="shared" si="0"/>
        <v>47</v>
      </c>
      <c r="D28" s="302">
        <f t="shared" si="0"/>
        <v>14</v>
      </c>
      <c r="E28" s="281">
        <v>4</v>
      </c>
      <c r="F28" s="281">
        <v>2</v>
      </c>
      <c r="G28" s="281">
        <v>3</v>
      </c>
      <c r="H28" s="281">
        <v>2</v>
      </c>
      <c r="I28" s="302">
        <f t="shared" si="1"/>
        <v>40</v>
      </c>
      <c r="J28" s="302">
        <f t="shared" si="1"/>
        <v>10</v>
      </c>
      <c r="K28" s="283">
        <v>12</v>
      </c>
      <c r="L28" s="283">
        <v>6</v>
      </c>
      <c r="M28" s="283">
        <v>28</v>
      </c>
      <c r="N28" s="283">
        <v>4</v>
      </c>
      <c r="O28" s="326" t="s">
        <v>515</v>
      </c>
      <c r="P28" s="326" t="s">
        <v>515</v>
      </c>
      <c r="Q28" s="22"/>
      <c r="R28" s="437" t="s">
        <v>0</v>
      </c>
      <c r="S28" s="725"/>
      <c r="T28" s="381">
        <f>SUM(U28:V28)</f>
        <v>980</v>
      </c>
      <c r="U28" s="302">
        <f aca="true" t="shared" si="2" ref="U28:V32">SUM(W28,Y28,AA28,AC28)</f>
        <v>629</v>
      </c>
      <c r="V28" s="302">
        <f t="shared" si="2"/>
        <v>351</v>
      </c>
      <c r="W28" s="329" t="s">
        <v>255</v>
      </c>
      <c r="X28" s="329" t="s">
        <v>255</v>
      </c>
      <c r="Y28" s="330">
        <v>211</v>
      </c>
      <c r="Z28" s="330">
        <v>110</v>
      </c>
      <c r="AA28" s="330">
        <v>173</v>
      </c>
      <c r="AB28" s="330">
        <v>110</v>
      </c>
      <c r="AC28" s="330">
        <v>245</v>
      </c>
      <c r="AD28" s="330">
        <v>131</v>
      </c>
    </row>
    <row r="29" spans="1:30" ht="15.75" customHeight="1">
      <c r="A29" s="322" t="s">
        <v>776</v>
      </c>
      <c r="B29" s="417">
        <f>SUM(C29:D29)</f>
        <v>52</v>
      </c>
      <c r="C29" s="418">
        <f t="shared" si="0"/>
        <v>42</v>
      </c>
      <c r="D29" s="418">
        <f t="shared" si="0"/>
        <v>10</v>
      </c>
      <c r="E29" s="333">
        <v>3</v>
      </c>
      <c r="F29" s="333">
        <v>2</v>
      </c>
      <c r="G29" s="333">
        <v>1</v>
      </c>
      <c r="H29" s="333" t="s">
        <v>755</v>
      </c>
      <c r="I29" s="418">
        <f t="shared" si="1"/>
        <v>38</v>
      </c>
      <c r="J29" s="418">
        <f t="shared" si="1"/>
        <v>8</v>
      </c>
      <c r="K29" s="333">
        <v>8</v>
      </c>
      <c r="L29" s="334">
        <v>1</v>
      </c>
      <c r="M29" s="334">
        <v>30</v>
      </c>
      <c r="N29" s="334">
        <v>7</v>
      </c>
      <c r="O29" s="334" t="s">
        <v>255</v>
      </c>
      <c r="P29" s="334" t="s">
        <v>255</v>
      </c>
      <c r="Q29" s="22"/>
      <c r="R29" s="550" t="s">
        <v>42</v>
      </c>
      <c r="S29" s="551"/>
      <c r="T29" s="381">
        <f>SUM(U29:V29)</f>
        <v>950</v>
      </c>
      <c r="U29" s="302">
        <f t="shared" si="2"/>
        <v>621</v>
      </c>
      <c r="V29" s="302">
        <f t="shared" si="2"/>
        <v>329</v>
      </c>
      <c r="W29" s="329" t="s">
        <v>255</v>
      </c>
      <c r="X29" s="329" t="s">
        <v>255</v>
      </c>
      <c r="Y29" s="330">
        <v>196</v>
      </c>
      <c r="Z29" s="330">
        <v>101</v>
      </c>
      <c r="AA29" s="330">
        <v>169</v>
      </c>
      <c r="AB29" s="330">
        <v>105</v>
      </c>
      <c r="AC29" s="330">
        <v>256</v>
      </c>
      <c r="AD29" s="330">
        <v>123</v>
      </c>
    </row>
    <row r="30" spans="1:30" ht="15.75" customHeight="1">
      <c r="A30" s="13" t="s">
        <v>38</v>
      </c>
      <c r="B30" s="3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550" t="s">
        <v>43</v>
      </c>
      <c r="S30" s="551"/>
      <c r="T30" s="381">
        <f>SUM(U30:V30)</f>
        <v>916</v>
      </c>
      <c r="U30" s="302">
        <f t="shared" si="2"/>
        <v>593</v>
      </c>
      <c r="V30" s="302">
        <f t="shared" si="2"/>
        <v>323</v>
      </c>
      <c r="W30" s="329" t="s">
        <v>255</v>
      </c>
      <c r="X30" s="329" t="s">
        <v>255</v>
      </c>
      <c r="Y30" s="330">
        <v>193</v>
      </c>
      <c r="Z30" s="330">
        <v>92</v>
      </c>
      <c r="AA30" s="330">
        <v>162</v>
      </c>
      <c r="AB30" s="330">
        <v>103</v>
      </c>
      <c r="AC30" s="330">
        <v>238</v>
      </c>
      <c r="AD30" s="330">
        <v>128</v>
      </c>
    </row>
    <row r="31" spans="17:30" ht="15.75" customHeight="1">
      <c r="Q31" s="22"/>
      <c r="R31" s="550" t="s">
        <v>30</v>
      </c>
      <c r="S31" s="551"/>
      <c r="T31" s="381">
        <f>SUM(U31:V31)</f>
        <v>832</v>
      </c>
      <c r="U31" s="302">
        <f t="shared" si="2"/>
        <v>546</v>
      </c>
      <c r="V31" s="302">
        <f t="shared" si="2"/>
        <v>286</v>
      </c>
      <c r="W31" s="329" t="s">
        <v>255</v>
      </c>
      <c r="X31" s="329" t="s">
        <v>255</v>
      </c>
      <c r="Y31" s="330">
        <v>183</v>
      </c>
      <c r="Z31" s="330">
        <v>86</v>
      </c>
      <c r="AA31" s="330">
        <v>136</v>
      </c>
      <c r="AB31" s="330">
        <v>73</v>
      </c>
      <c r="AC31" s="330">
        <v>227</v>
      </c>
      <c r="AD31" s="330">
        <v>127</v>
      </c>
    </row>
    <row r="32" spans="1:30" ht="15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743" t="s">
        <v>31</v>
      </c>
      <c r="S32" s="551"/>
      <c r="T32" s="417">
        <f>SUM(U32:V32)</f>
        <v>869</v>
      </c>
      <c r="U32" s="331">
        <f t="shared" si="2"/>
        <v>558</v>
      </c>
      <c r="V32" s="331">
        <f t="shared" si="2"/>
        <v>311</v>
      </c>
      <c r="W32" s="327" t="s">
        <v>255</v>
      </c>
      <c r="X32" s="327" t="s">
        <v>255</v>
      </c>
      <c r="Y32" s="325">
        <v>190</v>
      </c>
      <c r="Z32" s="325">
        <v>89</v>
      </c>
      <c r="AA32" s="325">
        <v>135</v>
      </c>
      <c r="AB32" s="325">
        <v>81</v>
      </c>
      <c r="AC32" s="331">
        <v>233</v>
      </c>
      <c r="AD32" s="331">
        <v>141</v>
      </c>
    </row>
    <row r="33" spans="17:28" ht="15" customHeight="1">
      <c r="Q33" s="22"/>
      <c r="R33" s="13" t="s">
        <v>38</v>
      </c>
      <c r="S33" s="196"/>
      <c r="T33" s="31"/>
      <c r="W33" s="196"/>
      <c r="X33" s="196"/>
      <c r="Y33" s="196"/>
      <c r="Z33" s="196"/>
      <c r="AA33" s="196"/>
      <c r="AB33" s="196"/>
    </row>
    <row r="34" spans="17:28" ht="15" customHeight="1">
      <c r="Q34" s="22"/>
      <c r="X34" s="31"/>
      <c r="Y34" s="31"/>
      <c r="Z34" s="31"/>
      <c r="AA34" s="31"/>
      <c r="AB34" s="31"/>
    </row>
    <row r="35" spans="1:17" ht="1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9.5" customHeight="1">
      <c r="A36" s="480" t="s">
        <v>792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80"/>
      <c r="L36" s="480"/>
      <c r="M36" s="22"/>
      <c r="N36" s="22"/>
      <c r="O36" s="22"/>
      <c r="P36" s="22"/>
      <c r="Q36" s="22"/>
    </row>
    <row r="37" spans="1:17" ht="19.5" customHeight="1">
      <c r="A37" s="470"/>
      <c r="B37" s="470"/>
      <c r="C37" s="470"/>
      <c r="D37" s="470"/>
      <c r="E37" s="470"/>
      <c r="F37" s="470"/>
      <c r="G37" s="470"/>
      <c r="H37" s="470"/>
      <c r="I37" s="470"/>
      <c r="J37" s="470"/>
      <c r="K37" s="470"/>
      <c r="L37" s="470"/>
      <c r="M37" s="22"/>
      <c r="N37" s="22"/>
      <c r="O37" s="22"/>
      <c r="P37" s="22"/>
      <c r="Q37" s="22"/>
    </row>
    <row r="38" spans="1:12" ht="18" customHeight="1" thickBot="1">
      <c r="A38" s="618" t="s">
        <v>484</v>
      </c>
      <c r="B38" s="618"/>
      <c r="C38" s="618"/>
      <c r="D38" s="618"/>
      <c r="E38" s="618"/>
      <c r="F38" s="618"/>
      <c r="G38" s="618"/>
      <c r="H38" s="618"/>
      <c r="I38" s="618"/>
      <c r="L38" s="103" t="s">
        <v>116</v>
      </c>
    </row>
    <row r="39" spans="1:12" ht="15.75" customHeight="1">
      <c r="A39" s="732" t="s">
        <v>486</v>
      </c>
      <c r="B39" s="547" t="s">
        <v>495</v>
      </c>
      <c r="C39" s="548"/>
      <c r="D39" s="549"/>
      <c r="E39" s="547" t="s">
        <v>422</v>
      </c>
      <c r="F39" s="548"/>
      <c r="G39" s="549"/>
      <c r="H39" s="547" t="s">
        <v>344</v>
      </c>
      <c r="I39" s="548"/>
      <c r="J39" s="548"/>
      <c r="K39" s="548"/>
      <c r="L39" s="548"/>
    </row>
    <row r="40" spans="1:12" ht="15.75" customHeight="1">
      <c r="A40" s="733"/>
      <c r="B40" s="67" t="s">
        <v>24</v>
      </c>
      <c r="C40" s="67" t="s">
        <v>25</v>
      </c>
      <c r="D40" s="67" t="s">
        <v>26</v>
      </c>
      <c r="E40" s="67" t="s">
        <v>24</v>
      </c>
      <c r="F40" s="67" t="s">
        <v>25</v>
      </c>
      <c r="G40" s="67" t="s">
        <v>26</v>
      </c>
      <c r="H40" s="67" t="s">
        <v>24</v>
      </c>
      <c r="I40" s="67" t="s">
        <v>126</v>
      </c>
      <c r="J40" s="67" t="s">
        <v>118</v>
      </c>
      <c r="K40" s="67" t="s">
        <v>119</v>
      </c>
      <c r="L40" s="66" t="s">
        <v>120</v>
      </c>
    </row>
    <row r="41" spans="1:12" ht="15.75" customHeight="1">
      <c r="A41" s="316" t="s">
        <v>258</v>
      </c>
      <c r="B41" s="381">
        <f>SUM(C41:D41)</f>
        <v>52</v>
      </c>
      <c r="C41" s="281">
        <v>23</v>
      </c>
      <c r="D41" s="281">
        <v>29</v>
      </c>
      <c r="E41" s="381">
        <f>SUM(F41:G41)</f>
        <v>26</v>
      </c>
      <c r="F41" s="281">
        <v>5</v>
      </c>
      <c r="G41" s="281">
        <v>21</v>
      </c>
      <c r="H41" s="302">
        <f>SUM(I41:L41)</f>
        <v>24</v>
      </c>
      <c r="I41" s="281">
        <v>3</v>
      </c>
      <c r="J41" s="281">
        <v>8</v>
      </c>
      <c r="K41" s="281">
        <v>5</v>
      </c>
      <c r="L41" s="281">
        <v>8</v>
      </c>
    </row>
    <row r="42" spans="1:29" ht="15.75" customHeight="1">
      <c r="A42" s="321" t="s">
        <v>457</v>
      </c>
      <c r="B42" s="381">
        <f>SUM(C42:D42)</f>
        <v>52</v>
      </c>
      <c r="C42" s="281">
        <v>23</v>
      </c>
      <c r="D42" s="281">
        <v>29</v>
      </c>
      <c r="E42" s="381">
        <f>SUM(F42:G42)</f>
        <v>27</v>
      </c>
      <c r="F42" s="281">
        <v>5</v>
      </c>
      <c r="G42" s="281">
        <v>22</v>
      </c>
      <c r="H42" s="302">
        <f>SUM(I42:L42)</f>
        <v>25</v>
      </c>
      <c r="I42" s="281">
        <v>4</v>
      </c>
      <c r="J42" s="281">
        <v>8</v>
      </c>
      <c r="K42" s="281">
        <v>5</v>
      </c>
      <c r="L42" s="281">
        <v>8</v>
      </c>
      <c r="R42" s="480" t="s">
        <v>505</v>
      </c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</row>
    <row r="43" spans="1:29" ht="15.75" customHeight="1">
      <c r="A43" s="321" t="s">
        <v>458</v>
      </c>
      <c r="B43" s="381">
        <f>SUM(C43:D43)</f>
        <v>50</v>
      </c>
      <c r="C43" s="281">
        <v>21</v>
      </c>
      <c r="D43" s="281">
        <v>29</v>
      </c>
      <c r="E43" s="381">
        <f>SUM(F43:G43)</f>
        <v>25</v>
      </c>
      <c r="F43" s="281">
        <v>3</v>
      </c>
      <c r="G43" s="281">
        <v>22</v>
      </c>
      <c r="H43" s="302">
        <f>SUM(I43:L43)</f>
        <v>21</v>
      </c>
      <c r="I43" s="281">
        <v>4</v>
      </c>
      <c r="J43" s="281">
        <v>6</v>
      </c>
      <c r="K43" s="281">
        <v>4</v>
      </c>
      <c r="L43" s="281">
        <v>7</v>
      </c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ht="15.75" customHeight="1" thickBot="1">
      <c r="A44" s="321" t="s">
        <v>459</v>
      </c>
      <c r="B44" s="381">
        <f>SUM(C44:D44)</f>
        <v>52</v>
      </c>
      <c r="C44" s="281">
        <v>25</v>
      </c>
      <c r="D44" s="281">
        <v>27</v>
      </c>
      <c r="E44" s="381">
        <f>SUM(F44:G44)</f>
        <v>24</v>
      </c>
      <c r="F44" s="281">
        <v>3</v>
      </c>
      <c r="G44" s="281">
        <v>21</v>
      </c>
      <c r="H44" s="302">
        <f>SUM(I44:L44)</f>
        <v>23</v>
      </c>
      <c r="I44" s="281">
        <v>4</v>
      </c>
      <c r="J44" s="281">
        <v>7</v>
      </c>
      <c r="K44" s="281">
        <v>4</v>
      </c>
      <c r="L44" s="281">
        <v>8</v>
      </c>
      <c r="R44" s="618" t="s">
        <v>506</v>
      </c>
      <c r="S44" s="618"/>
      <c r="T44" s="618"/>
      <c r="U44" s="618"/>
      <c r="V44" s="618"/>
      <c r="W44" s="618"/>
      <c r="X44" s="618"/>
      <c r="Y44" s="618"/>
      <c r="Z44" s="618"/>
      <c r="AA44" s="35"/>
      <c r="AC44" s="29" t="s">
        <v>127</v>
      </c>
    </row>
    <row r="45" spans="1:29" ht="15.75" customHeight="1">
      <c r="A45" s="322" t="s">
        <v>776</v>
      </c>
      <c r="B45" s="335">
        <f>SUM(C45:D45)</f>
        <v>51</v>
      </c>
      <c r="C45" s="325">
        <v>23</v>
      </c>
      <c r="D45" s="325">
        <v>28</v>
      </c>
      <c r="E45" s="335">
        <f>SUM(F45:G45)</f>
        <v>25</v>
      </c>
      <c r="F45" s="325">
        <v>3</v>
      </c>
      <c r="G45" s="325">
        <v>22</v>
      </c>
      <c r="H45" s="185">
        <f>SUM(I45:L45)</f>
        <v>21</v>
      </c>
      <c r="I45" s="325">
        <v>3</v>
      </c>
      <c r="J45" s="325">
        <v>6</v>
      </c>
      <c r="K45" s="325">
        <v>4</v>
      </c>
      <c r="L45" s="325">
        <v>8</v>
      </c>
      <c r="R45" s="501" t="s">
        <v>507</v>
      </c>
      <c r="S45" s="577"/>
      <c r="T45" s="722" t="s">
        <v>128</v>
      </c>
      <c r="U45" s="547" t="s">
        <v>508</v>
      </c>
      <c r="V45" s="548"/>
      <c r="W45" s="548"/>
      <c r="X45" s="548"/>
      <c r="Y45" s="548"/>
      <c r="Z45" s="548"/>
      <c r="AA45" s="548"/>
      <c r="AB45" s="548"/>
      <c r="AC45" s="548"/>
    </row>
    <row r="46" spans="1:29" ht="15.75" customHeight="1">
      <c r="A46" s="323" t="s">
        <v>489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R46" s="744"/>
      <c r="S46" s="571"/>
      <c r="T46" s="723"/>
      <c r="U46" s="712" t="s">
        <v>291</v>
      </c>
      <c r="V46" s="713"/>
      <c r="W46" s="714"/>
      <c r="X46" s="712" t="s">
        <v>129</v>
      </c>
      <c r="Y46" s="714"/>
      <c r="Z46" s="712" t="s">
        <v>130</v>
      </c>
      <c r="AA46" s="714"/>
      <c r="AB46" s="712" t="s">
        <v>131</v>
      </c>
      <c r="AC46" s="713"/>
    </row>
    <row r="47" spans="1:29" ht="15.75" customHeight="1">
      <c r="A47" s="31" t="s">
        <v>38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22"/>
      <c r="N47" s="22"/>
      <c r="O47" s="22"/>
      <c r="P47" s="22"/>
      <c r="Q47" s="22"/>
      <c r="R47" s="515"/>
      <c r="S47" s="573"/>
      <c r="T47" s="724"/>
      <c r="U47" s="66" t="s">
        <v>24</v>
      </c>
      <c r="V47" s="332" t="s">
        <v>509</v>
      </c>
      <c r="W47" s="67" t="s">
        <v>132</v>
      </c>
      <c r="X47" s="332" t="s">
        <v>509</v>
      </c>
      <c r="Y47" s="67" t="s">
        <v>132</v>
      </c>
      <c r="Z47" s="332" t="s">
        <v>509</v>
      </c>
      <c r="AA47" s="67" t="s">
        <v>132</v>
      </c>
      <c r="AB47" s="332" t="s">
        <v>509</v>
      </c>
      <c r="AC47" s="312" t="s">
        <v>132</v>
      </c>
    </row>
    <row r="48" spans="13:29" ht="15.75" customHeight="1">
      <c r="M48" s="22"/>
      <c r="N48" s="22"/>
      <c r="O48" s="22"/>
      <c r="P48" s="22"/>
      <c r="Q48" s="22"/>
      <c r="R48" s="741" t="s">
        <v>290</v>
      </c>
      <c r="S48" s="742"/>
      <c r="T48" s="185">
        <f aca="true" t="shared" si="3" ref="T48:AC48">SUM(T50,T52,T54)</f>
        <v>41</v>
      </c>
      <c r="U48" s="185">
        <f t="shared" si="3"/>
        <v>114</v>
      </c>
      <c r="V48" s="185">
        <f>SUM(V50,V52,V54)</f>
        <v>110</v>
      </c>
      <c r="W48" s="185">
        <f t="shared" si="3"/>
        <v>4</v>
      </c>
      <c r="X48" s="185">
        <f t="shared" si="3"/>
        <v>11</v>
      </c>
      <c r="Y48" s="185">
        <f t="shared" si="3"/>
        <v>1</v>
      </c>
      <c r="Z48" s="185">
        <f t="shared" si="3"/>
        <v>97</v>
      </c>
      <c r="AA48" s="185">
        <f t="shared" si="3"/>
        <v>2</v>
      </c>
      <c r="AB48" s="185">
        <f t="shared" si="3"/>
        <v>2</v>
      </c>
      <c r="AC48" s="185">
        <f t="shared" si="3"/>
        <v>1</v>
      </c>
    </row>
    <row r="49" spans="13:29" ht="15.75" customHeight="1">
      <c r="M49" s="22"/>
      <c r="N49" s="22"/>
      <c r="O49" s="22"/>
      <c r="P49" s="22"/>
      <c r="Q49" s="22"/>
      <c r="R49" s="97"/>
      <c r="S49" s="72"/>
      <c r="T49" s="402"/>
      <c r="U49" s="402"/>
      <c r="V49" s="402"/>
      <c r="W49" s="402"/>
      <c r="X49" s="402"/>
      <c r="Y49" s="402"/>
      <c r="Z49" s="402"/>
      <c r="AA49" s="402"/>
      <c r="AB49" s="264"/>
      <c r="AC49" s="402"/>
    </row>
    <row r="50" spans="13:29" ht="15.75" customHeight="1">
      <c r="M50" s="22"/>
      <c r="N50" s="22"/>
      <c r="O50" s="22"/>
      <c r="P50" s="22"/>
      <c r="Q50" s="22"/>
      <c r="R50" s="463" t="s">
        <v>275</v>
      </c>
      <c r="S50" s="739"/>
      <c r="T50" s="381">
        <v>3</v>
      </c>
      <c r="U50" s="381">
        <f>SUM(V50:W50)</f>
        <v>3</v>
      </c>
      <c r="V50" s="381">
        <f>SUM(X50,Z50,AB50)</f>
        <v>3</v>
      </c>
      <c r="W50" s="264" t="s">
        <v>774</v>
      </c>
      <c r="X50" s="264">
        <v>1</v>
      </c>
      <c r="Y50" s="264" t="s">
        <v>774</v>
      </c>
      <c r="Z50" s="381">
        <v>2</v>
      </c>
      <c r="AA50" s="264" t="s">
        <v>774</v>
      </c>
      <c r="AB50" s="264" t="s">
        <v>774</v>
      </c>
      <c r="AC50" s="264" t="s">
        <v>774</v>
      </c>
    </row>
    <row r="51" spans="1:29" ht="15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97"/>
      <c r="S51" s="72"/>
      <c r="T51" s="402"/>
      <c r="U51" s="381"/>
      <c r="V51" s="381"/>
      <c r="W51" s="381"/>
      <c r="X51" s="402"/>
      <c r="Y51" s="402"/>
      <c r="Z51" s="402"/>
      <c r="AA51" s="264"/>
      <c r="AB51" s="264"/>
      <c r="AC51" s="402"/>
    </row>
    <row r="52" spans="1:29" ht="15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463" t="s">
        <v>463</v>
      </c>
      <c r="S52" s="739"/>
      <c r="T52" s="381">
        <v>3</v>
      </c>
      <c r="U52" s="381">
        <f aca="true" t="shared" si="4" ref="U52:U60">SUM(V52:W52)</f>
        <v>7</v>
      </c>
      <c r="V52" s="381">
        <f aca="true" t="shared" si="5" ref="V52:W60">SUM(X52,Z52,AB52)</f>
        <v>7</v>
      </c>
      <c r="W52" s="264" t="s">
        <v>774</v>
      </c>
      <c r="X52" s="381">
        <v>1</v>
      </c>
      <c r="Y52" s="264" t="s">
        <v>774</v>
      </c>
      <c r="Z52" s="381">
        <v>6</v>
      </c>
      <c r="AA52" s="264" t="s">
        <v>774</v>
      </c>
      <c r="AB52" s="264" t="s">
        <v>774</v>
      </c>
      <c r="AC52" s="264" t="s">
        <v>774</v>
      </c>
    </row>
    <row r="53" spans="1:29" ht="15" customHeight="1">
      <c r="A53" s="454"/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22"/>
      <c r="N53" s="22"/>
      <c r="O53" s="22"/>
      <c r="P53" s="22"/>
      <c r="Q53" s="22"/>
      <c r="R53" s="97"/>
      <c r="S53" s="72"/>
      <c r="T53" s="402"/>
      <c r="U53" s="402"/>
      <c r="V53" s="402"/>
      <c r="W53" s="402"/>
      <c r="X53" s="402"/>
      <c r="Y53" s="402"/>
      <c r="Z53" s="402"/>
      <c r="AA53" s="402"/>
      <c r="AB53" s="264"/>
      <c r="AC53" s="402"/>
    </row>
    <row r="54" spans="1:29" ht="1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22"/>
      <c r="N54" s="22"/>
      <c r="O54" s="22"/>
      <c r="P54" s="22"/>
      <c r="Q54" s="22"/>
      <c r="R54" s="463" t="s">
        <v>464</v>
      </c>
      <c r="S54" s="739"/>
      <c r="T54" s="381">
        <f aca="true" t="shared" si="6" ref="T54:AC54">SUM(T55:T60)</f>
        <v>35</v>
      </c>
      <c r="U54" s="381">
        <f t="shared" si="6"/>
        <v>104</v>
      </c>
      <c r="V54" s="381">
        <f t="shared" si="6"/>
        <v>100</v>
      </c>
      <c r="W54" s="381">
        <f t="shared" si="6"/>
        <v>4</v>
      </c>
      <c r="X54" s="381">
        <f t="shared" si="6"/>
        <v>9</v>
      </c>
      <c r="Y54" s="381">
        <f t="shared" si="6"/>
        <v>1</v>
      </c>
      <c r="Z54" s="381">
        <f t="shared" si="6"/>
        <v>89</v>
      </c>
      <c r="AA54" s="381">
        <f t="shared" si="6"/>
        <v>2</v>
      </c>
      <c r="AB54" s="381">
        <f t="shared" si="6"/>
        <v>2</v>
      </c>
      <c r="AC54" s="381">
        <f t="shared" si="6"/>
        <v>1</v>
      </c>
    </row>
    <row r="55" spans="1:29" ht="15" customHeight="1" thickBot="1">
      <c r="A55" s="734" t="s">
        <v>496</v>
      </c>
      <c r="B55" s="734"/>
      <c r="C55" s="734"/>
      <c r="D55" s="734"/>
      <c r="E55" s="734"/>
      <c r="F55" s="734"/>
      <c r="G55" s="734"/>
      <c r="H55" s="734"/>
      <c r="I55" s="734"/>
      <c r="J55" s="734"/>
      <c r="K55" s="22"/>
      <c r="L55" s="100" t="s">
        <v>115</v>
      </c>
      <c r="M55" s="22"/>
      <c r="N55" s="22"/>
      <c r="O55" s="22"/>
      <c r="P55" s="22"/>
      <c r="Q55" s="22"/>
      <c r="R55" s="34"/>
      <c r="S55" s="65" t="s">
        <v>510</v>
      </c>
      <c r="T55" s="381">
        <v>8</v>
      </c>
      <c r="U55" s="381">
        <f t="shared" si="4"/>
        <v>15</v>
      </c>
      <c r="V55" s="381">
        <f t="shared" si="5"/>
        <v>13</v>
      </c>
      <c r="W55" s="381">
        <f t="shared" si="5"/>
        <v>2</v>
      </c>
      <c r="X55" s="381">
        <v>3</v>
      </c>
      <c r="Y55" s="381">
        <v>1</v>
      </c>
      <c r="Z55" s="381">
        <v>9</v>
      </c>
      <c r="AA55" s="264">
        <v>1</v>
      </c>
      <c r="AB55" s="264">
        <v>1</v>
      </c>
      <c r="AC55" s="264" t="s">
        <v>774</v>
      </c>
    </row>
    <row r="56" spans="1:29" ht="15.75" customHeight="1">
      <c r="A56" s="732" t="s">
        <v>486</v>
      </c>
      <c r="B56" s="547" t="s">
        <v>290</v>
      </c>
      <c r="C56" s="548"/>
      <c r="D56" s="549"/>
      <c r="E56" s="547" t="s">
        <v>497</v>
      </c>
      <c r="F56" s="549"/>
      <c r="G56" s="547" t="s">
        <v>498</v>
      </c>
      <c r="H56" s="549"/>
      <c r="I56" s="547" t="s">
        <v>499</v>
      </c>
      <c r="J56" s="549"/>
      <c r="K56" s="547" t="s">
        <v>500</v>
      </c>
      <c r="L56" s="548"/>
      <c r="M56" s="22"/>
      <c r="N56" s="22"/>
      <c r="O56" s="22"/>
      <c r="P56" s="22"/>
      <c r="Q56" s="22"/>
      <c r="R56" s="34"/>
      <c r="S56" s="65" t="s">
        <v>511</v>
      </c>
      <c r="T56" s="381">
        <v>7</v>
      </c>
      <c r="U56" s="381">
        <f t="shared" si="4"/>
        <v>26</v>
      </c>
      <c r="V56" s="381">
        <f t="shared" si="5"/>
        <v>25</v>
      </c>
      <c r="W56" s="381">
        <f t="shared" si="5"/>
        <v>1</v>
      </c>
      <c r="X56" s="381">
        <v>2</v>
      </c>
      <c r="Y56" s="264" t="s">
        <v>774</v>
      </c>
      <c r="Z56" s="381">
        <v>23</v>
      </c>
      <c r="AA56" s="381">
        <v>1</v>
      </c>
      <c r="AB56" s="264" t="s">
        <v>774</v>
      </c>
      <c r="AC56" s="264" t="s">
        <v>774</v>
      </c>
    </row>
    <row r="57" spans="1:29" ht="15.75" customHeight="1">
      <c r="A57" s="733"/>
      <c r="B57" s="67" t="s">
        <v>24</v>
      </c>
      <c r="C57" s="67" t="s">
        <v>25</v>
      </c>
      <c r="D57" s="67" t="s">
        <v>26</v>
      </c>
      <c r="E57" s="67" t="s">
        <v>25</v>
      </c>
      <c r="F57" s="67" t="s">
        <v>26</v>
      </c>
      <c r="G57" s="67" t="s">
        <v>25</v>
      </c>
      <c r="H57" s="67" t="s">
        <v>26</v>
      </c>
      <c r="I57" s="67" t="s">
        <v>25</v>
      </c>
      <c r="J57" s="67" t="s">
        <v>26</v>
      </c>
      <c r="K57" s="67" t="s">
        <v>25</v>
      </c>
      <c r="L57" s="66" t="s">
        <v>26</v>
      </c>
      <c r="M57" s="22"/>
      <c r="N57" s="22"/>
      <c r="O57" s="22"/>
      <c r="P57" s="22"/>
      <c r="Q57" s="22"/>
      <c r="R57" s="34"/>
      <c r="S57" s="65" t="s">
        <v>512</v>
      </c>
      <c r="T57" s="381">
        <v>1</v>
      </c>
      <c r="U57" s="381">
        <f t="shared" si="4"/>
        <v>2</v>
      </c>
      <c r="V57" s="381">
        <f t="shared" si="5"/>
        <v>2</v>
      </c>
      <c r="W57" s="264" t="s">
        <v>774</v>
      </c>
      <c r="X57" s="264" t="s">
        <v>774</v>
      </c>
      <c r="Y57" s="264" t="s">
        <v>774</v>
      </c>
      <c r="Z57" s="381">
        <v>2</v>
      </c>
      <c r="AA57" s="264" t="s">
        <v>774</v>
      </c>
      <c r="AB57" s="264" t="s">
        <v>774</v>
      </c>
      <c r="AC57" s="264" t="s">
        <v>774</v>
      </c>
    </row>
    <row r="58" spans="1:29" ht="15.75" customHeight="1">
      <c r="A58" s="316" t="s">
        <v>258</v>
      </c>
      <c r="B58" s="381">
        <f>SUM(C58:D58)</f>
        <v>71</v>
      </c>
      <c r="C58" s="302">
        <f aca="true" t="shared" si="7" ref="C58:D62">SUM(E58,G58,I58,K58)</f>
        <v>41</v>
      </c>
      <c r="D58" s="302">
        <f t="shared" si="7"/>
        <v>30</v>
      </c>
      <c r="E58" s="281">
        <v>6</v>
      </c>
      <c r="F58" s="281">
        <v>5</v>
      </c>
      <c r="G58" s="281">
        <v>9</v>
      </c>
      <c r="H58" s="281">
        <v>10</v>
      </c>
      <c r="I58" s="281">
        <v>11</v>
      </c>
      <c r="J58" s="281">
        <v>7</v>
      </c>
      <c r="K58" s="281">
        <v>15</v>
      </c>
      <c r="L58" s="281">
        <v>8</v>
      </c>
      <c r="M58" s="22"/>
      <c r="N58" s="22"/>
      <c r="O58" s="22"/>
      <c r="P58" s="22"/>
      <c r="Q58" s="22"/>
      <c r="R58" s="34"/>
      <c r="S58" s="65" t="s">
        <v>513</v>
      </c>
      <c r="T58" s="381">
        <v>7</v>
      </c>
      <c r="U58" s="381">
        <f t="shared" si="4"/>
        <v>9</v>
      </c>
      <c r="V58" s="381">
        <f t="shared" si="5"/>
        <v>9</v>
      </c>
      <c r="W58" s="264" t="s">
        <v>774</v>
      </c>
      <c r="X58" s="381">
        <v>2</v>
      </c>
      <c r="Y58" s="264" t="s">
        <v>774</v>
      </c>
      <c r="Z58" s="381">
        <v>7</v>
      </c>
      <c r="AA58" s="264" t="s">
        <v>774</v>
      </c>
      <c r="AB58" s="264" t="s">
        <v>774</v>
      </c>
      <c r="AC58" s="264" t="s">
        <v>774</v>
      </c>
    </row>
    <row r="59" spans="1:29" ht="15.75" customHeight="1">
      <c r="A59" s="321" t="s">
        <v>457</v>
      </c>
      <c r="B59" s="381">
        <f>SUM(C59:D59)</f>
        <v>68</v>
      </c>
      <c r="C59" s="302">
        <f t="shared" si="7"/>
        <v>39</v>
      </c>
      <c r="D59" s="302">
        <f t="shared" si="7"/>
        <v>29</v>
      </c>
      <c r="E59" s="281">
        <v>8</v>
      </c>
      <c r="F59" s="281">
        <v>5</v>
      </c>
      <c r="G59" s="281">
        <v>10</v>
      </c>
      <c r="H59" s="281">
        <v>6</v>
      </c>
      <c r="I59" s="281">
        <v>8</v>
      </c>
      <c r="J59" s="281">
        <v>10</v>
      </c>
      <c r="K59" s="281">
        <v>13</v>
      </c>
      <c r="L59" s="281">
        <v>8</v>
      </c>
      <c r="M59" s="22"/>
      <c r="N59" s="22"/>
      <c r="O59" s="22"/>
      <c r="P59" s="22"/>
      <c r="Q59" s="22"/>
      <c r="R59" s="34"/>
      <c r="S59" s="65" t="s">
        <v>133</v>
      </c>
      <c r="T59" s="381">
        <v>1</v>
      </c>
      <c r="U59" s="381">
        <f t="shared" si="4"/>
        <v>3</v>
      </c>
      <c r="V59" s="381">
        <f t="shared" si="5"/>
        <v>3</v>
      </c>
      <c r="W59" s="264" t="s">
        <v>774</v>
      </c>
      <c r="X59" s="264" t="s">
        <v>774</v>
      </c>
      <c r="Y59" s="264" t="s">
        <v>774</v>
      </c>
      <c r="Z59" s="381">
        <v>3</v>
      </c>
      <c r="AA59" s="264" t="s">
        <v>774</v>
      </c>
      <c r="AB59" s="264" t="s">
        <v>774</v>
      </c>
      <c r="AC59" s="264" t="s">
        <v>774</v>
      </c>
    </row>
    <row r="60" spans="1:29" ht="15.75" customHeight="1">
      <c r="A60" s="321" t="s">
        <v>458</v>
      </c>
      <c r="B60" s="381">
        <f>SUM(C60:D60)</f>
        <v>65</v>
      </c>
      <c r="C60" s="302">
        <f t="shared" si="7"/>
        <v>33</v>
      </c>
      <c r="D60" s="302">
        <f t="shared" si="7"/>
        <v>32</v>
      </c>
      <c r="E60" s="281">
        <v>7</v>
      </c>
      <c r="F60" s="281">
        <v>7</v>
      </c>
      <c r="G60" s="281">
        <v>11</v>
      </c>
      <c r="H60" s="281">
        <v>7</v>
      </c>
      <c r="I60" s="281">
        <v>4</v>
      </c>
      <c r="J60" s="281">
        <v>7</v>
      </c>
      <c r="K60" s="281">
        <v>11</v>
      </c>
      <c r="L60" s="281">
        <v>11</v>
      </c>
      <c r="R60" s="105"/>
      <c r="S60" s="61" t="s">
        <v>514</v>
      </c>
      <c r="T60" s="393">
        <v>11</v>
      </c>
      <c r="U60" s="398">
        <f t="shared" si="4"/>
        <v>49</v>
      </c>
      <c r="V60" s="398">
        <f t="shared" si="5"/>
        <v>48</v>
      </c>
      <c r="W60" s="393">
        <f t="shared" si="5"/>
        <v>1</v>
      </c>
      <c r="X60" s="394">
        <v>2</v>
      </c>
      <c r="Y60" s="403" t="s">
        <v>774</v>
      </c>
      <c r="Z60" s="398">
        <v>45</v>
      </c>
      <c r="AA60" s="403" t="s">
        <v>774</v>
      </c>
      <c r="AB60" s="403">
        <v>1</v>
      </c>
      <c r="AC60" s="394">
        <v>1</v>
      </c>
    </row>
    <row r="61" spans="1:18" ht="15.75" customHeight="1">
      <c r="A61" s="321" t="s">
        <v>459</v>
      </c>
      <c r="B61" s="381">
        <f>SUM(C61:D61)</f>
        <v>60</v>
      </c>
      <c r="C61" s="302">
        <f t="shared" si="7"/>
        <v>32</v>
      </c>
      <c r="D61" s="302">
        <f t="shared" si="7"/>
        <v>28</v>
      </c>
      <c r="E61" s="281">
        <v>4</v>
      </c>
      <c r="F61" s="281">
        <v>3</v>
      </c>
      <c r="G61" s="281">
        <v>12</v>
      </c>
      <c r="H61" s="281">
        <v>10</v>
      </c>
      <c r="I61" s="281">
        <v>4</v>
      </c>
      <c r="J61" s="281">
        <v>4</v>
      </c>
      <c r="K61" s="281">
        <v>12</v>
      </c>
      <c r="L61" s="281">
        <v>11</v>
      </c>
      <c r="R61" s="13" t="s">
        <v>38</v>
      </c>
    </row>
    <row r="62" spans="1:13" ht="15.75" customHeight="1">
      <c r="A62" s="322" t="s">
        <v>776</v>
      </c>
      <c r="B62" s="335">
        <f>SUM(C62:D62)</f>
        <v>60</v>
      </c>
      <c r="C62" s="185">
        <f t="shared" si="7"/>
        <v>32</v>
      </c>
      <c r="D62" s="185">
        <f t="shared" si="7"/>
        <v>28</v>
      </c>
      <c r="E62" s="325">
        <v>7</v>
      </c>
      <c r="F62" s="325">
        <v>3</v>
      </c>
      <c r="G62" s="325">
        <v>9</v>
      </c>
      <c r="H62" s="325">
        <v>7</v>
      </c>
      <c r="I62" s="325">
        <v>6</v>
      </c>
      <c r="J62" s="325">
        <v>5</v>
      </c>
      <c r="K62" s="325">
        <v>10</v>
      </c>
      <c r="L62" s="325">
        <v>13</v>
      </c>
      <c r="M62" s="56"/>
    </row>
    <row r="63" spans="1:12" ht="15" customHeight="1">
      <c r="A63" s="196" t="s">
        <v>38</v>
      </c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</row>
    <row r="64" spans="1:12" ht="14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ht="14.2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3:17" ht="14.25">
      <c r="M66" s="22"/>
      <c r="N66" s="22"/>
      <c r="O66" s="22"/>
      <c r="P66" s="22"/>
      <c r="Q66" s="22"/>
    </row>
  </sheetData>
  <sheetProtection/>
  <mergeCells count="71">
    <mergeCell ref="A56:A57"/>
    <mergeCell ref="B56:D56"/>
    <mergeCell ref="E56:F56"/>
    <mergeCell ref="G56:H56"/>
    <mergeCell ref="Z46:AA46"/>
    <mergeCell ref="E39:G39"/>
    <mergeCell ref="H39:L39"/>
    <mergeCell ref="R44:Z44"/>
    <mergeCell ref="I56:J56"/>
    <mergeCell ref="K56:L56"/>
    <mergeCell ref="R54:S54"/>
    <mergeCell ref="R50:S50"/>
    <mergeCell ref="A53:L53"/>
    <mergeCell ref="R52:S52"/>
    <mergeCell ref="R31:S31"/>
    <mergeCell ref="R32:S32"/>
    <mergeCell ref="A36:L36"/>
    <mergeCell ref="A37:L37"/>
    <mergeCell ref="A39:A40"/>
    <mergeCell ref="B39:D39"/>
    <mergeCell ref="R42:AC42"/>
    <mergeCell ref="I22:P22"/>
    <mergeCell ref="I23:J23"/>
    <mergeCell ref="K23:L23"/>
    <mergeCell ref="M23:N23"/>
    <mergeCell ref="AA26:AB26"/>
    <mergeCell ref="R48:S48"/>
    <mergeCell ref="R45:S47"/>
    <mergeCell ref="U45:AC45"/>
    <mergeCell ref="U46:W46"/>
    <mergeCell ref="X46:Y46"/>
    <mergeCell ref="A55:J55"/>
    <mergeCell ref="W5:Y5"/>
    <mergeCell ref="A21:N21"/>
    <mergeCell ref="R5:S6"/>
    <mergeCell ref="T5:V5"/>
    <mergeCell ref="R7:S7"/>
    <mergeCell ref="R8:S8"/>
    <mergeCell ref="R9:S9"/>
    <mergeCell ref="A19:P19"/>
    <mergeCell ref="A20:P20"/>
    <mergeCell ref="H5:K5"/>
    <mergeCell ref="R2:AD2"/>
    <mergeCell ref="R4:AB4"/>
    <mergeCell ref="A4:H4"/>
    <mergeCell ref="O23:P23"/>
    <mergeCell ref="A38:I38"/>
    <mergeCell ref="A22:A24"/>
    <mergeCell ref="B22:D23"/>
    <mergeCell ref="E22:F23"/>
    <mergeCell ref="G22:H23"/>
    <mergeCell ref="R30:S30"/>
    <mergeCell ref="R26:S27"/>
    <mergeCell ref="T26:V26"/>
    <mergeCell ref="W26:X26"/>
    <mergeCell ref="A2:K2"/>
    <mergeCell ref="A3:K3"/>
    <mergeCell ref="R3:AC3"/>
    <mergeCell ref="A5:A6"/>
    <mergeCell ref="B5:D5"/>
    <mergeCell ref="E5:G5"/>
    <mergeCell ref="Z5:AD5"/>
    <mergeCell ref="R23:AB23"/>
    <mergeCell ref="R24:AB24"/>
    <mergeCell ref="R11:S11"/>
    <mergeCell ref="R10:S10"/>
    <mergeCell ref="T45:T47"/>
    <mergeCell ref="AB46:AC46"/>
    <mergeCell ref="AC26:AD26"/>
    <mergeCell ref="R28:S28"/>
    <mergeCell ref="R29:S2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zoomScale="115" zoomScaleNormal="115" zoomScalePageLayoutView="0" workbookViewId="0" topLeftCell="A2">
      <selection activeCell="E17" sqref="E17"/>
    </sheetView>
  </sheetViews>
  <sheetFormatPr defaultColWidth="10.59765625" defaultRowHeight="15"/>
  <cols>
    <col min="1" max="1" width="2.59765625" style="13" customWidth="1"/>
    <col min="2" max="2" width="19.59765625" style="13" customWidth="1"/>
    <col min="3" max="8" width="12.59765625" style="13" customWidth="1"/>
    <col min="9" max="9" width="6.5" style="13" customWidth="1"/>
    <col min="10" max="10" width="6.59765625" style="13" customWidth="1"/>
    <col min="11" max="11" width="2.09765625" style="13" customWidth="1"/>
    <col min="12" max="12" width="3.59765625" style="13" customWidth="1"/>
    <col min="13" max="13" width="9.59765625" style="13" customWidth="1"/>
    <col min="14" max="16" width="5.59765625" style="13" customWidth="1"/>
    <col min="17" max="17" width="6.19921875" style="13" customWidth="1"/>
    <col min="18" max="21" width="5.59765625" style="13" customWidth="1"/>
    <col min="22" max="22" width="6.3984375" style="13" customWidth="1"/>
    <col min="23" max="26" width="5.59765625" style="13" customWidth="1"/>
    <col min="27" max="27" width="6.19921875" style="13" customWidth="1"/>
    <col min="28" max="16384" width="10.59765625" style="13" customWidth="1"/>
  </cols>
  <sheetData>
    <row r="1" spans="1:27" s="41" customFormat="1" ht="19.5" customHeight="1">
      <c r="A1" s="42" t="s">
        <v>516</v>
      </c>
      <c r="AA1" s="106" t="s">
        <v>517</v>
      </c>
    </row>
    <row r="2" spans="1:27" ht="19.5" customHeight="1">
      <c r="A2" s="653"/>
      <c r="B2" s="653"/>
      <c r="C2" s="653"/>
      <c r="D2" s="653"/>
      <c r="E2" s="653"/>
      <c r="F2" s="653"/>
      <c r="G2" s="653"/>
      <c r="H2" s="653"/>
      <c r="I2" s="107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653"/>
      <c r="Z2" s="107"/>
      <c r="AA2" s="107"/>
    </row>
    <row r="3" spans="1:25" ht="19.5" customHeight="1">
      <c r="A3" s="470" t="s">
        <v>518</v>
      </c>
      <c r="B3" s="470"/>
      <c r="C3" s="470"/>
      <c r="D3" s="470"/>
      <c r="E3" s="470"/>
      <c r="F3" s="470"/>
      <c r="G3" s="470"/>
      <c r="H3" s="470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1:25" ht="18" customHeight="1" thickBot="1">
      <c r="A4" s="618" t="s">
        <v>524</v>
      </c>
      <c r="B4" s="618"/>
      <c r="C4" s="618"/>
      <c r="D4" s="618"/>
      <c r="E4" s="618"/>
      <c r="F4" s="618"/>
      <c r="G4" s="618"/>
      <c r="H4" s="29" t="s">
        <v>115</v>
      </c>
      <c r="I4" s="22"/>
      <c r="J4" s="618" t="s">
        <v>523</v>
      </c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35"/>
      <c r="X4" s="35"/>
      <c r="Y4" s="29" t="s">
        <v>115</v>
      </c>
    </row>
    <row r="5" spans="1:25" ht="16.5" customHeight="1">
      <c r="A5" s="735" t="s">
        <v>519</v>
      </c>
      <c r="B5" s="736"/>
      <c r="C5" s="547" t="s">
        <v>520</v>
      </c>
      <c r="D5" s="548"/>
      <c r="E5" s="549"/>
      <c r="F5" s="547" t="s">
        <v>521</v>
      </c>
      <c r="G5" s="548"/>
      <c r="H5" s="548"/>
      <c r="I5" s="22"/>
      <c r="J5" s="501" t="s">
        <v>519</v>
      </c>
      <c r="K5" s="501"/>
      <c r="L5" s="740"/>
      <c r="M5" s="577"/>
      <c r="N5" s="547" t="s">
        <v>527</v>
      </c>
      <c r="O5" s="548"/>
      <c r="P5" s="548"/>
      <c r="Q5" s="548"/>
      <c r="R5" s="548"/>
      <c r="S5" s="549"/>
      <c r="T5" s="547" t="s">
        <v>528</v>
      </c>
      <c r="U5" s="548"/>
      <c r="V5" s="548"/>
      <c r="W5" s="548"/>
      <c r="X5" s="548"/>
      <c r="Y5" s="548"/>
    </row>
    <row r="6" spans="1:25" ht="16.5" customHeight="1">
      <c r="A6" s="737"/>
      <c r="B6" s="733"/>
      <c r="C6" s="101" t="s">
        <v>24</v>
      </c>
      <c r="D6" s="101" t="s">
        <v>25</v>
      </c>
      <c r="E6" s="101" t="s">
        <v>26</v>
      </c>
      <c r="F6" s="67" t="s">
        <v>24</v>
      </c>
      <c r="G6" s="67" t="s">
        <v>25</v>
      </c>
      <c r="H6" s="66" t="s">
        <v>26</v>
      </c>
      <c r="I6" s="22"/>
      <c r="J6" s="515"/>
      <c r="K6" s="515"/>
      <c r="L6" s="515"/>
      <c r="M6" s="573"/>
      <c r="N6" s="709" t="s">
        <v>24</v>
      </c>
      <c r="O6" s="711"/>
      <c r="P6" s="709" t="s">
        <v>25</v>
      </c>
      <c r="Q6" s="711"/>
      <c r="R6" s="709" t="s">
        <v>26</v>
      </c>
      <c r="S6" s="711"/>
      <c r="T6" s="709" t="s">
        <v>24</v>
      </c>
      <c r="U6" s="711"/>
      <c r="V6" s="709" t="s">
        <v>25</v>
      </c>
      <c r="W6" s="711"/>
      <c r="X6" s="709" t="s">
        <v>26</v>
      </c>
      <c r="Y6" s="710"/>
    </row>
    <row r="7" spans="1:25" ht="16.5" customHeight="1">
      <c r="A7" s="741" t="s">
        <v>134</v>
      </c>
      <c r="B7" s="742"/>
      <c r="C7" s="181">
        <f aca="true" t="shared" si="0" ref="C7:H7">SUM(C9,C12,C17)</f>
        <v>5984</v>
      </c>
      <c r="D7" s="181">
        <f t="shared" si="0"/>
        <v>2548</v>
      </c>
      <c r="E7" s="181">
        <f t="shared" si="0"/>
        <v>3436</v>
      </c>
      <c r="F7" s="181">
        <f t="shared" si="0"/>
        <v>3139</v>
      </c>
      <c r="G7" s="181">
        <f t="shared" si="0"/>
        <v>1375</v>
      </c>
      <c r="H7" s="181">
        <f t="shared" si="0"/>
        <v>1764</v>
      </c>
      <c r="I7" s="22"/>
      <c r="J7" s="741" t="s">
        <v>134</v>
      </c>
      <c r="K7" s="741"/>
      <c r="L7" s="746"/>
      <c r="M7" s="747"/>
      <c r="N7" s="177"/>
      <c r="O7" s="177">
        <f>SUM(O9,O12,O15)</f>
        <v>667</v>
      </c>
      <c r="P7" s="177"/>
      <c r="Q7" s="177">
        <f>SUM(Q9,Q12,Q15)</f>
        <v>118</v>
      </c>
      <c r="R7" s="177"/>
      <c r="S7" s="177">
        <f>SUM(S9,S12,S15)</f>
        <v>549</v>
      </c>
      <c r="T7" s="177"/>
      <c r="U7" s="177">
        <f>SUM(U9,U12,U15)</f>
        <v>292</v>
      </c>
      <c r="V7" s="177"/>
      <c r="W7" s="177">
        <f>SUM(W9,W12,W15)</f>
        <v>69</v>
      </c>
      <c r="X7" s="177"/>
      <c r="Y7" s="177">
        <f>SUM(Y9,Y12,Y15)</f>
        <v>223</v>
      </c>
    </row>
    <row r="8" spans="1:25" ht="16.5" customHeight="1">
      <c r="A8" s="26"/>
      <c r="B8" s="72"/>
      <c r="C8" s="402"/>
      <c r="D8" s="402"/>
      <c r="E8" s="402"/>
      <c r="F8" s="402"/>
      <c r="G8" s="402"/>
      <c r="H8" s="402"/>
      <c r="I8" s="22"/>
      <c r="J8" s="97"/>
      <c r="K8" s="97"/>
      <c r="L8" s="26"/>
      <c r="M8" s="98"/>
      <c r="N8" s="28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</row>
    <row r="9" spans="1:25" ht="16.5" customHeight="1">
      <c r="A9" s="463" t="s">
        <v>55</v>
      </c>
      <c r="B9" s="464"/>
      <c r="C9" s="269">
        <f aca="true" t="shared" si="1" ref="C9:H9">SUM(C10)</f>
        <v>342</v>
      </c>
      <c r="D9" s="269">
        <f t="shared" si="1"/>
        <v>2</v>
      </c>
      <c r="E9" s="269">
        <f t="shared" si="1"/>
        <v>340</v>
      </c>
      <c r="F9" s="269">
        <f t="shared" si="1"/>
        <v>156</v>
      </c>
      <c r="G9" s="269">
        <f t="shared" si="1"/>
        <v>1</v>
      </c>
      <c r="H9" s="269">
        <f t="shared" si="1"/>
        <v>155</v>
      </c>
      <c r="I9" s="22"/>
      <c r="J9" s="463" t="s">
        <v>65</v>
      </c>
      <c r="K9" s="463"/>
      <c r="L9" s="463"/>
      <c r="M9" s="464"/>
      <c r="N9" s="195"/>
      <c r="O9" s="264">
        <f>SUM(O10)</f>
        <v>44</v>
      </c>
      <c r="P9" s="287"/>
      <c r="Q9" s="264">
        <f>SUM(Q10)</f>
        <v>3</v>
      </c>
      <c r="R9" s="264"/>
      <c r="S9" s="264">
        <f>SUM(S10)</f>
        <v>41</v>
      </c>
      <c r="T9" s="287"/>
      <c r="U9" s="264">
        <f>SUM(U10)</f>
        <v>22</v>
      </c>
      <c r="V9" s="264"/>
      <c r="W9" s="264">
        <f>SUM(W10)</f>
        <v>2</v>
      </c>
      <c r="X9" s="287"/>
      <c r="Y9" s="264">
        <f>SUM(Y10)</f>
        <v>20</v>
      </c>
    </row>
    <row r="10" spans="1:25" ht="16.5" customHeight="1">
      <c r="A10" s="26"/>
      <c r="B10" s="8" t="s">
        <v>136</v>
      </c>
      <c r="C10" s="269">
        <f>SUM(D10:E10)</f>
        <v>342</v>
      </c>
      <c r="D10" s="269">
        <v>2</v>
      </c>
      <c r="E10" s="269">
        <v>340</v>
      </c>
      <c r="F10" s="269">
        <f>SUM(G10:H10)</f>
        <v>156</v>
      </c>
      <c r="G10" s="269">
        <v>1</v>
      </c>
      <c r="H10" s="269">
        <v>155</v>
      </c>
      <c r="I10" s="22"/>
      <c r="J10" s="97"/>
      <c r="K10" s="541" t="s">
        <v>135</v>
      </c>
      <c r="L10" s="541"/>
      <c r="M10" s="739"/>
      <c r="N10" s="38"/>
      <c r="O10" s="264">
        <f>SUM(Q10,S10)</f>
        <v>44</v>
      </c>
      <c r="P10" s="287"/>
      <c r="Q10" s="264">
        <v>3</v>
      </c>
      <c r="R10" s="264"/>
      <c r="S10" s="264">
        <v>41</v>
      </c>
      <c r="T10" s="287"/>
      <c r="U10" s="264">
        <f>SUM(W10,Y10)</f>
        <v>22</v>
      </c>
      <c r="V10" s="264"/>
      <c r="W10" s="264">
        <v>2</v>
      </c>
      <c r="X10" s="287"/>
      <c r="Y10" s="264">
        <v>20</v>
      </c>
    </row>
    <row r="11" spans="2:25" ht="16.5" customHeight="1">
      <c r="B11" s="81"/>
      <c r="C11" s="402"/>
      <c r="D11" s="402"/>
      <c r="E11" s="402"/>
      <c r="F11" s="402"/>
      <c r="G11" s="402"/>
      <c r="H11" s="381"/>
      <c r="I11" s="22"/>
      <c r="J11" s="97"/>
      <c r="K11" s="97"/>
      <c r="L11" s="26"/>
      <c r="M11" s="108"/>
      <c r="N11" s="29"/>
      <c r="O11" s="287"/>
      <c r="P11" s="287"/>
      <c r="Q11" s="287"/>
      <c r="R11" s="264"/>
      <c r="S11" s="287"/>
      <c r="T11" s="287"/>
      <c r="U11" s="287"/>
      <c r="V11" s="264"/>
      <c r="W11" s="287"/>
      <c r="X11" s="287"/>
      <c r="Y11" s="287"/>
    </row>
    <row r="12" spans="1:25" ht="16.5" customHeight="1">
      <c r="A12" s="463" t="s">
        <v>56</v>
      </c>
      <c r="B12" s="464"/>
      <c r="C12" s="269">
        <f aca="true" t="shared" si="2" ref="C12:H12">SUM(C13:C15)</f>
        <v>647</v>
      </c>
      <c r="D12" s="269">
        <f t="shared" si="2"/>
        <v>44</v>
      </c>
      <c r="E12" s="269">
        <f t="shared" si="2"/>
        <v>603</v>
      </c>
      <c r="F12" s="269">
        <f t="shared" si="2"/>
        <v>240</v>
      </c>
      <c r="G12" s="269">
        <f t="shared" si="2"/>
        <v>14</v>
      </c>
      <c r="H12" s="269">
        <f t="shared" si="2"/>
        <v>226</v>
      </c>
      <c r="I12" s="22"/>
      <c r="J12" s="463" t="s">
        <v>137</v>
      </c>
      <c r="K12" s="463"/>
      <c r="L12" s="463"/>
      <c r="M12" s="464"/>
      <c r="N12" s="195"/>
      <c r="O12" s="264">
        <f>SUM(O13)</f>
        <v>247</v>
      </c>
      <c r="P12" s="287"/>
      <c r="Q12" s="264">
        <f>SUM(Q13)</f>
        <v>20</v>
      </c>
      <c r="R12" s="264"/>
      <c r="S12" s="264">
        <f>SUM(S13)</f>
        <v>227</v>
      </c>
      <c r="T12" s="287"/>
      <c r="U12" s="264">
        <f>SUM(U13)</f>
        <v>120</v>
      </c>
      <c r="V12" s="264"/>
      <c r="W12" s="264">
        <f>SUM(W13)</f>
        <v>12</v>
      </c>
      <c r="X12" s="287"/>
      <c r="Y12" s="264">
        <f>SUM(Y13)</f>
        <v>108</v>
      </c>
    </row>
    <row r="13" spans="1:25" ht="16.5" customHeight="1">
      <c r="A13" s="26"/>
      <c r="B13" s="8" t="s">
        <v>139</v>
      </c>
      <c r="C13" s="269">
        <f aca="true" t="shared" si="3" ref="C13:C43">SUM(D13:E13)</f>
        <v>542</v>
      </c>
      <c r="D13" s="269">
        <v>44</v>
      </c>
      <c r="E13" s="269">
        <v>498</v>
      </c>
      <c r="F13" s="269">
        <f aca="true" t="shared" si="4" ref="F13:F43">SUM(G13:H13)</f>
        <v>176</v>
      </c>
      <c r="G13" s="269">
        <v>14</v>
      </c>
      <c r="H13" s="269">
        <v>162</v>
      </c>
      <c r="I13" s="22"/>
      <c r="K13" s="541" t="s">
        <v>135</v>
      </c>
      <c r="L13" s="541"/>
      <c r="M13" s="739"/>
      <c r="N13" s="28"/>
      <c r="O13" s="264">
        <f aca="true" t="shared" si="5" ref="O13:O25">SUM(Q13,S13)</f>
        <v>247</v>
      </c>
      <c r="P13" s="287"/>
      <c r="Q13" s="287">
        <v>20</v>
      </c>
      <c r="R13" s="264"/>
      <c r="S13" s="287">
        <v>227</v>
      </c>
      <c r="T13" s="287"/>
      <c r="U13" s="264">
        <f aca="true" t="shared" si="6" ref="U13:U25">SUM(W13,Y13)</f>
        <v>120</v>
      </c>
      <c r="V13" s="264"/>
      <c r="W13" s="287">
        <v>12</v>
      </c>
      <c r="X13" s="287"/>
      <c r="Y13" s="287">
        <v>108</v>
      </c>
    </row>
    <row r="14" spans="1:25" ht="16.5" customHeight="1">
      <c r="A14" s="26"/>
      <c r="B14" s="8" t="s">
        <v>141</v>
      </c>
      <c r="C14" s="269">
        <f t="shared" si="3"/>
        <v>22</v>
      </c>
      <c r="D14" s="264" t="s">
        <v>51</v>
      </c>
      <c r="E14" s="269">
        <v>22</v>
      </c>
      <c r="F14" s="269">
        <f t="shared" si="4"/>
        <v>22</v>
      </c>
      <c r="G14" s="264" t="s">
        <v>51</v>
      </c>
      <c r="H14" s="269">
        <v>22</v>
      </c>
      <c r="I14" s="22"/>
      <c r="M14" s="81"/>
      <c r="N14" s="38"/>
      <c r="O14" s="264"/>
      <c r="P14" s="287"/>
      <c r="Q14" s="264"/>
      <c r="R14" s="264"/>
      <c r="S14" s="264"/>
      <c r="T14" s="287"/>
      <c r="U14" s="264"/>
      <c r="V14" s="264"/>
      <c r="W14" s="264"/>
      <c r="X14" s="287"/>
      <c r="Y14" s="264"/>
    </row>
    <row r="15" spans="1:25" ht="16.5" customHeight="1">
      <c r="A15" s="26"/>
      <c r="B15" s="8" t="s">
        <v>143</v>
      </c>
      <c r="C15" s="269">
        <f t="shared" si="3"/>
        <v>83</v>
      </c>
      <c r="D15" s="264" t="s">
        <v>773</v>
      </c>
      <c r="E15" s="269">
        <v>83</v>
      </c>
      <c r="F15" s="269">
        <f t="shared" si="4"/>
        <v>42</v>
      </c>
      <c r="G15" s="264" t="s">
        <v>773</v>
      </c>
      <c r="H15" s="269">
        <v>42</v>
      </c>
      <c r="I15" s="22"/>
      <c r="J15" s="463" t="s">
        <v>66</v>
      </c>
      <c r="K15" s="463"/>
      <c r="L15" s="463"/>
      <c r="M15" s="464"/>
      <c r="N15" s="38"/>
      <c r="O15" s="264">
        <f>SUM(O16:O25)</f>
        <v>376</v>
      </c>
      <c r="P15" s="287"/>
      <c r="Q15" s="264">
        <f>SUM(Q16:Q25)</f>
        <v>95</v>
      </c>
      <c r="R15" s="264"/>
      <c r="S15" s="264">
        <f>SUM(S16:S25)</f>
        <v>281</v>
      </c>
      <c r="T15" s="287"/>
      <c r="U15" s="264">
        <f>SUM(U16:U25)</f>
        <v>150</v>
      </c>
      <c r="V15" s="264"/>
      <c r="W15" s="264">
        <f>SUM(W16:W25)</f>
        <v>55</v>
      </c>
      <c r="X15" s="287"/>
      <c r="Y15" s="264">
        <f>SUM(Y16:Y25)</f>
        <v>95</v>
      </c>
    </row>
    <row r="16" spans="2:25" ht="16.5" customHeight="1">
      <c r="B16" s="81"/>
      <c r="C16" s="381"/>
      <c r="D16" s="381"/>
      <c r="E16" s="381"/>
      <c r="F16" s="381"/>
      <c r="G16" s="381"/>
      <c r="H16" s="381"/>
      <c r="I16" s="22"/>
      <c r="J16" s="9"/>
      <c r="K16" s="541" t="s">
        <v>138</v>
      </c>
      <c r="L16" s="541"/>
      <c r="M16" s="739"/>
      <c r="N16" s="38"/>
      <c r="O16" s="264">
        <f t="shared" si="5"/>
        <v>3</v>
      </c>
      <c r="P16" s="287"/>
      <c r="Q16" s="264">
        <v>2</v>
      </c>
      <c r="R16" s="264"/>
      <c r="S16" s="264">
        <v>1</v>
      </c>
      <c r="T16" s="264"/>
      <c r="U16" s="264" t="s">
        <v>774</v>
      </c>
      <c r="V16" s="264"/>
      <c r="W16" s="264" t="s">
        <v>774</v>
      </c>
      <c r="X16" s="264"/>
      <c r="Y16" s="264" t="s">
        <v>774</v>
      </c>
    </row>
    <row r="17" spans="1:25" ht="16.5" customHeight="1">
      <c r="A17" s="463" t="s">
        <v>59</v>
      </c>
      <c r="B17" s="464"/>
      <c r="C17" s="269">
        <f aca="true" t="shared" si="7" ref="C17:H17">SUM(C18:C43)</f>
        <v>4995</v>
      </c>
      <c r="D17" s="269">
        <f t="shared" si="7"/>
        <v>2502</v>
      </c>
      <c r="E17" s="269">
        <f t="shared" si="7"/>
        <v>2493</v>
      </c>
      <c r="F17" s="269">
        <f t="shared" si="7"/>
        <v>2743</v>
      </c>
      <c r="G17" s="269">
        <f t="shared" si="7"/>
        <v>1360</v>
      </c>
      <c r="H17" s="269">
        <f t="shared" si="7"/>
        <v>1383</v>
      </c>
      <c r="I17" s="22"/>
      <c r="J17" s="9"/>
      <c r="K17" s="541" t="s">
        <v>140</v>
      </c>
      <c r="L17" s="541"/>
      <c r="M17" s="739"/>
      <c r="N17" s="38"/>
      <c r="O17" s="264">
        <f t="shared" si="5"/>
        <v>11</v>
      </c>
      <c r="P17" s="264"/>
      <c r="Q17" s="264">
        <v>11</v>
      </c>
      <c r="R17" s="264"/>
      <c r="S17" s="264" t="s">
        <v>774</v>
      </c>
      <c r="T17" s="264"/>
      <c r="U17" s="264">
        <f t="shared" si="6"/>
        <v>11</v>
      </c>
      <c r="V17" s="264"/>
      <c r="W17" s="264">
        <v>11</v>
      </c>
      <c r="X17" s="264"/>
      <c r="Y17" s="264" t="s">
        <v>774</v>
      </c>
    </row>
    <row r="18" spans="2:25" ht="16.5" customHeight="1">
      <c r="B18" s="8" t="s">
        <v>147</v>
      </c>
      <c r="C18" s="269">
        <f t="shared" si="3"/>
        <v>151</v>
      </c>
      <c r="D18" s="381">
        <v>128</v>
      </c>
      <c r="E18" s="381">
        <v>23</v>
      </c>
      <c r="F18" s="269">
        <f t="shared" si="4"/>
        <v>74</v>
      </c>
      <c r="G18" s="381">
        <v>68</v>
      </c>
      <c r="H18" s="381">
        <v>6</v>
      </c>
      <c r="I18" s="22"/>
      <c r="J18" s="9"/>
      <c r="K18" s="541" t="s">
        <v>142</v>
      </c>
      <c r="L18" s="541"/>
      <c r="M18" s="739"/>
      <c r="N18" s="38"/>
      <c r="O18" s="264">
        <f t="shared" si="5"/>
        <v>63</v>
      </c>
      <c r="P18" s="264"/>
      <c r="Q18" s="264">
        <v>15</v>
      </c>
      <c r="R18" s="264"/>
      <c r="S18" s="264">
        <v>48</v>
      </c>
      <c r="T18" s="264"/>
      <c r="U18" s="264">
        <f t="shared" si="6"/>
        <v>35</v>
      </c>
      <c r="V18" s="264"/>
      <c r="W18" s="264">
        <v>10</v>
      </c>
      <c r="X18" s="264"/>
      <c r="Y18" s="264">
        <v>25</v>
      </c>
    </row>
    <row r="19" spans="1:25" ht="16.5" customHeight="1">
      <c r="A19" s="26"/>
      <c r="B19" s="8" t="s">
        <v>149</v>
      </c>
      <c r="C19" s="269">
        <f t="shared" si="3"/>
        <v>68</v>
      </c>
      <c r="D19" s="281">
        <v>67</v>
      </c>
      <c r="E19" s="264">
        <v>1</v>
      </c>
      <c r="F19" s="269">
        <f t="shared" si="4"/>
        <v>30</v>
      </c>
      <c r="G19" s="264">
        <v>30</v>
      </c>
      <c r="H19" s="264" t="s">
        <v>773</v>
      </c>
      <c r="I19" s="22"/>
      <c r="J19" s="9"/>
      <c r="K19" s="541" t="s">
        <v>144</v>
      </c>
      <c r="L19" s="541"/>
      <c r="M19" s="739"/>
      <c r="N19" s="38"/>
      <c r="O19" s="264">
        <f t="shared" si="5"/>
        <v>63</v>
      </c>
      <c r="P19" s="264"/>
      <c r="Q19" s="264">
        <v>29</v>
      </c>
      <c r="R19" s="264"/>
      <c r="S19" s="264">
        <v>34</v>
      </c>
      <c r="T19" s="264"/>
      <c r="U19" s="264">
        <f t="shared" si="6"/>
        <v>39</v>
      </c>
      <c r="V19" s="264"/>
      <c r="W19" s="264">
        <v>19</v>
      </c>
      <c r="X19" s="264"/>
      <c r="Y19" s="264">
        <v>20</v>
      </c>
    </row>
    <row r="20" spans="1:25" ht="16.5" customHeight="1">
      <c r="A20" s="26"/>
      <c r="B20" s="8" t="s">
        <v>151</v>
      </c>
      <c r="C20" s="269">
        <f t="shared" si="3"/>
        <v>168</v>
      </c>
      <c r="D20" s="281">
        <v>166</v>
      </c>
      <c r="E20" s="264">
        <v>2</v>
      </c>
      <c r="F20" s="269">
        <f t="shared" si="4"/>
        <v>98</v>
      </c>
      <c r="G20" s="281">
        <v>97</v>
      </c>
      <c r="H20" s="264">
        <v>1</v>
      </c>
      <c r="I20" s="22"/>
      <c r="J20" s="9"/>
      <c r="K20" s="541" t="s">
        <v>145</v>
      </c>
      <c r="L20" s="541"/>
      <c r="M20" s="739"/>
      <c r="N20" s="38"/>
      <c r="O20" s="264">
        <f t="shared" si="5"/>
        <v>3</v>
      </c>
      <c r="P20" s="264"/>
      <c r="Q20" s="264">
        <v>3</v>
      </c>
      <c r="R20" s="264"/>
      <c r="S20" s="264" t="s">
        <v>774</v>
      </c>
      <c r="T20" s="264"/>
      <c r="U20" s="264">
        <f t="shared" si="6"/>
        <v>3</v>
      </c>
      <c r="V20" s="264"/>
      <c r="W20" s="264">
        <v>3</v>
      </c>
      <c r="X20" s="264"/>
      <c r="Y20" s="264" t="s">
        <v>774</v>
      </c>
    </row>
    <row r="21" spans="1:25" ht="16.5" customHeight="1">
      <c r="A21" s="26"/>
      <c r="B21" s="8" t="s">
        <v>152</v>
      </c>
      <c r="C21" s="269">
        <f t="shared" si="3"/>
        <v>68</v>
      </c>
      <c r="D21" s="281">
        <v>67</v>
      </c>
      <c r="E21" s="281">
        <v>1</v>
      </c>
      <c r="F21" s="269">
        <f t="shared" si="4"/>
        <v>26</v>
      </c>
      <c r="G21" s="281">
        <v>26</v>
      </c>
      <c r="H21" s="264" t="s">
        <v>773</v>
      </c>
      <c r="I21" s="22"/>
      <c r="J21" s="9"/>
      <c r="K21" s="541" t="s">
        <v>146</v>
      </c>
      <c r="L21" s="541"/>
      <c r="M21" s="739"/>
      <c r="N21" s="38"/>
      <c r="O21" s="264" t="s">
        <v>774</v>
      </c>
      <c r="P21" s="264"/>
      <c r="Q21" s="264" t="s">
        <v>774</v>
      </c>
      <c r="R21" s="264"/>
      <c r="S21" s="264" t="s">
        <v>774</v>
      </c>
      <c r="T21" s="264"/>
      <c r="U21" s="264" t="s">
        <v>774</v>
      </c>
      <c r="V21" s="264"/>
      <c r="W21" s="264" t="s">
        <v>774</v>
      </c>
      <c r="X21" s="264"/>
      <c r="Y21" s="264" t="s">
        <v>774</v>
      </c>
    </row>
    <row r="22" spans="1:25" ht="16.5" customHeight="1">
      <c r="A22" s="26"/>
      <c r="B22" s="8" t="s">
        <v>153</v>
      </c>
      <c r="C22" s="269">
        <f t="shared" si="3"/>
        <v>165</v>
      </c>
      <c r="D22" s="264">
        <v>140</v>
      </c>
      <c r="E22" s="264">
        <v>25</v>
      </c>
      <c r="F22" s="269">
        <f t="shared" si="4"/>
        <v>70</v>
      </c>
      <c r="G22" s="264">
        <v>64</v>
      </c>
      <c r="H22" s="264">
        <v>6</v>
      </c>
      <c r="I22" s="22"/>
      <c r="J22" s="9"/>
      <c r="K22" s="541" t="s">
        <v>264</v>
      </c>
      <c r="L22" s="541"/>
      <c r="M22" s="739"/>
      <c r="N22" s="38"/>
      <c r="O22" s="264">
        <f t="shared" si="5"/>
        <v>4</v>
      </c>
      <c r="P22" s="264"/>
      <c r="Q22" s="264">
        <v>2</v>
      </c>
      <c r="R22" s="264"/>
      <c r="S22" s="264">
        <v>2</v>
      </c>
      <c r="T22" s="264"/>
      <c r="U22" s="264" t="s">
        <v>774</v>
      </c>
      <c r="V22" s="264"/>
      <c r="W22" s="264" t="s">
        <v>774</v>
      </c>
      <c r="X22" s="264"/>
      <c r="Y22" s="264" t="s">
        <v>774</v>
      </c>
    </row>
    <row r="23" spans="1:25" ht="16.5" customHeight="1">
      <c r="A23" s="26"/>
      <c r="B23" s="8" t="s">
        <v>154</v>
      </c>
      <c r="C23" s="269">
        <f t="shared" si="3"/>
        <v>424</v>
      </c>
      <c r="D23" s="281">
        <v>336</v>
      </c>
      <c r="E23" s="264">
        <v>88</v>
      </c>
      <c r="F23" s="269">
        <f t="shared" si="4"/>
        <v>205</v>
      </c>
      <c r="G23" s="281">
        <v>161</v>
      </c>
      <c r="H23" s="264">
        <v>44</v>
      </c>
      <c r="I23" s="22"/>
      <c r="J23" s="9"/>
      <c r="K23" s="541" t="s">
        <v>325</v>
      </c>
      <c r="L23" s="541"/>
      <c r="M23" s="739"/>
      <c r="N23" s="38"/>
      <c r="O23" s="264" t="s">
        <v>774</v>
      </c>
      <c r="P23" s="264"/>
      <c r="Q23" s="264" t="s">
        <v>774</v>
      </c>
      <c r="R23" s="264"/>
      <c r="S23" s="264" t="s">
        <v>774</v>
      </c>
      <c r="T23" s="264"/>
      <c r="U23" s="264" t="s">
        <v>774</v>
      </c>
      <c r="V23" s="264"/>
      <c r="W23" s="264" t="s">
        <v>774</v>
      </c>
      <c r="X23" s="264"/>
      <c r="Y23" s="264" t="s">
        <v>774</v>
      </c>
    </row>
    <row r="24" spans="1:25" ht="16.5" customHeight="1">
      <c r="A24" s="26"/>
      <c r="B24" s="8" t="s">
        <v>140</v>
      </c>
      <c r="C24" s="269">
        <f t="shared" si="3"/>
        <v>27</v>
      </c>
      <c r="D24" s="281">
        <v>25</v>
      </c>
      <c r="E24" s="281">
        <v>2</v>
      </c>
      <c r="F24" s="269">
        <f t="shared" si="4"/>
        <v>19</v>
      </c>
      <c r="G24" s="281">
        <v>17</v>
      </c>
      <c r="H24" s="281">
        <v>2</v>
      </c>
      <c r="I24" s="22"/>
      <c r="J24" s="9"/>
      <c r="K24" s="541" t="s">
        <v>148</v>
      </c>
      <c r="L24" s="541"/>
      <c r="M24" s="739"/>
      <c r="N24" s="38"/>
      <c r="O24" s="264">
        <f t="shared" si="5"/>
        <v>185</v>
      </c>
      <c r="P24" s="264"/>
      <c r="Q24" s="264" t="s">
        <v>774</v>
      </c>
      <c r="R24" s="264"/>
      <c r="S24" s="264">
        <v>185</v>
      </c>
      <c r="T24" s="264"/>
      <c r="U24" s="264">
        <f t="shared" si="6"/>
        <v>44</v>
      </c>
      <c r="V24" s="264"/>
      <c r="W24" s="264" t="s">
        <v>774</v>
      </c>
      <c r="X24" s="264"/>
      <c r="Y24" s="264">
        <v>44</v>
      </c>
    </row>
    <row r="25" spans="1:25" ht="16.5" customHeight="1">
      <c r="A25" s="26"/>
      <c r="B25" s="65" t="s">
        <v>155</v>
      </c>
      <c r="C25" s="269">
        <f t="shared" si="3"/>
        <v>31</v>
      </c>
      <c r="D25" s="281">
        <v>25</v>
      </c>
      <c r="E25" s="281">
        <v>6</v>
      </c>
      <c r="F25" s="269">
        <f t="shared" si="4"/>
        <v>15</v>
      </c>
      <c r="G25" s="264">
        <v>11</v>
      </c>
      <c r="H25" s="264">
        <v>4</v>
      </c>
      <c r="I25" s="22"/>
      <c r="J25" s="15"/>
      <c r="K25" s="748" t="s">
        <v>150</v>
      </c>
      <c r="L25" s="748"/>
      <c r="M25" s="749"/>
      <c r="N25" s="163"/>
      <c r="O25" s="264">
        <f t="shared" si="5"/>
        <v>44</v>
      </c>
      <c r="P25" s="386"/>
      <c r="Q25" s="386">
        <v>33</v>
      </c>
      <c r="R25" s="386"/>
      <c r="S25" s="386">
        <v>11</v>
      </c>
      <c r="T25" s="386"/>
      <c r="U25" s="264">
        <f t="shared" si="6"/>
        <v>18</v>
      </c>
      <c r="V25" s="386"/>
      <c r="W25" s="394">
        <v>12</v>
      </c>
      <c r="X25" s="394"/>
      <c r="Y25" s="394">
        <v>6</v>
      </c>
    </row>
    <row r="26" spans="2:22" ht="16.5" customHeight="1">
      <c r="B26" s="8" t="s">
        <v>156</v>
      </c>
      <c r="C26" s="269">
        <f t="shared" si="3"/>
        <v>659</v>
      </c>
      <c r="D26" s="264">
        <v>49</v>
      </c>
      <c r="E26" s="264">
        <v>610</v>
      </c>
      <c r="F26" s="269">
        <f t="shared" si="4"/>
        <v>263</v>
      </c>
      <c r="G26" s="264">
        <v>23</v>
      </c>
      <c r="H26" s="264">
        <v>240</v>
      </c>
      <c r="I26" s="22"/>
      <c r="J26" s="13" t="s">
        <v>38</v>
      </c>
      <c r="M26" s="31"/>
      <c r="N26" s="196"/>
      <c r="O26" s="196"/>
      <c r="P26" s="196"/>
      <c r="Q26" s="196"/>
      <c r="R26" s="196"/>
      <c r="S26" s="196"/>
      <c r="T26" s="196"/>
      <c r="U26" s="196"/>
      <c r="V26" s="196"/>
    </row>
    <row r="27" spans="1:26" ht="16.5" customHeight="1">
      <c r="A27" s="26"/>
      <c r="B27" s="8" t="s">
        <v>157</v>
      </c>
      <c r="C27" s="269">
        <f t="shared" si="3"/>
        <v>97</v>
      </c>
      <c r="D27" s="264" t="s">
        <v>773</v>
      </c>
      <c r="E27" s="281">
        <v>97</v>
      </c>
      <c r="F27" s="269">
        <f t="shared" si="4"/>
        <v>51</v>
      </c>
      <c r="G27" s="264" t="s">
        <v>773</v>
      </c>
      <c r="H27" s="281">
        <v>51</v>
      </c>
      <c r="I27" s="22"/>
      <c r="Z27" s="31"/>
    </row>
    <row r="28" spans="1:25" ht="16.5" customHeight="1" thickBot="1">
      <c r="A28" s="26"/>
      <c r="B28" s="8" t="s">
        <v>158</v>
      </c>
      <c r="C28" s="269">
        <f t="shared" si="3"/>
        <v>55</v>
      </c>
      <c r="D28" s="264">
        <v>31</v>
      </c>
      <c r="E28" s="281">
        <v>24</v>
      </c>
      <c r="F28" s="269">
        <f t="shared" si="4"/>
        <v>28</v>
      </c>
      <c r="G28" s="264">
        <v>16</v>
      </c>
      <c r="H28" s="281">
        <v>12</v>
      </c>
      <c r="J28" s="618" t="s">
        <v>529</v>
      </c>
      <c r="K28" s="618"/>
      <c r="L28" s="618"/>
      <c r="M28" s="618"/>
      <c r="N28" s="618"/>
      <c r="O28" s="618"/>
      <c r="P28" s="618"/>
      <c r="Q28" s="618"/>
      <c r="R28" s="618"/>
      <c r="S28" s="618"/>
      <c r="T28" s="618"/>
      <c r="U28" s="618"/>
      <c r="V28" s="618"/>
      <c r="W28" s="618"/>
      <c r="X28" s="35"/>
      <c r="Y28" s="29" t="s">
        <v>115</v>
      </c>
    </row>
    <row r="29" spans="1:25" ht="16.5" customHeight="1">
      <c r="A29" s="26"/>
      <c r="B29" s="8" t="s">
        <v>160</v>
      </c>
      <c r="C29" s="269">
        <f t="shared" si="3"/>
        <v>198</v>
      </c>
      <c r="D29" s="281">
        <v>182</v>
      </c>
      <c r="E29" s="281">
        <v>16</v>
      </c>
      <c r="F29" s="269">
        <f t="shared" si="4"/>
        <v>66</v>
      </c>
      <c r="G29" s="281">
        <v>62</v>
      </c>
      <c r="H29" s="281">
        <v>4</v>
      </c>
      <c r="I29" s="22"/>
      <c r="J29" s="501" t="s">
        <v>519</v>
      </c>
      <c r="K29" s="501"/>
      <c r="L29" s="740"/>
      <c r="M29" s="577"/>
      <c r="N29" s="547" t="s">
        <v>527</v>
      </c>
      <c r="O29" s="548"/>
      <c r="P29" s="548"/>
      <c r="Q29" s="548"/>
      <c r="R29" s="548"/>
      <c r="S29" s="549"/>
      <c r="T29" s="547" t="s">
        <v>528</v>
      </c>
      <c r="U29" s="548"/>
      <c r="V29" s="548"/>
      <c r="W29" s="548"/>
      <c r="X29" s="548"/>
      <c r="Y29" s="548"/>
    </row>
    <row r="30" spans="1:25" ht="16.5" customHeight="1">
      <c r="A30" s="26"/>
      <c r="B30" s="8" t="s">
        <v>161</v>
      </c>
      <c r="C30" s="269">
        <f t="shared" si="3"/>
        <v>180</v>
      </c>
      <c r="D30" s="281">
        <v>102</v>
      </c>
      <c r="E30" s="281">
        <v>78</v>
      </c>
      <c r="F30" s="269">
        <f t="shared" si="4"/>
        <v>180</v>
      </c>
      <c r="G30" s="281">
        <v>102</v>
      </c>
      <c r="H30" s="281">
        <v>78</v>
      </c>
      <c r="I30" s="22"/>
      <c r="J30" s="515"/>
      <c r="K30" s="515"/>
      <c r="L30" s="515"/>
      <c r="M30" s="573"/>
      <c r="N30" s="709" t="s">
        <v>24</v>
      </c>
      <c r="O30" s="711"/>
      <c r="P30" s="709" t="s">
        <v>25</v>
      </c>
      <c r="Q30" s="711"/>
      <c r="R30" s="709" t="s">
        <v>26</v>
      </c>
      <c r="S30" s="711"/>
      <c r="T30" s="709" t="s">
        <v>24</v>
      </c>
      <c r="U30" s="711"/>
      <c r="V30" s="709" t="s">
        <v>25</v>
      </c>
      <c r="W30" s="711"/>
      <c r="X30" s="709" t="s">
        <v>26</v>
      </c>
      <c r="Y30" s="710"/>
    </row>
    <row r="31" spans="2:25" ht="16.5" customHeight="1">
      <c r="B31" s="8" t="s">
        <v>162</v>
      </c>
      <c r="C31" s="269">
        <f t="shared" si="3"/>
        <v>52</v>
      </c>
      <c r="D31" s="381">
        <v>33</v>
      </c>
      <c r="E31" s="381">
        <v>19</v>
      </c>
      <c r="F31" s="269">
        <f t="shared" si="4"/>
        <v>52</v>
      </c>
      <c r="G31" s="381">
        <v>33</v>
      </c>
      <c r="H31" s="381">
        <v>19</v>
      </c>
      <c r="I31" s="22"/>
      <c r="J31" s="741" t="s">
        <v>159</v>
      </c>
      <c r="K31" s="741"/>
      <c r="L31" s="741"/>
      <c r="M31" s="742"/>
      <c r="N31" s="185"/>
      <c r="O31" s="185">
        <f>SUM(O33)</f>
        <v>7</v>
      </c>
      <c r="P31" s="200"/>
      <c r="Q31" s="186" t="s">
        <v>774</v>
      </c>
      <c r="R31" s="200"/>
      <c r="S31" s="185">
        <f>SUM(S33)</f>
        <v>7</v>
      </c>
      <c r="T31" s="200"/>
      <c r="U31" s="185">
        <f>SUM(U33)</f>
        <v>1</v>
      </c>
      <c r="V31" s="335"/>
      <c r="W31" s="186" t="s">
        <v>774</v>
      </c>
      <c r="X31" s="335"/>
      <c r="Y31" s="185">
        <f>SUM(Y33)</f>
        <v>1</v>
      </c>
    </row>
    <row r="32" spans="1:25" ht="16.5" customHeight="1">
      <c r="A32" s="26"/>
      <c r="B32" s="8" t="s">
        <v>164</v>
      </c>
      <c r="C32" s="269">
        <f t="shared" si="3"/>
        <v>138</v>
      </c>
      <c r="D32" s="281">
        <v>16</v>
      </c>
      <c r="E32" s="281">
        <v>122</v>
      </c>
      <c r="F32" s="269">
        <f t="shared" si="4"/>
        <v>138</v>
      </c>
      <c r="G32" s="281">
        <v>16</v>
      </c>
      <c r="H32" s="281">
        <v>122</v>
      </c>
      <c r="I32" s="22"/>
      <c r="J32" s="541"/>
      <c r="K32" s="541"/>
      <c r="L32" s="541"/>
      <c r="M32" s="739"/>
      <c r="N32" s="38"/>
      <c r="O32" s="386"/>
      <c r="P32" s="284"/>
      <c r="Q32" s="402"/>
      <c r="R32" s="402"/>
      <c r="S32" s="402"/>
      <c r="T32" s="402"/>
      <c r="U32" s="402"/>
      <c r="V32" s="402"/>
      <c r="W32" s="402"/>
      <c r="X32" s="381"/>
      <c r="Y32" s="386"/>
    </row>
    <row r="33" spans="1:25" ht="16.5" customHeight="1">
      <c r="A33" s="26"/>
      <c r="B33" s="8" t="s">
        <v>525</v>
      </c>
      <c r="C33" s="269">
        <f t="shared" si="3"/>
        <v>348</v>
      </c>
      <c r="D33" s="281">
        <v>76</v>
      </c>
      <c r="E33" s="281">
        <v>272</v>
      </c>
      <c r="F33" s="269">
        <f t="shared" si="4"/>
        <v>172</v>
      </c>
      <c r="G33" s="281">
        <v>43</v>
      </c>
      <c r="H33" s="281">
        <v>129</v>
      </c>
      <c r="I33" s="22"/>
      <c r="J33" s="541" t="s">
        <v>163</v>
      </c>
      <c r="K33" s="541"/>
      <c r="L33" s="541"/>
      <c r="M33" s="739"/>
      <c r="N33" s="38"/>
      <c r="O33" s="386">
        <f>SUM(O34:O35)</f>
        <v>7</v>
      </c>
      <c r="P33" s="284"/>
      <c r="Q33" s="264" t="s">
        <v>774</v>
      </c>
      <c r="R33" s="284"/>
      <c r="S33" s="386">
        <f>SUM(S34:S35)</f>
        <v>7</v>
      </c>
      <c r="T33" s="284"/>
      <c r="U33" s="386">
        <f>SUM(U34:U35)</f>
        <v>1</v>
      </c>
      <c r="V33" s="381"/>
      <c r="W33" s="264" t="s">
        <v>774</v>
      </c>
      <c r="X33" s="381"/>
      <c r="Y33" s="386">
        <f>SUM(Y34:Y35)</f>
        <v>1</v>
      </c>
    </row>
    <row r="34" spans="1:25" ht="16.5" customHeight="1">
      <c r="A34" s="26"/>
      <c r="B34" s="8" t="s">
        <v>166</v>
      </c>
      <c r="C34" s="269">
        <f t="shared" si="3"/>
        <v>130</v>
      </c>
      <c r="D34" s="281">
        <v>108</v>
      </c>
      <c r="E34" s="281">
        <v>22</v>
      </c>
      <c r="F34" s="269">
        <f t="shared" si="4"/>
        <v>54</v>
      </c>
      <c r="G34" s="281">
        <v>45</v>
      </c>
      <c r="H34" s="281">
        <v>9</v>
      </c>
      <c r="I34" s="22"/>
      <c r="J34" s="31"/>
      <c r="K34" s="640" t="s">
        <v>165</v>
      </c>
      <c r="L34" s="640"/>
      <c r="M34" s="739"/>
      <c r="N34" s="151"/>
      <c r="O34" s="386">
        <f>SUM(Q34,S34)</f>
        <v>5</v>
      </c>
      <c r="P34" s="284"/>
      <c r="Q34" s="264" t="s">
        <v>774</v>
      </c>
      <c r="R34" s="284"/>
      <c r="S34" s="284">
        <v>5</v>
      </c>
      <c r="T34" s="284"/>
      <c r="U34" s="386">
        <f>SUM(W34,Y34)</f>
        <v>1</v>
      </c>
      <c r="V34" s="381"/>
      <c r="W34" s="264" t="s">
        <v>774</v>
      </c>
      <c r="X34" s="381"/>
      <c r="Y34" s="284">
        <v>1</v>
      </c>
    </row>
    <row r="35" spans="2:25" ht="16.5" customHeight="1">
      <c r="B35" s="8" t="s">
        <v>167</v>
      </c>
      <c r="C35" s="269">
        <f t="shared" si="3"/>
        <v>323</v>
      </c>
      <c r="D35" s="381">
        <v>15</v>
      </c>
      <c r="E35" s="381">
        <v>308</v>
      </c>
      <c r="F35" s="269">
        <f t="shared" si="4"/>
        <v>201</v>
      </c>
      <c r="G35" s="381">
        <v>15</v>
      </c>
      <c r="H35" s="381">
        <v>186</v>
      </c>
      <c r="I35" s="22"/>
      <c r="J35" s="219"/>
      <c r="K35" s="663" t="s">
        <v>148</v>
      </c>
      <c r="L35" s="663"/>
      <c r="M35" s="752"/>
      <c r="N35" s="53"/>
      <c r="O35" s="394">
        <f>SUM(Q35,S35)</f>
        <v>2</v>
      </c>
      <c r="P35" s="398"/>
      <c r="Q35" s="403" t="s">
        <v>774</v>
      </c>
      <c r="R35" s="398"/>
      <c r="S35" s="398">
        <v>2</v>
      </c>
      <c r="T35" s="398"/>
      <c r="U35" s="403" t="s">
        <v>774</v>
      </c>
      <c r="V35" s="398"/>
      <c r="W35" s="403" t="s">
        <v>774</v>
      </c>
      <c r="X35" s="398"/>
      <c r="Y35" s="403" t="s">
        <v>774</v>
      </c>
    </row>
    <row r="36" spans="1:13" ht="16.5" customHeight="1">
      <c r="A36" s="26"/>
      <c r="B36" s="8" t="s">
        <v>168</v>
      </c>
      <c r="C36" s="269">
        <f t="shared" si="3"/>
        <v>123</v>
      </c>
      <c r="D36" s="281">
        <v>68</v>
      </c>
      <c r="E36" s="281">
        <v>55</v>
      </c>
      <c r="F36" s="269">
        <f t="shared" si="4"/>
        <v>60</v>
      </c>
      <c r="G36" s="281">
        <v>34</v>
      </c>
      <c r="H36" s="281">
        <v>26</v>
      </c>
      <c r="J36" s="13" t="s">
        <v>38</v>
      </c>
      <c r="M36" s="31"/>
    </row>
    <row r="37" spans="1:9" ht="16.5" customHeight="1">
      <c r="A37" s="26"/>
      <c r="B37" s="8" t="s">
        <v>169</v>
      </c>
      <c r="C37" s="269">
        <f t="shared" si="3"/>
        <v>260</v>
      </c>
      <c r="D37" s="281">
        <v>109</v>
      </c>
      <c r="E37" s="281">
        <v>151</v>
      </c>
      <c r="F37" s="269">
        <f t="shared" si="4"/>
        <v>139</v>
      </c>
      <c r="G37" s="281">
        <v>48</v>
      </c>
      <c r="H37" s="281">
        <v>91</v>
      </c>
      <c r="I37" s="22"/>
    </row>
    <row r="38" spans="1:27" ht="16.5" customHeight="1" thickBot="1">
      <c r="A38" s="26"/>
      <c r="B38" s="8" t="s">
        <v>170</v>
      </c>
      <c r="C38" s="269">
        <f t="shared" si="3"/>
        <v>7</v>
      </c>
      <c r="D38" s="264" t="s">
        <v>773</v>
      </c>
      <c r="E38" s="264">
        <v>7</v>
      </c>
      <c r="F38" s="269">
        <f t="shared" si="4"/>
        <v>3</v>
      </c>
      <c r="G38" s="264" t="s">
        <v>773</v>
      </c>
      <c r="H38" s="264">
        <v>3</v>
      </c>
      <c r="J38" s="618" t="s">
        <v>522</v>
      </c>
      <c r="K38" s="618"/>
      <c r="L38" s="618"/>
      <c r="M38" s="618"/>
      <c r="N38" s="618"/>
      <c r="O38" s="618"/>
      <c r="P38" s="618"/>
      <c r="Q38" s="618"/>
      <c r="R38" s="618"/>
      <c r="S38" s="618"/>
      <c r="T38" s="618"/>
      <c r="U38" s="618"/>
      <c r="V38" s="618"/>
      <c r="W38" s="618"/>
      <c r="X38" s="618"/>
      <c r="Y38" s="618"/>
      <c r="Z38" s="35"/>
      <c r="AA38" s="29" t="s">
        <v>115</v>
      </c>
    </row>
    <row r="39" spans="1:27" ht="16.5" customHeight="1">
      <c r="A39" s="26"/>
      <c r="B39" s="8" t="s">
        <v>171</v>
      </c>
      <c r="C39" s="269">
        <f t="shared" si="3"/>
        <v>161</v>
      </c>
      <c r="D39" s="264">
        <v>6</v>
      </c>
      <c r="E39" s="264">
        <v>155</v>
      </c>
      <c r="F39" s="269">
        <f t="shared" si="4"/>
        <v>77</v>
      </c>
      <c r="G39" s="264">
        <v>3</v>
      </c>
      <c r="H39" s="264">
        <v>74</v>
      </c>
      <c r="I39" s="22"/>
      <c r="J39" s="726" t="s">
        <v>530</v>
      </c>
      <c r="K39" s="726"/>
      <c r="L39" s="727"/>
      <c r="M39" s="547" t="s">
        <v>266</v>
      </c>
      <c r="N39" s="548"/>
      <c r="O39" s="548"/>
      <c r="P39" s="548"/>
      <c r="Q39" s="548"/>
      <c r="R39" s="547" t="s">
        <v>265</v>
      </c>
      <c r="S39" s="548"/>
      <c r="T39" s="548"/>
      <c r="U39" s="548"/>
      <c r="V39" s="549"/>
      <c r="W39" s="547" t="s">
        <v>274</v>
      </c>
      <c r="X39" s="548"/>
      <c r="Y39" s="548"/>
      <c r="Z39" s="548"/>
      <c r="AA39" s="548"/>
    </row>
    <row r="40" spans="1:27" ht="16.5" customHeight="1">
      <c r="A40" s="26"/>
      <c r="B40" s="8" t="s">
        <v>263</v>
      </c>
      <c r="C40" s="269">
        <f t="shared" si="3"/>
        <v>122</v>
      </c>
      <c r="D40" s="281">
        <v>95</v>
      </c>
      <c r="E40" s="281">
        <v>27</v>
      </c>
      <c r="F40" s="269">
        <f t="shared" si="4"/>
        <v>68</v>
      </c>
      <c r="G40" s="264">
        <v>54</v>
      </c>
      <c r="H40" s="281">
        <v>14</v>
      </c>
      <c r="J40" s="617"/>
      <c r="K40" s="617"/>
      <c r="L40" s="753"/>
      <c r="M40" s="712" t="s">
        <v>495</v>
      </c>
      <c r="N40" s="713"/>
      <c r="O40" s="713"/>
      <c r="P40" s="714"/>
      <c r="Q40" s="750" t="s">
        <v>307</v>
      </c>
      <c r="R40" s="712" t="s">
        <v>495</v>
      </c>
      <c r="S40" s="713"/>
      <c r="T40" s="713"/>
      <c r="U40" s="714"/>
      <c r="V40" s="750" t="s">
        <v>307</v>
      </c>
      <c r="W40" s="712" t="s">
        <v>495</v>
      </c>
      <c r="X40" s="713"/>
      <c r="Y40" s="713"/>
      <c r="Z40" s="714"/>
      <c r="AA40" s="750" t="s">
        <v>307</v>
      </c>
    </row>
    <row r="41" spans="1:27" ht="16.5" customHeight="1">
      <c r="A41" s="26"/>
      <c r="B41" s="8" t="s">
        <v>173</v>
      </c>
      <c r="C41" s="269">
        <f t="shared" si="3"/>
        <v>479</v>
      </c>
      <c r="D41" s="281">
        <v>265</v>
      </c>
      <c r="E41" s="264">
        <v>214</v>
      </c>
      <c r="F41" s="269">
        <f t="shared" si="4"/>
        <v>291</v>
      </c>
      <c r="G41" s="264">
        <v>159</v>
      </c>
      <c r="H41" s="264">
        <v>132</v>
      </c>
      <c r="J41" s="625"/>
      <c r="K41" s="625"/>
      <c r="L41" s="715"/>
      <c r="M41" s="101" t="s">
        <v>24</v>
      </c>
      <c r="N41" s="101" t="s">
        <v>531</v>
      </c>
      <c r="O41" s="101" t="s">
        <v>532</v>
      </c>
      <c r="P41" s="95" t="s">
        <v>533</v>
      </c>
      <c r="Q41" s="751"/>
      <c r="R41" s="101" t="s">
        <v>24</v>
      </c>
      <c r="S41" s="101" t="s">
        <v>531</v>
      </c>
      <c r="T41" s="101" t="s">
        <v>532</v>
      </c>
      <c r="U41" s="95" t="s">
        <v>533</v>
      </c>
      <c r="V41" s="751"/>
      <c r="W41" s="101" t="s">
        <v>24</v>
      </c>
      <c r="X41" s="101" t="s">
        <v>531</v>
      </c>
      <c r="Y41" s="101" t="s">
        <v>532</v>
      </c>
      <c r="Z41" s="95" t="s">
        <v>533</v>
      </c>
      <c r="AA41" s="751"/>
    </row>
    <row r="42" spans="1:27" ht="16.5" customHeight="1">
      <c r="A42" s="26"/>
      <c r="B42" s="8" t="s">
        <v>174</v>
      </c>
      <c r="C42" s="269">
        <f t="shared" si="3"/>
        <v>90</v>
      </c>
      <c r="D42" s="386">
        <v>28</v>
      </c>
      <c r="E42" s="302">
        <v>62</v>
      </c>
      <c r="F42" s="269">
        <f t="shared" si="4"/>
        <v>90</v>
      </c>
      <c r="G42" s="386">
        <v>28</v>
      </c>
      <c r="H42" s="302">
        <v>62</v>
      </c>
      <c r="J42" s="437" t="s">
        <v>172</v>
      </c>
      <c r="K42" s="109"/>
      <c r="L42" s="193" t="s">
        <v>52</v>
      </c>
      <c r="M42" s="185">
        <f>SUM(M43:M44)</f>
        <v>14</v>
      </c>
      <c r="N42" s="185">
        <f>SUM(N43:N44)</f>
        <v>2</v>
      </c>
      <c r="O42" s="185">
        <f>SUM(O43:O44)</f>
        <v>12</v>
      </c>
      <c r="P42" s="177" t="s">
        <v>774</v>
      </c>
      <c r="Q42" s="185">
        <f>SUM(Q43:Q44)</f>
        <v>6</v>
      </c>
      <c r="R42" s="185">
        <f>SUM(R43:R44)</f>
        <v>60</v>
      </c>
      <c r="S42" s="185">
        <f>SUM(S43:S44)</f>
        <v>14</v>
      </c>
      <c r="T42" s="185">
        <f>SUM(T43:T44)</f>
        <v>46</v>
      </c>
      <c r="U42" s="177" t="s">
        <v>774</v>
      </c>
      <c r="V42" s="185">
        <f aca="true" t="shared" si="8" ref="V42:AA42">SUM(V43:V44)</f>
        <v>13</v>
      </c>
      <c r="W42" s="185">
        <f t="shared" si="8"/>
        <v>286</v>
      </c>
      <c r="X42" s="185">
        <f t="shared" si="8"/>
        <v>23</v>
      </c>
      <c r="Y42" s="185">
        <f t="shared" si="8"/>
        <v>261</v>
      </c>
      <c r="Z42" s="185">
        <f t="shared" si="8"/>
        <v>2</v>
      </c>
      <c r="AA42" s="185">
        <f t="shared" si="8"/>
        <v>99</v>
      </c>
    </row>
    <row r="43" spans="1:27" ht="16.5" customHeight="1">
      <c r="A43" s="26"/>
      <c r="B43" s="16" t="s">
        <v>526</v>
      </c>
      <c r="C43" s="392">
        <f t="shared" si="3"/>
        <v>471</v>
      </c>
      <c r="D43" s="394">
        <v>365</v>
      </c>
      <c r="E43" s="286">
        <v>106</v>
      </c>
      <c r="F43" s="395">
        <f t="shared" si="4"/>
        <v>273</v>
      </c>
      <c r="G43" s="403">
        <v>205</v>
      </c>
      <c r="H43" s="285">
        <v>68</v>
      </c>
      <c r="I43" s="22"/>
      <c r="J43" s="745"/>
      <c r="K43" s="26"/>
      <c r="L43" s="68" t="s">
        <v>53</v>
      </c>
      <c r="M43" s="287" t="s">
        <v>774</v>
      </c>
      <c r="N43" s="287" t="s">
        <v>774</v>
      </c>
      <c r="O43" s="287" t="s">
        <v>774</v>
      </c>
      <c r="P43" s="287" t="s">
        <v>774</v>
      </c>
      <c r="Q43" s="287" t="s">
        <v>774</v>
      </c>
      <c r="R43" s="302">
        <f>SUM(S43:U43)</f>
        <v>8</v>
      </c>
      <c r="S43" s="281">
        <v>1</v>
      </c>
      <c r="T43" s="281">
        <v>7</v>
      </c>
      <c r="U43" s="287" t="s">
        <v>774</v>
      </c>
      <c r="V43" s="281">
        <v>4</v>
      </c>
      <c r="W43" s="302">
        <f>SUM(X43:Z43)</f>
        <v>139</v>
      </c>
      <c r="X43" s="281">
        <v>9</v>
      </c>
      <c r="Y43" s="281">
        <v>130</v>
      </c>
      <c r="Z43" s="287" t="s">
        <v>774</v>
      </c>
      <c r="AA43" s="281">
        <v>45</v>
      </c>
    </row>
    <row r="44" spans="1:27" ht="16.5" customHeight="1">
      <c r="A44" s="110" t="s">
        <v>38</v>
      </c>
      <c r="B44"/>
      <c r="C44"/>
      <c r="D44"/>
      <c r="E44"/>
      <c r="F44"/>
      <c r="G44"/>
      <c r="H44"/>
      <c r="I44" s="22"/>
      <c r="J44" s="745"/>
      <c r="K44" s="97"/>
      <c r="L44" s="68" t="s">
        <v>54</v>
      </c>
      <c r="M44" s="302">
        <f>SUM(N44:P44)</f>
        <v>14</v>
      </c>
      <c r="N44" s="281">
        <v>2</v>
      </c>
      <c r="O44" s="281">
        <v>12</v>
      </c>
      <c r="P44" s="287" t="s">
        <v>774</v>
      </c>
      <c r="Q44" s="281">
        <v>6</v>
      </c>
      <c r="R44" s="302">
        <f>SUM(S44:U44)</f>
        <v>52</v>
      </c>
      <c r="S44" s="281">
        <v>13</v>
      </c>
      <c r="T44" s="281">
        <v>39</v>
      </c>
      <c r="U44" s="287" t="s">
        <v>774</v>
      </c>
      <c r="V44" s="281">
        <v>9</v>
      </c>
      <c r="W44" s="302">
        <f>SUM(X44:Z44)</f>
        <v>147</v>
      </c>
      <c r="X44" s="281">
        <v>14</v>
      </c>
      <c r="Y44" s="281">
        <v>131</v>
      </c>
      <c r="Z44" s="287">
        <v>2</v>
      </c>
      <c r="AA44" s="281">
        <v>54</v>
      </c>
    </row>
    <row r="45" spans="1:27" ht="16.5" customHeight="1">
      <c r="A45" s="26"/>
      <c r="B45"/>
      <c r="C45"/>
      <c r="D45"/>
      <c r="E45"/>
      <c r="F45"/>
      <c r="G45"/>
      <c r="H45"/>
      <c r="I45" s="22"/>
      <c r="J45" s="74"/>
      <c r="K45" s="31"/>
      <c r="L45" s="76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</row>
    <row r="46" spans="1:27" ht="16.5" customHeight="1">
      <c r="A46" s="26"/>
      <c r="B46"/>
      <c r="C46"/>
      <c r="D46"/>
      <c r="E46"/>
      <c r="F46"/>
      <c r="G46"/>
      <c r="H46"/>
      <c r="I46" s="22"/>
      <c r="J46" s="745" t="s">
        <v>176</v>
      </c>
      <c r="K46" s="71"/>
      <c r="L46" s="194" t="s">
        <v>52</v>
      </c>
      <c r="M46" s="185">
        <f>SUM(M47:M48)</f>
        <v>189</v>
      </c>
      <c r="N46" s="185">
        <f>SUM(N47:N48)</f>
        <v>44</v>
      </c>
      <c r="O46" s="185">
        <f aca="true" t="shared" si="9" ref="O46:Z46">SUM(O47:O48)</f>
        <v>145</v>
      </c>
      <c r="P46" s="177" t="s">
        <v>774</v>
      </c>
      <c r="Q46" s="177" t="s">
        <v>777</v>
      </c>
      <c r="R46" s="185">
        <f t="shared" si="9"/>
        <v>310</v>
      </c>
      <c r="S46" s="185">
        <f t="shared" si="9"/>
        <v>85</v>
      </c>
      <c r="T46" s="185">
        <f t="shared" si="9"/>
        <v>225</v>
      </c>
      <c r="U46" s="177" t="s">
        <v>774</v>
      </c>
      <c r="V46" s="177" t="s">
        <v>777</v>
      </c>
      <c r="W46" s="185">
        <f t="shared" si="9"/>
        <v>858</v>
      </c>
      <c r="X46" s="185">
        <f t="shared" si="9"/>
        <v>60</v>
      </c>
      <c r="Y46" s="185">
        <f t="shared" si="9"/>
        <v>796</v>
      </c>
      <c r="Z46" s="185">
        <f t="shared" si="9"/>
        <v>2</v>
      </c>
      <c r="AA46" s="177" t="s">
        <v>175</v>
      </c>
    </row>
    <row r="47" spans="1:27" ht="16.5" customHeight="1">
      <c r="A47" s="26"/>
      <c r="B47"/>
      <c r="C47"/>
      <c r="D47"/>
      <c r="E47"/>
      <c r="F47"/>
      <c r="G47"/>
      <c r="H47"/>
      <c r="I47" s="22"/>
      <c r="J47" s="745"/>
      <c r="K47" s="26"/>
      <c r="L47" s="68" t="s">
        <v>53</v>
      </c>
      <c r="M47" s="302">
        <f>SUM(N47:P47)</f>
        <v>104</v>
      </c>
      <c r="N47" s="281">
        <v>21</v>
      </c>
      <c r="O47" s="281">
        <v>83</v>
      </c>
      <c r="P47" s="287" t="s">
        <v>774</v>
      </c>
      <c r="Q47" s="287" t="s">
        <v>777</v>
      </c>
      <c r="R47" s="302">
        <f>SUM(S47:U47)</f>
        <v>202</v>
      </c>
      <c r="S47" s="281">
        <v>58</v>
      </c>
      <c r="T47" s="281">
        <v>144</v>
      </c>
      <c r="U47" s="287" t="s">
        <v>774</v>
      </c>
      <c r="V47" s="287" t="s">
        <v>777</v>
      </c>
      <c r="W47" s="302">
        <f>SUM(X47:Z47)</f>
        <v>572</v>
      </c>
      <c r="X47" s="281">
        <v>39</v>
      </c>
      <c r="Y47" s="281">
        <v>533</v>
      </c>
      <c r="Z47" s="287" t="s">
        <v>774</v>
      </c>
      <c r="AA47" s="287" t="s">
        <v>777</v>
      </c>
    </row>
    <row r="48" spans="1:27" ht="16.5" customHeight="1">
      <c r="A48" s="26"/>
      <c r="D48" s="22"/>
      <c r="E48" s="22"/>
      <c r="F48" s="22"/>
      <c r="G48" s="22"/>
      <c r="H48" s="22"/>
      <c r="I48" s="22"/>
      <c r="J48" s="439"/>
      <c r="K48" s="39"/>
      <c r="L48" s="67" t="s">
        <v>54</v>
      </c>
      <c r="M48" s="419">
        <f>SUM(N48:P48)</f>
        <v>85</v>
      </c>
      <c r="N48" s="286">
        <v>23</v>
      </c>
      <c r="O48" s="286">
        <v>62</v>
      </c>
      <c r="P48" s="396" t="s">
        <v>774</v>
      </c>
      <c r="Q48" s="396" t="s">
        <v>777</v>
      </c>
      <c r="R48" s="286">
        <f>SUM(S48:U48)</f>
        <v>108</v>
      </c>
      <c r="S48" s="286">
        <v>27</v>
      </c>
      <c r="T48" s="286">
        <v>81</v>
      </c>
      <c r="U48" s="396" t="s">
        <v>774</v>
      </c>
      <c r="V48" s="396" t="s">
        <v>777</v>
      </c>
      <c r="W48" s="285">
        <f>SUM(X48:Z48)</f>
        <v>286</v>
      </c>
      <c r="X48" s="285">
        <v>21</v>
      </c>
      <c r="Y48" s="285">
        <v>263</v>
      </c>
      <c r="Z48" s="420">
        <v>2</v>
      </c>
      <c r="AA48" s="420" t="s">
        <v>777</v>
      </c>
    </row>
    <row r="49" spans="1:10" ht="16.5" customHeight="1">
      <c r="A49" s="26"/>
      <c r="I49" s="22"/>
      <c r="J49" s="13" t="s">
        <v>38</v>
      </c>
    </row>
    <row r="50" spans="2:9" ht="16.5" customHeight="1">
      <c r="B50" s="14"/>
      <c r="I50" s="22"/>
    </row>
    <row r="51" spans="2:9" ht="16.5" customHeight="1">
      <c r="B51" s="14"/>
      <c r="I51" s="22"/>
    </row>
    <row r="52" spans="2:9" ht="16.5" customHeight="1">
      <c r="B52" s="7"/>
      <c r="I52" s="22"/>
    </row>
    <row r="53" ht="16.5" customHeight="1">
      <c r="I53" s="22"/>
    </row>
    <row r="54" ht="16.5" customHeight="1">
      <c r="I54" s="22"/>
    </row>
    <row r="55" ht="15" customHeight="1">
      <c r="I55" s="22"/>
    </row>
  </sheetData>
  <sheetProtection/>
  <mergeCells count="65">
    <mergeCell ref="AA40:AA41"/>
    <mergeCell ref="K35:M35"/>
    <mergeCell ref="W39:AA39"/>
    <mergeCell ref="W40:Z40"/>
    <mergeCell ref="J42:J44"/>
    <mergeCell ref="J39:L41"/>
    <mergeCell ref="M39:Q39"/>
    <mergeCell ref="R39:V39"/>
    <mergeCell ref="M40:P40"/>
    <mergeCell ref="Q40:Q41"/>
    <mergeCell ref="R40:U40"/>
    <mergeCell ref="V40:V41"/>
    <mergeCell ref="J31:M31"/>
    <mergeCell ref="J32:M32"/>
    <mergeCell ref="J33:M33"/>
    <mergeCell ref="K34:M34"/>
    <mergeCell ref="J29:M30"/>
    <mergeCell ref="N29:S29"/>
    <mergeCell ref="T29:Y29"/>
    <mergeCell ref="N30:O30"/>
    <mergeCell ref="P30:Q30"/>
    <mergeCell ref="R30:S30"/>
    <mergeCell ref="T30:U30"/>
    <mergeCell ref="V30:W30"/>
    <mergeCell ref="X30:Y30"/>
    <mergeCell ref="K25:M25"/>
    <mergeCell ref="A17:B17"/>
    <mergeCell ref="K22:M22"/>
    <mergeCell ref="K19:M19"/>
    <mergeCell ref="K20:M20"/>
    <mergeCell ref="K21:M21"/>
    <mergeCell ref="K23:M23"/>
    <mergeCell ref="A7:B7"/>
    <mergeCell ref="J7:M7"/>
    <mergeCell ref="J12:M12"/>
    <mergeCell ref="J9:M9"/>
    <mergeCell ref="A9:B9"/>
    <mergeCell ref="K24:M24"/>
    <mergeCell ref="T5:Y5"/>
    <mergeCell ref="N5:S5"/>
    <mergeCell ref="K16:M16"/>
    <mergeCell ref="K17:M17"/>
    <mergeCell ref="K18:M18"/>
    <mergeCell ref="K13:M13"/>
    <mergeCell ref="V6:W6"/>
    <mergeCell ref="X6:Y6"/>
    <mergeCell ref="A12:B12"/>
    <mergeCell ref="K10:M10"/>
    <mergeCell ref="T6:U6"/>
    <mergeCell ref="A2:H2"/>
    <mergeCell ref="J2:Y2"/>
    <mergeCell ref="A5:B6"/>
    <mergeCell ref="C5:E5"/>
    <mergeCell ref="F5:H5"/>
    <mergeCell ref="J5:M6"/>
    <mergeCell ref="J15:M15"/>
    <mergeCell ref="R6:S6"/>
    <mergeCell ref="N6:O6"/>
    <mergeCell ref="P6:Q6"/>
    <mergeCell ref="J46:J48"/>
    <mergeCell ref="A3:H3"/>
    <mergeCell ref="J28:W28"/>
    <mergeCell ref="J38:Y38"/>
    <mergeCell ref="J4:V4"/>
    <mergeCell ref="A4:G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8"/>
  <sheetViews>
    <sheetView zoomScalePageLayoutView="0" workbookViewId="0" topLeftCell="AF1">
      <selection activeCell="AK19" sqref="AK19"/>
    </sheetView>
  </sheetViews>
  <sheetFormatPr defaultColWidth="10.59765625" defaultRowHeight="15"/>
  <cols>
    <col min="1" max="1" width="5.09765625" style="55" customWidth="1"/>
    <col min="2" max="2" width="2.09765625" style="55" customWidth="1"/>
    <col min="3" max="3" width="8.09765625" style="55" customWidth="1"/>
    <col min="4" max="4" width="6.8984375" style="55" customWidth="1"/>
    <col min="5" max="5" width="5.09765625" style="55" customWidth="1"/>
    <col min="6" max="14" width="4.59765625" style="55" customWidth="1"/>
    <col min="15" max="15" width="5.69921875" style="55" customWidth="1"/>
    <col min="16" max="16" width="5.5" style="55" customWidth="1"/>
    <col min="17" max="17" width="4.59765625" style="55" customWidth="1"/>
    <col min="18" max="18" width="6.59765625" style="55" customWidth="1"/>
    <col min="19" max="30" width="4.59765625" style="55" customWidth="1"/>
    <col min="31" max="31" width="7.59765625" style="55" customWidth="1"/>
    <col min="32" max="32" width="3.59765625" style="55" customWidth="1"/>
    <col min="33" max="33" width="2.09765625" style="55" customWidth="1"/>
    <col min="34" max="34" width="7.59765625" style="55" customWidth="1"/>
    <col min="35" max="35" width="2.09765625" style="55" customWidth="1"/>
    <col min="36" max="36" width="6.8984375" style="55" customWidth="1"/>
    <col min="37" max="37" width="8.09765625" style="55" customWidth="1"/>
    <col min="38" max="38" width="8.5" style="55" customWidth="1"/>
    <col min="39" max="39" width="8.09765625" style="55" customWidth="1"/>
    <col min="40" max="40" width="7.59765625" style="55" customWidth="1"/>
    <col min="41" max="41" width="8.3984375" style="55" customWidth="1"/>
    <col min="42" max="42" width="7.59765625" style="55" customWidth="1"/>
    <col min="43" max="43" width="8.09765625" style="55" customWidth="1"/>
    <col min="44" max="44" width="7.59765625" style="55" customWidth="1"/>
    <col min="45" max="45" width="7.09765625" style="55" customWidth="1"/>
    <col min="46" max="46" width="8.59765625" style="55" customWidth="1"/>
    <col min="47" max="49" width="6.59765625" style="55" customWidth="1"/>
    <col min="50" max="50" width="7.69921875" style="55" customWidth="1"/>
    <col min="51" max="55" width="6.59765625" style="55" customWidth="1"/>
    <col min="56" max="16384" width="10.59765625" style="55" customWidth="1"/>
  </cols>
  <sheetData>
    <row r="1" spans="1:54" s="112" customFormat="1" ht="19.5" customHeight="1">
      <c r="A1" s="111" t="s">
        <v>534</v>
      </c>
      <c r="B1" s="111"/>
      <c r="BB1" s="113" t="s">
        <v>6</v>
      </c>
    </row>
    <row r="2" spans="1:55" ht="19.5" customHeight="1">
      <c r="A2" s="812" t="s">
        <v>535</v>
      </c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812"/>
      <c r="AB2" s="114"/>
      <c r="AC2" s="115"/>
      <c r="AD2" s="115"/>
      <c r="AE2" s="115"/>
      <c r="AF2" s="812" t="s">
        <v>556</v>
      </c>
      <c r="AG2" s="812"/>
      <c r="AH2" s="812"/>
      <c r="AI2" s="812"/>
      <c r="AJ2" s="812"/>
      <c r="AK2" s="812"/>
      <c r="AL2" s="812"/>
      <c r="AM2" s="812"/>
      <c r="AN2" s="812"/>
      <c r="AO2" s="812"/>
      <c r="AP2" s="812"/>
      <c r="AQ2" s="812"/>
      <c r="AR2" s="812"/>
      <c r="AS2" s="812"/>
      <c r="AT2" s="812"/>
      <c r="AU2" s="812"/>
      <c r="AV2" s="812"/>
      <c r="AW2" s="812"/>
      <c r="AX2" s="812"/>
      <c r="AY2" s="812"/>
      <c r="AZ2" s="812"/>
      <c r="BA2" s="812"/>
      <c r="BB2" s="812"/>
      <c r="BC2" s="116"/>
    </row>
    <row r="3" spans="1:54" ht="19.5" customHeight="1">
      <c r="A3" s="793"/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793"/>
      <c r="Y3" s="793"/>
      <c r="Z3" s="793"/>
      <c r="AA3" s="793"/>
      <c r="AB3" s="118"/>
      <c r="AC3" s="51"/>
      <c r="AD3" s="51"/>
      <c r="AE3" s="51"/>
      <c r="AF3" s="793" t="s">
        <v>557</v>
      </c>
      <c r="AG3" s="793"/>
      <c r="AH3" s="793"/>
      <c r="AI3" s="793"/>
      <c r="AJ3" s="793"/>
      <c r="AK3" s="793"/>
      <c r="AL3" s="793"/>
      <c r="AM3" s="793"/>
      <c r="AN3" s="793"/>
      <c r="AO3" s="793"/>
      <c r="AP3" s="793"/>
      <c r="AQ3" s="793"/>
      <c r="AR3" s="793"/>
      <c r="AS3" s="793"/>
      <c r="AT3" s="793"/>
      <c r="AU3" s="793"/>
      <c r="AV3" s="793"/>
      <c r="AW3" s="793"/>
      <c r="AX3" s="793"/>
      <c r="AY3" s="114"/>
      <c r="AZ3" s="114"/>
      <c r="BA3" s="114"/>
      <c r="BB3" s="114"/>
    </row>
    <row r="4" spans="1:55" ht="18" customHeight="1" thickBot="1">
      <c r="A4" s="841" t="s">
        <v>536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1"/>
      <c r="V4" s="51"/>
      <c r="W4" s="51"/>
      <c r="Y4" s="51"/>
      <c r="AA4" s="119" t="s">
        <v>177</v>
      </c>
      <c r="AB4" s="114"/>
      <c r="AC4" s="115"/>
      <c r="AD4" s="115"/>
      <c r="AE4" s="115"/>
      <c r="AF4" s="793" t="s">
        <v>558</v>
      </c>
      <c r="AG4" s="793"/>
      <c r="AH4" s="793"/>
      <c r="AI4" s="793"/>
      <c r="AJ4" s="793"/>
      <c r="AK4" s="793"/>
      <c r="AL4" s="793"/>
      <c r="AM4" s="793"/>
      <c r="AN4" s="793"/>
      <c r="AO4" s="793"/>
      <c r="AP4" s="793"/>
      <c r="AQ4" s="793"/>
      <c r="AR4" s="793"/>
      <c r="AS4" s="793"/>
      <c r="AT4" s="793"/>
      <c r="AU4" s="793"/>
      <c r="AV4" s="793"/>
      <c r="AW4" s="793"/>
      <c r="AX4" s="793"/>
      <c r="AY4" s="125"/>
      <c r="AZ4" s="125"/>
      <c r="BA4" s="125"/>
      <c r="BB4" s="125"/>
      <c r="BC4" s="116"/>
    </row>
    <row r="5" spans="1:53" ht="19.5" customHeight="1" thickBot="1">
      <c r="A5" s="852" t="s">
        <v>537</v>
      </c>
      <c r="B5" s="852"/>
      <c r="C5" s="853"/>
      <c r="D5" s="856" t="s">
        <v>431</v>
      </c>
      <c r="E5" s="857"/>
      <c r="F5" s="858"/>
      <c r="G5" s="856" t="s">
        <v>539</v>
      </c>
      <c r="H5" s="857"/>
      <c r="I5" s="858"/>
      <c r="J5" s="776" t="s">
        <v>495</v>
      </c>
      <c r="K5" s="777"/>
      <c r="L5" s="777"/>
      <c r="M5" s="777"/>
      <c r="N5" s="777"/>
      <c r="O5" s="777"/>
      <c r="P5" s="777"/>
      <c r="Q5" s="777"/>
      <c r="R5" s="842"/>
      <c r="S5" s="795" t="s">
        <v>422</v>
      </c>
      <c r="T5" s="796"/>
      <c r="U5" s="796"/>
      <c r="V5" s="796"/>
      <c r="W5" s="796"/>
      <c r="X5" s="796"/>
      <c r="Y5" s="796"/>
      <c r="Z5" s="796"/>
      <c r="AA5" s="796"/>
      <c r="AB5" s="51"/>
      <c r="AC5" s="51"/>
      <c r="AD5" s="51"/>
      <c r="AE5" s="51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52" t="s">
        <v>115</v>
      </c>
      <c r="AY5" s="114"/>
      <c r="AZ5" s="114"/>
      <c r="BA5" s="114"/>
    </row>
    <row r="6" spans="1:55" s="120" customFormat="1" ht="19.5" customHeight="1">
      <c r="A6" s="854"/>
      <c r="B6" s="854"/>
      <c r="C6" s="855"/>
      <c r="D6" s="859"/>
      <c r="E6" s="834"/>
      <c r="F6" s="835"/>
      <c r="G6" s="859"/>
      <c r="H6" s="834"/>
      <c r="I6" s="835"/>
      <c r="J6" s="837" t="s">
        <v>24</v>
      </c>
      <c r="K6" s="838"/>
      <c r="L6" s="839"/>
      <c r="M6" s="837" t="s">
        <v>25</v>
      </c>
      <c r="N6" s="838"/>
      <c r="O6" s="839"/>
      <c r="P6" s="837" t="s">
        <v>26</v>
      </c>
      <c r="Q6" s="838"/>
      <c r="R6" s="839"/>
      <c r="S6" s="846" t="s">
        <v>24</v>
      </c>
      <c r="T6" s="847"/>
      <c r="U6" s="848"/>
      <c r="V6" s="846" t="s">
        <v>25</v>
      </c>
      <c r="W6" s="847"/>
      <c r="X6" s="848"/>
      <c r="Y6" s="846" t="s">
        <v>26</v>
      </c>
      <c r="Z6" s="847"/>
      <c r="AA6" s="847"/>
      <c r="AB6" s="51"/>
      <c r="AC6" s="125"/>
      <c r="AD6" s="125"/>
      <c r="AE6" s="125"/>
      <c r="AF6" s="857" t="s">
        <v>559</v>
      </c>
      <c r="AG6" s="857"/>
      <c r="AH6" s="736"/>
      <c r="AI6" s="798" t="s">
        <v>366</v>
      </c>
      <c r="AJ6" s="861"/>
      <c r="AK6" s="861"/>
      <c r="AL6" s="862"/>
      <c r="AM6" s="776" t="s">
        <v>560</v>
      </c>
      <c r="AN6" s="777"/>
      <c r="AO6" s="777"/>
      <c r="AP6" s="777"/>
      <c r="AQ6" s="777"/>
      <c r="AR6" s="777"/>
      <c r="AS6" s="778" t="s">
        <v>561</v>
      </c>
      <c r="AT6" s="777"/>
      <c r="AU6" s="777"/>
      <c r="AV6" s="777"/>
      <c r="AW6" s="777"/>
      <c r="AX6" s="777"/>
      <c r="AY6" s="117"/>
      <c r="AZ6" s="117"/>
      <c r="BA6" s="117"/>
      <c r="BB6" s="117"/>
      <c r="BC6" s="114"/>
    </row>
    <row r="7" spans="1:51" s="120" customFormat="1" ht="19.5" customHeight="1">
      <c r="A7" s="474" t="s">
        <v>258</v>
      </c>
      <c r="B7" s="475"/>
      <c r="C7" s="476"/>
      <c r="D7" s="126"/>
      <c r="F7" s="125">
        <v>41</v>
      </c>
      <c r="I7" s="125">
        <v>58</v>
      </c>
      <c r="L7" s="125">
        <f>SUM(O7,R7)</f>
        <v>677</v>
      </c>
      <c r="O7" s="125">
        <v>559</v>
      </c>
      <c r="R7" s="125">
        <v>118</v>
      </c>
      <c r="U7" s="125">
        <f>SUM(X7,AA7)</f>
        <v>153</v>
      </c>
      <c r="X7" s="125">
        <v>69</v>
      </c>
      <c r="AA7" s="125">
        <v>84</v>
      </c>
      <c r="AB7" s="51"/>
      <c r="AC7" s="125"/>
      <c r="AD7" s="125"/>
      <c r="AE7" s="125"/>
      <c r="AF7" s="640"/>
      <c r="AG7" s="640"/>
      <c r="AH7" s="739"/>
      <c r="AI7" s="833"/>
      <c r="AJ7" s="863"/>
      <c r="AK7" s="863"/>
      <c r="AL7" s="864"/>
      <c r="AM7" s="760" t="s">
        <v>266</v>
      </c>
      <c r="AN7" s="761"/>
      <c r="AO7" s="760" t="s">
        <v>265</v>
      </c>
      <c r="AP7" s="761"/>
      <c r="AQ7" s="760" t="s">
        <v>274</v>
      </c>
      <c r="AR7" s="761"/>
      <c r="AS7" s="760" t="s">
        <v>266</v>
      </c>
      <c r="AT7" s="761"/>
      <c r="AU7" s="760" t="s">
        <v>265</v>
      </c>
      <c r="AV7" s="761"/>
      <c r="AW7" s="760" t="s">
        <v>274</v>
      </c>
      <c r="AX7" s="775"/>
      <c r="AY7" s="125"/>
    </row>
    <row r="8" spans="1:50" ht="19.5" customHeight="1">
      <c r="A8" s="550" t="s">
        <v>424</v>
      </c>
      <c r="B8" s="843"/>
      <c r="C8" s="551"/>
      <c r="D8" s="126"/>
      <c r="F8" s="125">
        <v>40</v>
      </c>
      <c r="G8" s="120"/>
      <c r="H8" s="120"/>
      <c r="I8" s="125">
        <v>44</v>
      </c>
      <c r="J8" s="120"/>
      <c r="K8" s="120"/>
      <c r="L8" s="125">
        <f>SUM(O8,R8)</f>
        <v>639</v>
      </c>
      <c r="M8" s="120"/>
      <c r="N8" s="120"/>
      <c r="O8" s="125">
        <v>530</v>
      </c>
      <c r="P8" s="120"/>
      <c r="Q8" s="120"/>
      <c r="R8" s="125">
        <v>109</v>
      </c>
      <c r="S8" s="120"/>
      <c r="T8" s="120"/>
      <c r="U8" s="125">
        <f>SUM(X8,AA8)</f>
        <v>150</v>
      </c>
      <c r="V8" s="120"/>
      <c r="W8" s="120"/>
      <c r="X8" s="125">
        <v>55</v>
      </c>
      <c r="Y8" s="120"/>
      <c r="Z8" s="120"/>
      <c r="AA8" s="125">
        <v>95</v>
      </c>
      <c r="AB8" s="51"/>
      <c r="AC8" s="51"/>
      <c r="AD8" s="51"/>
      <c r="AE8" s="51"/>
      <c r="AF8" s="737"/>
      <c r="AG8" s="737"/>
      <c r="AH8" s="733"/>
      <c r="AI8" s="846" t="s">
        <v>24</v>
      </c>
      <c r="AJ8" s="860"/>
      <c r="AK8" s="122" t="s">
        <v>25</v>
      </c>
      <c r="AL8" s="122" t="s">
        <v>26</v>
      </c>
      <c r="AM8" s="122" t="s">
        <v>25</v>
      </c>
      <c r="AN8" s="122" t="s">
        <v>26</v>
      </c>
      <c r="AO8" s="122" t="s">
        <v>25</v>
      </c>
      <c r="AP8" s="122" t="s">
        <v>26</v>
      </c>
      <c r="AQ8" s="122" t="s">
        <v>25</v>
      </c>
      <c r="AR8" s="122" t="s">
        <v>26</v>
      </c>
      <c r="AS8" s="122" t="s">
        <v>25</v>
      </c>
      <c r="AT8" s="122" t="s">
        <v>26</v>
      </c>
      <c r="AU8" s="122" t="s">
        <v>25</v>
      </c>
      <c r="AV8" s="122" t="s">
        <v>26</v>
      </c>
      <c r="AW8" s="122" t="s">
        <v>25</v>
      </c>
      <c r="AX8" s="121" t="s">
        <v>26</v>
      </c>
    </row>
    <row r="9" spans="1:50" ht="19.5" customHeight="1">
      <c r="A9" s="550" t="s">
        <v>425</v>
      </c>
      <c r="B9" s="843"/>
      <c r="C9" s="551"/>
      <c r="D9" s="126"/>
      <c r="F9" s="125">
        <v>40</v>
      </c>
      <c r="G9" s="120"/>
      <c r="H9" s="120"/>
      <c r="I9" s="125">
        <v>44</v>
      </c>
      <c r="J9" s="120"/>
      <c r="K9" s="120"/>
      <c r="L9" s="125">
        <f aca="true" t="shared" si="0" ref="L9:L14">SUM(O9,R9)</f>
        <v>615</v>
      </c>
      <c r="M9" s="120"/>
      <c r="N9" s="120"/>
      <c r="O9" s="125">
        <v>517</v>
      </c>
      <c r="P9" s="120"/>
      <c r="Q9" s="120"/>
      <c r="R9" s="125">
        <v>98</v>
      </c>
      <c r="S9" s="120"/>
      <c r="T9" s="120"/>
      <c r="U9" s="125">
        <f aca="true" t="shared" si="1" ref="U9:U14">SUM(X9,AA9)</f>
        <v>153</v>
      </c>
      <c r="V9" s="120"/>
      <c r="W9" s="120"/>
      <c r="X9" s="125">
        <v>61</v>
      </c>
      <c r="Y9" s="120"/>
      <c r="Z9" s="120"/>
      <c r="AA9" s="125">
        <v>92</v>
      </c>
      <c r="AB9" s="51"/>
      <c r="AC9" s="51"/>
      <c r="AD9" s="51"/>
      <c r="AE9" s="51"/>
      <c r="AF9" s="844" t="s">
        <v>178</v>
      </c>
      <c r="AG9" s="844"/>
      <c r="AH9" s="747"/>
      <c r="AI9" s="192"/>
      <c r="AJ9" s="424">
        <f aca="true" t="shared" si="2" ref="AJ9:AX9">SUM(AJ11,AJ19)</f>
        <v>3719</v>
      </c>
      <c r="AK9" s="424">
        <f t="shared" si="2"/>
        <v>3223</v>
      </c>
      <c r="AL9" s="424">
        <f t="shared" si="2"/>
        <v>496</v>
      </c>
      <c r="AM9" s="424">
        <f t="shared" si="2"/>
        <v>1442</v>
      </c>
      <c r="AN9" s="424">
        <f t="shared" si="2"/>
        <v>133</v>
      </c>
      <c r="AO9" s="424">
        <f t="shared" si="2"/>
        <v>205</v>
      </c>
      <c r="AP9" s="424">
        <f t="shared" si="2"/>
        <v>12</v>
      </c>
      <c r="AQ9" s="424">
        <f t="shared" si="2"/>
        <v>1105</v>
      </c>
      <c r="AR9" s="424">
        <f t="shared" si="2"/>
        <v>135</v>
      </c>
      <c r="AS9" s="424">
        <f t="shared" si="2"/>
        <v>128</v>
      </c>
      <c r="AT9" s="424">
        <f t="shared" si="2"/>
        <v>91</v>
      </c>
      <c r="AU9" s="424">
        <f t="shared" si="2"/>
        <v>72</v>
      </c>
      <c r="AV9" s="424">
        <f t="shared" si="2"/>
        <v>3</v>
      </c>
      <c r="AW9" s="424">
        <f t="shared" si="2"/>
        <v>271</v>
      </c>
      <c r="AX9" s="424">
        <f t="shared" si="2"/>
        <v>122</v>
      </c>
    </row>
    <row r="10" spans="1:50" ht="19.5" customHeight="1">
      <c r="A10" s="550" t="s">
        <v>426</v>
      </c>
      <c r="B10" s="843"/>
      <c r="C10" s="551"/>
      <c r="D10" s="126"/>
      <c r="F10" s="125">
        <v>38</v>
      </c>
      <c r="G10" s="120"/>
      <c r="H10" s="120"/>
      <c r="I10" s="125">
        <v>41</v>
      </c>
      <c r="J10" s="120"/>
      <c r="K10" s="120"/>
      <c r="L10" s="125">
        <f t="shared" si="0"/>
        <v>592</v>
      </c>
      <c r="M10" s="120"/>
      <c r="N10" s="120"/>
      <c r="O10" s="125">
        <v>499</v>
      </c>
      <c r="P10" s="120"/>
      <c r="Q10" s="120"/>
      <c r="R10" s="125">
        <v>93</v>
      </c>
      <c r="S10" s="120"/>
      <c r="T10" s="120"/>
      <c r="U10" s="125">
        <f t="shared" si="1"/>
        <v>145</v>
      </c>
      <c r="V10" s="120"/>
      <c r="W10" s="120"/>
      <c r="X10" s="125">
        <v>53</v>
      </c>
      <c r="Y10" s="120"/>
      <c r="Z10" s="120"/>
      <c r="AA10" s="125">
        <v>92</v>
      </c>
      <c r="AB10" s="51"/>
      <c r="AC10" s="51"/>
      <c r="AD10" s="51"/>
      <c r="AE10" s="51"/>
      <c r="AF10" s="125"/>
      <c r="AG10" s="125"/>
      <c r="AH10" s="128"/>
      <c r="AI10" s="114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</row>
    <row r="11" spans="1:50" ht="19.5" customHeight="1">
      <c r="A11" s="545" t="s">
        <v>427</v>
      </c>
      <c r="B11" s="849"/>
      <c r="C11" s="564"/>
      <c r="D11" s="183"/>
      <c r="E11" s="188"/>
      <c r="F11" s="421">
        <f>SUM(F13:F14)</f>
        <v>34</v>
      </c>
      <c r="G11" s="184"/>
      <c r="H11" s="184"/>
      <c r="I11" s="421">
        <f>SUM(I13:I14)</f>
        <v>38</v>
      </c>
      <c r="J11" s="184"/>
      <c r="K11" s="184"/>
      <c r="L11" s="421">
        <f>SUM(L13:L14)</f>
        <v>574</v>
      </c>
      <c r="M11" s="184"/>
      <c r="N11" s="184"/>
      <c r="O11" s="421">
        <f>SUM(O13:O14)</f>
        <v>476</v>
      </c>
      <c r="P11" s="184"/>
      <c r="Q11" s="184"/>
      <c r="R11" s="421">
        <f>SUM(R13:R14)</f>
        <v>98</v>
      </c>
      <c r="S11" s="184"/>
      <c r="T11" s="184"/>
      <c r="U11" s="421">
        <f>SUM(U13:U14)</f>
        <v>153</v>
      </c>
      <c r="V11" s="184"/>
      <c r="W11" s="184"/>
      <c r="X11" s="421">
        <f>SUM(X13:X14)</f>
        <v>64</v>
      </c>
      <c r="Y11" s="184"/>
      <c r="Z11" s="184"/>
      <c r="AA11" s="421">
        <f>SUM(AA13:AA14)</f>
        <v>89</v>
      </c>
      <c r="AB11" s="51"/>
      <c r="AC11" s="51"/>
      <c r="AD11" s="51"/>
      <c r="AE11" s="51"/>
      <c r="AF11" s="794" t="s">
        <v>184</v>
      </c>
      <c r="AG11" s="125"/>
      <c r="AH11" s="129" t="s">
        <v>24</v>
      </c>
      <c r="AI11" s="117"/>
      <c r="AJ11" s="52">
        <f aca="true" t="shared" si="3" ref="AJ11:AX11">SUM(AJ12:AJ17)</f>
        <v>2289</v>
      </c>
      <c r="AK11" s="52">
        <f t="shared" si="3"/>
        <v>2039</v>
      </c>
      <c r="AL11" s="52">
        <f t="shared" si="3"/>
        <v>250</v>
      </c>
      <c r="AM11" s="52">
        <f t="shared" si="3"/>
        <v>965</v>
      </c>
      <c r="AN11" s="52">
        <f t="shared" si="3"/>
        <v>64</v>
      </c>
      <c r="AO11" s="52">
        <f t="shared" si="3"/>
        <v>54</v>
      </c>
      <c r="AP11" s="52">
        <f t="shared" si="3"/>
        <v>4</v>
      </c>
      <c r="AQ11" s="52">
        <f t="shared" si="3"/>
        <v>818</v>
      </c>
      <c r="AR11" s="52">
        <f t="shared" si="3"/>
        <v>103</v>
      </c>
      <c r="AS11" s="52">
        <f t="shared" si="3"/>
        <v>40</v>
      </c>
      <c r="AT11" s="52">
        <f t="shared" si="3"/>
        <v>21</v>
      </c>
      <c r="AU11" s="52">
        <f t="shared" si="3"/>
        <v>41</v>
      </c>
      <c r="AV11" s="52">
        <f t="shared" si="3"/>
        <v>2</v>
      </c>
      <c r="AW11" s="52">
        <f t="shared" si="3"/>
        <v>121</v>
      </c>
      <c r="AX11" s="52">
        <f t="shared" si="3"/>
        <v>56</v>
      </c>
    </row>
    <row r="12" spans="1:50" ht="19.5" customHeight="1">
      <c r="A12" s="114"/>
      <c r="B12" s="114"/>
      <c r="C12" s="130"/>
      <c r="D12" s="126"/>
      <c r="F12" s="117"/>
      <c r="G12" s="120"/>
      <c r="H12" s="120"/>
      <c r="I12" s="117"/>
      <c r="J12" s="120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20"/>
      <c r="Z12" s="120"/>
      <c r="AA12" s="117"/>
      <c r="AB12" s="51"/>
      <c r="AC12" s="51"/>
      <c r="AD12" s="51"/>
      <c r="AE12" s="51"/>
      <c r="AF12" s="794"/>
      <c r="AG12" s="125"/>
      <c r="AH12" s="133" t="s">
        <v>181</v>
      </c>
      <c r="AI12" s="134"/>
      <c r="AJ12" s="52">
        <f aca="true" t="shared" si="4" ref="AJ12:AJ17">SUM(AK12:AL12)</f>
        <v>15</v>
      </c>
      <c r="AK12" s="52">
        <f>SUM(AM12,AO12,AQ12,AS12,AU12,AW12)</f>
        <v>14</v>
      </c>
      <c r="AL12" s="52">
        <f>SUM(AN12,AP12,AR12,AT12,AV12,AX12)</f>
        <v>1</v>
      </c>
      <c r="AM12" s="52">
        <v>2</v>
      </c>
      <c r="AN12" s="52" t="s">
        <v>255</v>
      </c>
      <c r="AO12" s="52">
        <v>1</v>
      </c>
      <c r="AP12" s="52" t="s">
        <v>778</v>
      </c>
      <c r="AQ12" s="52">
        <v>5</v>
      </c>
      <c r="AR12" s="52" t="s">
        <v>255</v>
      </c>
      <c r="AS12" s="52" t="s">
        <v>255</v>
      </c>
      <c r="AT12" s="52" t="s">
        <v>754</v>
      </c>
      <c r="AU12" s="52">
        <v>1</v>
      </c>
      <c r="AV12" s="52" t="s">
        <v>754</v>
      </c>
      <c r="AW12" s="52">
        <v>5</v>
      </c>
      <c r="AX12" s="52">
        <v>1</v>
      </c>
    </row>
    <row r="13" spans="1:50" ht="19.5" customHeight="1">
      <c r="A13" s="850" t="s">
        <v>180</v>
      </c>
      <c r="B13" s="850"/>
      <c r="C13" s="851"/>
      <c r="D13" s="126"/>
      <c r="F13" s="125">
        <v>1</v>
      </c>
      <c r="G13" s="120"/>
      <c r="H13" s="120"/>
      <c r="I13" s="125">
        <v>2</v>
      </c>
      <c r="J13" s="120"/>
      <c r="K13" s="120"/>
      <c r="L13" s="125">
        <f t="shared" si="0"/>
        <v>1</v>
      </c>
      <c r="M13" s="75"/>
      <c r="N13" s="120"/>
      <c r="O13" s="52" t="s">
        <v>755</v>
      </c>
      <c r="P13" s="120"/>
      <c r="Q13" s="120"/>
      <c r="R13" s="125">
        <v>1</v>
      </c>
      <c r="S13" s="120"/>
      <c r="T13" s="120"/>
      <c r="U13" s="52" t="s">
        <v>755</v>
      </c>
      <c r="V13" s="117"/>
      <c r="W13" s="117"/>
      <c r="X13" s="52" t="s">
        <v>755</v>
      </c>
      <c r="Y13" s="52"/>
      <c r="Z13" s="52"/>
      <c r="AA13" s="52" t="s">
        <v>755</v>
      </c>
      <c r="AB13" s="51"/>
      <c r="AC13" s="51"/>
      <c r="AD13" s="51"/>
      <c r="AE13" s="51"/>
      <c r="AF13" s="794"/>
      <c r="AG13" s="125"/>
      <c r="AH13" s="132" t="s">
        <v>185</v>
      </c>
      <c r="AI13" s="131"/>
      <c r="AJ13" s="52">
        <f t="shared" si="4"/>
        <v>10</v>
      </c>
      <c r="AK13" s="52">
        <f>SUM(AM13,AO13,AQ13,AS13,AU13,AW13)</f>
        <v>10</v>
      </c>
      <c r="AL13" s="52" t="s">
        <v>779</v>
      </c>
      <c r="AM13" s="52">
        <v>1</v>
      </c>
      <c r="AN13" s="52" t="s">
        <v>754</v>
      </c>
      <c r="AO13" s="52" t="s">
        <v>785</v>
      </c>
      <c r="AP13" s="52" t="s">
        <v>255</v>
      </c>
      <c r="AQ13" s="52">
        <v>7</v>
      </c>
      <c r="AR13" s="52" t="s">
        <v>754</v>
      </c>
      <c r="AS13" s="52" t="s">
        <v>754</v>
      </c>
      <c r="AT13" s="52" t="s">
        <v>754</v>
      </c>
      <c r="AU13" s="52" t="s">
        <v>754</v>
      </c>
      <c r="AV13" s="52" t="s">
        <v>754</v>
      </c>
      <c r="AW13" s="52">
        <v>2</v>
      </c>
      <c r="AX13" s="52" t="s">
        <v>754</v>
      </c>
    </row>
    <row r="14" spans="1:50" ht="19.5" customHeight="1">
      <c r="A14" s="834" t="s">
        <v>183</v>
      </c>
      <c r="B14" s="834"/>
      <c r="C14" s="835"/>
      <c r="D14" s="136"/>
      <c r="E14" s="137"/>
      <c r="F14" s="138">
        <v>33</v>
      </c>
      <c r="G14" s="137"/>
      <c r="H14" s="137"/>
      <c r="I14" s="138">
        <v>36</v>
      </c>
      <c r="J14" s="137"/>
      <c r="K14" s="137"/>
      <c r="L14" s="138">
        <f t="shared" si="0"/>
        <v>573</v>
      </c>
      <c r="M14" s="137"/>
      <c r="N14" s="137"/>
      <c r="O14" s="138">
        <v>476</v>
      </c>
      <c r="P14" s="137"/>
      <c r="Q14" s="137"/>
      <c r="R14" s="138">
        <v>97</v>
      </c>
      <c r="S14" s="137"/>
      <c r="T14" s="137"/>
      <c r="U14" s="138">
        <f t="shared" si="1"/>
        <v>153</v>
      </c>
      <c r="V14" s="137"/>
      <c r="W14" s="137"/>
      <c r="X14" s="138">
        <v>64</v>
      </c>
      <c r="Y14" s="137"/>
      <c r="Z14" s="137"/>
      <c r="AA14" s="138">
        <v>89</v>
      </c>
      <c r="AB14" s="51"/>
      <c r="AC14" s="51"/>
      <c r="AD14" s="51"/>
      <c r="AE14" s="51"/>
      <c r="AF14" s="794"/>
      <c r="AG14" s="125"/>
      <c r="AH14" s="132" t="s">
        <v>186</v>
      </c>
      <c r="AI14" s="131"/>
      <c r="AJ14" s="52">
        <f t="shared" si="4"/>
        <v>771</v>
      </c>
      <c r="AK14" s="52">
        <f>SUM(AM14,AO14,AQ14,AS14,AU14,AW14)</f>
        <v>737</v>
      </c>
      <c r="AL14" s="52">
        <f>SUM(AN14,AP14,AR14,AT14,AV14,AX14)</f>
        <v>34</v>
      </c>
      <c r="AM14" s="52">
        <v>344</v>
      </c>
      <c r="AN14" s="52">
        <v>6</v>
      </c>
      <c r="AO14" s="52">
        <v>28</v>
      </c>
      <c r="AP14" s="52">
        <v>1</v>
      </c>
      <c r="AQ14" s="52">
        <v>287</v>
      </c>
      <c r="AR14" s="52">
        <v>8</v>
      </c>
      <c r="AS14" s="52">
        <v>12</v>
      </c>
      <c r="AT14" s="52">
        <v>5</v>
      </c>
      <c r="AU14" s="52">
        <v>12</v>
      </c>
      <c r="AV14" s="52">
        <v>1</v>
      </c>
      <c r="AW14" s="52">
        <v>54</v>
      </c>
      <c r="AX14" s="52">
        <v>13</v>
      </c>
    </row>
    <row r="15" spans="1:50" ht="19.5" customHeight="1">
      <c r="A15" s="337" t="s">
        <v>538</v>
      </c>
      <c r="B15" s="139"/>
      <c r="C15" s="139"/>
      <c r="D15" s="117"/>
      <c r="E15" s="117"/>
      <c r="F15" s="117"/>
      <c r="G15" s="117"/>
      <c r="H15" s="117"/>
      <c r="I15" s="117"/>
      <c r="J15" s="117"/>
      <c r="K15" s="117"/>
      <c r="L15" s="51"/>
      <c r="M15" s="51"/>
      <c r="N15" s="51"/>
      <c r="O15" s="51"/>
      <c r="P15" s="51"/>
      <c r="Q15" s="51"/>
      <c r="R15" s="51"/>
      <c r="S15" s="51"/>
      <c r="T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794"/>
      <c r="AG15" s="125"/>
      <c r="AH15" s="132" t="s">
        <v>187</v>
      </c>
      <c r="AI15" s="131"/>
      <c r="AJ15" s="52">
        <f t="shared" si="4"/>
        <v>538</v>
      </c>
      <c r="AK15" s="52">
        <f>SUM(AM15,AO15,AQ15,AS15,AU15,AW15)</f>
        <v>482</v>
      </c>
      <c r="AL15" s="52">
        <f>SUM(AN15,AP15,AR15,AT15,AV15,AX15)</f>
        <v>56</v>
      </c>
      <c r="AM15" s="52">
        <v>265</v>
      </c>
      <c r="AN15" s="52">
        <v>17</v>
      </c>
      <c r="AO15" s="52">
        <v>16</v>
      </c>
      <c r="AP15" s="52">
        <v>1</v>
      </c>
      <c r="AQ15" s="52">
        <v>136</v>
      </c>
      <c r="AR15" s="52">
        <v>13</v>
      </c>
      <c r="AS15" s="52">
        <v>15</v>
      </c>
      <c r="AT15" s="52">
        <v>5</v>
      </c>
      <c r="AU15" s="52">
        <v>15</v>
      </c>
      <c r="AV15" s="52" t="s">
        <v>754</v>
      </c>
      <c r="AW15" s="52">
        <v>35</v>
      </c>
      <c r="AX15" s="52">
        <v>20</v>
      </c>
    </row>
    <row r="16" spans="1:50" ht="19.5" customHeight="1">
      <c r="A16" s="51" t="s">
        <v>38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794"/>
      <c r="AG16" s="125"/>
      <c r="AH16" s="132" t="s">
        <v>189</v>
      </c>
      <c r="AI16" s="131"/>
      <c r="AJ16" s="52">
        <f t="shared" si="4"/>
        <v>359</v>
      </c>
      <c r="AK16" s="52">
        <f>SUM(AM16,AO16,AQ16,AS16,AU16,AW16)</f>
        <v>289</v>
      </c>
      <c r="AL16" s="52">
        <f>SUM(AN16,AP16,AR16,AT16,AV16,AX16)</f>
        <v>70</v>
      </c>
      <c r="AM16" s="52">
        <v>85</v>
      </c>
      <c r="AN16" s="52">
        <v>10</v>
      </c>
      <c r="AO16" s="52">
        <v>8</v>
      </c>
      <c r="AP16" s="52">
        <v>2</v>
      </c>
      <c r="AQ16" s="52">
        <v>165</v>
      </c>
      <c r="AR16" s="52">
        <v>39</v>
      </c>
      <c r="AS16" s="52">
        <v>6</v>
      </c>
      <c r="AT16" s="52">
        <v>1</v>
      </c>
      <c r="AU16" s="52">
        <v>3</v>
      </c>
      <c r="AV16" s="52">
        <v>1</v>
      </c>
      <c r="AW16" s="52">
        <v>22</v>
      </c>
      <c r="AX16" s="52">
        <v>17</v>
      </c>
    </row>
    <row r="17" spans="20:50" ht="19.5" customHeight="1"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794"/>
      <c r="AG17" s="125"/>
      <c r="AH17" s="132" t="s">
        <v>190</v>
      </c>
      <c r="AI17" s="131"/>
      <c r="AJ17" s="52">
        <f t="shared" si="4"/>
        <v>596</v>
      </c>
      <c r="AK17" s="52">
        <f>SUM(AM17,AO17,AQ17,AS17,AU17,AW17)</f>
        <v>507</v>
      </c>
      <c r="AL17" s="52">
        <f>SUM(AN17,AP17,AR17,AT17,AV17,AX17)</f>
        <v>89</v>
      </c>
      <c r="AM17" s="52">
        <v>268</v>
      </c>
      <c r="AN17" s="52">
        <v>31</v>
      </c>
      <c r="AO17" s="52">
        <v>1</v>
      </c>
      <c r="AP17" s="52" t="s">
        <v>754</v>
      </c>
      <c r="AQ17" s="52">
        <v>218</v>
      </c>
      <c r="AR17" s="52">
        <v>43</v>
      </c>
      <c r="AS17" s="52">
        <v>7</v>
      </c>
      <c r="AT17" s="52">
        <v>10</v>
      </c>
      <c r="AU17" s="52">
        <v>10</v>
      </c>
      <c r="AV17" s="52" t="s">
        <v>754</v>
      </c>
      <c r="AW17" s="52">
        <v>3</v>
      </c>
      <c r="AX17" s="52">
        <v>5</v>
      </c>
    </row>
    <row r="18" spans="1:50" ht="19.5" customHeight="1">
      <c r="A18" s="845" t="s">
        <v>188</v>
      </c>
      <c r="B18" s="845"/>
      <c r="C18" s="845"/>
      <c r="D18" s="845"/>
      <c r="E18" s="845"/>
      <c r="F18" s="845"/>
      <c r="G18" s="845"/>
      <c r="H18" s="845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115"/>
      <c r="AC18" s="115"/>
      <c r="AD18" s="115"/>
      <c r="AE18" s="51"/>
      <c r="AF18" s="125"/>
      <c r="AG18" s="125"/>
      <c r="AH18" s="129"/>
      <c r="AI18" s="117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</row>
    <row r="19" spans="1:50" ht="19.5" customHeight="1" thickBot="1">
      <c r="A19" s="841" t="s">
        <v>540</v>
      </c>
      <c r="B19" s="841"/>
      <c r="C19" s="841"/>
      <c r="D19" s="841"/>
      <c r="E19" s="841"/>
      <c r="F19" s="841"/>
      <c r="G19" s="841"/>
      <c r="H19" s="841"/>
      <c r="I19" s="841"/>
      <c r="J19" s="841"/>
      <c r="K19" s="841"/>
      <c r="L19" s="841"/>
      <c r="M19" s="841"/>
      <c r="N19" s="841"/>
      <c r="O19" s="841"/>
      <c r="P19" s="841"/>
      <c r="Q19" s="841"/>
      <c r="R19" s="841"/>
      <c r="S19" s="841"/>
      <c r="T19" s="841"/>
      <c r="U19" s="841"/>
      <c r="V19" s="841"/>
      <c r="W19" s="841"/>
      <c r="X19" s="841"/>
      <c r="AA19" s="119" t="s">
        <v>115</v>
      </c>
      <c r="AB19" s="51"/>
      <c r="AC19" s="51"/>
      <c r="AD19" s="51"/>
      <c r="AE19" s="51"/>
      <c r="AF19" s="834" t="s">
        <v>562</v>
      </c>
      <c r="AG19" s="834"/>
      <c r="AH19" s="835"/>
      <c r="AI19" s="135"/>
      <c r="AJ19" s="141">
        <f>SUM(AK19:AL19)</f>
        <v>1430</v>
      </c>
      <c r="AK19" s="141">
        <f>SUM(AM19,AO19,AQ19,AS19,AU19,AW19)</f>
        <v>1184</v>
      </c>
      <c r="AL19" s="141">
        <f>SUM(AN19,AP19,AR19,AT19,AV19,AX19)</f>
        <v>246</v>
      </c>
      <c r="AM19" s="141">
        <v>477</v>
      </c>
      <c r="AN19" s="141">
        <v>69</v>
      </c>
      <c r="AO19" s="141">
        <v>151</v>
      </c>
      <c r="AP19" s="141">
        <v>8</v>
      </c>
      <c r="AQ19" s="141">
        <v>287</v>
      </c>
      <c r="AR19" s="141">
        <v>32</v>
      </c>
      <c r="AS19" s="141">
        <v>88</v>
      </c>
      <c r="AT19" s="141">
        <v>70</v>
      </c>
      <c r="AU19" s="141">
        <v>31</v>
      </c>
      <c r="AV19" s="141">
        <v>1</v>
      </c>
      <c r="AW19" s="141">
        <v>150</v>
      </c>
      <c r="AX19" s="141">
        <v>66</v>
      </c>
    </row>
    <row r="20" spans="1:50" ht="19.5" customHeight="1">
      <c r="A20" s="836" t="s">
        <v>486</v>
      </c>
      <c r="B20" s="836"/>
      <c r="C20" s="577"/>
      <c r="D20" s="776" t="s">
        <v>291</v>
      </c>
      <c r="E20" s="777"/>
      <c r="F20" s="777"/>
      <c r="G20" s="777"/>
      <c r="H20" s="777"/>
      <c r="I20" s="842"/>
      <c r="J20" s="776" t="s">
        <v>266</v>
      </c>
      <c r="K20" s="777"/>
      <c r="L20" s="777"/>
      <c r="M20" s="777"/>
      <c r="N20" s="777"/>
      <c r="O20" s="842"/>
      <c r="P20" s="776" t="s">
        <v>265</v>
      </c>
      <c r="Q20" s="777"/>
      <c r="R20" s="777"/>
      <c r="S20" s="777"/>
      <c r="T20" s="777"/>
      <c r="U20" s="842"/>
      <c r="V20" s="776" t="s">
        <v>274</v>
      </c>
      <c r="W20" s="777"/>
      <c r="X20" s="777"/>
      <c r="Y20" s="777"/>
      <c r="Z20" s="777"/>
      <c r="AA20" s="777"/>
      <c r="AB20" s="51"/>
      <c r="AC20" s="51"/>
      <c r="AD20" s="51"/>
      <c r="AE20" s="51"/>
      <c r="AF20" s="51" t="s">
        <v>563</v>
      </c>
      <c r="AG20" s="51"/>
      <c r="AH20" s="115"/>
      <c r="AI20" s="115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</row>
    <row r="21" spans="1:31" ht="19.5" customHeight="1">
      <c r="A21" s="515"/>
      <c r="B21" s="515"/>
      <c r="C21" s="573"/>
      <c r="D21" s="846" t="s">
        <v>24</v>
      </c>
      <c r="E21" s="847"/>
      <c r="F21" s="865" t="s">
        <v>25</v>
      </c>
      <c r="G21" s="865"/>
      <c r="H21" s="865" t="s">
        <v>26</v>
      </c>
      <c r="I21" s="865"/>
      <c r="J21" s="865" t="s">
        <v>24</v>
      </c>
      <c r="K21" s="865"/>
      <c r="L21" s="865" t="s">
        <v>25</v>
      </c>
      <c r="M21" s="865"/>
      <c r="N21" s="865" t="s">
        <v>26</v>
      </c>
      <c r="O21" s="865"/>
      <c r="P21" s="865" t="s">
        <v>24</v>
      </c>
      <c r="Q21" s="865"/>
      <c r="R21" s="865" t="s">
        <v>25</v>
      </c>
      <c r="S21" s="865"/>
      <c r="T21" s="865" t="s">
        <v>26</v>
      </c>
      <c r="U21" s="865"/>
      <c r="V21" s="865" t="s">
        <v>24</v>
      </c>
      <c r="W21" s="865"/>
      <c r="X21" s="865" t="s">
        <v>25</v>
      </c>
      <c r="Y21" s="865"/>
      <c r="Z21" s="847" t="s">
        <v>26</v>
      </c>
      <c r="AA21" s="847"/>
      <c r="AB21" s="51"/>
      <c r="AC21" s="51"/>
      <c r="AD21" s="51"/>
      <c r="AE21" s="51"/>
    </row>
    <row r="22" spans="1:55" ht="19.5" customHeight="1">
      <c r="A22" s="474" t="s">
        <v>258</v>
      </c>
      <c r="B22" s="475"/>
      <c r="C22" s="476"/>
      <c r="D22" s="866">
        <f>SUM(F22:I22)</f>
        <v>7372</v>
      </c>
      <c r="E22" s="867"/>
      <c r="F22" s="868">
        <f>SUM(L22,R22,X22)</f>
        <v>3643</v>
      </c>
      <c r="G22" s="869"/>
      <c r="H22" s="868">
        <f>SUM(N22,T22,Z22)</f>
        <v>3729</v>
      </c>
      <c r="I22" s="869"/>
      <c r="J22" s="829" t="s">
        <v>34</v>
      </c>
      <c r="K22" s="830"/>
      <c r="L22" s="829" t="s">
        <v>34</v>
      </c>
      <c r="M22" s="830"/>
      <c r="N22" s="829" t="s">
        <v>34</v>
      </c>
      <c r="O22" s="830"/>
      <c r="P22" s="770">
        <f>SUM(R22:U22)</f>
        <v>24</v>
      </c>
      <c r="Q22" s="813"/>
      <c r="R22" s="829" t="s">
        <v>34</v>
      </c>
      <c r="S22" s="830"/>
      <c r="T22" s="829">
        <v>24</v>
      </c>
      <c r="U22" s="830"/>
      <c r="V22" s="868">
        <f>SUM(X22:AA22)</f>
        <v>7348</v>
      </c>
      <c r="W22" s="867"/>
      <c r="X22" s="870">
        <v>3643</v>
      </c>
      <c r="Y22" s="871"/>
      <c r="Z22" s="870">
        <v>3705</v>
      </c>
      <c r="AA22" s="871"/>
      <c r="AB22" s="51"/>
      <c r="AC22" s="51"/>
      <c r="AD22" s="51"/>
      <c r="AE22" s="115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</row>
    <row r="23" spans="1:55" ht="19.5" customHeight="1">
      <c r="A23" s="550" t="s">
        <v>424</v>
      </c>
      <c r="B23" s="843"/>
      <c r="C23" s="551"/>
      <c r="D23" s="866">
        <f>SUM(F23:I23)</f>
        <v>6918</v>
      </c>
      <c r="E23" s="867"/>
      <c r="F23" s="868">
        <f>SUM(L23,R23,X23)</f>
        <v>3326</v>
      </c>
      <c r="G23" s="869"/>
      <c r="H23" s="868">
        <f>SUM(N23,T23,Z23)</f>
        <v>3592</v>
      </c>
      <c r="I23" s="869"/>
      <c r="J23" s="770" t="s">
        <v>34</v>
      </c>
      <c r="K23" s="813"/>
      <c r="L23" s="770" t="s">
        <v>34</v>
      </c>
      <c r="M23" s="813"/>
      <c r="N23" s="770" t="s">
        <v>34</v>
      </c>
      <c r="O23" s="813"/>
      <c r="P23" s="770">
        <f>SUM(R23:U23)</f>
        <v>27</v>
      </c>
      <c r="Q23" s="813"/>
      <c r="R23" s="770" t="s">
        <v>34</v>
      </c>
      <c r="S23" s="813"/>
      <c r="T23" s="770">
        <v>27</v>
      </c>
      <c r="U23" s="813"/>
      <c r="V23" s="868">
        <f>SUM(X23:AA23)</f>
        <v>6891</v>
      </c>
      <c r="W23" s="867"/>
      <c r="X23" s="868">
        <v>3326</v>
      </c>
      <c r="Y23" s="872"/>
      <c r="Z23" s="868">
        <v>3565</v>
      </c>
      <c r="AA23" s="872"/>
      <c r="AB23" s="51"/>
      <c r="AC23" s="51"/>
      <c r="AD23" s="51"/>
      <c r="AE23" s="115"/>
      <c r="AF23" s="793"/>
      <c r="AG23" s="793"/>
      <c r="AH23" s="793"/>
      <c r="AI23" s="793"/>
      <c r="AJ23" s="793"/>
      <c r="AK23" s="793"/>
      <c r="AL23" s="793"/>
      <c r="AM23" s="793"/>
      <c r="AN23" s="793"/>
      <c r="AO23" s="793"/>
      <c r="AP23" s="793"/>
      <c r="AQ23" s="793"/>
      <c r="AR23" s="793"/>
      <c r="AS23" s="793"/>
      <c r="AT23" s="793"/>
      <c r="AU23" s="793"/>
      <c r="AV23" s="793"/>
      <c r="AW23" s="793"/>
      <c r="AX23" s="793"/>
      <c r="AY23" s="793"/>
      <c r="AZ23" s="793"/>
      <c r="BA23" s="793"/>
      <c r="BB23" s="793"/>
      <c r="BC23" s="793"/>
    </row>
    <row r="24" spans="1:55" ht="19.5" customHeight="1" thickBot="1">
      <c r="A24" s="550" t="s">
        <v>425</v>
      </c>
      <c r="B24" s="843"/>
      <c r="C24" s="551"/>
      <c r="D24" s="866">
        <f>SUM(F24:I24)</f>
        <v>6843</v>
      </c>
      <c r="E24" s="867"/>
      <c r="F24" s="868">
        <f>SUM(L24,R24,X24)</f>
        <v>3382</v>
      </c>
      <c r="G24" s="869"/>
      <c r="H24" s="868">
        <f>SUM(N24,T24,Z24)</f>
        <v>3461</v>
      </c>
      <c r="I24" s="869"/>
      <c r="J24" s="770" t="s">
        <v>34</v>
      </c>
      <c r="K24" s="813"/>
      <c r="L24" s="770" t="s">
        <v>34</v>
      </c>
      <c r="M24" s="813"/>
      <c r="N24" s="770" t="s">
        <v>34</v>
      </c>
      <c r="O24" s="813"/>
      <c r="P24" s="770">
        <f>SUM(R24:U24)</f>
        <v>27</v>
      </c>
      <c r="Q24" s="813"/>
      <c r="R24" s="770" t="s">
        <v>34</v>
      </c>
      <c r="S24" s="813"/>
      <c r="T24" s="770">
        <v>27</v>
      </c>
      <c r="U24" s="813"/>
      <c r="V24" s="868">
        <f>SUM(X24:AA24)</f>
        <v>6816</v>
      </c>
      <c r="W24" s="867"/>
      <c r="X24" s="868">
        <v>3382</v>
      </c>
      <c r="Y24" s="872"/>
      <c r="Z24" s="868">
        <v>3434</v>
      </c>
      <c r="AA24" s="872"/>
      <c r="AB24" s="51"/>
      <c r="AC24" s="51"/>
      <c r="AD24" s="51"/>
      <c r="AE24" s="51"/>
      <c r="AF24" s="771" t="s">
        <v>564</v>
      </c>
      <c r="AG24" s="771"/>
      <c r="AH24" s="771"/>
      <c r="AI24" s="771"/>
      <c r="AJ24" s="771"/>
      <c r="AK24" s="771"/>
      <c r="AL24" s="771"/>
      <c r="AM24" s="771"/>
      <c r="AN24" s="771"/>
      <c r="AO24" s="771"/>
      <c r="AP24" s="771"/>
      <c r="AQ24" s="771"/>
      <c r="AR24" s="771"/>
      <c r="AS24" s="771"/>
      <c r="AT24" s="771"/>
      <c r="AU24" s="771"/>
      <c r="AV24" s="771"/>
      <c r="AW24" s="771"/>
      <c r="AX24" s="771"/>
      <c r="AY24" s="771"/>
      <c r="AZ24" s="771"/>
      <c r="BB24" s="52" t="s">
        <v>115</v>
      </c>
      <c r="BC24" s="52"/>
    </row>
    <row r="25" spans="1:55" ht="19.5" customHeight="1">
      <c r="A25" s="550" t="s">
        <v>426</v>
      </c>
      <c r="B25" s="843"/>
      <c r="C25" s="551"/>
      <c r="D25" s="866">
        <f>SUM(F25:I25)</f>
        <v>7149</v>
      </c>
      <c r="E25" s="867"/>
      <c r="F25" s="868">
        <f>SUM(L25,R25,X25)</f>
        <v>3469</v>
      </c>
      <c r="G25" s="869"/>
      <c r="H25" s="868">
        <f>SUM(N25,T25,Z25)</f>
        <v>3680</v>
      </c>
      <c r="I25" s="869"/>
      <c r="J25" s="770" t="s">
        <v>34</v>
      </c>
      <c r="K25" s="813"/>
      <c r="L25" s="770" t="s">
        <v>34</v>
      </c>
      <c r="M25" s="813"/>
      <c r="N25" s="770" t="s">
        <v>34</v>
      </c>
      <c r="O25" s="813"/>
      <c r="P25" s="770">
        <f>SUM(R25:U25)</f>
        <v>35</v>
      </c>
      <c r="Q25" s="813"/>
      <c r="R25" s="770" t="s">
        <v>34</v>
      </c>
      <c r="S25" s="813"/>
      <c r="T25" s="770">
        <v>35</v>
      </c>
      <c r="U25" s="813"/>
      <c r="V25" s="868">
        <f>SUM(X25:AA25)</f>
        <v>7114</v>
      </c>
      <c r="W25" s="867"/>
      <c r="X25" s="868">
        <v>3469</v>
      </c>
      <c r="Y25" s="872"/>
      <c r="Z25" s="868">
        <v>3645</v>
      </c>
      <c r="AA25" s="872"/>
      <c r="AB25" s="51"/>
      <c r="AC25" s="51"/>
      <c r="AD25" s="51"/>
      <c r="AE25" s="51"/>
      <c r="AF25" s="857" t="s">
        <v>565</v>
      </c>
      <c r="AG25" s="857"/>
      <c r="AH25" s="878"/>
      <c r="AI25" s="878"/>
      <c r="AJ25" s="736"/>
      <c r="AK25" s="798" t="s">
        <v>543</v>
      </c>
      <c r="AL25" s="836"/>
      <c r="AM25" s="883" t="s">
        <v>560</v>
      </c>
      <c r="AN25" s="796"/>
      <c r="AO25" s="796"/>
      <c r="AP25" s="796"/>
      <c r="AQ25" s="796"/>
      <c r="AR25" s="796"/>
      <c r="AS25" s="796"/>
      <c r="AT25" s="891"/>
      <c r="AU25" s="883" t="s">
        <v>561</v>
      </c>
      <c r="AV25" s="796"/>
      <c r="AW25" s="796"/>
      <c r="AX25" s="796"/>
      <c r="AY25" s="796"/>
      <c r="AZ25" s="796"/>
      <c r="BA25" s="796"/>
      <c r="BB25" s="796"/>
      <c r="BC25" s="261"/>
    </row>
    <row r="26" spans="1:55" ht="19.5" customHeight="1">
      <c r="A26" s="545" t="s">
        <v>427</v>
      </c>
      <c r="B26" s="849"/>
      <c r="C26" s="564"/>
      <c r="D26" s="873">
        <f>SUM(F26:I26)</f>
        <v>6974</v>
      </c>
      <c r="E26" s="874"/>
      <c r="F26" s="875">
        <f>SUM(L26,R26,X26)</f>
        <v>3520</v>
      </c>
      <c r="G26" s="874"/>
      <c r="H26" s="875">
        <f>SUM(N26,T26,Z26)</f>
        <v>3454</v>
      </c>
      <c r="I26" s="874"/>
      <c r="J26" s="814" t="s">
        <v>34</v>
      </c>
      <c r="K26" s="815"/>
      <c r="L26" s="814" t="s">
        <v>34</v>
      </c>
      <c r="M26" s="815"/>
      <c r="N26" s="814" t="s">
        <v>34</v>
      </c>
      <c r="O26" s="815"/>
      <c r="P26" s="814">
        <f>SUM(R26:U26)</f>
        <v>34</v>
      </c>
      <c r="Q26" s="815"/>
      <c r="R26" s="814" t="s">
        <v>34</v>
      </c>
      <c r="S26" s="815"/>
      <c r="T26" s="814">
        <v>34</v>
      </c>
      <c r="U26" s="815"/>
      <c r="V26" s="875">
        <f>SUM(X26:AA26)</f>
        <v>6940</v>
      </c>
      <c r="W26" s="874"/>
      <c r="X26" s="876">
        <v>3520</v>
      </c>
      <c r="Y26" s="877"/>
      <c r="Z26" s="876">
        <v>3420</v>
      </c>
      <c r="AA26" s="877"/>
      <c r="AB26" s="51"/>
      <c r="AC26" s="51"/>
      <c r="AD26" s="51"/>
      <c r="AE26" s="51"/>
      <c r="AF26" s="541"/>
      <c r="AG26" s="541"/>
      <c r="AH26" s="541"/>
      <c r="AI26" s="541"/>
      <c r="AJ26" s="739"/>
      <c r="AK26" s="888"/>
      <c r="AL26" s="889"/>
      <c r="AM26" s="884" t="s">
        <v>52</v>
      </c>
      <c r="AN26" s="885"/>
      <c r="AO26" s="924" t="s">
        <v>275</v>
      </c>
      <c r="AP26" s="925"/>
      <c r="AQ26" s="879" t="s">
        <v>265</v>
      </c>
      <c r="AR26" s="926"/>
      <c r="AS26" s="879" t="s">
        <v>274</v>
      </c>
      <c r="AT26" s="926"/>
      <c r="AU26" s="884" t="s">
        <v>52</v>
      </c>
      <c r="AV26" s="885"/>
      <c r="AW26" s="879" t="s">
        <v>266</v>
      </c>
      <c r="AX26" s="880"/>
      <c r="AY26" s="879" t="s">
        <v>265</v>
      </c>
      <c r="AZ26" s="880"/>
      <c r="BA26" s="879" t="s">
        <v>274</v>
      </c>
      <c r="BB26" s="880"/>
      <c r="BC26" s="117"/>
    </row>
    <row r="27" spans="1:55" ht="19.5" customHeight="1">
      <c r="A27" s="217" t="s">
        <v>38</v>
      </c>
      <c r="B27" s="217"/>
      <c r="C27" s="218"/>
      <c r="G27" s="120"/>
      <c r="H27" s="120"/>
      <c r="I27" s="120"/>
      <c r="J27" s="120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E27" s="51"/>
      <c r="AF27" s="737"/>
      <c r="AG27" s="737"/>
      <c r="AH27" s="737"/>
      <c r="AI27" s="737"/>
      <c r="AJ27" s="733"/>
      <c r="AK27" s="890"/>
      <c r="AL27" s="882"/>
      <c r="AM27" s="886"/>
      <c r="AN27" s="887"/>
      <c r="AO27" s="886"/>
      <c r="AP27" s="887"/>
      <c r="AQ27" s="881"/>
      <c r="AR27" s="927"/>
      <c r="AS27" s="881"/>
      <c r="AT27" s="927"/>
      <c r="AU27" s="886"/>
      <c r="AV27" s="887"/>
      <c r="AW27" s="881"/>
      <c r="AX27" s="882"/>
      <c r="AY27" s="881"/>
      <c r="AZ27" s="882"/>
      <c r="BA27" s="881"/>
      <c r="BB27" s="882"/>
      <c r="BC27" s="117"/>
    </row>
    <row r="28" spans="16:55" ht="19.5" customHeight="1"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E28" s="51"/>
      <c r="AF28" s="920" t="s">
        <v>5</v>
      </c>
      <c r="AG28" s="920"/>
      <c r="AH28" s="920"/>
      <c r="AI28" s="242"/>
      <c r="AJ28" s="243" t="s">
        <v>300</v>
      </c>
      <c r="AK28" s="190"/>
      <c r="AL28" s="178">
        <f>SUM(AL29:AL30)</f>
        <v>2832</v>
      </c>
      <c r="AM28" s="338"/>
      <c r="AN28" s="178">
        <f>SUM(AN29:AN30)</f>
        <v>2646</v>
      </c>
      <c r="AO28" s="188"/>
      <c r="AP28" s="178">
        <f>SUM(AP29:AP30)</f>
        <v>1197</v>
      </c>
      <c r="AQ28" s="338"/>
      <c r="AR28" s="178">
        <f>SUM(AR29:AR30)</f>
        <v>32</v>
      </c>
      <c r="AS28" s="338"/>
      <c r="AT28" s="178">
        <f>SUM(AT29:AT30)</f>
        <v>1417</v>
      </c>
      <c r="AU28" s="338"/>
      <c r="AV28" s="178">
        <f>SUM(AV29:AV30)</f>
        <v>186</v>
      </c>
      <c r="AW28" s="338"/>
      <c r="AX28" s="178">
        <f>SUM(AX29:AX30)</f>
        <v>14</v>
      </c>
      <c r="AY28" s="338"/>
      <c r="AZ28" s="178">
        <f>SUM(AZ29:AZ30)</f>
        <v>38</v>
      </c>
      <c r="BA28" s="188"/>
      <c r="BB28" s="178">
        <f>SUM(BB29:BB30)</f>
        <v>134</v>
      </c>
      <c r="BC28" s="191"/>
    </row>
    <row r="29" spans="16:54" ht="19.5" customHeight="1"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E29" s="51"/>
      <c r="AF29" s="921"/>
      <c r="AG29" s="921"/>
      <c r="AH29" s="921"/>
      <c r="AJ29" s="259" t="s">
        <v>256</v>
      </c>
      <c r="AL29" s="188">
        <f>SUM(AL32,AL34,AL36,AL38,AL40)</f>
        <v>1111</v>
      </c>
      <c r="AM29" s="338"/>
      <c r="AN29" s="188">
        <f aca="true" t="shared" si="5" ref="AN29:BB29">SUM(AN32,AN34,AN36,AN38,AN40)</f>
        <v>1025</v>
      </c>
      <c r="AO29" s="188"/>
      <c r="AP29" s="188">
        <f t="shared" si="5"/>
        <v>538</v>
      </c>
      <c r="AQ29" s="338"/>
      <c r="AR29" s="188">
        <f t="shared" si="5"/>
        <v>19</v>
      </c>
      <c r="AS29" s="338"/>
      <c r="AT29" s="188">
        <f t="shared" si="5"/>
        <v>468</v>
      </c>
      <c r="AU29" s="338"/>
      <c r="AV29" s="188">
        <f t="shared" si="5"/>
        <v>86</v>
      </c>
      <c r="AW29" s="338"/>
      <c r="AX29" s="188">
        <f t="shared" si="5"/>
        <v>9</v>
      </c>
      <c r="AY29" s="338"/>
      <c r="AZ29" s="188">
        <f t="shared" si="5"/>
        <v>28</v>
      </c>
      <c r="BA29" s="188"/>
      <c r="BB29" s="188">
        <f t="shared" si="5"/>
        <v>49</v>
      </c>
    </row>
    <row r="30" spans="1:54" ht="19.5" customHeight="1" thickBot="1">
      <c r="A30" s="819" t="s">
        <v>541</v>
      </c>
      <c r="B30" s="819"/>
      <c r="C30" s="819"/>
      <c r="D30" s="819"/>
      <c r="E30" s="819"/>
      <c r="F30" s="819"/>
      <c r="G30" s="819"/>
      <c r="H30" s="819"/>
      <c r="I30" s="819"/>
      <c r="J30" s="819"/>
      <c r="K30" s="819"/>
      <c r="L30" s="819"/>
      <c r="M30" s="819"/>
      <c r="N30" s="819"/>
      <c r="O30" s="819"/>
      <c r="P30" s="819"/>
      <c r="Q30" s="819"/>
      <c r="R30" s="819"/>
      <c r="S30" s="819"/>
      <c r="T30" s="120"/>
      <c r="U30" s="120"/>
      <c r="V30" s="119" t="s">
        <v>115</v>
      </c>
      <c r="Y30" s="51"/>
      <c r="Z30" s="51"/>
      <c r="AC30" s="51"/>
      <c r="AD30" s="51"/>
      <c r="AE30" s="51"/>
      <c r="AF30" s="921"/>
      <c r="AG30" s="921"/>
      <c r="AH30" s="921"/>
      <c r="AI30" s="240"/>
      <c r="AJ30" s="260" t="s">
        <v>257</v>
      </c>
      <c r="AK30" s="143"/>
      <c r="AL30" s="188">
        <f>SUM(AL33,AL35,AL37,AL39,AL41)</f>
        <v>1721</v>
      </c>
      <c r="AM30" s="338"/>
      <c r="AN30" s="188">
        <f aca="true" t="shared" si="6" ref="AN30:BB30">SUM(AN33,AN35,AN37,AN39,AN41)</f>
        <v>1621</v>
      </c>
      <c r="AO30" s="188"/>
      <c r="AP30" s="188">
        <f t="shared" si="6"/>
        <v>659</v>
      </c>
      <c r="AQ30" s="338"/>
      <c r="AR30" s="188">
        <f t="shared" si="6"/>
        <v>13</v>
      </c>
      <c r="AS30" s="338"/>
      <c r="AT30" s="188">
        <f t="shared" si="6"/>
        <v>949</v>
      </c>
      <c r="AU30" s="338"/>
      <c r="AV30" s="188">
        <f t="shared" si="6"/>
        <v>100</v>
      </c>
      <c r="AW30" s="338"/>
      <c r="AX30" s="188">
        <f t="shared" si="6"/>
        <v>5</v>
      </c>
      <c r="AY30" s="338"/>
      <c r="AZ30" s="188">
        <f t="shared" si="6"/>
        <v>10</v>
      </c>
      <c r="BA30" s="188"/>
      <c r="BB30" s="188">
        <f t="shared" si="6"/>
        <v>85</v>
      </c>
    </row>
    <row r="31" spans="1:51" ht="19.5" customHeight="1">
      <c r="A31" s="788" t="s">
        <v>542</v>
      </c>
      <c r="B31" s="896"/>
      <c r="C31" s="897"/>
      <c r="D31" s="902" t="s">
        <v>543</v>
      </c>
      <c r="E31" s="896"/>
      <c r="F31" s="906" t="s">
        <v>544</v>
      </c>
      <c r="G31" s="909" t="s">
        <v>268</v>
      </c>
      <c r="H31" s="909" t="s">
        <v>297</v>
      </c>
      <c r="I31" s="790" t="s">
        <v>545</v>
      </c>
      <c r="J31" s="934" t="s">
        <v>7</v>
      </c>
      <c r="K31" s="788" t="s">
        <v>8</v>
      </c>
      <c r="L31" s="912" t="s">
        <v>9</v>
      </c>
      <c r="M31" s="788" t="s">
        <v>10</v>
      </c>
      <c r="N31" s="790" t="s">
        <v>11</v>
      </c>
      <c r="O31" s="790" t="s">
        <v>12</v>
      </c>
      <c r="P31" s="912" t="s">
        <v>298</v>
      </c>
      <c r="Q31" s="790" t="s">
        <v>13</v>
      </c>
      <c r="R31" s="785" t="s">
        <v>14</v>
      </c>
      <c r="S31" s="790" t="s">
        <v>15</v>
      </c>
      <c r="T31" s="788" t="s">
        <v>16</v>
      </c>
      <c r="U31" s="790" t="s">
        <v>17</v>
      </c>
      <c r="V31" s="788" t="s">
        <v>18</v>
      </c>
      <c r="W31" s="239"/>
      <c r="X31" s="239"/>
      <c r="Y31" s="239"/>
      <c r="Z31" s="239"/>
      <c r="AA31" s="239"/>
      <c r="AB31" s="120"/>
      <c r="AE31" s="51"/>
      <c r="AF31" s="240"/>
      <c r="AG31" s="240"/>
      <c r="AH31" s="240"/>
      <c r="AI31" s="240"/>
      <c r="AJ31" s="260"/>
      <c r="AK31" s="143"/>
      <c r="AM31" s="145"/>
      <c r="AQ31" s="145"/>
      <c r="AS31" s="145"/>
      <c r="AU31" s="145"/>
      <c r="AW31" s="145"/>
      <c r="AY31" s="145"/>
    </row>
    <row r="32" spans="1:54" ht="19.5" customHeight="1">
      <c r="A32" s="898"/>
      <c r="B32" s="898"/>
      <c r="C32" s="899"/>
      <c r="D32" s="903"/>
      <c r="E32" s="904"/>
      <c r="F32" s="907"/>
      <c r="G32" s="910"/>
      <c r="H32" s="910"/>
      <c r="I32" s="791"/>
      <c r="J32" s="935"/>
      <c r="K32" s="773"/>
      <c r="L32" s="937"/>
      <c r="M32" s="773"/>
      <c r="N32" s="791"/>
      <c r="O32" s="791"/>
      <c r="P32" s="800"/>
      <c r="Q32" s="791"/>
      <c r="R32" s="786"/>
      <c r="S32" s="791"/>
      <c r="T32" s="773"/>
      <c r="U32" s="791"/>
      <c r="V32" s="773"/>
      <c r="W32" s="239"/>
      <c r="X32" s="239"/>
      <c r="Y32" s="239"/>
      <c r="Z32" s="239"/>
      <c r="AA32" s="239"/>
      <c r="AB32" s="125"/>
      <c r="AC32" s="51"/>
      <c r="AD32" s="51"/>
      <c r="AF32" s="762" t="s">
        <v>566</v>
      </c>
      <c r="AG32" s="762"/>
      <c r="AH32" s="762"/>
      <c r="AI32" s="238"/>
      <c r="AJ32" s="259" t="s">
        <v>256</v>
      </c>
      <c r="AK32" s="144"/>
      <c r="AL32" s="145">
        <f>SUM(AN32,AV32)</f>
        <v>658</v>
      </c>
      <c r="AM32" s="145"/>
      <c r="AN32" s="55">
        <f>SUM(AP32:AT32)</f>
        <v>600</v>
      </c>
      <c r="AP32" s="145">
        <v>323</v>
      </c>
      <c r="AQ32" s="145"/>
      <c r="AR32" s="145">
        <v>16</v>
      </c>
      <c r="AS32" s="145"/>
      <c r="AT32" s="145">
        <v>261</v>
      </c>
      <c r="AU32" s="145"/>
      <c r="AV32" s="145">
        <f>SUM(AX32:BB32)</f>
        <v>58</v>
      </c>
      <c r="AW32" s="145"/>
      <c r="AX32" s="145">
        <v>8</v>
      </c>
      <c r="AY32" s="145"/>
      <c r="AZ32" s="52">
        <v>9</v>
      </c>
      <c r="BB32" s="55">
        <v>41</v>
      </c>
    </row>
    <row r="33" spans="1:54" ht="19.5" customHeight="1">
      <c r="A33" s="898"/>
      <c r="B33" s="898"/>
      <c r="C33" s="899"/>
      <c r="D33" s="903"/>
      <c r="E33" s="904"/>
      <c r="F33" s="907"/>
      <c r="G33" s="910"/>
      <c r="H33" s="910"/>
      <c r="I33" s="791"/>
      <c r="J33" s="935"/>
      <c r="K33" s="773"/>
      <c r="L33" s="937"/>
      <c r="M33" s="773"/>
      <c r="N33" s="791"/>
      <c r="O33" s="791"/>
      <c r="P33" s="800"/>
      <c r="Q33" s="791"/>
      <c r="R33" s="786"/>
      <c r="S33" s="791"/>
      <c r="T33" s="773"/>
      <c r="U33" s="791"/>
      <c r="V33" s="773"/>
      <c r="W33" s="239"/>
      <c r="X33" s="239"/>
      <c r="Y33" s="239"/>
      <c r="Z33" s="239"/>
      <c r="AA33" s="239"/>
      <c r="AB33" s="125"/>
      <c r="AC33" s="51"/>
      <c r="AD33" s="51"/>
      <c r="AF33" s="762"/>
      <c r="AG33" s="762"/>
      <c r="AH33" s="762"/>
      <c r="AI33" s="238"/>
      <c r="AJ33" s="129" t="s">
        <v>257</v>
      </c>
      <c r="AK33" s="144"/>
      <c r="AL33" s="145">
        <f aca="true" t="shared" si="7" ref="AL33:AL41">SUM(AN33,AV33)</f>
        <v>452</v>
      </c>
      <c r="AM33" s="145"/>
      <c r="AN33" s="55">
        <f aca="true" t="shared" si="8" ref="AN33:AN41">SUM(AP33:AT33)</f>
        <v>390</v>
      </c>
      <c r="AP33" s="145">
        <v>169</v>
      </c>
      <c r="AQ33" s="145"/>
      <c r="AR33" s="145">
        <v>12</v>
      </c>
      <c r="AS33" s="145"/>
      <c r="AT33" s="145">
        <v>209</v>
      </c>
      <c r="AU33" s="145"/>
      <c r="AV33" s="145">
        <f aca="true" t="shared" si="9" ref="AV33:AV42">SUM(AX33:BB33)</f>
        <v>62</v>
      </c>
      <c r="AW33" s="145"/>
      <c r="AX33" s="55">
        <v>5</v>
      </c>
      <c r="AY33" s="125"/>
      <c r="AZ33" s="52">
        <v>6</v>
      </c>
      <c r="BB33" s="55">
        <v>51</v>
      </c>
    </row>
    <row r="34" spans="1:55" ht="19.5" customHeight="1">
      <c r="A34" s="898"/>
      <c r="B34" s="898"/>
      <c r="C34" s="899"/>
      <c r="D34" s="903"/>
      <c r="E34" s="904"/>
      <c r="F34" s="907"/>
      <c r="G34" s="910"/>
      <c r="H34" s="910"/>
      <c r="I34" s="791"/>
      <c r="J34" s="935"/>
      <c r="K34" s="773"/>
      <c r="L34" s="937"/>
      <c r="M34" s="773"/>
      <c r="N34" s="791"/>
      <c r="O34" s="791"/>
      <c r="P34" s="800"/>
      <c r="Q34" s="791"/>
      <c r="R34" s="786"/>
      <c r="S34" s="791"/>
      <c r="T34" s="773"/>
      <c r="U34" s="791"/>
      <c r="V34" s="773"/>
      <c r="W34" s="239"/>
      <c r="X34" s="239"/>
      <c r="Y34" s="239"/>
      <c r="Z34" s="239"/>
      <c r="AA34" s="239"/>
      <c r="AB34" s="125"/>
      <c r="AC34" s="51"/>
      <c r="AD34" s="51"/>
      <c r="AF34" s="762" t="s">
        <v>191</v>
      </c>
      <c r="AG34" s="762"/>
      <c r="AH34" s="762"/>
      <c r="AI34" s="238"/>
      <c r="AJ34" s="259" t="s">
        <v>256</v>
      </c>
      <c r="AK34" s="144"/>
      <c r="AL34" s="145">
        <f t="shared" si="7"/>
        <v>249</v>
      </c>
      <c r="AM34" s="145"/>
      <c r="AN34" s="55">
        <f t="shared" si="8"/>
        <v>223</v>
      </c>
      <c r="AP34" s="145">
        <v>122</v>
      </c>
      <c r="AQ34" s="145"/>
      <c r="AR34" s="145">
        <v>2</v>
      </c>
      <c r="AS34" s="145"/>
      <c r="AT34" s="145">
        <v>99</v>
      </c>
      <c r="AU34" s="145"/>
      <c r="AV34" s="145">
        <f t="shared" si="9"/>
        <v>26</v>
      </c>
      <c r="AW34" s="145"/>
      <c r="AX34" s="145">
        <v>1</v>
      </c>
      <c r="AY34" s="145"/>
      <c r="AZ34" s="55">
        <v>19</v>
      </c>
      <c r="BB34" s="55">
        <v>6</v>
      </c>
      <c r="BC34" s="145"/>
    </row>
    <row r="35" spans="1:54" ht="19.5" customHeight="1">
      <c r="A35" s="900"/>
      <c r="B35" s="900"/>
      <c r="C35" s="901"/>
      <c r="D35" s="905"/>
      <c r="E35" s="900"/>
      <c r="F35" s="908"/>
      <c r="G35" s="911"/>
      <c r="H35" s="911"/>
      <c r="I35" s="792"/>
      <c r="J35" s="936"/>
      <c r="K35" s="789"/>
      <c r="L35" s="938"/>
      <c r="M35" s="789"/>
      <c r="N35" s="792"/>
      <c r="O35" s="792"/>
      <c r="P35" s="913"/>
      <c r="Q35" s="792"/>
      <c r="R35" s="787"/>
      <c r="S35" s="792"/>
      <c r="T35" s="789"/>
      <c r="U35" s="792"/>
      <c r="V35" s="789"/>
      <c r="W35" s="239"/>
      <c r="X35" s="239"/>
      <c r="Y35" s="239"/>
      <c r="Z35" s="239"/>
      <c r="AA35" s="239"/>
      <c r="AB35" s="125"/>
      <c r="AC35" s="51"/>
      <c r="AD35" s="51"/>
      <c r="AF35" s="762"/>
      <c r="AG35" s="762"/>
      <c r="AH35" s="762"/>
      <c r="AI35" s="51"/>
      <c r="AJ35" s="129" t="s">
        <v>257</v>
      </c>
      <c r="AK35" s="144"/>
      <c r="AL35" s="145">
        <f t="shared" si="7"/>
        <v>60</v>
      </c>
      <c r="AM35" s="145"/>
      <c r="AN35" s="55">
        <f t="shared" si="8"/>
        <v>55</v>
      </c>
      <c r="AP35" s="145">
        <v>29</v>
      </c>
      <c r="AQ35" s="145"/>
      <c r="AR35" s="145" t="s">
        <v>255</v>
      </c>
      <c r="AS35" s="145"/>
      <c r="AT35" s="145">
        <v>26</v>
      </c>
      <c r="AU35" s="145"/>
      <c r="AV35" s="145">
        <f t="shared" si="9"/>
        <v>5</v>
      </c>
      <c r="AW35" s="145"/>
      <c r="AX35" s="145" t="s">
        <v>778</v>
      </c>
      <c r="AZ35" s="55">
        <v>4</v>
      </c>
      <c r="BB35" s="55">
        <v>1</v>
      </c>
    </row>
    <row r="36" spans="1:54" ht="19.5" customHeight="1">
      <c r="A36" s="844" t="s">
        <v>366</v>
      </c>
      <c r="B36" s="844"/>
      <c r="C36" s="892"/>
      <c r="D36" s="893">
        <f>SUM(D37,D38)</f>
        <v>6974</v>
      </c>
      <c r="E36" s="894"/>
      <c r="F36" s="421">
        <f>SUM(F37,F38)</f>
        <v>169</v>
      </c>
      <c r="G36" s="421">
        <f>SUM(G37,G38)</f>
        <v>138</v>
      </c>
      <c r="H36" s="338" t="s">
        <v>754</v>
      </c>
      <c r="I36" s="421">
        <f>SUM(I37,I38)</f>
        <v>326</v>
      </c>
      <c r="J36" s="338" t="s">
        <v>754</v>
      </c>
      <c r="K36" s="338" t="s">
        <v>754</v>
      </c>
      <c r="L36" s="421">
        <f>SUM(L37,L38)</f>
        <v>61</v>
      </c>
      <c r="M36" s="338" t="s">
        <v>754</v>
      </c>
      <c r="N36" s="338" t="s">
        <v>754</v>
      </c>
      <c r="O36" s="421">
        <f>SUM(O37,O38)</f>
        <v>64</v>
      </c>
      <c r="P36" s="338" t="s">
        <v>754</v>
      </c>
      <c r="Q36" s="421">
        <f>SUM(Q37,Q38)</f>
        <v>103</v>
      </c>
      <c r="R36" s="421">
        <f>SUM(R37,R38)</f>
        <v>5451</v>
      </c>
      <c r="S36" s="421">
        <f>SUM(S37,S38)</f>
        <v>40</v>
      </c>
      <c r="T36" s="338" t="s">
        <v>754</v>
      </c>
      <c r="U36" s="421">
        <f>SUM(U37,U38)</f>
        <v>622</v>
      </c>
      <c r="V36" s="338" t="s">
        <v>754</v>
      </c>
      <c r="W36" s="178"/>
      <c r="X36" s="184"/>
      <c r="Y36" s="189"/>
      <c r="Z36" s="895"/>
      <c r="AA36" s="895"/>
      <c r="AB36" s="125"/>
      <c r="AC36" s="51"/>
      <c r="AD36" s="51"/>
      <c r="AF36" s="762" t="s">
        <v>567</v>
      </c>
      <c r="AG36" s="762"/>
      <c r="AH36" s="762"/>
      <c r="AI36" s="238"/>
      <c r="AJ36" s="259" t="s">
        <v>256</v>
      </c>
      <c r="AK36" s="144"/>
      <c r="AL36" s="145">
        <f t="shared" si="7"/>
        <v>153</v>
      </c>
      <c r="AM36" s="145"/>
      <c r="AN36" s="55">
        <f t="shared" si="8"/>
        <v>153</v>
      </c>
      <c r="AP36" s="145">
        <v>67</v>
      </c>
      <c r="AQ36" s="145"/>
      <c r="AR36" s="145">
        <v>1</v>
      </c>
      <c r="AS36" s="145"/>
      <c r="AT36" s="145">
        <v>85</v>
      </c>
      <c r="AU36" s="145"/>
      <c r="AV36" s="145" t="s">
        <v>255</v>
      </c>
      <c r="AW36" s="145"/>
      <c r="AX36" s="145" t="s">
        <v>255</v>
      </c>
      <c r="AZ36" s="145" t="s">
        <v>255</v>
      </c>
      <c r="BB36" s="145" t="s">
        <v>754</v>
      </c>
    </row>
    <row r="37" spans="1:54" ht="19.5" customHeight="1">
      <c r="A37" s="793" t="s">
        <v>25</v>
      </c>
      <c r="B37" s="793"/>
      <c r="C37" s="916"/>
      <c r="D37" s="866">
        <f>SUM(F37:V37)</f>
        <v>3520</v>
      </c>
      <c r="E37" s="867"/>
      <c r="F37" s="145" t="s">
        <v>754</v>
      </c>
      <c r="G37" s="145" t="s">
        <v>780</v>
      </c>
      <c r="H37" s="145" t="s">
        <v>255</v>
      </c>
      <c r="I37" s="51">
        <v>4</v>
      </c>
      <c r="J37" s="145" t="s">
        <v>754</v>
      </c>
      <c r="K37" s="145" t="s">
        <v>754</v>
      </c>
      <c r="L37" s="55">
        <v>23</v>
      </c>
      <c r="M37" s="145" t="s">
        <v>754</v>
      </c>
      <c r="N37" s="145" t="s">
        <v>754</v>
      </c>
      <c r="O37" s="145">
        <v>20</v>
      </c>
      <c r="P37" s="145" t="s">
        <v>754</v>
      </c>
      <c r="Q37" s="51">
        <v>11</v>
      </c>
      <c r="R37" s="55">
        <v>2951</v>
      </c>
      <c r="S37" s="145">
        <v>20</v>
      </c>
      <c r="T37" s="145" t="s">
        <v>754</v>
      </c>
      <c r="U37" s="51">
        <v>491</v>
      </c>
      <c r="V37" s="145" t="s">
        <v>515</v>
      </c>
      <c r="W37" s="52"/>
      <c r="X37" s="120"/>
      <c r="Y37" s="125"/>
      <c r="Z37" s="868"/>
      <c r="AA37" s="868"/>
      <c r="AB37" s="125"/>
      <c r="AC37" s="51"/>
      <c r="AD37" s="51"/>
      <c r="AF37" s="762"/>
      <c r="AG37" s="762"/>
      <c r="AH37" s="762"/>
      <c r="AI37" s="51"/>
      <c r="AJ37" s="129" t="s">
        <v>257</v>
      </c>
      <c r="AK37" s="144"/>
      <c r="AL37" s="145">
        <f t="shared" si="7"/>
        <v>1137</v>
      </c>
      <c r="AM37" s="145"/>
      <c r="AN37" s="55">
        <f t="shared" si="8"/>
        <v>1134</v>
      </c>
      <c r="AP37" s="145">
        <v>447</v>
      </c>
      <c r="AQ37" s="145"/>
      <c r="AR37" s="145">
        <v>1</v>
      </c>
      <c r="AS37" s="145"/>
      <c r="AT37" s="145">
        <v>686</v>
      </c>
      <c r="AU37" s="145"/>
      <c r="AV37" s="145">
        <f t="shared" si="9"/>
        <v>3</v>
      </c>
      <c r="AW37" s="145"/>
      <c r="AX37" s="145" t="s">
        <v>754</v>
      </c>
      <c r="AZ37" s="145" t="s">
        <v>754</v>
      </c>
      <c r="BB37" s="55">
        <v>3</v>
      </c>
    </row>
    <row r="38" spans="1:54" ht="19.5" customHeight="1">
      <c r="A38" s="838" t="s">
        <v>26</v>
      </c>
      <c r="B38" s="838"/>
      <c r="C38" s="839"/>
      <c r="D38" s="914">
        <f>SUM(F38:V38)</f>
        <v>3454</v>
      </c>
      <c r="E38" s="915"/>
      <c r="F38" s="137">
        <v>169</v>
      </c>
      <c r="G38" s="138">
        <v>138</v>
      </c>
      <c r="H38" s="141" t="s">
        <v>754</v>
      </c>
      <c r="I38" s="138">
        <v>322</v>
      </c>
      <c r="J38" s="141" t="s">
        <v>754</v>
      </c>
      <c r="K38" s="141" t="s">
        <v>754</v>
      </c>
      <c r="L38" s="137">
        <v>38</v>
      </c>
      <c r="M38" s="141" t="s">
        <v>754</v>
      </c>
      <c r="N38" s="141" t="s">
        <v>754</v>
      </c>
      <c r="O38" s="138">
        <v>44</v>
      </c>
      <c r="P38" s="141" t="s">
        <v>754</v>
      </c>
      <c r="Q38" s="138">
        <v>92</v>
      </c>
      <c r="R38" s="137">
        <v>2500</v>
      </c>
      <c r="S38" s="138">
        <v>20</v>
      </c>
      <c r="T38" s="141" t="s">
        <v>754</v>
      </c>
      <c r="U38" s="138">
        <v>131</v>
      </c>
      <c r="V38" s="141" t="s">
        <v>515</v>
      </c>
      <c r="W38" s="52"/>
      <c r="X38" s="120"/>
      <c r="Y38" s="125"/>
      <c r="Z38" s="868"/>
      <c r="AA38" s="868"/>
      <c r="AB38" s="125"/>
      <c r="AC38" s="51"/>
      <c r="AD38" s="51"/>
      <c r="AE38" s="51"/>
      <c r="AF38" s="762" t="s">
        <v>568</v>
      </c>
      <c r="AG38" s="762"/>
      <c r="AH38" s="762"/>
      <c r="AI38" s="238"/>
      <c r="AJ38" s="259" t="s">
        <v>256</v>
      </c>
      <c r="AK38" s="144"/>
      <c r="AL38" s="145">
        <f t="shared" si="7"/>
        <v>21</v>
      </c>
      <c r="AM38" s="145"/>
      <c r="AN38" s="55">
        <f t="shared" si="8"/>
        <v>20</v>
      </c>
      <c r="AP38" s="145">
        <v>3</v>
      </c>
      <c r="AQ38" s="145"/>
      <c r="AR38" s="145" t="s">
        <v>779</v>
      </c>
      <c r="AS38" s="145"/>
      <c r="AT38" s="145">
        <v>17</v>
      </c>
      <c r="AU38" s="145"/>
      <c r="AV38" s="145">
        <f t="shared" si="9"/>
        <v>1</v>
      </c>
      <c r="AW38" s="145"/>
      <c r="AX38" s="145" t="s">
        <v>754</v>
      </c>
      <c r="AZ38" s="145" t="s">
        <v>785</v>
      </c>
      <c r="BA38" s="145"/>
      <c r="BB38" s="145">
        <v>1</v>
      </c>
    </row>
    <row r="39" spans="1:54" ht="19.5" customHeight="1">
      <c r="A39" s="51" t="s">
        <v>38</v>
      </c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762"/>
      <c r="AG39" s="762"/>
      <c r="AH39" s="762"/>
      <c r="AI39" s="51"/>
      <c r="AJ39" s="129" t="s">
        <v>257</v>
      </c>
      <c r="AK39" s="144"/>
      <c r="AL39" s="145">
        <f t="shared" si="7"/>
        <v>58</v>
      </c>
      <c r="AM39" s="145"/>
      <c r="AN39" s="55">
        <f t="shared" si="8"/>
        <v>32</v>
      </c>
      <c r="AP39" s="145">
        <v>9</v>
      </c>
      <c r="AQ39" s="145"/>
      <c r="AR39" s="145" t="s">
        <v>255</v>
      </c>
      <c r="AS39" s="145"/>
      <c r="AT39" s="145">
        <v>23</v>
      </c>
      <c r="AU39" s="145"/>
      <c r="AV39" s="145">
        <f t="shared" si="9"/>
        <v>26</v>
      </c>
      <c r="AW39" s="145"/>
      <c r="AX39" s="145" t="s">
        <v>255</v>
      </c>
      <c r="AZ39" s="145" t="s">
        <v>255</v>
      </c>
      <c r="BB39" s="55">
        <v>26</v>
      </c>
    </row>
    <row r="40" spans="16:54" ht="19.5" customHeight="1"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763" t="s">
        <v>299</v>
      </c>
      <c r="AG40" s="763"/>
      <c r="AH40" s="763"/>
      <c r="AI40" s="237"/>
      <c r="AJ40" s="259" t="s">
        <v>256</v>
      </c>
      <c r="AK40" s="144"/>
      <c r="AL40" s="145">
        <f t="shared" si="7"/>
        <v>30</v>
      </c>
      <c r="AM40" s="145"/>
      <c r="AN40" s="55">
        <f t="shared" si="8"/>
        <v>29</v>
      </c>
      <c r="AP40" s="145">
        <v>23</v>
      </c>
      <c r="AQ40" s="145"/>
      <c r="AR40" s="145" t="s">
        <v>754</v>
      </c>
      <c r="AS40" s="145"/>
      <c r="AT40" s="145">
        <v>6</v>
      </c>
      <c r="AU40" s="145"/>
      <c r="AV40" s="145">
        <f t="shared" si="9"/>
        <v>1</v>
      </c>
      <c r="AW40" s="145"/>
      <c r="AX40" s="145" t="s">
        <v>754</v>
      </c>
      <c r="AZ40" s="145" t="s">
        <v>754</v>
      </c>
      <c r="BA40" s="145"/>
      <c r="BB40" s="55">
        <v>1</v>
      </c>
    </row>
    <row r="41" spans="1:54" ht="19.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764"/>
      <c r="AG41" s="764"/>
      <c r="AH41" s="764"/>
      <c r="AI41" s="125"/>
      <c r="AJ41" s="129" t="s">
        <v>257</v>
      </c>
      <c r="AK41" s="146"/>
      <c r="AL41" s="145">
        <f t="shared" si="7"/>
        <v>14</v>
      </c>
      <c r="AM41" s="52"/>
      <c r="AN41" s="55">
        <f t="shared" si="8"/>
        <v>10</v>
      </c>
      <c r="AP41" s="52">
        <v>5</v>
      </c>
      <c r="AQ41" s="52"/>
      <c r="AR41" s="145" t="s">
        <v>754</v>
      </c>
      <c r="AS41" s="52"/>
      <c r="AT41" s="52">
        <v>5</v>
      </c>
      <c r="AU41" s="145"/>
      <c r="AV41" s="145">
        <f t="shared" si="9"/>
        <v>4</v>
      </c>
      <c r="AW41" s="52"/>
      <c r="AX41" s="145" t="s">
        <v>754</v>
      </c>
      <c r="AZ41" s="145" t="s">
        <v>754</v>
      </c>
      <c r="BB41" s="55">
        <v>4</v>
      </c>
    </row>
    <row r="42" spans="1:55" ht="19.5" customHeight="1">
      <c r="A42" s="812" t="s">
        <v>548</v>
      </c>
      <c r="B42" s="812"/>
      <c r="C42" s="812"/>
      <c r="D42" s="812"/>
      <c r="E42" s="812"/>
      <c r="F42" s="812"/>
      <c r="G42" s="812"/>
      <c r="H42" s="812"/>
      <c r="I42" s="812"/>
      <c r="J42" s="812"/>
      <c r="K42" s="812"/>
      <c r="L42" s="812"/>
      <c r="M42" s="812"/>
      <c r="N42" s="812"/>
      <c r="O42" s="812"/>
      <c r="P42" s="812"/>
      <c r="Q42" s="812"/>
      <c r="R42" s="812"/>
      <c r="S42" s="812"/>
      <c r="T42" s="812"/>
      <c r="U42" s="812"/>
      <c r="V42" s="812"/>
      <c r="W42" s="812"/>
      <c r="X42" s="812"/>
      <c r="Y42" s="812"/>
      <c r="Z42" s="812"/>
      <c r="AA42" s="812"/>
      <c r="AB42" s="812"/>
      <c r="AC42" s="812"/>
      <c r="AD42" s="812"/>
      <c r="AE42" s="51"/>
      <c r="AF42" s="772" t="s">
        <v>569</v>
      </c>
      <c r="AG42" s="772"/>
      <c r="AH42" s="802" t="s">
        <v>335</v>
      </c>
      <c r="AI42" s="754" t="s">
        <v>570</v>
      </c>
      <c r="AJ42" s="755"/>
      <c r="AK42" s="929"/>
      <c r="AL42" s="829">
        <f>SUM(AN42,AV42)</f>
        <v>12</v>
      </c>
      <c r="AM42" s="829"/>
      <c r="AN42" s="829">
        <f>SUM(AP42:AT43)</f>
        <v>9</v>
      </c>
      <c r="AO42" s="829"/>
      <c r="AP42" s="829">
        <v>4</v>
      </c>
      <c r="AQ42" s="917"/>
      <c r="AR42" s="829">
        <v>1</v>
      </c>
      <c r="AS42" s="917"/>
      <c r="AT42" s="829">
        <v>4</v>
      </c>
      <c r="AU42" s="829"/>
      <c r="AV42" s="829">
        <f t="shared" si="9"/>
        <v>3</v>
      </c>
      <c r="AW42" s="829"/>
      <c r="AX42" s="829" t="s">
        <v>754</v>
      </c>
      <c r="AY42" s="829"/>
      <c r="AZ42" s="829" t="s">
        <v>255</v>
      </c>
      <c r="BA42" s="829"/>
      <c r="BB42" s="829">
        <v>3</v>
      </c>
      <c r="BC42" s="919"/>
    </row>
    <row r="43" spans="1:55" ht="19.5" customHeight="1" thickBot="1">
      <c r="A43" s="145"/>
      <c r="B43" s="145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C43" s="52"/>
      <c r="AD43" s="119" t="s">
        <v>115</v>
      </c>
      <c r="AE43" s="51"/>
      <c r="AF43" s="773"/>
      <c r="AG43" s="773"/>
      <c r="AH43" s="791"/>
      <c r="AI43" s="756"/>
      <c r="AJ43" s="757"/>
      <c r="AK43" s="930"/>
      <c r="AL43" s="770"/>
      <c r="AM43" s="770"/>
      <c r="AN43" s="770"/>
      <c r="AO43" s="770"/>
      <c r="AP43" s="770"/>
      <c r="AQ43" s="918"/>
      <c r="AR43" s="770"/>
      <c r="AS43" s="918"/>
      <c r="AT43" s="770"/>
      <c r="AU43" s="770"/>
      <c r="AV43" s="768"/>
      <c r="AW43" s="770"/>
      <c r="AX43" s="770"/>
      <c r="AY43" s="770"/>
      <c r="AZ43" s="770"/>
      <c r="BA43" s="770"/>
      <c r="BB43" s="770"/>
      <c r="BC43" s="919"/>
    </row>
    <row r="44" spans="1:55" ht="19.5" customHeight="1">
      <c r="A44" s="823" t="s">
        <v>547</v>
      </c>
      <c r="B44" s="824"/>
      <c r="C44" s="820" t="s">
        <v>546</v>
      </c>
      <c r="D44" s="779" t="s">
        <v>549</v>
      </c>
      <c r="E44" s="780"/>
      <c r="F44" s="780"/>
      <c r="G44" s="780"/>
      <c r="H44" s="780"/>
      <c r="I44" s="781"/>
      <c r="J44" s="831" t="s">
        <v>550</v>
      </c>
      <c r="K44" s="831"/>
      <c r="L44" s="831"/>
      <c r="M44" s="831"/>
      <c r="N44" s="831"/>
      <c r="O44" s="831"/>
      <c r="P44" s="831"/>
      <c r="Q44" s="831"/>
      <c r="R44" s="831"/>
      <c r="S44" s="803"/>
      <c r="T44" s="803" t="s">
        <v>553</v>
      </c>
      <c r="U44" s="804"/>
      <c r="V44" s="804"/>
      <c r="W44" s="804"/>
      <c r="X44" s="804"/>
      <c r="Y44" s="804"/>
      <c r="Z44" s="804"/>
      <c r="AA44" s="805"/>
      <c r="AB44" s="779" t="s">
        <v>422</v>
      </c>
      <c r="AC44" s="780"/>
      <c r="AD44" s="781"/>
      <c r="AE44" s="51"/>
      <c r="AF44" s="774"/>
      <c r="AG44" s="774"/>
      <c r="AH44" s="792"/>
      <c r="AI44" s="758" t="s">
        <v>192</v>
      </c>
      <c r="AJ44" s="759"/>
      <c r="AK44" s="289"/>
      <c r="AL44" s="290">
        <f>SUM(AN44)</f>
        <v>982</v>
      </c>
      <c r="AM44" s="290"/>
      <c r="AN44" s="290">
        <f>SUM(AP44:AT44)</f>
        <v>982</v>
      </c>
      <c r="AO44" s="425"/>
      <c r="AP44" s="290">
        <v>400</v>
      </c>
      <c r="AQ44" s="291"/>
      <c r="AR44" s="290" t="s">
        <v>754</v>
      </c>
      <c r="AS44" s="290"/>
      <c r="AT44" s="290">
        <v>582</v>
      </c>
      <c r="AU44" s="290"/>
      <c r="AV44" s="290" t="s">
        <v>754</v>
      </c>
      <c r="AW44" s="290"/>
      <c r="AX44" s="292" t="s">
        <v>754</v>
      </c>
      <c r="AY44" s="292"/>
      <c r="AZ44" s="292" t="s">
        <v>754</v>
      </c>
      <c r="BA44" s="292"/>
      <c r="BB44" s="290" t="s">
        <v>754</v>
      </c>
      <c r="BC44" s="52"/>
    </row>
    <row r="45" spans="1:32" ht="19.5" customHeight="1">
      <c r="A45" s="825"/>
      <c r="B45" s="826"/>
      <c r="C45" s="821"/>
      <c r="D45" s="782"/>
      <c r="E45" s="783"/>
      <c r="F45" s="783"/>
      <c r="G45" s="783"/>
      <c r="H45" s="783"/>
      <c r="I45" s="784"/>
      <c r="J45" s="832" t="s">
        <v>551</v>
      </c>
      <c r="K45" s="832"/>
      <c r="L45" s="832"/>
      <c r="M45" s="832"/>
      <c r="N45" s="832"/>
      <c r="O45" s="832" t="s">
        <v>552</v>
      </c>
      <c r="P45" s="832"/>
      <c r="Q45" s="832"/>
      <c r="R45" s="832"/>
      <c r="S45" s="833"/>
      <c r="T45" s="806" t="s">
        <v>555</v>
      </c>
      <c r="U45" s="809" t="s">
        <v>453</v>
      </c>
      <c r="V45" s="810"/>
      <c r="W45" s="810"/>
      <c r="X45" s="810"/>
      <c r="Y45" s="810"/>
      <c r="Z45" s="811"/>
      <c r="AA45" s="806" t="s">
        <v>554</v>
      </c>
      <c r="AB45" s="782"/>
      <c r="AC45" s="783"/>
      <c r="AD45" s="784"/>
      <c r="AE45" s="51"/>
      <c r="AF45" s="51" t="s">
        <v>3</v>
      </c>
    </row>
    <row r="46" spans="1:31" ht="19.5" customHeight="1">
      <c r="A46" s="825"/>
      <c r="B46" s="826"/>
      <c r="C46" s="821"/>
      <c r="D46" s="817" t="s">
        <v>52</v>
      </c>
      <c r="E46" s="800" t="s">
        <v>204</v>
      </c>
      <c r="F46" s="800" t="s">
        <v>203</v>
      </c>
      <c r="G46" s="799" t="s">
        <v>201</v>
      </c>
      <c r="H46" s="799" t="s">
        <v>200</v>
      </c>
      <c r="I46" s="799" t="s">
        <v>202</v>
      </c>
      <c r="J46" s="800" t="s">
        <v>204</v>
      </c>
      <c r="K46" s="800" t="s">
        <v>203</v>
      </c>
      <c r="L46" s="799" t="s">
        <v>201</v>
      </c>
      <c r="M46" s="799" t="s">
        <v>200</v>
      </c>
      <c r="N46" s="799" t="s">
        <v>202</v>
      </c>
      <c r="O46" s="800" t="s">
        <v>204</v>
      </c>
      <c r="P46" s="800" t="s">
        <v>203</v>
      </c>
      <c r="Q46" s="799" t="s">
        <v>201</v>
      </c>
      <c r="R46" s="799" t="s">
        <v>200</v>
      </c>
      <c r="S46" s="799" t="s">
        <v>202</v>
      </c>
      <c r="T46" s="807"/>
      <c r="U46" s="816" t="s">
        <v>52</v>
      </c>
      <c r="V46" s="799" t="s">
        <v>193</v>
      </c>
      <c r="W46" s="799" t="s">
        <v>194</v>
      </c>
      <c r="X46" s="799" t="s">
        <v>195</v>
      </c>
      <c r="Y46" s="799" t="s">
        <v>196</v>
      </c>
      <c r="Z46" s="799" t="s">
        <v>197</v>
      </c>
      <c r="AA46" s="807"/>
      <c r="AB46" s="816" t="s">
        <v>52</v>
      </c>
      <c r="AC46" s="799" t="s">
        <v>198</v>
      </c>
      <c r="AD46" s="799" t="s">
        <v>199</v>
      </c>
      <c r="AE46" s="51"/>
    </row>
    <row r="47" spans="1:50" ht="19.5" customHeight="1">
      <c r="A47" s="825"/>
      <c r="B47" s="826"/>
      <c r="C47" s="821"/>
      <c r="D47" s="817"/>
      <c r="E47" s="800"/>
      <c r="F47" s="800"/>
      <c r="G47" s="800"/>
      <c r="H47" s="800"/>
      <c r="I47" s="800"/>
      <c r="J47" s="800"/>
      <c r="K47" s="800"/>
      <c r="L47" s="800"/>
      <c r="M47" s="800"/>
      <c r="N47" s="800"/>
      <c r="O47" s="800"/>
      <c r="P47" s="800"/>
      <c r="Q47" s="800"/>
      <c r="R47" s="800"/>
      <c r="S47" s="800"/>
      <c r="T47" s="807"/>
      <c r="U47" s="817"/>
      <c r="V47" s="800"/>
      <c r="W47" s="800"/>
      <c r="X47" s="800"/>
      <c r="Y47" s="800"/>
      <c r="Z47" s="800"/>
      <c r="AA47" s="807"/>
      <c r="AB47" s="817"/>
      <c r="AC47" s="800"/>
      <c r="AD47" s="800"/>
      <c r="AE47" s="51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</row>
    <row r="48" spans="1:50" ht="19.5" customHeight="1">
      <c r="A48" s="825"/>
      <c r="B48" s="826"/>
      <c r="C48" s="821"/>
      <c r="D48" s="817"/>
      <c r="E48" s="800"/>
      <c r="F48" s="800"/>
      <c r="G48" s="800"/>
      <c r="H48" s="800"/>
      <c r="I48" s="800"/>
      <c r="J48" s="800"/>
      <c r="K48" s="800"/>
      <c r="L48" s="800"/>
      <c r="M48" s="800"/>
      <c r="N48" s="800"/>
      <c r="O48" s="800"/>
      <c r="P48" s="800"/>
      <c r="Q48" s="800"/>
      <c r="R48" s="800"/>
      <c r="S48" s="800"/>
      <c r="T48" s="807"/>
      <c r="U48" s="817"/>
      <c r="V48" s="800"/>
      <c r="W48" s="800"/>
      <c r="X48" s="800"/>
      <c r="Y48" s="800"/>
      <c r="Z48" s="800"/>
      <c r="AA48" s="807"/>
      <c r="AB48" s="817"/>
      <c r="AC48" s="800"/>
      <c r="AD48" s="800"/>
      <c r="AE48" s="51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</row>
    <row r="49" spans="1:50" ht="19.5" customHeight="1">
      <c r="A49" s="825"/>
      <c r="B49" s="826"/>
      <c r="C49" s="821"/>
      <c r="D49" s="817"/>
      <c r="E49" s="800"/>
      <c r="F49" s="800"/>
      <c r="G49" s="800"/>
      <c r="H49" s="800"/>
      <c r="I49" s="800"/>
      <c r="J49" s="800"/>
      <c r="K49" s="800"/>
      <c r="L49" s="800"/>
      <c r="M49" s="800"/>
      <c r="N49" s="800"/>
      <c r="O49" s="800"/>
      <c r="P49" s="800"/>
      <c r="Q49" s="800"/>
      <c r="R49" s="800"/>
      <c r="S49" s="800"/>
      <c r="T49" s="807"/>
      <c r="U49" s="817"/>
      <c r="V49" s="800"/>
      <c r="W49" s="800"/>
      <c r="X49" s="800"/>
      <c r="Y49" s="800"/>
      <c r="Z49" s="800"/>
      <c r="AA49" s="807"/>
      <c r="AB49" s="817"/>
      <c r="AC49" s="800"/>
      <c r="AD49" s="800"/>
      <c r="AE49" s="51"/>
      <c r="AF49" s="840"/>
      <c r="AG49" s="840"/>
      <c r="AH49" s="840"/>
      <c r="AI49" s="840"/>
      <c r="AJ49" s="840"/>
      <c r="AK49" s="840"/>
      <c r="AL49" s="840"/>
      <c r="AM49" s="840"/>
      <c r="AN49" s="840"/>
      <c r="AO49" s="840"/>
      <c r="AP49" s="840"/>
      <c r="AQ49" s="840"/>
      <c r="AR49" s="840"/>
      <c r="AS49" s="840"/>
      <c r="AT49" s="840"/>
      <c r="AU49" s="840"/>
      <c r="AV49" s="840"/>
      <c r="AW49" s="840"/>
      <c r="AX49" s="840"/>
    </row>
    <row r="50" spans="1:50" ht="19.5" customHeight="1">
      <c r="A50" s="825"/>
      <c r="B50" s="826"/>
      <c r="C50" s="821"/>
      <c r="D50" s="817"/>
      <c r="E50" s="800"/>
      <c r="F50" s="800"/>
      <c r="G50" s="800"/>
      <c r="H50" s="800"/>
      <c r="I50" s="800"/>
      <c r="J50" s="800"/>
      <c r="K50" s="800"/>
      <c r="L50" s="800"/>
      <c r="M50" s="800"/>
      <c r="N50" s="800"/>
      <c r="O50" s="800"/>
      <c r="P50" s="800"/>
      <c r="Q50" s="800"/>
      <c r="R50" s="800"/>
      <c r="S50" s="800"/>
      <c r="T50" s="807"/>
      <c r="U50" s="817"/>
      <c r="V50" s="800"/>
      <c r="W50" s="800"/>
      <c r="X50" s="800"/>
      <c r="Y50" s="800"/>
      <c r="Z50" s="800"/>
      <c r="AA50" s="807"/>
      <c r="AB50" s="817"/>
      <c r="AC50" s="800"/>
      <c r="AD50" s="800"/>
      <c r="AE50" s="115"/>
      <c r="AF50" s="793"/>
      <c r="AG50" s="793"/>
      <c r="AH50" s="793"/>
      <c r="AI50" s="793"/>
      <c r="AJ50" s="793"/>
      <c r="AK50" s="793"/>
      <c r="AL50" s="793"/>
      <c r="AM50" s="793"/>
      <c r="AN50" s="793"/>
      <c r="AO50" s="793"/>
      <c r="AP50" s="793"/>
      <c r="AQ50" s="793"/>
      <c r="AR50" s="793"/>
      <c r="AS50" s="793"/>
      <c r="AT50" s="793"/>
      <c r="AU50" s="793"/>
      <c r="AV50" s="793"/>
      <c r="AW50" s="114"/>
      <c r="AX50" s="114"/>
    </row>
    <row r="51" spans="1:48" ht="19.5" customHeight="1" thickBot="1">
      <c r="A51" s="827"/>
      <c r="B51" s="828"/>
      <c r="C51" s="822"/>
      <c r="D51" s="818"/>
      <c r="E51" s="801"/>
      <c r="F51" s="801"/>
      <c r="G51" s="801"/>
      <c r="H51" s="801"/>
      <c r="I51" s="801"/>
      <c r="J51" s="801"/>
      <c r="K51" s="801"/>
      <c r="L51" s="801"/>
      <c r="M51" s="801"/>
      <c r="N51" s="801"/>
      <c r="O51" s="801"/>
      <c r="P51" s="801"/>
      <c r="Q51" s="801"/>
      <c r="R51" s="801"/>
      <c r="S51" s="801"/>
      <c r="T51" s="808"/>
      <c r="U51" s="818"/>
      <c r="V51" s="801"/>
      <c r="W51" s="801"/>
      <c r="X51" s="801"/>
      <c r="Y51" s="801"/>
      <c r="Z51" s="801"/>
      <c r="AA51" s="808"/>
      <c r="AB51" s="818"/>
      <c r="AC51" s="801"/>
      <c r="AD51" s="801"/>
      <c r="AF51" s="771" t="s">
        <v>4</v>
      </c>
      <c r="AG51" s="771"/>
      <c r="AH51" s="771"/>
      <c r="AI51" s="771"/>
      <c r="AJ51" s="771"/>
      <c r="AK51" s="771"/>
      <c r="AL51" s="771"/>
      <c r="AM51" s="771"/>
      <c r="AN51" s="771"/>
      <c r="AO51" s="771"/>
      <c r="AP51" s="771"/>
      <c r="AQ51" s="771"/>
      <c r="AR51" s="771"/>
      <c r="AS51" s="771"/>
      <c r="AT51" s="771"/>
      <c r="AV51" s="147" t="s">
        <v>205</v>
      </c>
    </row>
    <row r="52" spans="1:48" ht="19.5" customHeight="1">
      <c r="A52" s="920" t="s">
        <v>206</v>
      </c>
      <c r="B52" s="920"/>
      <c r="C52" s="339" t="s">
        <v>25</v>
      </c>
      <c r="D52" s="421">
        <f aca="true" t="shared" si="10" ref="D52:F53">SUM(D55,D58)</f>
        <v>1365</v>
      </c>
      <c r="E52" s="421">
        <f t="shared" si="10"/>
        <v>74</v>
      </c>
      <c r="F52" s="421">
        <f t="shared" si="10"/>
        <v>124</v>
      </c>
      <c r="G52" s="421">
        <f>SUM(G55,G58)</f>
        <v>600</v>
      </c>
      <c r="H52" s="421">
        <f aca="true" t="shared" si="11" ref="H52:AD52">SUM(H55,H58)</f>
        <v>450</v>
      </c>
      <c r="I52" s="421">
        <f t="shared" si="11"/>
        <v>117</v>
      </c>
      <c r="J52" s="421">
        <f t="shared" si="11"/>
        <v>48</v>
      </c>
      <c r="K52" s="421">
        <f t="shared" si="11"/>
        <v>78</v>
      </c>
      <c r="L52" s="421">
        <f t="shared" si="11"/>
        <v>196</v>
      </c>
      <c r="M52" s="421">
        <f t="shared" si="11"/>
        <v>146</v>
      </c>
      <c r="N52" s="421">
        <f t="shared" si="11"/>
        <v>76</v>
      </c>
      <c r="O52" s="421">
        <f t="shared" si="11"/>
        <v>15</v>
      </c>
      <c r="P52" s="421">
        <f t="shared" si="11"/>
        <v>26</v>
      </c>
      <c r="Q52" s="421">
        <f t="shared" si="11"/>
        <v>133</v>
      </c>
      <c r="R52" s="421">
        <f t="shared" si="11"/>
        <v>86</v>
      </c>
      <c r="S52" s="421">
        <f t="shared" si="11"/>
        <v>27</v>
      </c>
      <c r="T52" s="421">
        <f t="shared" si="11"/>
        <v>177</v>
      </c>
      <c r="U52" s="421">
        <f t="shared" si="11"/>
        <v>119</v>
      </c>
      <c r="V52" s="421">
        <f t="shared" si="11"/>
        <v>2</v>
      </c>
      <c r="W52" s="421">
        <f t="shared" si="11"/>
        <v>49</v>
      </c>
      <c r="X52" s="421">
        <f t="shared" si="11"/>
        <v>34</v>
      </c>
      <c r="Y52" s="421">
        <f t="shared" si="11"/>
        <v>24</v>
      </c>
      <c r="Z52" s="421">
        <f t="shared" si="11"/>
        <v>10</v>
      </c>
      <c r="AA52" s="421">
        <f t="shared" si="11"/>
        <v>58</v>
      </c>
      <c r="AB52" s="421">
        <f t="shared" si="11"/>
        <v>43</v>
      </c>
      <c r="AC52" s="421">
        <f t="shared" si="11"/>
        <v>22</v>
      </c>
      <c r="AD52" s="421">
        <f t="shared" si="11"/>
        <v>21</v>
      </c>
      <c r="AF52" s="852" t="s">
        <v>571</v>
      </c>
      <c r="AG52" s="852"/>
      <c r="AH52" s="931"/>
      <c r="AI52" s="798" t="s">
        <v>291</v>
      </c>
      <c r="AJ52" s="836"/>
      <c r="AK52" s="836"/>
      <c r="AL52" s="922"/>
      <c r="AM52" s="795" t="s">
        <v>560</v>
      </c>
      <c r="AN52" s="796"/>
      <c r="AO52" s="796"/>
      <c r="AP52" s="796"/>
      <c r="AQ52" s="796"/>
      <c r="AR52" s="796"/>
      <c r="AS52" s="796"/>
      <c r="AT52" s="797"/>
      <c r="AU52" s="798" t="s">
        <v>561</v>
      </c>
      <c r="AV52" s="740"/>
    </row>
    <row r="53" spans="1:55" ht="19.5" customHeight="1">
      <c r="A53" s="921"/>
      <c r="B53" s="921"/>
      <c r="C53" s="340" t="s">
        <v>26</v>
      </c>
      <c r="D53" s="421">
        <f t="shared" si="10"/>
        <v>463</v>
      </c>
      <c r="E53" s="421">
        <f t="shared" si="10"/>
        <v>133</v>
      </c>
      <c r="F53" s="421">
        <f t="shared" si="10"/>
        <v>74</v>
      </c>
      <c r="G53" s="421">
        <f>SUM(G56,G59)</f>
        <v>144</v>
      </c>
      <c r="H53" s="421">
        <f aca="true" t="shared" si="12" ref="H53:AD53">SUM(H56,H59)</f>
        <v>19</v>
      </c>
      <c r="I53" s="421">
        <f t="shared" si="12"/>
        <v>93</v>
      </c>
      <c r="J53" s="421">
        <f t="shared" si="12"/>
        <v>53</v>
      </c>
      <c r="K53" s="421">
        <f t="shared" si="12"/>
        <v>38</v>
      </c>
      <c r="L53" s="421">
        <f t="shared" si="12"/>
        <v>19</v>
      </c>
      <c r="M53" s="421">
        <f t="shared" si="12"/>
        <v>5</v>
      </c>
      <c r="N53" s="421">
        <f t="shared" si="12"/>
        <v>22</v>
      </c>
      <c r="O53" s="421">
        <f t="shared" si="12"/>
        <v>25</v>
      </c>
      <c r="P53" s="421">
        <f t="shared" si="12"/>
        <v>17</v>
      </c>
      <c r="Q53" s="421">
        <f t="shared" si="12"/>
        <v>18</v>
      </c>
      <c r="R53" s="421">
        <f t="shared" si="12"/>
        <v>6</v>
      </c>
      <c r="S53" s="421">
        <f t="shared" si="12"/>
        <v>14</v>
      </c>
      <c r="T53" s="421">
        <f t="shared" si="12"/>
        <v>11</v>
      </c>
      <c r="U53" s="421">
        <f t="shared" si="12"/>
        <v>8</v>
      </c>
      <c r="V53" s="178" t="s">
        <v>755</v>
      </c>
      <c r="W53" s="178" t="s">
        <v>755</v>
      </c>
      <c r="X53" s="421">
        <f t="shared" si="12"/>
        <v>1</v>
      </c>
      <c r="Y53" s="421">
        <f t="shared" si="12"/>
        <v>6</v>
      </c>
      <c r="Z53" s="421">
        <f t="shared" si="12"/>
        <v>1</v>
      </c>
      <c r="AA53" s="421">
        <f t="shared" si="12"/>
        <v>3</v>
      </c>
      <c r="AB53" s="421">
        <f t="shared" si="12"/>
        <v>19</v>
      </c>
      <c r="AC53" s="421">
        <f t="shared" si="12"/>
        <v>14</v>
      </c>
      <c r="AD53" s="421">
        <f t="shared" si="12"/>
        <v>5</v>
      </c>
      <c r="AF53" s="932"/>
      <c r="AG53" s="932"/>
      <c r="AH53" s="933"/>
      <c r="AI53" s="890"/>
      <c r="AJ53" s="882"/>
      <c r="AK53" s="882"/>
      <c r="AL53" s="923"/>
      <c r="AM53" s="760" t="s">
        <v>572</v>
      </c>
      <c r="AN53" s="761"/>
      <c r="AO53" s="760" t="s">
        <v>573</v>
      </c>
      <c r="AP53" s="761"/>
      <c r="AQ53" s="760" t="s">
        <v>322</v>
      </c>
      <c r="AR53" s="761"/>
      <c r="AS53" s="760" t="s">
        <v>299</v>
      </c>
      <c r="AT53" s="761"/>
      <c r="AU53" s="572"/>
      <c r="AV53" s="515"/>
      <c r="AY53" s="148"/>
      <c r="AZ53" s="148"/>
      <c r="BA53" s="148"/>
      <c r="BB53" s="148"/>
      <c r="BC53" s="148"/>
    </row>
    <row r="54" spans="1:48" ht="19.5" customHeight="1">
      <c r="A54" s="117"/>
      <c r="B54" s="117"/>
      <c r="C54" s="341"/>
      <c r="D54" s="423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51"/>
      <c r="AF54" s="854"/>
      <c r="AG54" s="854"/>
      <c r="AH54" s="855"/>
      <c r="AI54" s="846" t="s">
        <v>24</v>
      </c>
      <c r="AJ54" s="848"/>
      <c r="AK54" s="140" t="s">
        <v>25</v>
      </c>
      <c r="AL54" s="124" t="s">
        <v>26</v>
      </c>
      <c r="AM54" s="124" t="s">
        <v>25</v>
      </c>
      <c r="AN54" s="124" t="s">
        <v>26</v>
      </c>
      <c r="AO54" s="124" t="s">
        <v>25</v>
      </c>
      <c r="AP54" s="124" t="s">
        <v>26</v>
      </c>
      <c r="AQ54" s="124" t="s">
        <v>25</v>
      </c>
      <c r="AR54" s="124" t="s">
        <v>26</v>
      </c>
      <c r="AS54" s="124" t="s">
        <v>25</v>
      </c>
      <c r="AT54" s="124" t="s">
        <v>26</v>
      </c>
      <c r="AU54" s="124" t="s">
        <v>25</v>
      </c>
      <c r="AV54" s="123" t="s">
        <v>26</v>
      </c>
    </row>
    <row r="55" spans="1:48" ht="19.5" customHeight="1">
      <c r="A55" s="793" t="s">
        <v>29</v>
      </c>
      <c r="B55" s="793"/>
      <c r="C55" s="341" t="s">
        <v>25</v>
      </c>
      <c r="D55" s="125">
        <f>SUM(E55:I55)</f>
        <v>695</v>
      </c>
      <c r="E55" s="125">
        <v>74</v>
      </c>
      <c r="F55" s="125">
        <v>124</v>
      </c>
      <c r="G55" s="125">
        <v>181</v>
      </c>
      <c r="H55" s="125">
        <v>199</v>
      </c>
      <c r="I55" s="125">
        <v>117</v>
      </c>
      <c r="J55" s="125">
        <v>48</v>
      </c>
      <c r="K55" s="125">
        <v>78</v>
      </c>
      <c r="L55" s="125">
        <v>67</v>
      </c>
      <c r="M55" s="125">
        <v>66</v>
      </c>
      <c r="N55" s="125">
        <v>76</v>
      </c>
      <c r="O55" s="125">
        <v>15</v>
      </c>
      <c r="P55" s="125">
        <v>26</v>
      </c>
      <c r="Q55" s="125">
        <v>35</v>
      </c>
      <c r="R55" s="125">
        <v>36</v>
      </c>
      <c r="S55" s="125">
        <v>27</v>
      </c>
      <c r="T55" s="125">
        <f>SUM(U55,AA55)</f>
        <v>124</v>
      </c>
      <c r="U55" s="125">
        <f>SUM(V55:Z55)</f>
        <v>73</v>
      </c>
      <c r="V55" s="125">
        <v>1</v>
      </c>
      <c r="W55" s="125">
        <v>31</v>
      </c>
      <c r="X55" s="125">
        <v>21</v>
      </c>
      <c r="Y55" s="125">
        <v>11</v>
      </c>
      <c r="Z55" s="125">
        <v>9</v>
      </c>
      <c r="AA55" s="125">
        <v>51</v>
      </c>
      <c r="AB55" s="125">
        <f>SUM(AC55:AD55)</f>
        <v>40</v>
      </c>
      <c r="AC55" s="125">
        <v>21</v>
      </c>
      <c r="AD55" s="125">
        <v>19</v>
      </c>
      <c r="AE55" s="51"/>
      <c r="AF55" s="844" t="s">
        <v>290</v>
      </c>
      <c r="AG55" s="844"/>
      <c r="AH55" s="747"/>
      <c r="AI55" s="765">
        <f>SUM(AI57:AJ59)</f>
        <v>32225</v>
      </c>
      <c r="AJ55" s="766"/>
      <c r="AK55" s="178">
        <f>SUM(AK57:AK59)</f>
        <v>21457</v>
      </c>
      <c r="AL55" s="178">
        <f aca="true" t="shared" si="13" ref="AL55:AU55">SUM(AL57:AL59)</f>
        <v>10768</v>
      </c>
      <c r="AM55" s="178">
        <f t="shared" si="13"/>
        <v>2323</v>
      </c>
      <c r="AN55" s="178">
        <f t="shared" si="13"/>
        <v>353</v>
      </c>
      <c r="AO55" s="178">
        <f t="shared" si="13"/>
        <v>17999</v>
      </c>
      <c r="AP55" s="178">
        <f t="shared" si="13"/>
        <v>5893</v>
      </c>
      <c r="AQ55" s="178">
        <f t="shared" si="13"/>
        <v>7</v>
      </c>
      <c r="AR55" s="178">
        <f t="shared" si="13"/>
        <v>9</v>
      </c>
      <c r="AS55" s="178">
        <f t="shared" si="13"/>
        <v>393</v>
      </c>
      <c r="AT55" s="178">
        <f t="shared" si="13"/>
        <v>179</v>
      </c>
      <c r="AU55" s="178">
        <f t="shared" si="13"/>
        <v>735</v>
      </c>
      <c r="AV55" s="178">
        <f>SUM(AV57:AV59)</f>
        <v>4334</v>
      </c>
    </row>
    <row r="56" spans="1:48" ht="19.5" customHeight="1">
      <c r="A56" s="793"/>
      <c r="B56" s="793"/>
      <c r="C56" s="341" t="s">
        <v>26</v>
      </c>
      <c r="D56" s="125">
        <f>SUM(E56:I56)</f>
        <v>336</v>
      </c>
      <c r="E56" s="125">
        <v>133</v>
      </c>
      <c r="F56" s="52">
        <v>74</v>
      </c>
      <c r="G56" s="125">
        <v>26</v>
      </c>
      <c r="H56" s="52">
        <v>10</v>
      </c>
      <c r="I56" s="125">
        <v>93</v>
      </c>
      <c r="J56" s="52">
        <v>53</v>
      </c>
      <c r="K56" s="125">
        <v>38</v>
      </c>
      <c r="L56" s="125">
        <v>6</v>
      </c>
      <c r="M56" s="125">
        <v>3</v>
      </c>
      <c r="N56" s="125">
        <v>22</v>
      </c>
      <c r="O56" s="125">
        <v>25</v>
      </c>
      <c r="P56" s="125">
        <v>17</v>
      </c>
      <c r="Q56" s="125">
        <v>8</v>
      </c>
      <c r="R56" s="125">
        <v>4</v>
      </c>
      <c r="S56" s="125">
        <v>14</v>
      </c>
      <c r="T56" s="125">
        <f>SUM(U56,AA56)</f>
        <v>4</v>
      </c>
      <c r="U56" s="125">
        <f>SUM(V56:Z56)</f>
        <v>2</v>
      </c>
      <c r="V56" s="52" t="s">
        <v>255</v>
      </c>
      <c r="W56" s="52" t="s">
        <v>255</v>
      </c>
      <c r="X56" s="125">
        <v>1</v>
      </c>
      <c r="Y56" s="52">
        <v>1</v>
      </c>
      <c r="Z56" s="52" t="s">
        <v>255</v>
      </c>
      <c r="AA56" s="125">
        <v>2</v>
      </c>
      <c r="AB56" s="125">
        <f>SUM(AC56:AD56)</f>
        <v>17</v>
      </c>
      <c r="AC56" s="125">
        <v>12</v>
      </c>
      <c r="AD56" s="125">
        <v>5</v>
      </c>
      <c r="AE56" s="51"/>
      <c r="AF56" s="51"/>
      <c r="AG56" s="51"/>
      <c r="AH56" s="142"/>
      <c r="AI56" s="120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</row>
    <row r="57" spans="1:48" ht="19.5" customHeight="1">
      <c r="A57" s="117"/>
      <c r="B57" s="117"/>
      <c r="C57" s="341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51"/>
      <c r="AF57" s="762" t="s">
        <v>275</v>
      </c>
      <c r="AG57" s="762"/>
      <c r="AH57" s="739"/>
      <c r="AI57" s="769">
        <f>SUM(AK57:AL57)</f>
        <v>11241</v>
      </c>
      <c r="AJ57" s="770"/>
      <c r="AK57" s="145">
        <f aca="true" t="shared" si="14" ref="AK57:AL59">SUM(AM57,AO57,AQ57,AS57,AU57)</f>
        <v>7867</v>
      </c>
      <c r="AL57" s="145">
        <f t="shared" si="14"/>
        <v>3374</v>
      </c>
      <c r="AM57" s="145">
        <v>1822</v>
      </c>
      <c r="AN57" s="145">
        <v>295</v>
      </c>
      <c r="AO57" s="145">
        <v>5637</v>
      </c>
      <c r="AP57" s="145">
        <v>2346</v>
      </c>
      <c r="AQ57" s="52">
        <v>1</v>
      </c>
      <c r="AR57" s="145">
        <v>9</v>
      </c>
      <c r="AS57" s="145">
        <v>343</v>
      </c>
      <c r="AT57" s="145">
        <v>151</v>
      </c>
      <c r="AU57" s="52">
        <v>64</v>
      </c>
      <c r="AV57" s="52">
        <v>573</v>
      </c>
    </row>
    <row r="58" spans="1:48" ht="19.5" customHeight="1">
      <c r="A58" s="793" t="s">
        <v>28</v>
      </c>
      <c r="B58" s="793"/>
      <c r="C58" s="341" t="s">
        <v>25</v>
      </c>
      <c r="D58" s="125">
        <f>SUM(E58:I58)</f>
        <v>670</v>
      </c>
      <c r="E58" s="52" t="s">
        <v>754</v>
      </c>
      <c r="F58" s="52" t="s">
        <v>754</v>
      </c>
      <c r="G58" s="52">
        <v>419</v>
      </c>
      <c r="H58" s="52">
        <v>251</v>
      </c>
      <c r="I58" s="52" t="s">
        <v>754</v>
      </c>
      <c r="J58" s="52" t="s">
        <v>779</v>
      </c>
      <c r="K58" s="52" t="s">
        <v>754</v>
      </c>
      <c r="L58" s="125">
        <v>129</v>
      </c>
      <c r="M58" s="52">
        <v>80</v>
      </c>
      <c r="N58" s="52" t="s">
        <v>780</v>
      </c>
      <c r="O58" s="52" t="s">
        <v>781</v>
      </c>
      <c r="P58" s="52" t="s">
        <v>255</v>
      </c>
      <c r="Q58" s="52">
        <v>98</v>
      </c>
      <c r="R58" s="52">
        <v>50</v>
      </c>
      <c r="S58" s="52" t="s">
        <v>782</v>
      </c>
      <c r="T58" s="125">
        <f>SUM(U58,AA58)</f>
        <v>53</v>
      </c>
      <c r="U58" s="125">
        <f>SUM(V58:Z58)</f>
        <v>46</v>
      </c>
      <c r="V58" s="125">
        <v>1</v>
      </c>
      <c r="W58" s="52">
        <v>18</v>
      </c>
      <c r="X58" s="52">
        <v>13</v>
      </c>
      <c r="Y58" s="52">
        <v>13</v>
      </c>
      <c r="Z58" s="52">
        <v>1</v>
      </c>
      <c r="AA58" s="125">
        <v>7</v>
      </c>
      <c r="AB58" s="125">
        <f>SUM(AC58:AD58)</f>
        <v>3</v>
      </c>
      <c r="AC58" s="52">
        <v>1</v>
      </c>
      <c r="AD58" s="52">
        <v>2</v>
      </c>
      <c r="AE58" s="51"/>
      <c r="AF58" s="762" t="s">
        <v>463</v>
      </c>
      <c r="AG58" s="762"/>
      <c r="AH58" s="739"/>
      <c r="AI58" s="769">
        <f>SUM(AK58:AL58)</f>
        <v>892</v>
      </c>
      <c r="AJ58" s="770"/>
      <c r="AK58" s="145">
        <f t="shared" si="14"/>
        <v>392</v>
      </c>
      <c r="AL58" s="145">
        <f t="shared" si="14"/>
        <v>500</v>
      </c>
      <c r="AM58" s="145">
        <v>31</v>
      </c>
      <c r="AN58" s="145">
        <v>23</v>
      </c>
      <c r="AO58" s="145">
        <v>268</v>
      </c>
      <c r="AP58" s="145">
        <v>322</v>
      </c>
      <c r="AQ58" s="52" t="s">
        <v>255</v>
      </c>
      <c r="AR58" s="52" t="s">
        <v>778</v>
      </c>
      <c r="AS58" s="145">
        <v>6</v>
      </c>
      <c r="AT58" s="145">
        <v>12</v>
      </c>
      <c r="AU58" s="145">
        <v>87</v>
      </c>
      <c r="AV58" s="145">
        <v>143</v>
      </c>
    </row>
    <row r="59" spans="1:48" ht="19.5" customHeight="1">
      <c r="A59" s="838"/>
      <c r="B59" s="838"/>
      <c r="C59" s="342" t="s">
        <v>26</v>
      </c>
      <c r="D59" s="422">
        <f>SUM(E59:I59)</f>
        <v>127</v>
      </c>
      <c r="E59" s="141" t="s">
        <v>782</v>
      </c>
      <c r="F59" s="141" t="s">
        <v>762</v>
      </c>
      <c r="G59" s="141">
        <v>118</v>
      </c>
      <c r="H59" s="141">
        <v>9</v>
      </c>
      <c r="I59" s="141" t="s">
        <v>770</v>
      </c>
      <c r="J59" s="141" t="s">
        <v>255</v>
      </c>
      <c r="K59" s="141" t="s">
        <v>770</v>
      </c>
      <c r="L59" s="138">
        <v>13</v>
      </c>
      <c r="M59" s="141">
        <v>2</v>
      </c>
      <c r="N59" s="141" t="s">
        <v>782</v>
      </c>
      <c r="O59" s="141" t="s">
        <v>781</v>
      </c>
      <c r="P59" s="141" t="s">
        <v>783</v>
      </c>
      <c r="Q59" s="141">
        <v>10</v>
      </c>
      <c r="R59" s="141">
        <v>2</v>
      </c>
      <c r="S59" s="141" t="s">
        <v>754</v>
      </c>
      <c r="T59" s="138">
        <f>SUM(U59,AA59)</f>
        <v>7</v>
      </c>
      <c r="U59" s="138">
        <f>SUM(V59:Z59)</f>
        <v>6</v>
      </c>
      <c r="V59" s="141" t="s">
        <v>762</v>
      </c>
      <c r="W59" s="141" t="s">
        <v>762</v>
      </c>
      <c r="X59" s="141" t="s">
        <v>784</v>
      </c>
      <c r="Y59" s="223">
        <v>5</v>
      </c>
      <c r="Z59" s="223">
        <v>1</v>
      </c>
      <c r="AA59" s="223">
        <v>1</v>
      </c>
      <c r="AB59" s="138">
        <f>SUM(AC59:AD59)</f>
        <v>2</v>
      </c>
      <c r="AC59" s="223">
        <v>2</v>
      </c>
      <c r="AD59" s="141" t="s">
        <v>754</v>
      </c>
      <c r="AE59" s="51"/>
      <c r="AF59" s="834" t="s">
        <v>464</v>
      </c>
      <c r="AG59" s="834"/>
      <c r="AH59" s="733"/>
      <c r="AI59" s="767">
        <f>SUM(AK59:AL59)</f>
        <v>20092</v>
      </c>
      <c r="AJ59" s="768"/>
      <c r="AK59" s="145">
        <f t="shared" si="14"/>
        <v>13198</v>
      </c>
      <c r="AL59" s="145">
        <f t="shared" si="14"/>
        <v>6894</v>
      </c>
      <c r="AM59" s="141">
        <v>470</v>
      </c>
      <c r="AN59" s="141">
        <v>35</v>
      </c>
      <c r="AO59" s="141">
        <v>12094</v>
      </c>
      <c r="AP59" s="141">
        <v>3225</v>
      </c>
      <c r="AQ59" s="141">
        <v>6</v>
      </c>
      <c r="AR59" s="141" t="s">
        <v>255</v>
      </c>
      <c r="AS59" s="141">
        <v>44</v>
      </c>
      <c r="AT59" s="141">
        <v>16</v>
      </c>
      <c r="AU59" s="141">
        <v>584</v>
      </c>
      <c r="AV59" s="141">
        <v>3618</v>
      </c>
    </row>
    <row r="60" spans="1:47" ht="19.5" customHeight="1">
      <c r="A60" s="125" t="s">
        <v>19</v>
      </c>
      <c r="B60" s="125"/>
      <c r="C60" s="125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51"/>
      <c r="AF60" s="928" t="s">
        <v>2</v>
      </c>
      <c r="AG60" s="928"/>
      <c r="AH60" s="928"/>
      <c r="AI60" s="928"/>
      <c r="AJ60" s="928"/>
      <c r="AK60" s="928"/>
      <c r="AL60" s="928"/>
      <c r="AM60" s="928"/>
      <c r="AN60" s="928"/>
      <c r="AO60" s="928"/>
      <c r="AP60" s="928"/>
      <c r="AQ60" s="51"/>
      <c r="AR60" s="51"/>
      <c r="AS60" s="51"/>
      <c r="AT60" s="51"/>
      <c r="AU60" s="51"/>
    </row>
    <row r="61" spans="31:32" ht="19.5" customHeight="1">
      <c r="AE61" s="51"/>
      <c r="AF61" s="51" t="s">
        <v>3</v>
      </c>
    </row>
    <row r="62" ht="19.5" customHeight="1">
      <c r="AE62" s="51"/>
    </row>
    <row r="63" ht="19.5" customHeight="1">
      <c r="AE63" s="51"/>
    </row>
    <row r="64" ht="19.5" customHeight="1">
      <c r="AE64" s="51"/>
    </row>
    <row r="65" ht="19.5" customHeight="1">
      <c r="AE65" s="51"/>
    </row>
    <row r="66" ht="19.5" customHeight="1"/>
    <row r="67" ht="19.5" customHeight="1">
      <c r="AE67" s="51"/>
    </row>
    <row r="68" ht="19.5" customHeight="1">
      <c r="AE68" s="51"/>
    </row>
    <row r="69" ht="19.5" customHeight="1"/>
    <row r="70" ht="19.5" customHeight="1"/>
  </sheetData>
  <sheetProtection/>
  <mergeCells count="255">
    <mergeCell ref="AW26:AX27"/>
    <mergeCell ref="AY26:AZ27"/>
    <mergeCell ref="O31:O35"/>
    <mergeCell ref="I31:I35"/>
    <mergeCell ref="Q31:Q35"/>
    <mergeCell ref="J31:J35"/>
    <mergeCell ref="L31:L35"/>
    <mergeCell ref="K31:K35"/>
    <mergeCell ref="M31:M35"/>
    <mergeCell ref="N31:N35"/>
    <mergeCell ref="AS26:AT27"/>
    <mergeCell ref="AF28:AH30"/>
    <mergeCell ref="AF60:AP60"/>
    <mergeCell ref="AK42:AK43"/>
    <mergeCell ref="AL42:AL43"/>
    <mergeCell ref="AM42:AM43"/>
    <mergeCell ref="AN42:AN43"/>
    <mergeCell ref="AF52:AH54"/>
    <mergeCell ref="AI54:AJ54"/>
    <mergeCell ref="AF49:AX49"/>
    <mergeCell ref="AT42:AT43"/>
    <mergeCell ref="A55:B56"/>
    <mergeCell ref="A58:B59"/>
    <mergeCell ref="AF55:AH55"/>
    <mergeCell ref="AF57:AH57"/>
    <mergeCell ref="AF58:AH58"/>
    <mergeCell ref="AF59:AH59"/>
    <mergeCell ref="A52:B53"/>
    <mergeCell ref="AB46:AB51"/>
    <mergeCell ref="AC46:AC51"/>
    <mergeCell ref="AD46:AD51"/>
    <mergeCell ref="H46:H51"/>
    <mergeCell ref="I46:I51"/>
    <mergeCell ref="J46:J51"/>
    <mergeCell ref="E46:E51"/>
    <mergeCell ref="F46:F51"/>
    <mergeCell ref="G46:G51"/>
    <mergeCell ref="BA42:BA43"/>
    <mergeCell ref="BB42:BB43"/>
    <mergeCell ref="BC42:BC43"/>
    <mergeCell ref="AW42:AW43"/>
    <mergeCell ref="AX42:AX43"/>
    <mergeCell ref="AY42:AY43"/>
    <mergeCell ref="AZ42:AZ43"/>
    <mergeCell ref="AU42:AU43"/>
    <mergeCell ref="AV42:AV43"/>
    <mergeCell ref="AO42:AO43"/>
    <mergeCell ref="AP42:AP43"/>
    <mergeCell ref="AQ42:AQ43"/>
    <mergeCell ref="AR42:AR43"/>
    <mergeCell ref="AS42:AS43"/>
    <mergeCell ref="A38:C38"/>
    <mergeCell ref="D38:E38"/>
    <mergeCell ref="Z38:AA38"/>
    <mergeCell ref="A37:C37"/>
    <mergeCell ref="D37:E37"/>
    <mergeCell ref="Z37:AA37"/>
    <mergeCell ref="A36:C36"/>
    <mergeCell ref="D36:E36"/>
    <mergeCell ref="Z36:AA36"/>
    <mergeCell ref="A31:C35"/>
    <mergeCell ref="D31:E35"/>
    <mergeCell ref="F31:F35"/>
    <mergeCell ref="H31:H35"/>
    <mergeCell ref="G31:G35"/>
    <mergeCell ref="P31:P35"/>
    <mergeCell ref="S31:S35"/>
    <mergeCell ref="J26:K26"/>
    <mergeCell ref="P26:Q26"/>
    <mergeCell ref="BA26:BB27"/>
    <mergeCell ref="AU25:BB25"/>
    <mergeCell ref="AU26:AV27"/>
    <mergeCell ref="AK25:AL27"/>
    <mergeCell ref="AM25:AT25"/>
    <mergeCell ref="AM26:AN27"/>
    <mergeCell ref="AO26:AP27"/>
    <mergeCell ref="AQ26:AR27"/>
    <mergeCell ref="Z25:AA25"/>
    <mergeCell ref="A26:C26"/>
    <mergeCell ref="D26:E26"/>
    <mergeCell ref="F26:G26"/>
    <mergeCell ref="H26:I26"/>
    <mergeCell ref="V26:W26"/>
    <mergeCell ref="X26:Y26"/>
    <mergeCell ref="Z26:AA26"/>
    <mergeCell ref="A25:C25"/>
    <mergeCell ref="D25:E25"/>
    <mergeCell ref="F25:G25"/>
    <mergeCell ref="H25:I25"/>
    <mergeCell ref="V23:W23"/>
    <mergeCell ref="X23:Y23"/>
    <mergeCell ref="F23:G23"/>
    <mergeCell ref="H23:I23"/>
    <mergeCell ref="V25:W25"/>
    <mergeCell ref="X25:Y25"/>
    <mergeCell ref="N25:O25"/>
    <mergeCell ref="N23:O23"/>
    <mergeCell ref="Z23:AA23"/>
    <mergeCell ref="A24:C24"/>
    <mergeCell ref="D24:E24"/>
    <mergeCell ref="F24:G24"/>
    <mergeCell ref="H24:I24"/>
    <mergeCell ref="V24:W24"/>
    <mergeCell ref="X24:Y24"/>
    <mergeCell ref="Z24:AA24"/>
    <mergeCell ref="A23:C23"/>
    <mergeCell ref="D23:E23"/>
    <mergeCell ref="Z21:AA21"/>
    <mergeCell ref="AF19:AH19"/>
    <mergeCell ref="A22:C22"/>
    <mergeCell ref="D22:E22"/>
    <mergeCell ref="F22:G22"/>
    <mergeCell ref="H22:I22"/>
    <mergeCell ref="V22:W22"/>
    <mergeCell ref="X22:Y22"/>
    <mergeCell ref="Z22:AA22"/>
    <mergeCell ref="R21:S21"/>
    <mergeCell ref="V21:W21"/>
    <mergeCell ref="X21:Y21"/>
    <mergeCell ref="J21:K21"/>
    <mergeCell ref="L21:M21"/>
    <mergeCell ref="N21:O21"/>
    <mergeCell ref="P21:Q21"/>
    <mergeCell ref="D21:E21"/>
    <mergeCell ref="F21:G21"/>
    <mergeCell ref="H21:I21"/>
    <mergeCell ref="T21:U21"/>
    <mergeCell ref="D20:I20"/>
    <mergeCell ref="J20:O20"/>
    <mergeCell ref="P20:U20"/>
    <mergeCell ref="D5:F6"/>
    <mergeCell ref="G5:I6"/>
    <mergeCell ref="A8:C8"/>
    <mergeCell ref="AI8:AJ8"/>
    <mergeCell ref="V20:AA20"/>
    <mergeCell ref="AO7:AP7"/>
    <mergeCell ref="Y6:AA6"/>
    <mergeCell ref="AF6:AH8"/>
    <mergeCell ref="AI6:AL7"/>
    <mergeCell ref="A18:AA18"/>
    <mergeCell ref="N24:O24"/>
    <mergeCell ref="S5:AA5"/>
    <mergeCell ref="S6:U6"/>
    <mergeCell ref="V6:X6"/>
    <mergeCell ref="A10:C10"/>
    <mergeCell ref="A11:C11"/>
    <mergeCell ref="A13:C13"/>
    <mergeCell ref="A7:C7"/>
    <mergeCell ref="A5:C6"/>
    <mergeCell ref="A14:C14"/>
    <mergeCell ref="A20:C21"/>
    <mergeCell ref="J6:L6"/>
    <mergeCell ref="M6:O6"/>
    <mergeCell ref="P6:R6"/>
    <mergeCell ref="A2:AA2"/>
    <mergeCell ref="A4:U4"/>
    <mergeCell ref="J5:R5"/>
    <mergeCell ref="A19:X19"/>
    <mergeCell ref="A9:C9"/>
    <mergeCell ref="AF2:BB2"/>
    <mergeCell ref="A3:AA3"/>
    <mergeCell ref="R24:S24"/>
    <mergeCell ref="T24:U24"/>
    <mergeCell ref="L22:M22"/>
    <mergeCell ref="N22:O22"/>
    <mergeCell ref="L23:M23"/>
    <mergeCell ref="P22:Q22"/>
    <mergeCell ref="L24:M24"/>
    <mergeCell ref="P23:Q23"/>
    <mergeCell ref="P24:Q24"/>
    <mergeCell ref="P25:Q25"/>
    <mergeCell ref="J22:K22"/>
    <mergeCell ref="J23:K23"/>
    <mergeCell ref="J24:K24"/>
    <mergeCell ref="J25:K25"/>
    <mergeCell ref="L25:M25"/>
    <mergeCell ref="R22:S22"/>
    <mergeCell ref="T22:U22"/>
    <mergeCell ref="R23:S23"/>
    <mergeCell ref="T23:U23"/>
    <mergeCell ref="K46:K51"/>
    <mergeCell ref="D44:I45"/>
    <mergeCell ref="J44:S44"/>
    <mergeCell ref="J45:N45"/>
    <mergeCell ref="O45:S45"/>
    <mergeCell ref="L46:L51"/>
    <mergeCell ref="X46:X51"/>
    <mergeCell ref="R46:R51"/>
    <mergeCell ref="Q46:Q51"/>
    <mergeCell ref="D46:D51"/>
    <mergeCell ref="S46:S51"/>
    <mergeCell ref="L26:M26"/>
    <mergeCell ref="N26:O26"/>
    <mergeCell ref="A30:S30"/>
    <mergeCell ref="C44:C51"/>
    <mergeCell ref="A44:B51"/>
    <mergeCell ref="T44:AA44"/>
    <mergeCell ref="T45:T51"/>
    <mergeCell ref="U45:Z45"/>
    <mergeCell ref="A42:AD42"/>
    <mergeCell ref="R25:S25"/>
    <mergeCell ref="T25:U25"/>
    <mergeCell ref="R26:S26"/>
    <mergeCell ref="T26:U26"/>
    <mergeCell ref="AA45:AA51"/>
    <mergeCell ref="U46:U51"/>
    <mergeCell ref="AU52:AV53"/>
    <mergeCell ref="AS53:AT53"/>
    <mergeCell ref="Z46:Z51"/>
    <mergeCell ref="M46:M51"/>
    <mergeCell ref="N46:N51"/>
    <mergeCell ref="O46:O51"/>
    <mergeCell ref="P46:P51"/>
    <mergeCell ref="V46:V51"/>
    <mergeCell ref="W46:W51"/>
    <mergeCell ref="Y46:Y51"/>
    <mergeCell ref="AB44:AD45"/>
    <mergeCell ref="R31:R35"/>
    <mergeCell ref="T31:T35"/>
    <mergeCell ref="U31:U35"/>
    <mergeCell ref="V31:V35"/>
    <mergeCell ref="AF3:AX3"/>
    <mergeCell ref="AF4:AX4"/>
    <mergeCell ref="AF11:AF17"/>
    <mergeCell ref="AF24:AZ24"/>
    <mergeCell ref="AS7:AT7"/>
    <mergeCell ref="AU7:AV7"/>
    <mergeCell ref="AW7:AX7"/>
    <mergeCell ref="AM6:AR6"/>
    <mergeCell ref="AS6:AX6"/>
    <mergeCell ref="AM7:AN7"/>
    <mergeCell ref="AF32:AH33"/>
    <mergeCell ref="AF9:AH9"/>
    <mergeCell ref="AQ7:AR7"/>
    <mergeCell ref="AF23:BC23"/>
    <mergeCell ref="AF25:AJ27"/>
    <mergeCell ref="AI55:AJ55"/>
    <mergeCell ref="AI59:AJ59"/>
    <mergeCell ref="AI58:AJ58"/>
    <mergeCell ref="AI57:AJ57"/>
    <mergeCell ref="AF51:AT51"/>
    <mergeCell ref="AF42:AG44"/>
    <mergeCell ref="AQ53:AR53"/>
    <mergeCell ref="AM53:AN53"/>
    <mergeCell ref="AF50:AV50"/>
    <mergeCell ref="AM52:AT52"/>
    <mergeCell ref="AI42:AJ43"/>
    <mergeCell ref="AI44:AJ44"/>
    <mergeCell ref="AO53:AP53"/>
    <mergeCell ref="AF34:AH35"/>
    <mergeCell ref="AF36:AH37"/>
    <mergeCell ref="AF38:AH39"/>
    <mergeCell ref="AF40:AH41"/>
    <mergeCell ref="AH42:AH44"/>
    <mergeCell ref="AI52:AL5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3"/>
  <sheetViews>
    <sheetView zoomScalePageLayoutView="0" workbookViewId="0" topLeftCell="A1">
      <selection activeCell="A1" sqref="A1"/>
    </sheetView>
  </sheetViews>
  <sheetFormatPr defaultColWidth="10.59765625" defaultRowHeight="15"/>
  <cols>
    <col min="1" max="1" width="3.59765625" style="13" customWidth="1"/>
    <col min="2" max="2" width="2.09765625" style="13" customWidth="1"/>
    <col min="3" max="3" width="6.09765625" style="13" customWidth="1"/>
    <col min="4" max="38" width="8.09765625" style="13" customWidth="1"/>
    <col min="39" max="40" width="7.09765625" style="13" customWidth="1"/>
    <col min="41" max="16384" width="10.59765625" style="13" customWidth="1"/>
  </cols>
  <sheetData>
    <row r="1" spans="1:36" s="41" customFormat="1" ht="19.5" customHeight="1">
      <c r="A1" s="42" t="s">
        <v>574</v>
      </c>
      <c r="B1" s="42"/>
      <c r="Z1" s="44"/>
      <c r="AH1" s="44" t="s">
        <v>21</v>
      </c>
      <c r="AJ1" s="44"/>
    </row>
    <row r="2" spans="1:36" ht="19.5" customHeight="1">
      <c r="A2" s="470" t="s">
        <v>575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222"/>
      <c r="AB2" s="222"/>
      <c r="AC2" s="222"/>
      <c r="AD2" s="222"/>
      <c r="AE2" s="222"/>
      <c r="AF2" s="222"/>
      <c r="AG2" s="222"/>
      <c r="AH2" s="222"/>
      <c r="AI2" s="222"/>
      <c r="AJ2" s="222"/>
    </row>
    <row r="3" spans="1:36" ht="19.5" customHeight="1">
      <c r="A3" s="966" t="s">
        <v>20</v>
      </c>
      <c r="B3" s="966"/>
      <c r="C3" s="966"/>
      <c r="D3" s="966"/>
      <c r="E3" s="966"/>
      <c r="F3" s="966"/>
      <c r="G3" s="966"/>
      <c r="H3" s="966"/>
      <c r="I3" s="966"/>
      <c r="J3" s="966"/>
      <c r="K3" s="966"/>
      <c r="L3" s="966"/>
      <c r="M3" s="966"/>
      <c r="N3" s="966"/>
      <c r="O3" s="966"/>
      <c r="P3" s="966"/>
      <c r="Q3" s="966"/>
      <c r="R3" s="966"/>
      <c r="S3" s="966"/>
      <c r="T3" s="966"/>
      <c r="U3" s="966"/>
      <c r="V3" s="966"/>
      <c r="W3" s="966"/>
      <c r="X3" s="966"/>
      <c r="Y3" s="966"/>
      <c r="Z3" s="966"/>
      <c r="AA3" s="37"/>
      <c r="AB3" s="37"/>
      <c r="AC3" s="37"/>
      <c r="AD3" s="37"/>
      <c r="AE3" s="37"/>
      <c r="AF3" s="37"/>
      <c r="AG3" s="37"/>
      <c r="AH3" s="37"/>
      <c r="AI3" s="37"/>
      <c r="AJ3" s="37"/>
    </row>
    <row r="4" spans="1:36" ht="18" customHeight="1" thickBot="1">
      <c r="A4" s="618" t="s">
        <v>576</v>
      </c>
      <c r="B4" s="618"/>
      <c r="C4" s="618"/>
      <c r="D4" s="618"/>
      <c r="E4" s="618"/>
      <c r="F4" s="618"/>
      <c r="G4" s="618"/>
      <c r="H4" s="618"/>
      <c r="I4" s="618"/>
      <c r="J4" s="618"/>
      <c r="K4" s="618"/>
      <c r="L4" s="618"/>
      <c r="M4" s="618"/>
      <c r="N4" s="618"/>
      <c r="O4" s="618"/>
      <c r="P4" s="618"/>
      <c r="Q4" s="618"/>
      <c r="R4" s="618"/>
      <c r="S4" s="618"/>
      <c r="T4" s="618"/>
      <c r="U4" s="618"/>
      <c r="V4" s="618"/>
      <c r="W4" s="618"/>
      <c r="X4" s="618"/>
      <c r="Y4" s="35"/>
      <c r="Z4" s="29" t="s">
        <v>207</v>
      </c>
      <c r="AA4" s="35"/>
      <c r="AB4" s="35"/>
      <c r="AG4" s="29"/>
      <c r="AJ4" s="29"/>
    </row>
    <row r="5" spans="1:36" ht="15.75" customHeight="1">
      <c r="A5" s="735" t="s">
        <v>577</v>
      </c>
      <c r="B5" s="969"/>
      <c r="C5" s="970"/>
      <c r="D5" s="500" t="s">
        <v>291</v>
      </c>
      <c r="E5" s="861"/>
      <c r="F5" s="862"/>
      <c r="G5" s="955" t="s">
        <v>578</v>
      </c>
      <c r="H5" s="956"/>
      <c r="I5" s="500" t="s">
        <v>579</v>
      </c>
      <c r="J5" s="502"/>
      <c r="K5" s="500" t="s">
        <v>580</v>
      </c>
      <c r="L5" s="502"/>
      <c r="M5" s="500" t="s">
        <v>581</v>
      </c>
      <c r="N5" s="946"/>
      <c r="O5" s="500" t="s">
        <v>582</v>
      </c>
      <c r="P5" s="946"/>
      <c r="Q5" s="500" t="s">
        <v>583</v>
      </c>
      <c r="R5" s="862"/>
      <c r="S5" s="500" t="s">
        <v>584</v>
      </c>
      <c r="T5" s="862"/>
      <c r="U5" s="500" t="s">
        <v>585</v>
      </c>
      <c r="V5" s="946"/>
      <c r="W5" s="500" t="s">
        <v>208</v>
      </c>
      <c r="X5" s="946"/>
      <c r="Y5" s="952" t="s">
        <v>260</v>
      </c>
      <c r="Z5" s="967"/>
      <c r="AA5"/>
      <c r="AB5"/>
      <c r="AC5"/>
      <c r="AD5"/>
      <c r="AE5"/>
      <c r="AF5"/>
      <c r="AG5"/>
      <c r="AH5"/>
      <c r="AI5"/>
      <c r="AJ5"/>
    </row>
    <row r="6" spans="1:36" ht="15.75" customHeight="1">
      <c r="A6" s="971"/>
      <c r="B6" s="971"/>
      <c r="C6" s="972"/>
      <c r="D6" s="833"/>
      <c r="E6" s="863"/>
      <c r="F6" s="864"/>
      <c r="G6" s="957"/>
      <c r="H6" s="958"/>
      <c r="I6" s="950"/>
      <c r="J6" s="951"/>
      <c r="K6" s="950"/>
      <c r="L6" s="951"/>
      <c r="M6" s="947"/>
      <c r="N6" s="948"/>
      <c r="O6" s="947"/>
      <c r="P6" s="948"/>
      <c r="Q6" s="833"/>
      <c r="R6" s="864"/>
      <c r="S6" s="833"/>
      <c r="T6" s="864"/>
      <c r="U6" s="947"/>
      <c r="V6" s="948"/>
      <c r="W6" s="947"/>
      <c r="X6" s="948"/>
      <c r="Y6" s="473"/>
      <c r="Z6" s="968"/>
      <c r="AA6"/>
      <c r="AB6"/>
      <c r="AC6"/>
      <c r="AD6"/>
      <c r="AE6"/>
      <c r="AF6"/>
      <c r="AG6"/>
      <c r="AH6"/>
      <c r="AI6"/>
      <c r="AJ6"/>
    </row>
    <row r="7" spans="1:36" ht="15.75" customHeight="1">
      <c r="A7" s="973"/>
      <c r="B7" s="973"/>
      <c r="C7" s="974"/>
      <c r="D7" s="67" t="s">
        <v>24</v>
      </c>
      <c r="E7" s="67" t="s">
        <v>25</v>
      </c>
      <c r="F7" s="67" t="s">
        <v>26</v>
      </c>
      <c r="G7" s="67" t="s">
        <v>25</v>
      </c>
      <c r="H7" s="67" t="s">
        <v>26</v>
      </c>
      <c r="I7" s="67" t="s">
        <v>25</v>
      </c>
      <c r="J7" s="67" t="s">
        <v>26</v>
      </c>
      <c r="K7" s="67" t="s">
        <v>25</v>
      </c>
      <c r="L7" s="67" t="s">
        <v>26</v>
      </c>
      <c r="M7" s="67" t="s">
        <v>25</v>
      </c>
      <c r="N7" s="67" t="s">
        <v>26</v>
      </c>
      <c r="O7" s="67" t="s">
        <v>25</v>
      </c>
      <c r="P7" s="67" t="s">
        <v>26</v>
      </c>
      <c r="Q7" s="67" t="s">
        <v>25</v>
      </c>
      <c r="R7" s="67" t="s">
        <v>26</v>
      </c>
      <c r="S7" s="67" t="s">
        <v>25</v>
      </c>
      <c r="T7" s="67" t="s">
        <v>26</v>
      </c>
      <c r="U7" s="67" t="s">
        <v>25</v>
      </c>
      <c r="V7" s="67" t="s">
        <v>26</v>
      </c>
      <c r="W7" s="96" t="s">
        <v>25</v>
      </c>
      <c r="X7" s="67" t="s">
        <v>26</v>
      </c>
      <c r="Y7" s="67" t="s">
        <v>25</v>
      </c>
      <c r="Z7" s="66" t="s">
        <v>26</v>
      </c>
      <c r="AA7"/>
      <c r="AB7"/>
      <c r="AC7"/>
      <c r="AD7"/>
      <c r="AE7"/>
      <c r="AF7"/>
      <c r="AG7"/>
      <c r="AH7"/>
      <c r="AI7"/>
      <c r="AJ7"/>
    </row>
    <row r="8" spans="1:37" ht="15.75" customHeight="1">
      <c r="A8" s="939" t="s">
        <v>209</v>
      </c>
      <c r="B8" s="31"/>
      <c r="C8" s="176" t="s">
        <v>24</v>
      </c>
      <c r="D8" s="181">
        <f aca="true" t="shared" si="0" ref="D8:Z8">SUM(D10:D14)</f>
        <v>40362</v>
      </c>
      <c r="E8" s="181">
        <f t="shared" si="0"/>
        <v>29444</v>
      </c>
      <c r="F8" s="181">
        <f t="shared" si="0"/>
        <v>10918</v>
      </c>
      <c r="G8" s="181">
        <f t="shared" si="0"/>
        <v>540</v>
      </c>
      <c r="H8" s="181">
        <f t="shared" si="0"/>
        <v>926</v>
      </c>
      <c r="I8" s="181">
        <f t="shared" si="0"/>
        <v>3752</v>
      </c>
      <c r="J8" s="181">
        <f t="shared" si="0"/>
        <v>1033</v>
      </c>
      <c r="K8" s="181">
        <f t="shared" si="0"/>
        <v>6060</v>
      </c>
      <c r="L8" s="181">
        <f t="shared" si="0"/>
        <v>859</v>
      </c>
      <c r="M8" s="181">
        <f t="shared" si="0"/>
        <v>552</v>
      </c>
      <c r="N8" s="181">
        <f t="shared" si="0"/>
        <v>167</v>
      </c>
      <c r="O8" s="181">
        <f t="shared" si="0"/>
        <v>11065</v>
      </c>
      <c r="P8" s="181">
        <f t="shared" si="0"/>
        <v>711</v>
      </c>
      <c r="Q8" s="181">
        <f t="shared" si="0"/>
        <v>1718</v>
      </c>
      <c r="R8" s="181">
        <f t="shared" si="0"/>
        <v>573</v>
      </c>
      <c r="S8" s="181">
        <f t="shared" si="0"/>
        <v>2764</v>
      </c>
      <c r="T8" s="181">
        <f t="shared" si="0"/>
        <v>3736</v>
      </c>
      <c r="U8" s="181">
        <f t="shared" si="0"/>
        <v>285</v>
      </c>
      <c r="V8" s="181">
        <f t="shared" si="0"/>
        <v>458</v>
      </c>
      <c r="W8" s="181">
        <f t="shared" si="0"/>
        <v>1316</v>
      </c>
      <c r="X8" s="181">
        <f t="shared" si="0"/>
        <v>1504</v>
      </c>
      <c r="Y8" s="181">
        <f t="shared" si="0"/>
        <v>1392</v>
      </c>
      <c r="Z8" s="181">
        <f t="shared" si="0"/>
        <v>951</v>
      </c>
      <c r="AA8" s="293"/>
      <c r="AB8"/>
      <c r="AC8"/>
      <c r="AD8"/>
      <c r="AE8"/>
      <c r="AF8"/>
      <c r="AG8"/>
      <c r="AH8"/>
      <c r="AI8"/>
      <c r="AJ8"/>
      <c r="AK8" s="56"/>
    </row>
    <row r="9" spans="1:36" ht="15.75" customHeight="1">
      <c r="A9" s="940"/>
      <c r="B9" s="31"/>
      <c r="C9" s="149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  <c r="T9" s="402"/>
      <c r="U9" s="426"/>
      <c r="V9" s="426"/>
      <c r="W9" s="402"/>
      <c r="X9" s="402"/>
      <c r="Y9" s="402"/>
      <c r="Z9" s="402"/>
      <c r="AA9" s="293"/>
      <c r="AB9"/>
      <c r="AC9"/>
      <c r="AD9"/>
      <c r="AE9"/>
      <c r="AF9"/>
      <c r="AG9"/>
      <c r="AH9"/>
      <c r="AI9"/>
      <c r="AJ9"/>
    </row>
    <row r="10" spans="1:36" ht="15.75" customHeight="1">
      <c r="A10" s="940"/>
      <c r="B10" s="31"/>
      <c r="C10" s="8" t="s">
        <v>210</v>
      </c>
      <c r="D10" s="269">
        <f>SUM(E10:F10)</f>
        <v>6872</v>
      </c>
      <c r="E10" s="269">
        <f>SUM(G10,I10,K10,M10,O10,Q10,S10,U10,W10,Y10)</f>
        <v>4998</v>
      </c>
      <c r="F10" s="269">
        <f>SUM(H10,J10,L10,N10,P10,R10,T10,V10,X10,Z10)</f>
        <v>1874</v>
      </c>
      <c r="G10" s="269">
        <v>197</v>
      </c>
      <c r="H10" s="269">
        <v>197</v>
      </c>
      <c r="I10" s="269">
        <v>543</v>
      </c>
      <c r="J10" s="269">
        <v>326</v>
      </c>
      <c r="K10" s="269">
        <v>502</v>
      </c>
      <c r="L10" s="269">
        <v>126</v>
      </c>
      <c r="M10" s="269">
        <v>552</v>
      </c>
      <c r="N10" s="269">
        <v>167</v>
      </c>
      <c r="O10" s="269">
        <v>1331</v>
      </c>
      <c r="P10" s="269">
        <v>115</v>
      </c>
      <c r="Q10" s="269">
        <v>441</v>
      </c>
      <c r="R10" s="269">
        <v>124</v>
      </c>
      <c r="S10" s="269">
        <v>275</v>
      </c>
      <c r="T10" s="269">
        <v>305</v>
      </c>
      <c r="U10" s="427">
        <v>285</v>
      </c>
      <c r="V10" s="427">
        <v>458</v>
      </c>
      <c r="W10" s="270" t="s">
        <v>255</v>
      </c>
      <c r="X10" s="270" t="s">
        <v>255</v>
      </c>
      <c r="Y10" s="270">
        <v>872</v>
      </c>
      <c r="Z10" s="268">
        <v>56</v>
      </c>
      <c r="AA10" s="293"/>
      <c r="AB10"/>
      <c r="AC10"/>
      <c r="AD10"/>
      <c r="AE10"/>
      <c r="AF10"/>
      <c r="AG10"/>
      <c r="AH10"/>
      <c r="AI10"/>
      <c r="AJ10"/>
    </row>
    <row r="11" spans="1:36" ht="15.75" customHeight="1">
      <c r="A11" s="940"/>
      <c r="B11" s="31"/>
      <c r="C11" s="8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  <c r="T11" s="402"/>
      <c r="U11" s="426"/>
      <c r="V11" s="426"/>
      <c r="W11" s="402"/>
      <c r="X11" s="402"/>
      <c r="Y11" s="402"/>
      <c r="Z11" s="402"/>
      <c r="AA11" s="293"/>
      <c r="AB11"/>
      <c r="AC11"/>
      <c r="AD11"/>
      <c r="AE11"/>
      <c r="AF11"/>
      <c r="AG11"/>
      <c r="AH11"/>
      <c r="AI11"/>
      <c r="AJ11"/>
    </row>
    <row r="12" spans="1:36" ht="15.75" customHeight="1">
      <c r="A12" s="940"/>
      <c r="B12" s="31"/>
      <c r="C12" s="8" t="s">
        <v>211</v>
      </c>
      <c r="D12" s="269">
        <f>SUM(E12:F12)</f>
        <v>1415</v>
      </c>
      <c r="E12" s="269">
        <f>SUM(G12,I12,K12,M12,O12,Q12,S12,U12,W12,Y12)</f>
        <v>520</v>
      </c>
      <c r="F12" s="269">
        <f>SUM(H12,J12,L12,N12,P12,R12,T12,V12,X12,Z12)</f>
        <v>895</v>
      </c>
      <c r="G12" s="270" t="s">
        <v>255</v>
      </c>
      <c r="H12" s="270" t="s">
        <v>255</v>
      </c>
      <c r="I12" s="270" t="s">
        <v>255</v>
      </c>
      <c r="J12" s="270" t="s">
        <v>255</v>
      </c>
      <c r="K12" s="270" t="s">
        <v>255</v>
      </c>
      <c r="L12" s="270" t="s">
        <v>255</v>
      </c>
      <c r="M12" s="270" t="s">
        <v>255</v>
      </c>
      <c r="N12" s="270" t="s">
        <v>255</v>
      </c>
      <c r="O12" s="270" t="s">
        <v>255</v>
      </c>
      <c r="P12" s="270" t="s">
        <v>255</v>
      </c>
      <c r="Q12" s="270" t="s">
        <v>255</v>
      </c>
      <c r="R12" s="270" t="s">
        <v>255</v>
      </c>
      <c r="S12" s="270" t="s">
        <v>255</v>
      </c>
      <c r="T12" s="270" t="s">
        <v>255</v>
      </c>
      <c r="U12" s="270" t="s">
        <v>255</v>
      </c>
      <c r="V12" s="270" t="s">
        <v>255</v>
      </c>
      <c r="W12" s="270" t="s">
        <v>255</v>
      </c>
      <c r="X12" s="270" t="s">
        <v>255</v>
      </c>
      <c r="Y12" s="270">
        <v>520</v>
      </c>
      <c r="Z12" s="268">
        <v>895</v>
      </c>
      <c r="AA12" s="293"/>
      <c r="AB12"/>
      <c r="AC12"/>
      <c r="AD12"/>
      <c r="AE12"/>
      <c r="AF12"/>
      <c r="AG12"/>
      <c r="AH12"/>
      <c r="AI12"/>
      <c r="AJ12"/>
    </row>
    <row r="13" spans="1:36" ht="15.75" customHeight="1">
      <c r="A13" s="940"/>
      <c r="B13" s="31"/>
      <c r="C13" s="8"/>
      <c r="D13" s="269"/>
      <c r="E13" s="269"/>
      <c r="F13" s="269"/>
      <c r="G13" s="269"/>
      <c r="H13" s="269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  <c r="T13" s="402"/>
      <c r="U13" s="426"/>
      <c r="V13" s="426"/>
      <c r="W13" s="402"/>
      <c r="X13" s="402"/>
      <c r="Y13" s="402"/>
      <c r="Z13" s="402"/>
      <c r="AA13" s="293"/>
      <c r="AB13"/>
      <c r="AC13"/>
      <c r="AD13"/>
      <c r="AE13"/>
      <c r="AF13"/>
      <c r="AG13"/>
      <c r="AH13"/>
      <c r="AI13"/>
      <c r="AJ13"/>
    </row>
    <row r="14" spans="1:36" ht="15.75" customHeight="1">
      <c r="A14" s="940"/>
      <c r="B14" s="31"/>
      <c r="C14" s="8" t="s">
        <v>212</v>
      </c>
      <c r="D14" s="269">
        <f>SUM(E14:F14)</f>
        <v>32075</v>
      </c>
      <c r="E14" s="269">
        <f>SUM(G14,I14,K14,M14,O14,Q14,S14,U14,W14,Y14)</f>
        <v>23926</v>
      </c>
      <c r="F14" s="269">
        <f>SUM(H14,J14,L14,N14,P14,R14,T14,V14,X14,Z14)</f>
        <v>8149</v>
      </c>
      <c r="G14" s="269">
        <v>343</v>
      </c>
      <c r="H14" s="269">
        <v>729</v>
      </c>
      <c r="I14" s="269">
        <v>3209</v>
      </c>
      <c r="J14" s="281">
        <v>707</v>
      </c>
      <c r="K14" s="281">
        <v>5558</v>
      </c>
      <c r="L14" s="281">
        <v>733</v>
      </c>
      <c r="M14" s="270" t="s">
        <v>255</v>
      </c>
      <c r="N14" s="270" t="s">
        <v>255</v>
      </c>
      <c r="O14" s="270">
        <v>9734</v>
      </c>
      <c r="P14" s="270">
        <v>596</v>
      </c>
      <c r="Q14" s="270">
        <v>1277</v>
      </c>
      <c r="R14" s="270">
        <v>449</v>
      </c>
      <c r="S14" s="269">
        <v>2489</v>
      </c>
      <c r="T14" s="269">
        <v>3431</v>
      </c>
      <c r="U14" s="270" t="s">
        <v>255</v>
      </c>
      <c r="V14" s="270" t="s">
        <v>255</v>
      </c>
      <c r="W14" s="269">
        <v>1316</v>
      </c>
      <c r="X14" s="269">
        <v>1504</v>
      </c>
      <c r="Y14" s="270" t="s">
        <v>255</v>
      </c>
      <c r="Z14" s="270" t="s">
        <v>255</v>
      </c>
      <c r="AA14" s="293"/>
      <c r="AB14"/>
      <c r="AC14"/>
      <c r="AD14"/>
      <c r="AE14"/>
      <c r="AF14"/>
      <c r="AG14"/>
      <c r="AH14"/>
      <c r="AI14"/>
      <c r="AJ14"/>
    </row>
    <row r="15" spans="1:36" ht="15.75" customHeight="1">
      <c r="A15" s="31"/>
      <c r="B15" s="31"/>
      <c r="C15" s="7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  <c r="T15" s="402"/>
      <c r="U15" s="426"/>
      <c r="V15" s="426"/>
      <c r="W15" s="402"/>
      <c r="X15" s="402"/>
      <c r="Y15" s="402"/>
      <c r="Z15" s="402"/>
      <c r="AA15" s="293"/>
      <c r="AB15"/>
      <c r="AC15"/>
      <c r="AD15"/>
      <c r="AE15"/>
      <c r="AF15"/>
      <c r="AG15"/>
      <c r="AH15"/>
      <c r="AI15"/>
      <c r="AJ15"/>
    </row>
    <row r="16" spans="1:36" ht="15.75" customHeight="1">
      <c r="A16" s="941" t="s">
        <v>586</v>
      </c>
      <c r="B16" s="31"/>
      <c r="C16" s="176" t="s">
        <v>24</v>
      </c>
      <c r="D16" s="181">
        <f aca="true" t="shared" si="1" ref="D16:Z16">SUM(D18:D22)</f>
        <v>6729</v>
      </c>
      <c r="E16" s="181">
        <f t="shared" si="1"/>
        <v>4972</v>
      </c>
      <c r="F16" s="181">
        <f t="shared" si="1"/>
        <v>1757</v>
      </c>
      <c r="G16" s="181">
        <f>SUM(G18:G22)</f>
        <v>132</v>
      </c>
      <c r="H16" s="181">
        <f t="shared" si="1"/>
        <v>292</v>
      </c>
      <c r="I16" s="181">
        <f t="shared" si="1"/>
        <v>409</v>
      </c>
      <c r="J16" s="181">
        <f t="shared" si="1"/>
        <v>206</v>
      </c>
      <c r="K16" s="181">
        <f t="shared" si="1"/>
        <v>1079</v>
      </c>
      <c r="L16" s="181">
        <f t="shared" si="1"/>
        <v>219</v>
      </c>
      <c r="M16" s="181">
        <f t="shared" si="1"/>
        <v>130</v>
      </c>
      <c r="N16" s="181">
        <f t="shared" si="1"/>
        <v>41</v>
      </c>
      <c r="O16" s="181">
        <f t="shared" si="1"/>
        <v>2387</v>
      </c>
      <c r="P16" s="181">
        <f t="shared" si="1"/>
        <v>221</v>
      </c>
      <c r="Q16" s="181">
        <f t="shared" si="1"/>
        <v>132</v>
      </c>
      <c r="R16" s="181">
        <f t="shared" si="1"/>
        <v>66</v>
      </c>
      <c r="S16" s="181">
        <f t="shared" si="1"/>
        <v>155</v>
      </c>
      <c r="T16" s="181">
        <f t="shared" si="1"/>
        <v>237</v>
      </c>
      <c r="U16" s="181">
        <f t="shared" si="1"/>
        <v>103</v>
      </c>
      <c r="V16" s="181">
        <f t="shared" si="1"/>
        <v>205</v>
      </c>
      <c r="W16" s="181">
        <f t="shared" si="1"/>
        <v>99</v>
      </c>
      <c r="X16" s="181">
        <f t="shared" si="1"/>
        <v>167</v>
      </c>
      <c r="Y16" s="181">
        <f t="shared" si="1"/>
        <v>346</v>
      </c>
      <c r="Z16" s="181">
        <f t="shared" si="1"/>
        <v>103</v>
      </c>
      <c r="AA16" s="293"/>
      <c r="AB16"/>
      <c r="AC16"/>
      <c r="AD16"/>
      <c r="AE16"/>
      <c r="AF16"/>
      <c r="AG16"/>
      <c r="AH16"/>
      <c r="AI16"/>
      <c r="AJ16"/>
    </row>
    <row r="17" spans="1:36" ht="15.75" customHeight="1">
      <c r="A17" s="941"/>
      <c r="B17" s="31"/>
      <c r="C17" s="149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  <c r="T17" s="402"/>
      <c r="U17" s="426"/>
      <c r="V17" s="426"/>
      <c r="W17" s="402"/>
      <c r="X17" s="402"/>
      <c r="Y17" s="402"/>
      <c r="Z17" s="402"/>
      <c r="AA17" s="293"/>
      <c r="AB17"/>
      <c r="AC17"/>
      <c r="AD17"/>
      <c r="AE17"/>
      <c r="AF17"/>
      <c r="AG17"/>
      <c r="AH17"/>
      <c r="AI17"/>
      <c r="AJ17"/>
    </row>
    <row r="18" spans="1:36" ht="15.75" customHeight="1">
      <c r="A18" s="941"/>
      <c r="B18" s="31"/>
      <c r="C18" s="8" t="s">
        <v>213</v>
      </c>
      <c r="D18" s="269">
        <f>SUM(E18:F18)</f>
        <v>2122</v>
      </c>
      <c r="E18" s="269">
        <f>SUM(G18,I18,K18,M18,O18,Q18,S18,U18,W18,Y18)</f>
        <v>1492</v>
      </c>
      <c r="F18" s="269">
        <f>SUM(H18,J18,L18,N18,P18,R18,T18,V18,X18,Z18)</f>
        <v>630</v>
      </c>
      <c r="G18" s="269">
        <v>84</v>
      </c>
      <c r="H18" s="269">
        <v>97</v>
      </c>
      <c r="I18" s="269">
        <v>119</v>
      </c>
      <c r="J18" s="269">
        <v>98</v>
      </c>
      <c r="K18" s="269">
        <v>171</v>
      </c>
      <c r="L18" s="269">
        <v>49</v>
      </c>
      <c r="M18" s="269">
        <v>130</v>
      </c>
      <c r="N18" s="269">
        <v>41</v>
      </c>
      <c r="O18" s="269">
        <v>493</v>
      </c>
      <c r="P18" s="269">
        <v>43</v>
      </c>
      <c r="Q18" s="269">
        <v>77</v>
      </c>
      <c r="R18" s="269">
        <v>23</v>
      </c>
      <c r="S18" s="269">
        <v>31</v>
      </c>
      <c r="T18" s="269">
        <v>50</v>
      </c>
      <c r="U18" s="270">
        <v>103</v>
      </c>
      <c r="V18" s="270">
        <v>205</v>
      </c>
      <c r="W18" s="270" t="s">
        <v>255</v>
      </c>
      <c r="X18" s="270" t="s">
        <v>255</v>
      </c>
      <c r="Y18" s="270">
        <v>284</v>
      </c>
      <c r="Z18" s="268">
        <v>24</v>
      </c>
      <c r="AA18" s="293"/>
      <c r="AB18"/>
      <c r="AC18"/>
      <c r="AD18"/>
      <c r="AE18"/>
      <c r="AF18"/>
      <c r="AG18"/>
      <c r="AH18"/>
      <c r="AI18"/>
      <c r="AJ18"/>
    </row>
    <row r="19" spans="1:36" ht="15.75" customHeight="1">
      <c r="A19" s="941"/>
      <c r="B19" s="31"/>
      <c r="C19" s="8"/>
      <c r="D19" s="269"/>
      <c r="E19" s="269"/>
      <c r="F19" s="269"/>
      <c r="G19" s="269"/>
      <c r="H19" s="269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  <c r="T19" s="402"/>
      <c r="U19" s="426"/>
      <c r="V19" s="426"/>
      <c r="W19" s="402"/>
      <c r="X19" s="402"/>
      <c r="Y19" s="402"/>
      <c r="Z19" s="402"/>
      <c r="AA19" s="293"/>
      <c r="AB19"/>
      <c r="AC19"/>
      <c r="AD19"/>
      <c r="AE19"/>
      <c r="AF19"/>
      <c r="AG19"/>
      <c r="AH19"/>
      <c r="AI19"/>
      <c r="AJ19"/>
    </row>
    <row r="20" spans="1:36" ht="15.75" customHeight="1">
      <c r="A20" s="941"/>
      <c r="B20" s="31"/>
      <c r="C20" s="8" t="s">
        <v>179</v>
      </c>
      <c r="D20" s="269">
        <f>SUM(E20:F20)</f>
        <v>141</v>
      </c>
      <c r="E20" s="269">
        <f>SUM(G20,I20,K20,M20,O20,Q20,S20,U20,W20,Y20)</f>
        <v>62</v>
      </c>
      <c r="F20" s="269">
        <f>SUM(H20,J20,L20,N20,P20,R20,T20,V20,X20,Z20)</f>
        <v>79</v>
      </c>
      <c r="G20" s="270" t="s">
        <v>255</v>
      </c>
      <c r="H20" s="270" t="s">
        <v>255</v>
      </c>
      <c r="I20" s="270" t="s">
        <v>255</v>
      </c>
      <c r="J20" s="270" t="s">
        <v>255</v>
      </c>
      <c r="K20" s="270" t="s">
        <v>255</v>
      </c>
      <c r="L20" s="270" t="s">
        <v>255</v>
      </c>
      <c r="M20" s="270" t="s">
        <v>255</v>
      </c>
      <c r="N20" s="270" t="s">
        <v>255</v>
      </c>
      <c r="O20" s="270" t="s">
        <v>255</v>
      </c>
      <c r="P20" s="270" t="s">
        <v>255</v>
      </c>
      <c r="Q20" s="270" t="s">
        <v>255</v>
      </c>
      <c r="R20" s="270" t="s">
        <v>255</v>
      </c>
      <c r="S20" s="270" t="s">
        <v>255</v>
      </c>
      <c r="T20" s="270" t="s">
        <v>255</v>
      </c>
      <c r="U20" s="270" t="s">
        <v>255</v>
      </c>
      <c r="V20" s="270" t="s">
        <v>255</v>
      </c>
      <c r="W20" s="270" t="s">
        <v>255</v>
      </c>
      <c r="X20" s="270" t="s">
        <v>255</v>
      </c>
      <c r="Y20" s="270">
        <v>62</v>
      </c>
      <c r="Z20" s="268">
        <v>79</v>
      </c>
      <c r="AA20" s="293"/>
      <c r="AB20"/>
      <c r="AC20"/>
      <c r="AD20"/>
      <c r="AE20"/>
      <c r="AF20"/>
      <c r="AG20"/>
      <c r="AH20"/>
      <c r="AI20"/>
      <c r="AJ20"/>
    </row>
    <row r="21" spans="1:36" ht="15.75" customHeight="1">
      <c r="A21" s="941"/>
      <c r="B21" s="31"/>
      <c r="C21" s="8"/>
      <c r="D21" s="269"/>
      <c r="E21" s="269"/>
      <c r="F21" s="269"/>
      <c r="G21" s="269"/>
      <c r="H21" s="269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402"/>
      <c r="U21" s="426"/>
      <c r="V21" s="426"/>
      <c r="W21" s="402"/>
      <c r="X21" s="402"/>
      <c r="Y21" s="402"/>
      <c r="Z21" s="402"/>
      <c r="AA21" s="293"/>
      <c r="AB21"/>
      <c r="AC21"/>
      <c r="AD21"/>
      <c r="AE21"/>
      <c r="AF21"/>
      <c r="AG21"/>
      <c r="AH21"/>
      <c r="AI21"/>
      <c r="AJ21"/>
    </row>
    <row r="22" spans="1:36" ht="15.75" customHeight="1">
      <c r="A22" s="941"/>
      <c r="B22" s="31"/>
      <c r="C22" s="8" t="s">
        <v>182</v>
      </c>
      <c r="D22" s="269">
        <f>SUM(E22:F22)</f>
        <v>4466</v>
      </c>
      <c r="E22" s="269">
        <f>SUM(G22,I22,K22,M22,O22,Q22,S22,U22,W22,Y22)</f>
        <v>3418</v>
      </c>
      <c r="F22" s="269">
        <f>SUM(H22,J22,L22,N22,P22,R22,T22,V22,X22,Z22)</f>
        <v>1048</v>
      </c>
      <c r="G22" s="269">
        <v>48</v>
      </c>
      <c r="H22" s="269">
        <v>195</v>
      </c>
      <c r="I22" s="269">
        <v>290</v>
      </c>
      <c r="J22" s="269">
        <v>108</v>
      </c>
      <c r="K22" s="269">
        <v>908</v>
      </c>
      <c r="L22" s="269">
        <v>170</v>
      </c>
      <c r="M22" s="270" t="s">
        <v>255</v>
      </c>
      <c r="N22" s="270" t="s">
        <v>255</v>
      </c>
      <c r="O22" s="270">
        <v>1894</v>
      </c>
      <c r="P22" s="270">
        <v>178</v>
      </c>
      <c r="Q22" s="270">
        <v>55</v>
      </c>
      <c r="R22" s="270">
        <v>43</v>
      </c>
      <c r="S22" s="269">
        <v>124</v>
      </c>
      <c r="T22" s="269">
        <v>187</v>
      </c>
      <c r="U22" s="270" t="s">
        <v>255</v>
      </c>
      <c r="V22" s="270" t="s">
        <v>255</v>
      </c>
      <c r="W22" s="269">
        <v>99</v>
      </c>
      <c r="X22" s="269">
        <v>167</v>
      </c>
      <c r="Y22" s="270" t="s">
        <v>255</v>
      </c>
      <c r="Z22" s="270" t="s">
        <v>255</v>
      </c>
      <c r="AA22" s="293"/>
      <c r="AB22"/>
      <c r="AC22"/>
      <c r="AD22"/>
      <c r="AE22"/>
      <c r="AF22"/>
      <c r="AG22"/>
      <c r="AH22"/>
      <c r="AI22"/>
      <c r="AJ22"/>
    </row>
    <row r="23" spans="1:36" ht="15.75" customHeight="1">
      <c r="A23" s="31"/>
      <c r="B23" s="31"/>
      <c r="C23" s="8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26"/>
      <c r="V23" s="426"/>
      <c r="W23" s="402"/>
      <c r="X23" s="402"/>
      <c r="Y23" s="402"/>
      <c r="Z23" s="402"/>
      <c r="AA23" s="293"/>
      <c r="AB23"/>
      <c r="AC23"/>
      <c r="AD23"/>
      <c r="AE23"/>
      <c r="AF23"/>
      <c r="AG23"/>
      <c r="AH23"/>
      <c r="AI23"/>
      <c r="AJ23"/>
    </row>
    <row r="24" spans="1:36" ht="15.75" customHeight="1">
      <c r="A24" s="941" t="s">
        <v>587</v>
      </c>
      <c r="B24" s="31"/>
      <c r="C24" s="176" t="s">
        <v>24</v>
      </c>
      <c r="D24" s="181">
        <f aca="true" t="shared" si="2" ref="D24:Z24">SUM(D26:D30)</f>
        <v>4823</v>
      </c>
      <c r="E24" s="181">
        <f t="shared" si="2"/>
        <v>3624</v>
      </c>
      <c r="F24" s="181">
        <f t="shared" si="2"/>
        <v>1199</v>
      </c>
      <c r="G24" s="181">
        <f>SUM(G26:G30)</f>
        <v>69</v>
      </c>
      <c r="H24" s="181">
        <f t="shared" si="2"/>
        <v>297</v>
      </c>
      <c r="I24" s="181">
        <f t="shared" si="2"/>
        <v>149</v>
      </c>
      <c r="J24" s="181">
        <f t="shared" si="2"/>
        <v>56</v>
      </c>
      <c r="K24" s="181">
        <f t="shared" si="2"/>
        <v>612</v>
      </c>
      <c r="L24" s="181">
        <f t="shared" si="2"/>
        <v>69</v>
      </c>
      <c r="M24" s="181">
        <f t="shared" si="2"/>
        <v>140</v>
      </c>
      <c r="N24" s="181">
        <f t="shared" si="2"/>
        <v>23</v>
      </c>
      <c r="O24" s="181">
        <f t="shared" si="2"/>
        <v>1939</v>
      </c>
      <c r="P24" s="181">
        <f t="shared" si="2"/>
        <v>108</v>
      </c>
      <c r="Q24" s="181">
        <f t="shared" si="2"/>
        <v>145</v>
      </c>
      <c r="R24" s="181">
        <f t="shared" si="2"/>
        <v>29</v>
      </c>
      <c r="S24" s="181">
        <f t="shared" si="2"/>
        <v>134</v>
      </c>
      <c r="T24" s="181">
        <f t="shared" si="2"/>
        <v>243</v>
      </c>
      <c r="U24" s="181">
        <f t="shared" si="2"/>
        <v>105</v>
      </c>
      <c r="V24" s="181">
        <f t="shared" si="2"/>
        <v>184</v>
      </c>
      <c r="W24" s="181">
        <f t="shared" si="2"/>
        <v>81</v>
      </c>
      <c r="X24" s="181">
        <f t="shared" si="2"/>
        <v>124</v>
      </c>
      <c r="Y24" s="181">
        <f t="shared" si="2"/>
        <v>250</v>
      </c>
      <c r="Z24" s="181">
        <f t="shared" si="2"/>
        <v>66</v>
      </c>
      <c r="AA24" s="293"/>
      <c r="AB24"/>
      <c r="AC24"/>
      <c r="AD24"/>
      <c r="AE24"/>
      <c r="AF24"/>
      <c r="AG24"/>
      <c r="AH24"/>
      <c r="AI24"/>
      <c r="AJ24"/>
    </row>
    <row r="25" spans="1:36" ht="15.75" customHeight="1">
      <c r="A25" s="941"/>
      <c r="B25" s="31"/>
      <c r="C25" s="149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402"/>
      <c r="U25" s="426"/>
      <c r="V25" s="426"/>
      <c r="W25" s="402"/>
      <c r="X25" s="402"/>
      <c r="Y25" s="402"/>
      <c r="Z25" s="402"/>
      <c r="AA25" s="293"/>
      <c r="AB25"/>
      <c r="AC25"/>
      <c r="AD25"/>
      <c r="AE25"/>
      <c r="AF25"/>
      <c r="AG25"/>
      <c r="AH25"/>
      <c r="AI25"/>
      <c r="AJ25"/>
    </row>
    <row r="26" spans="1:36" ht="15.75" customHeight="1">
      <c r="A26" s="941"/>
      <c r="B26" s="31"/>
      <c r="C26" s="8" t="s">
        <v>213</v>
      </c>
      <c r="D26" s="269">
        <f>SUM(E26:F26)</f>
        <v>1838</v>
      </c>
      <c r="E26" s="269">
        <f>SUM(G26,I26,K26,M26,O26,Q26,S26,U26,W26,Y26)</f>
        <v>1353</v>
      </c>
      <c r="F26" s="269">
        <f>SUM(H26,J26,L26,N26,P26,R26,T26,V26,X26,Z26)</f>
        <v>485</v>
      </c>
      <c r="G26" s="269">
        <v>69</v>
      </c>
      <c r="H26" s="269">
        <v>85</v>
      </c>
      <c r="I26" s="269">
        <v>149</v>
      </c>
      <c r="J26" s="269">
        <v>56</v>
      </c>
      <c r="K26" s="269">
        <v>158</v>
      </c>
      <c r="L26" s="269">
        <v>39</v>
      </c>
      <c r="M26" s="269">
        <v>140</v>
      </c>
      <c r="N26" s="269">
        <v>23</v>
      </c>
      <c r="O26" s="269">
        <v>456</v>
      </c>
      <c r="P26" s="269">
        <v>26</v>
      </c>
      <c r="Q26" s="269">
        <v>84</v>
      </c>
      <c r="R26" s="269">
        <v>12</v>
      </c>
      <c r="S26" s="269">
        <v>23</v>
      </c>
      <c r="T26" s="269">
        <v>51</v>
      </c>
      <c r="U26" s="270">
        <v>105</v>
      </c>
      <c r="V26" s="270">
        <v>184</v>
      </c>
      <c r="W26" s="270" t="s">
        <v>255</v>
      </c>
      <c r="X26" s="270" t="s">
        <v>255</v>
      </c>
      <c r="Y26" s="270">
        <v>169</v>
      </c>
      <c r="Z26" s="268">
        <v>9</v>
      </c>
      <c r="AA26" s="293"/>
      <c r="AB26"/>
      <c r="AC26"/>
      <c r="AD26"/>
      <c r="AE26"/>
      <c r="AF26"/>
      <c r="AG26"/>
      <c r="AH26"/>
      <c r="AI26"/>
      <c r="AJ26"/>
    </row>
    <row r="27" spans="1:36" ht="15.75" customHeight="1">
      <c r="A27" s="941"/>
      <c r="B27" s="31"/>
      <c r="C27" s="8"/>
      <c r="D27" s="269"/>
      <c r="E27" s="269"/>
      <c r="F27" s="269"/>
      <c r="G27" s="269"/>
      <c r="H27" s="269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  <c r="T27" s="402"/>
      <c r="U27" s="426"/>
      <c r="V27" s="426"/>
      <c r="W27" s="402"/>
      <c r="X27" s="402"/>
      <c r="Y27" s="402"/>
      <c r="Z27" s="402"/>
      <c r="AA27" s="293"/>
      <c r="AB27"/>
      <c r="AC27"/>
      <c r="AD27"/>
      <c r="AE27"/>
      <c r="AF27"/>
      <c r="AG27"/>
      <c r="AH27"/>
      <c r="AI27"/>
      <c r="AJ27"/>
    </row>
    <row r="28" spans="1:36" ht="15.75" customHeight="1">
      <c r="A28" s="941"/>
      <c r="B28" s="31"/>
      <c r="C28" s="8" t="s">
        <v>179</v>
      </c>
      <c r="D28" s="269">
        <f>SUM(E28:F28)</f>
        <v>138</v>
      </c>
      <c r="E28" s="269">
        <f>SUM(G28,I28,K28,M28,O28,Q28,S28,U28,W28,Y28)</f>
        <v>81</v>
      </c>
      <c r="F28" s="269">
        <f>SUM(H28,J28,L28,N28,P28,R28,T28,V28,X28,Z28)</f>
        <v>57</v>
      </c>
      <c r="G28" s="270" t="s">
        <v>255</v>
      </c>
      <c r="H28" s="270" t="s">
        <v>255</v>
      </c>
      <c r="I28" s="270" t="s">
        <v>255</v>
      </c>
      <c r="J28" s="270" t="s">
        <v>255</v>
      </c>
      <c r="K28" s="270" t="s">
        <v>255</v>
      </c>
      <c r="L28" s="270" t="s">
        <v>255</v>
      </c>
      <c r="M28" s="270" t="s">
        <v>255</v>
      </c>
      <c r="N28" s="270" t="s">
        <v>255</v>
      </c>
      <c r="O28" s="270" t="s">
        <v>255</v>
      </c>
      <c r="P28" s="270" t="s">
        <v>255</v>
      </c>
      <c r="Q28" s="270" t="s">
        <v>255</v>
      </c>
      <c r="R28" s="270" t="s">
        <v>255</v>
      </c>
      <c r="S28" s="270" t="s">
        <v>255</v>
      </c>
      <c r="T28" s="270" t="s">
        <v>255</v>
      </c>
      <c r="U28" s="270" t="s">
        <v>255</v>
      </c>
      <c r="V28" s="270" t="s">
        <v>255</v>
      </c>
      <c r="W28" s="270" t="s">
        <v>255</v>
      </c>
      <c r="X28" s="270" t="s">
        <v>255</v>
      </c>
      <c r="Y28" s="270">
        <v>81</v>
      </c>
      <c r="Z28" s="268">
        <v>57</v>
      </c>
      <c r="AA28" s="293"/>
      <c r="AB28"/>
      <c r="AC28"/>
      <c r="AD28"/>
      <c r="AE28"/>
      <c r="AF28"/>
      <c r="AG28"/>
      <c r="AH28"/>
      <c r="AI28"/>
      <c r="AJ28"/>
    </row>
    <row r="29" spans="1:36" ht="15.75" customHeight="1">
      <c r="A29" s="941"/>
      <c r="B29" s="31"/>
      <c r="C29" s="8"/>
      <c r="D29" s="269"/>
      <c r="E29" s="269"/>
      <c r="F29" s="269"/>
      <c r="G29" s="269"/>
      <c r="H29" s="269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  <c r="T29" s="402"/>
      <c r="U29" s="426"/>
      <c r="V29" s="426"/>
      <c r="W29" s="402"/>
      <c r="X29" s="402"/>
      <c r="Y29" s="402"/>
      <c r="Z29" s="402"/>
      <c r="AA29" s="293"/>
      <c r="AB29"/>
      <c r="AC29"/>
      <c r="AD29"/>
      <c r="AE29"/>
      <c r="AF29"/>
      <c r="AG29"/>
      <c r="AH29"/>
      <c r="AI29"/>
      <c r="AJ29"/>
    </row>
    <row r="30" spans="1:36" ht="15.75" customHeight="1">
      <c r="A30" s="942"/>
      <c r="B30" s="53"/>
      <c r="C30" s="16" t="s">
        <v>182</v>
      </c>
      <c r="D30" s="392">
        <f>SUM(E30:F30)</f>
        <v>2847</v>
      </c>
      <c r="E30" s="395">
        <f>SUM(G30,I30,K30,M30,O30,Q30,S30,U30,W30,Y30)</f>
        <v>2190</v>
      </c>
      <c r="F30" s="395">
        <f>SUM(H30,J30,L30,N30,P30,R30,T30,V30,X30,Z30)</f>
        <v>657</v>
      </c>
      <c r="G30" s="272" t="s">
        <v>255</v>
      </c>
      <c r="H30" s="395">
        <v>212</v>
      </c>
      <c r="I30" s="272" t="s">
        <v>255</v>
      </c>
      <c r="J30" s="272" t="s">
        <v>255</v>
      </c>
      <c r="K30" s="395">
        <v>454</v>
      </c>
      <c r="L30" s="395">
        <v>30</v>
      </c>
      <c r="M30" s="272" t="s">
        <v>255</v>
      </c>
      <c r="N30" s="272" t="s">
        <v>255</v>
      </c>
      <c r="O30" s="272">
        <v>1483</v>
      </c>
      <c r="P30" s="272">
        <v>82</v>
      </c>
      <c r="Q30" s="272">
        <v>61</v>
      </c>
      <c r="R30" s="272">
        <v>17</v>
      </c>
      <c r="S30" s="395">
        <v>111</v>
      </c>
      <c r="T30" s="395">
        <v>192</v>
      </c>
      <c r="U30" s="428" t="s">
        <v>255</v>
      </c>
      <c r="V30" s="428" t="s">
        <v>255</v>
      </c>
      <c r="W30" s="395">
        <v>81</v>
      </c>
      <c r="X30" s="395">
        <v>124</v>
      </c>
      <c r="Y30" s="272" t="s">
        <v>255</v>
      </c>
      <c r="Z30" s="272" t="s">
        <v>255</v>
      </c>
      <c r="AA30" s="293"/>
      <c r="AB30"/>
      <c r="AC30"/>
      <c r="AD30"/>
      <c r="AE30"/>
      <c r="AF30"/>
      <c r="AG30"/>
      <c r="AH30"/>
      <c r="AI30"/>
      <c r="AJ30"/>
    </row>
    <row r="31" spans="1:34" ht="15" customHeight="1">
      <c r="A31" s="34" t="s">
        <v>3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</row>
    <row r="32" ht="15" customHeight="1">
      <c r="D32" s="34"/>
    </row>
    <row r="33" ht="15" customHeight="1"/>
    <row r="34" ht="15" customHeight="1"/>
    <row r="35" ht="15" customHeight="1"/>
    <row r="36" ht="15" customHeight="1"/>
    <row r="37" ht="15" customHeight="1"/>
    <row r="38" spans="1:39" ht="18" customHeight="1" thickBot="1">
      <c r="A38" s="618" t="s">
        <v>588</v>
      </c>
      <c r="B38" s="618"/>
      <c r="C38" s="618"/>
      <c r="D38" s="618"/>
      <c r="E38" s="618"/>
      <c r="F38" s="618"/>
      <c r="G38" s="618"/>
      <c r="H38" s="618"/>
      <c r="I38" s="618"/>
      <c r="J38" s="618"/>
      <c r="K38" s="618"/>
      <c r="L38" s="618"/>
      <c r="M38" s="618"/>
      <c r="N38" s="618"/>
      <c r="O38" s="618"/>
      <c r="P38" s="618"/>
      <c r="Q38" s="618"/>
      <c r="R38" s="618"/>
      <c r="S38" s="618"/>
      <c r="T38" s="618"/>
      <c r="U38" s="618"/>
      <c r="V38" s="618"/>
      <c r="W38" s="618"/>
      <c r="X38" s="618"/>
      <c r="Y38" s="618"/>
      <c r="Z38" s="618"/>
      <c r="AA38" s="618"/>
      <c r="AB38" s="618"/>
      <c r="AC38" s="618"/>
      <c r="AD38" s="618"/>
      <c r="AE38" s="618"/>
      <c r="AF38" s="618"/>
      <c r="AG38" s="35"/>
      <c r="AH38" s="29" t="s">
        <v>115</v>
      </c>
      <c r="AI38" s="35"/>
      <c r="AJ38" s="29"/>
      <c r="AL38" s="29"/>
      <c r="AM38" s="29"/>
    </row>
    <row r="39" spans="1:36" ht="15.75" customHeight="1">
      <c r="A39" s="735" t="s">
        <v>530</v>
      </c>
      <c r="B39" s="735"/>
      <c r="C39" s="732"/>
      <c r="D39" s="501" t="s">
        <v>290</v>
      </c>
      <c r="E39" s="501"/>
      <c r="F39" s="502"/>
      <c r="G39" s="500" t="s">
        <v>589</v>
      </c>
      <c r="H39" s="946"/>
      <c r="I39" s="500" t="s">
        <v>590</v>
      </c>
      <c r="J39" s="502"/>
      <c r="K39" s="952" t="s">
        <v>591</v>
      </c>
      <c r="L39" s="553"/>
      <c r="M39" s="949" t="s">
        <v>592</v>
      </c>
      <c r="N39" s="946"/>
      <c r="O39" s="949" t="s">
        <v>339</v>
      </c>
      <c r="P39" s="502"/>
      <c r="Q39" s="952" t="s">
        <v>261</v>
      </c>
      <c r="R39" s="953"/>
      <c r="S39" s="500" t="s">
        <v>593</v>
      </c>
      <c r="T39" s="946"/>
      <c r="U39" s="500" t="s">
        <v>594</v>
      </c>
      <c r="V39" s="502"/>
      <c r="W39" s="500" t="s">
        <v>595</v>
      </c>
      <c r="X39" s="946"/>
      <c r="Y39" s="500" t="s">
        <v>262</v>
      </c>
      <c r="Z39" s="946"/>
      <c r="AA39" s="949" t="s">
        <v>596</v>
      </c>
      <c r="AB39" s="502"/>
      <c r="AC39" s="943" t="s">
        <v>338</v>
      </c>
      <c r="AD39" s="944"/>
      <c r="AE39" s="949" t="s">
        <v>597</v>
      </c>
      <c r="AF39" s="502"/>
      <c r="AG39" s="961" t="s">
        <v>214</v>
      </c>
      <c r="AH39" s="962"/>
      <c r="AI39"/>
      <c r="AJ39"/>
    </row>
    <row r="40" spans="1:36" ht="15.75" customHeight="1">
      <c r="A40" s="463"/>
      <c r="B40" s="463"/>
      <c r="C40" s="464"/>
      <c r="D40" s="516"/>
      <c r="E40" s="516"/>
      <c r="F40" s="951"/>
      <c r="G40" s="947"/>
      <c r="H40" s="948"/>
      <c r="I40" s="950"/>
      <c r="J40" s="951"/>
      <c r="K40" s="965"/>
      <c r="L40" s="555"/>
      <c r="M40" s="947"/>
      <c r="N40" s="948"/>
      <c r="O40" s="950"/>
      <c r="P40" s="951"/>
      <c r="Q40" s="473"/>
      <c r="R40" s="954"/>
      <c r="S40" s="947"/>
      <c r="T40" s="948"/>
      <c r="U40" s="950"/>
      <c r="V40" s="951"/>
      <c r="W40" s="947"/>
      <c r="X40" s="948"/>
      <c r="Y40" s="947"/>
      <c r="Z40" s="948"/>
      <c r="AA40" s="950"/>
      <c r="AB40" s="951"/>
      <c r="AC40" s="945"/>
      <c r="AD40" s="440"/>
      <c r="AE40" s="950"/>
      <c r="AF40" s="951"/>
      <c r="AG40" s="963"/>
      <c r="AH40" s="964"/>
      <c r="AI40"/>
      <c r="AJ40"/>
    </row>
    <row r="41" spans="1:38" ht="15.75" customHeight="1">
      <c r="A41" s="542"/>
      <c r="B41" s="542"/>
      <c r="C41" s="708"/>
      <c r="D41" s="95" t="s">
        <v>24</v>
      </c>
      <c r="E41" s="67" t="s">
        <v>25</v>
      </c>
      <c r="F41" s="67" t="s">
        <v>26</v>
      </c>
      <c r="G41" s="67" t="s">
        <v>25</v>
      </c>
      <c r="H41" s="67" t="s">
        <v>26</v>
      </c>
      <c r="I41" s="67" t="s">
        <v>25</v>
      </c>
      <c r="J41" s="67" t="s">
        <v>26</v>
      </c>
      <c r="K41" s="67" t="s">
        <v>25</v>
      </c>
      <c r="L41" s="67" t="s">
        <v>26</v>
      </c>
      <c r="M41" s="67" t="s">
        <v>25</v>
      </c>
      <c r="N41" s="67" t="s">
        <v>26</v>
      </c>
      <c r="O41" s="67" t="s">
        <v>25</v>
      </c>
      <c r="P41" s="67" t="s">
        <v>26</v>
      </c>
      <c r="Q41" s="67" t="s">
        <v>25</v>
      </c>
      <c r="R41" s="67" t="s">
        <v>26</v>
      </c>
      <c r="S41" s="67" t="s">
        <v>25</v>
      </c>
      <c r="T41" s="67" t="s">
        <v>26</v>
      </c>
      <c r="U41" s="67" t="s">
        <v>25</v>
      </c>
      <c r="V41" s="96" t="s">
        <v>26</v>
      </c>
      <c r="W41" s="67" t="s">
        <v>25</v>
      </c>
      <c r="X41" s="67" t="s">
        <v>26</v>
      </c>
      <c r="Y41" s="67" t="s">
        <v>25</v>
      </c>
      <c r="Z41" s="67" t="s">
        <v>26</v>
      </c>
      <c r="AA41" s="67" t="s">
        <v>25</v>
      </c>
      <c r="AB41" s="67" t="s">
        <v>26</v>
      </c>
      <c r="AC41" s="67" t="s">
        <v>25</v>
      </c>
      <c r="AD41" s="67" t="s">
        <v>26</v>
      </c>
      <c r="AE41" s="67" t="s">
        <v>25</v>
      </c>
      <c r="AF41" s="67" t="s">
        <v>26</v>
      </c>
      <c r="AG41" s="62" t="s">
        <v>25</v>
      </c>
      <c r="AH41" s="66" t="s">
        <v>26</v>
      </c>
      <c r="AI41"/>
      <c r="AJ41"/>
      <c r="AK41" s="37"/>
      <c r="AL41" s="37"/>
    </row>
    <row r="42" spans="1:36" ht="15.75" customHeight="1">
      <c r="A42" s="939" t="s">
        <v>209</v>
      </c>
      <c r="B42" s="30"/>
      <c r="C42" s="176" t="s">
        <v>24</v>
      </c>
      <c r="D42" s="181">
        <f aca="true" t="shared" si="3" ref="D42:AH42">SUM(D44:D48)</f>
        <v>5955</v>
      </c>
      <c r="E42" s="181">
        <f t="shared" si="3"/>
        <v>1101</v>
      </c>
      <c r="F42" s="181">
        <f>SUM(F44:F48)</f>
        <v>4854</v>
      </c>
      <c r="G42" s="177" t="s">
        <v>755</v>
      </c>
      <c r="H42" s="181">
        <f t="shared" si="3"/>
        <v>382</v>
      </c>
      <c r="I42" s="177" t="s">
        <v>755</v>
      </c>
      <c r="J42" s="181">
        <f t="shared" si="3"/>
        <v>204</v>
      </c>
      <c r="K42" s="177" t="s">
        <v>755</v>
      </c>
      <c r="L42" s="181">
        <f t="shared" si="3"/>
        <v>587</v>
      </c>
      <c r="M42" s="177" t="s">
        <v>755</v>
      </c>
      <c r="N42" s="181">
        <f t="shared" si="3"/>
        <v>194</v>
      </c>
      <c r="O42" s="181">
        <f t="shared" si="3"/>
        <v>207</v>
      </c>
      <c r="P42" s="181">
        <f t="shared" si="3"/>
        <v>260</v>
      </c>
      <c r="Q42" s="181">
        <f t="shared" si="3"/>
        <v>276</v>
      </c>
      <c r="R42" s="181">
        <f t="shared" si="3"/>
        <v>1105</v>
      </c>
      <c r="S42" s="177" t="s">
        <v>755</v>
      </c>
      <c r="T42" s="181">
        <f t="shared" si="3"/>
        <v>567</v>
      </c>
      <c r="U42" s="177" t="s">
        <v>755</v>
      </c>
      <c r="V42" s="181">
        <f t="shared" si="3"/>
        <v>204</v>
      </c>
      <c r="W42" s="177" t="s">
        <v>755</v>
      </c>
      <c r="X42" s="181">
        <f t="shared" si="3"/>
        <v>194</v>
      </c>
      <c r="Y42" s="181">
        <f t="shared" si="3"/>
        <v>16</v>
      </c>
      <c r="Z42" s="181">
        <f t="shared" si="3"/>
        <v>268</v>
      </c>
      <c r="AA42" s="181">
        <f t="shared" si="3"/>
        <v>38</v>
      </c>
      <c r="AB42" s="181">
        <f t="shared" si="3"/>
        <v>115</v>
      </c>
      <c r="AC42" s="181">
        <f t="shared" si="3"/>
        <v>176</v>
      </c>
      <c r="AD42" s="181">
        <f t="shared" si="3"/>
        <v>59</v>
      </c>
      <c r="AE42" s="181">
        <f t="shared" si="3"/>
        <v>39</v>
      </c>
      <c r="AF42" s="181">
        <f t="shared" si="3"/>
        <v>422</v>
      </c>
      <c r="AG42" s="181">
        <f t="shared" si="3"/>
        <v>349</v>
      </c>
      <c r="AH42" s="181">
        <f t="shared" si="3"/>
        <v>293</v>
      </c>
      <c r="AI42" s="293"/>
      <c r="AJ42"/>
    </row>
    <row r="43" spans="1:36" ht="15.75" customHeight="1">
      <c r="A43" s="940"/>
      <c r="B43" s="30"/>
      <c r="C43" s="149"/>
      <c r="D43" s="287"/>
      <c r="E43" s="402"/>
      <c r="F43" s="402"/>
      <c r="G43" s="402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  <c r="T43" s="402"/>
      <c r="U43" s="402"/>
      <c r="V43" s="402"/>
      <c r="W43" s="402"/>
      <c r="X43" s="402"/>
      <c r="Y43" s="402"/>
      <c r="Z43" s="402"/>
      <c r="AA43" s="402"/>
      <c r="AB43" s="402"/>
      <c r="AC43" s="402"/>
      <c r="AD43" s="402"/>
      <c r="AE43" s="402"/>
      <c r="AF43" s="402"/>
      <c r="AG43" s="381"/>
      <c r="AH43" s="284"/>
      <c r="AI43" s="293"/>
      <c r="AJ43"/>
    </row>
    <row r="44" spans="1:36" ht="15.75" customHeight="1">
      <c r="A44" s="940"/>
      <c r="B44" s="30"/>
      <c r="C44" s="8" t="s">
        <v>29</v>
      </c>
      <c r="D44" s="268">
        <f>SUM(E44:F44)</f>
        <v>1381</v>
      </c>
      <c r="E44" s="269">
        <f>SUM(G44,I44,K44,M44,O44,Q44,S44,U44,W44,Y44,AA44,AC44,AE44,AG44)</f>
        <v>276</v>
      </c>
      <c r="F44" s="269">
        <f>SUM(H44,J44,L44,N44,P44,R44,T44,V44,X44,Z44,AB44,AD44,AF44,AH44)</f>
        <v>1105</v>
      </c>
      <c r="G44" s="270" t="s">
        <v>754</v>
      </c>
      <c r="H44" s="270" t="s">
        <v>754</v>
      </c>
      <c r="I44" s="270" t="s">
        <v>754</v>
      </c>
      <c r="J44" s="270" t="s">
        <v>754</v>
      </c>
      <c r="K44" s="270" t="s">
        <v>754</v>
      </c>
      <c r="L44" s="270" t="s">
        <v>754</v>
      </c>
      <c r="M44" s="270" t="s">
        <v>754</v>
      </c>
      <c r="N44" s="270" t="s">
        <v>754</v>
      </c>
      <c r="O44" s="270" t="s">
        <v>754</v>
      </c>
      <c r="P44" s="270" t="s">
        <v>754</v>
      </c>
      <c r="Q44" s="270">
        <v>276</v>
      </c>
      <c r="R44" s="270">
        <v>1105</v>
      </c>
      <c r="S44" s="270" t="s">
        <v>754</v>
      </c>
      <c r="T44" s="270" t="s">
        <v>754</v>
      </c>
      <c r="U44" s="270" t="s">
        <v>754</v>
      </c>
      <c r="V44" s="270" t="s">
        <v>754</v>
      </c>
      <c r="W44" s="270" t="s">
        <v>754</v>
      </c>
      <c r="X44" s="270" t="s">
        <v>754</v>
      </c>
      <c r="Y44" s="270" t="s">
        <v>754</v>
      </c>
      <c r="Z44" s="270" t="s">
        <v>754</v>
      </c>
      <c r="AA44" s="270" t="s">
        <v>754</v>
      </c>
      <c r="AB44" s="270" t="s">
        <v>754</v>
      </c>
      <c r="AC44" s="270" t="s">
        <v>754</v>
      </c>
      <c r="AD44" s="270" t="s">
        <v>754</v>
      </c>
      <c r="AE44" s="270" t="s">
        <v>754</v>
      </c>
      <c r="AF44" s="270" t="s">
        <v>754</v>
      </c>
      <c r="AG44" s="270" t="s">
        <v>754</v>
      </c>
      <c r="AH44" s="270" t="s">
        <v>754</v>
      </c>
      <c r="AI44" s="293"/>
      <c r="AJ44"/>
    </row>
    <row r="45" spans="1:36" ht="15.75" customHeight="1">
      <c r="A45" s="940"/>
      <c r="B45" s="30"/>
      <c r="C45" s="8"/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64"/>
      <c r="AH45" s="386"/>
      <c r="AI45" s="293"/>
      <c r="AJ45"/>
    </row>
    <row r="46" spans="1:36" ht="15.75" customHeight="1">
      <c r="A46" s="940"/>
      <c r="B46" s="30"/>
      <c r="C46" s="8" t="s">
        <v>27</v>
      </c>
      <c r="D46" s="268">
        <f>SUM(E46:F46)</f>
        <v>467</v>
      </c>
      <c r="E46" s="269">
        <f>SUM(G46,I46,K46,M46,O46,Q46,S46,U46,W46,Y46,AA46,AC46,AE46,AG46)</f>
        <v>207</v>
      </c>
      <c r="F46" s="269">
        <f>SUM(H46,J46,L46,N46,P46,R46,T46,V46,X46,Z46,AB46,AD46,AF46,AH46)</f>
        <v>260</v>
      </c>
      <c r="G46" s="270" t="s">
        <v>754</v>
      </c>
      <c r="H46" s="270" t="s">
        <v>754</v>
      </c>
      <c r="I46" s="270" t="s">
        <v>754</v>
      </c>
      <c r="J46" s="270" t="s">
        <v>754</v>
      </c>
      <c r="K46" s="270" t="s">
        <v>754</v>
      </c>
      <c r="L46" s="270" t="s">
        <v>754</v>
      </c>
      <c r="M46" s="270" t="s">
        <v>754</v>
      </c>
      <c r="N46" s="270" t="s">
        <v>754</v>
      </c>
      <c r="O46" s="270">
        <v>207</v>
      </c>
      <c r="P46" s="270">
        <v>260</v>
      </c>
      <c r="Q46" s="270" t="s">
        <v>754</v>
      </c>
      <c r="R46" s="270" t="s">
        <v>754</v>
      </c>
      <c r="S46" s="270" t="s">
        <v>754</v>
      </c>
      <c r="T46" s="270" t="s">
        <v>754</v>
      </c>
      <c r="U46" s="270" t="s">
        <v>754</v>
      </c>
      <c r="V46" s="270" t="s">
        <v>754</v>
      </c>
      <c r="W46" s="270" t="s">
        <v>754</v>
      </c>
      <c r="X46" s="270" t="s">
        <v>754</v>
      </c>
      <c r="Y46" s="270" t="s">
        <v>754</v>
      </c>
      <c r="Z46" s="270" t="s">
        <v>754</v>
      </c>
      <c r="AA46" s="270" t="s">
        <v>754</v>
      </c>
      <c r="AB46" s="270" t="s">
        <v>754</v>
      </c>
      <c r="AC46" s="270" t="s">
        <v>754</v>
      </c>
      <c r="AD46" s="270" t="s">
        <v>754</v>
      </c>
      <c r="AE46" s="270" t="s">
        <v>754</v>
      </c>
      <c r="AF46" s="270" t="s">
        <v>754</v>
      </c>
      <c r="AG46" s="270" t="s">
        <v>754</v>
      </c>
      <c r="AH46" s="270" t="s">
        <v>754</v>
      </c>
      <c r="AI46" s="293"/>
      <c r="AJ46"/>
    </row>
    <row r="47" spans="1:36" ht="15.75" customHeight="1">
      <c r="A47" s="940"/>
      <c r="B47" s="30"/>
      <c r="C47" s="8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64"/>
      <c r="AH47" s="386"/>
      <c r="AI47" s="293"/>
      <c r="AJ47"/>
    </row>
    <row r="48" spans="1:36" ht="15.75" customHeight="1">
      <c r="A48" s="940"/>
      <c r="B48" s="30"/>
      <c r="C48" s="8" t="s">
        <v>28</v>
      </c>
      <c r="D48" s="268">
        <f>SUM(E48:F48)</f>
        <v>4107</v>
      </c>
      <c r="E48" s="269">
        <f>SUM(G48,I48,K48,M48,O48,Q48,S48,U48,W48,Y48,AA48,AC48,AE48,AG48)</f>
        <v>618</v>
      </c>
      <c r="F48" s="269">
        <f>SUM(H48,J48,L48,N48,P48,R48,T48,V48,X48,Z48,AB48,AD48,AF48,AH48)</f>
        <v>3489</v>
      </c>
      <c r="G48" s="270" t="s">
        <v>754</v>
      </c>
      <c r="H48" s="270">
        <v>382</v>
      </c>
      <c r="I48" s="270" t="s">
        <v>754</v>
      </c>
      <c r="J48" s="270">
        <v>204</v>
      </c>
      <c r="K48" s="270" t="s">
        <v>754</v>
      </c>
      <c r="L48" s="270">
        <v>587</v>
      </c>
      <c r="M48" s="270" t="s">
        <v>754</v>
      </c>
      <c r="N48" s="270">
        <v>194</v>
      </c>
      <c r="O48" s="270" t="s">
        <v>754</v>
      </c>
      <c r="P48" s="270" t="s">
        <v>754</v>
      </c>
      <c r="Q48" s="270" t="s">
        <v>754</v>
      </c>
      <c r="R48" s="270" t="s">
        <v>754</v>
      </c>
      <c r="S48" s="270" t="s">
        <v>754</v>
      </c>
      <c r="T48" s="270">
        <v>567</v>
      </c>
      <c r="U48" s="270" t="s">
        <v>754</v>
      </c>
      <c r="V48" s="270">
        <v>204</v>
      </c>
      <c r="W48" s="270" t="s">
        <v>754</v>
      </c>
      <c r="X48" s="270">
        <v>194</v>
      </c>
      <c r="Y48" s="270">
        <v>16</v>
      </c>
      <c r="Z48" s="283">
        <v>268</v>
      </c>
      <c r="AA48" s="283">
        <v>38</v>
      </c>
      <c r="AB48" s="283">
        <v>115</v>
      </c>
      <c r="AC48" s="270">
        <v>176</v>
      </c>
      <c r="AD48" s="283">
        <v>59</v>
      </c>
      <c r="AE48" s="283">
        <v>39</v>
      </c>
      <c r="AF48" s="283">
        <v>422</v>
      </c>
      <c r="AG48" s="264">
        <v>349</v>
      </c>
      <c r="AH48" s="386">
        <v>293</v>
      </c>
      <c r="AI48" s="293"/>
      <c r="AJ48"/>
    </row>
    <row r="49" spans="1:36" ht="15.75" customHeight="1">
      <c r="A49" s="30"/>
      <c r="B49" s="30"/>
      <c r="C49" s="8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64"/>
      <c r="AH49" s="386"/>
      <c r="AI49" s="293"/>
      <c r="AJ49"/>
    </row>
    <row r="50" spans="1:36" ht="15.75" customHeight="1">
      <c r="A50" s="30"/>
      <c r="B50" s="30"/>
      <c r="C50" s="8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64"/>
      <c r="AH50" s="386"/>
      <c r="AI50" s="293"/>
      <c r="AJ50"/>
    </row>
    <row r="51" spans="1:36" ht="15.75" customHeight="1">
      <c r="A51" s="941" t="s">
        <v>586</v>
      </c>
      <c r="B51" s="30"/>
      <c r="C51" s="176" t="s">
        <v>24</v>
      </c>
      <c r="D51" s="379">
        <f>SUM(D53:D57)</f>
        <v>2209</v>
      </c>
      <c r="E51" s="379">
        <f>SUM(E53:E57)</f>
        <v>352</v>
      </c>
      <c r="F51" s="379">
        <f aca="true" t="shared" si="4" ref="F51:AH51">SUM(F53:F57)</f>
        <v>1857</v>
      </c>
      <c r="G51" s="177" t="s">
        <v>755</v>
      </c>
      <c r="H51" s="379">
        <f t="shared" si="4"/>
        <v>191</v>
      </c>
      <c r="I51" s="177" t="s">
        <v>755</v>
      </c>
      <c r="J51" s="379">
        <f t="shared" si="4"/>
        <v>89</v>
      </c>
      <c r="K51" s="177" t="s">
        <v>755</v>
      </c>
      <c r="L51" s="379">
        <f t="shared" si="4"/>
        <v>239</v>
      </c>
      <c r="M51" s="177" t="s">
        <v>755</v>
      </c>
      <c r="N51" s="379">
        <f t="shared" si="4"/>
        <v>83</v>
      </c>
      <c r="O51" s="379">
        <f t="shared" si="4"/>
        <v>41</v>
      </c>
      <c r="P51" s="379">
        <f t="shared" si="4"/>
        <v>73</v>
      </c>
      <c r="Q51" s="379">
        <f t="shared" si="4"/>
        <v>13</v>
      </c>
      <c r="R51" s="379">
        <f t="shared" si="4"/>
        <v>208</v>
      </c>
      <c r="S51" s="177" t="s">
        <v>755</v>
      </c>
      <c r="T51" s="379">
        <f t="shared" si="4"/>
        <v>179</v>
      </c>
      <c r="U51" s="177" t="s">
        <v>755</v>
      </c>
      <c r="V51" s="379">
        <f t="shared" si="4"/>
        <v>92</v>
      </c>
      <c r="W51" s="177" t="s">
        <v>755</v>
      </c>
      <c r="X51" s="379">
        <f t="shared" si="4"/>
        <v>100</v>
      </c>
      <c r="Y51" s="379">
        <f t="shared" si="4"/>
        <v>8</v>
      </c>
      <c r="Z51" s="379">
        <f t="shared" si="4"/>
        <v>153</v>
      </c>
      <c r="AA51" s="379">
        <f t="shared" si="4"/>
        <v>23</v>
      </c>
      <c r="AB51" s="379">
        <f t="shared" si="4"/>
        <v>89</v>
      </c>
      <c r="AC51" s="379">
        <f t="shared" si="4"/>
        <v>122</v>
      </c>
      <c r="AD51" s="379">
        <f t="shared" si="4"/>
        <v>43</v>
      </c>
      <c r="AE51" s="379">
        <f t="shared" si="4"/>
        <v>15</v>
      </c>
      <c r="AF51" s="379">
        <f t="shared" si="4"/>
        <v>190</v>
      </c>
      <c r="AG51" s="379">
        <f t="shared" si="4"/>
        <v>130</v>
      </c>
      <c r="AH51" s="379">
        <f t="shared" si="4"/>
        <v>128</v>
      </c>
      <c r="AI51" s="293"/>
      <c r="AJ51"/>
    </row>
    <row r="52" spans="1:36" ht="15.75" customHeight="1">
      <c r="A52" s="941"/>
      <c r="B52" s="30"/>
      <c r="C52" s="149"/>
      <c r="D52" s="287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64"/>
      <c r="AH52" s="386"/>
      <c r="AI52" s="293"/>
      <c r="AJ52"/>
    </row>
    <row r="53" spans="1:36" ht="15.75" customHeight="1">
      <c r="A53" s="941"/>
      <c r="B53" s="30"/>
      <c r="C53" s="8" t="s">
        <v>29</v>
      </c>
      <c r="D53" s="268">
        <f>SUM(E53:F53)</f>
        <v>221</v>
      </c>
      <c r="E53" s="269">
        <f>SUM(G53,I53,K53,M53,O53,Q53,S53,U53,W53,Y53,AA53,AC53,AE53,AG53)</f>
        <v>13</v>
      </c>
      <c r="F53" s="269">
        <f>SUM(H53,J53,L53,N53,P53,R53,T53,V53,X53,Z53,AB53,AD53,AF53,AH53)</f>
        <v>208</v>
      </c>
      <c r="G53" s="270" t="s">
        <v>754</v>
      </c>
      <c r="H53" s="270" t="s">
        <v>754</v>
      </c>
      <c r="I53" s="270" t="s">
        <v>754</v>
      </c>
      <c r="J53" s="270" t="s">
        <v>754</v>
      </c>
      <c r="K53" s="270" t="s">
        <v>754</v>
      </c>
      <c r="L53" s="270" t="s">
        <v>754</v>
      </c>
      <c r="M53" s="270" t="s">
        <v>754</v>
      </c>
      <c r="N53" s="270" t="s">
        <v>754</v>
      </c>
      <c r="O53" s="270" t="s">
        <v>754</v>
      </c>
      <c r="P53" s="270" t="s">
        <v>754</v>
      </c>
      <c r="Q53" s="270">
        <v>13</v>
      </c>
      <c r="R53" s="270">
        <v>208</v>
      </c>
      <c r="S53" s="270" t="s">
        <v>754</v>
      </c>
      <c r="T53" s="270" t="s">
        <v>754</v>
      </c>
      <c r="U53" s="270" t="s">
        <v>754</v>
      </c>
      <c r="V53" s="270" t="s">
        <v>754</v>
      </c>
      <c r="W53" s="270" t="s">
        <v>754</v>
      </c>
      <c r="X53" s="270" t="s">
        <v>754</v>
      </c>
      <c r="Y53" s="270" t="s">
        <v>754</v>
      </c>
      <c r="Z53" s="270" t="s">
        <v>754</v>
      </c>
      <c r="AA53" s="270" t="s">
        <v>754</v>
      </c>
      <c r="AB53" s="270" t="s">
        <v>255</v>
      </c>
      <c r="AC53" s="270" t="s">
        <v>255</v>
      </c>
      <c r="AD53" s="270" t="s">
        <v>255</v>
      </c>
      <c r="AE53" s="270" t="s">
        <v>255</v>
      </c>
      <c r="AF53" s="270" t="s">
        <v>255</v>
      </c>
      <c r="AG53" s="270" t="s">
        <v>780</v>
      </c>
      <c r="AH53" s="270" t="s">
        <v>255</v>
      </c>
      <c r="AI53" s="293"/>
      <c r="AJ53"/>
    </row>
    <row r="54" spans="1:36" ht="15.75" customHeight="1">
      <c r="A54" s="941"/>
      <c r="B54" s="30"/>
      <c r="C54" s="8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64"/>
      <c r="AH54" s="386"/>
      <c r="AI54" s="293"/>
      <c r="AJ54"/>
    </row>
    <row r="55" spans="1:36" ht="15.75" customHeight="1">
      <c r="A55" s="941"/>
      <c r="B55" s="30"/>
      <c r="C55" s="8" t="s">
        <v>27</v>
      </c>
      <c r="D55" s="268">
        <f>SUM(E55:F55)</f>
        <v>114</v>
      </c>
      <c r="E55" s="269">
        <f>SUM(G55,I55,K55,M55,O55,Q55,S55,U55,W55,Y55,AA55,AC55,AE55,AG55)</f>
        <v>41</v>
      </c>
      <c r="F55" s="269">
        <f>SUM(H55,J55,L55,N55,P55,R55,T55,V55,X55,Z55,AB55,AD55,AF55,AH55)</f>
        <v>73</v>
      </c>
      <c r="G55" s="270" t="s">
        <v>762</v>
      </c>
      <c r="H55" s="270" t="s">
        <v>782</v>
      </c>
      <c r="I55" s="270" t="s">
        <v>782</v>
      </c>
      <c r="J55" s="270" t="s">
        <v>255</v>
      </c>
      <c r="K55" s="270" t="s">
        <v>255</v>
      </c>
      <c r="L55" s="270" t="s">
        <v>780</v>
      </c>
      <c r="M55" s="270" t="s">
        <v>770</v>
      </c>
      <c r="N55" s="270" t="s">
        <v>784</v>
      </c>
      <c r="O55" s="270">
        <v>41</v>
      </c>
      <c r="P55" s="270">
        <v>73</v>
      </c>
      <c r="Q55" s="270" t="s">
        <v>786</v>
      </c>
      <c r="R55" s="270" t="s">
        <v>769</v>
      </c>
      <c r="S55" s="270" t="s">
        <v>786</v>
      </c>
      <c r="T55" s="270" t="s">
        <v>762</v>
      </c>
      <c r="U55" s="270" t="s">
        <v>780</v>
      </c>
      <c r="V55" s="270" t="s">
        <v>770</v>
      </c>
      <c r="W55" s="270" t="s">
        <v>782</v>
      </c>
      <c r="X55" s="270" t="s">
        <v>770</v>
      </c>
      <c r="Y55" s="270" t="s">
        <v>781</v>
      </c>
      <c r="Z55" s="270" t="s">
        <v>762</v>
      </c>
      <c r="AA55" s="270" t="s">
        <v>762</v>
      </c>
      <c r="AB55" s="270" t="s">
        <v>255</v>
      </c>
      <c r="AC55" s="270" t="s">
        <v>255</v>
      </c>
      <c r="AD55" s="270" t="s">
        <v>255</v>
      </c>
      <c r="AE55" s="270" t="s">
        <v>255</v>
      </c>
      <c r="AF55" s="270" t="s">
        <v>255</v>
      </c>
      <c r="AG55" s="270" t="s">
        <v>255</v>
      </c>
      <c r="AH55" s="270" t="s">
        <v>255</v>
      </c>
      <c r="AI55" s="293"/>
      <c r="AJ55"/>
    </row>
    <row r="56" spans="1:36" ht="15.75" customHeight="1">
      <c r="A56" s="941"/>
      <c r="B56" s="30"/>
      <c r="C56" s="8"/>
      <c r="D56" s="287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64"/>
      <c r="AH56" s="386"/>
      <c r="AI56" s="293"/>
      <c r="AJ56"/>
    </row>
    <row r="57" spans="1:36" ht="15.75" customHeight="1">
      <c r="A57" s="941"/>
      <c r="B57" s="30"/>
      <c r="C57" s="8" t="s">
        <v>28</v>
      </c>
      <c r="D57" s="268">
        <f>SUM(E57:F57)</f>
        <v>1874</v>
      </c>
      <c r="E57" s="269">
        <f>SUM(G57,I57,K57,M57,O57,Q57,S57,U57,W57,Y57,AA57,AC57,AE57,AG57)</f>
        <v>298</v>
      </c>
      <c r="F57" s="269">
        <f>SUM(H57,J57,L57,N57,P57,R57,T57,V57,X57,Z57,AB57,AD57,AF57,AH57)</f>
        <v>1576</v>
      </c>
      <c r="G57" s="270" t="s">
        <v>255</v>
      </c>
      <c r="H57" s="270">
        <v>191</v>
      </c>
      <c r="I57" s="270" t="s">
        <v>255</v>
      </c>
      <c r="J57" s="270">
        <v>89</v>
      </c>
      <c r="K57" s="270" t="s">
        <v>255</v>
      </c>
      <c r="L57" s="270">
        <v>239</v>
      </c>
      <c r="M57" s="270" t="s">
        <v>255</v>
      </c>
      <c r="N57" s="270">
        <v>83</v>
      </c>
      <c r="O57" s="270" t="s">
        <v>255</v>
      </c>
      <c r="P57" s="270" t="s">
        <v>255</v>
      </c>
      <c r="Q57" s="270" t="s">
        <v>255</v>
      </c>
      <c r="R57" s="270" t="s">
        <v>255</v>
      </c>
      <c r="S57" s="270" t="s">
        <v>255</v>
      </c>
      <c r="T57" s="270">
        <v>179</v>
      </c>
      <c r="U57" s="270" t="s">
        <v>255</v>
      </c>
      <c r="V57" s="270">
        <v>92</v>
      </c>
      <c r="W57" s="270" t="s">
        <v>255</v>
      </c>
      <c r="X57" s="270">
        <v>100</v>
      </c>
      <c r="Y57" s="270">
        <v>8</v>
      </c>
      <c r="Z57" s="283">
        <v>153</v>
      </c>
      <c r="AA57" s="283">
        <v>23</v>
      </c>
      <c r="AB57" s="283">
        <v>89</v>
      </c>
      <c r="AC57" s="270">
        <v>122</v>
      </c>
      <c r="AD57" s="283">
        <v>43</v>
      </c>
      <c r="AE57" s="283">
        <v>15</v>
      </c>
      <c r="AF57" s="283">
        <v>190</v>
      </c>
      <c r="AG57" s="264">
        <v>130</v>
      </c>
      <c r="AH57" s="386">
        <v>128</v>
      </c>
      <c r="AI57" s="293"/>
      <c r="AJ57"/>
    </row>
    <row r="58" spans="1:36" ht="15.75" customHeight="1">
      <c r="A58" s="30"/>
      <c r="B58" s="30"/>
      <c r="C58" s="8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64"/>
      <c r="AH58" s="386"/>
      <c r="AI58" s="293"/>
      <c r="AJ58"/>
    </row>
    <row r="59" spans="1:36" ht="15.75" customHeight="1">
      <c r="A59" s="30"/>
      <c r="B59" s="30"/>
      <c r="C59" s="8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64"/>
      <c r="AH59" s="386"/>
      <c r="AI59" s="293"/>
      <c r="AJ59"/>
    </row>
    <row r="60" spans="1:36" ht="15.75" customHeight="1">
      <c r="A60" s="941" t="s">
        <v>587</v>
      </c>
      <c r="B60" s="30"/>
      <c r="C60" s="176" t="s">
        <v>24</v>
      </c>
      <c r="D60" s="379">
        <f>SUM(D62:D66)</f>
        <v>2679</v>
      </c>
      <c r="E60" s="379">
        <f>SUM(E62:E66)</f>
        <v>327</v>
      </c>
      <c r="F60" s="379">
        <f aca="true" t="shared" si="5" ref="F60:AH60">SUM(F62:F66)</f>
        <v>2352</v>
      </c>
      <c r="G60" s="177" t="s">
        <v>755</v>
      </c>
      <c r="H60" s="379">
        <f t="shared" si="5"/>
        <v>206</v>
      </c>
      <c r="I60" s="177" t="s">
        <v>755</v>
      </c>
      <c r="J60" s="379">
        <f t="shared" si="5"/>
        <v>92</v>
      </c>
      <c r="K60" s="177" t="s">
        <v>755</v>
      </c>
      <c r="L60" s="379">
        <f t="shared" si="5"/>
        <v>235</v>
      </c>
      <c r="M60" s="177" t="s">
        <v>755</v>
      </c>
      <c r="N60" s="379">
        <f t="shared" si="5"/>
        <v>98</v>
      </c>
      <c r="O60" s="379">
        <f t="shared" si="5"/>
        <v>59</v>
      </c>
      <c r="P60" s="379">
        <f t="shared" si="5"/>
        <v>51</v>
      </c>
      <c r="Q60" s="379">
        <f t="shared" si="5"/>
        <v>18</v>
      </c>
      <c r="R60" s="379">
        <f t="shared" si="5"/>
        <v>196</v>
      </c>
      <c r="S60" s="177" t="s">
        <v>755</v>
      </c>
      <c r="T60" s="379">
        <f t="shared" si="5"/>
        <v>246</v>
      </c>
      <c r="U60" s="177" t="s">
        <v>755</v>
      </c>
      <c r="V60" s="379">
        <f t="shared" si="5"/>
        <v>86</v>
      </c>
      <c r="W60" s="177" t="s">
        <v>755</v>
      </c>
      <c r="X60" s="379">
        <f t="shared" si="5"/>
        <v>104</v>
      </c>
      <c r="Y60" s="177" t="s">
        <v>755</v>
      </c>
      <c r="Z60" s="379">
        <f t="shared" si="5"/>
        <v>178</v>
      </c>
      <c r="AA60" s="379">
        <f t="shared" si="5"/>
        <v>17</v>
      </c>
      <c r="AB60" s="379">
        <f t="shared" si="5"/>
        <v>86</v>
      </c>
      <c r="AC60" s="379">
        <f t="shared" si="5"/>
        <v>126</v>
      </c>
      <c r="AD60" s="379">
        <f t="shared" si="5"/>
        <v>445</v>
      </c>
      <c r="AE60" s="177" t="s">
        <v>755</v>
      </c>
      <c r="AF60" s="379">
        <f t="shared" si="5"/>
        <v>183</v>
      </c>
      <c r="AG60" s="379">
        <f t="shared" si="5"/>
        <v>107</v>
      </c>
      <c r="AH60" s="379">
        <f t="shared" si="5"/>
        <v>146</v>
      </c>
      <c r="AI60" s="293"/>
      <c r="AJ60"/>
    </row>
    <row r="61" spans="1:36" ht="15.75" customHeight="1">
      <c r="A61" s="941"/>
      <c r="B61" s="30"/>
      <c r="C61" s="149"/>
      <c r="D61" s="287"/>
      <c r="E61" s="287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70"/>
      <c r="AG61" s="270"/>
      <c r="AH61" s="268"/>
      <c r="AI61" s="293"/>
      <c r="AJ61"/>
    </row>
    <row r="62" spans="1:36" ht="15.75" customHeight="1">
      <c r="A62" s="941"/>
      <c r="B62" s="30"/>
      <c r="C62" s="8" t="s">
        <v>29</v>
      </c>
      <c r="D62" s="268">
        <f>SUM(E62:F62)</f>
        <v>214</v>
      </c>
      <c r="E62" s="269">
        <f>SUM(G62,I62,K62,M62,O62,Q62,S62,U62,W62,Y62,AA62,AC62,AE62,AG62)</f>
        <v>18</v>
      </c>
      <c r="F62" s="269">
        <f>SUM(H62,J62,L62,N62,P62,R62,T62,V62,X62,Z62,AB62,AD62,AF62,AH62)</f>
        <v>196</v>
      </c>
      <c r="G62" s="270" t="s">
        <v>255</v>
      </c>
      <c r="H62" s="287" t="s">
        <v>255</v>
      </c>
      <c r="I62" s="287" t="s">
        <v>255</v>
      </c>
      <c r="J62" s="287" t="s">
        <v>255</v>
      </c>
      <c r="K62" s="287" t="s">
        <v>255</v>
      </c>
      <c r="L62" s="287" t="s">
        <v>255</v>
      </c>
      <c r="M62" s="287" t="s">
        <v>255</v>
      </c>
      <c r="N62" s="287" t="s">
        <v>255</v>
      </c>
      <c r="O62" s="287" t="s">
        <v>255</v>
      </c>
      <c r="P62" s="287" t="s">
        <v>255</v>
      </c>
      <c r="Q62" s="270">
        <v>18</v>
      </c>
      <c r="R62" s="270">
        <v>196</v>
      </c>
      <c r="S62" s="287" t="s">
        <v>255</v>
      </c>
      <c r="T62" s="287" t="s">
        <v>255</v>
      </c>
      <c r="U62" s="287" t="s">
        <v>255</v>
      </c>
      <c r="V62" s="287" t="s">
        <v>255</v>
      </c>
      <c r="W62" s="287" t="s">
        <v>255</v>
      </c>
      <c r="X62" s="287" t="s">
        <v>255</v>
      </c>
      <c r="Y62" s="287" t="s">
        <v>255</v>
      </c>
      <c r="Z62" s="287" t="s">
        <v>255</v>
      </c>
      <c r="AA62" s="287" t="s">
        <v>255</v>
      </c>
      <c r="AB62" s="287" t="s">
        <v>255</v>
      </c>
      <c r="AC62" s="287" t="s">
        <v>255</v>
      </c>
      <c r="AD62" s="287" t="s">
        <v>255</v>
      </c>
      <c r="AE62" s="287" t="s">
        <v>255</v>
      </c>
      <c r="AF62" s="287" t="s">
        <v>255</v>
      </c>
      <c r="AG62" s="287" t="s">
        <v>255</v>
      </c>
      <c r="AH62" s="287" t="s">
        <v>255</v>
      </c>
      <c r="AI62" s="293"/>
      <c r="AJ62"/>
    </row>
    <row r="63" spans="1:36" ht="15.75" customHeight="1">
      <c r="A63" s="941"/>
      <c r="B63" s="30"/>
      <c r="C63" s="8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64"/>
      <c r="AH63" s="386"/>
      <c r="AI63" s="293"/>
      <c r="AJ63"/>
    </row>
    <row r="64" spans="1:36" ht="15.75" customHeight="1">
      <c r="A64" s="941"/>
      <c r="B64" s="30"/>
      <c r="C64" s="8" t="s">
        <v>27</v>
      </c>
      <c r="D64" s="268">
        <f>SUM(E64:F64)</f>
        <v>110</v>
      </c>
      <c r="E64" s="269">
        <f>SUM(G64,I64,K64,M64,O64,Q64,S64,U64,W64,Y64,AA64,AC64,AE64,AG64)</f>
        <v>59</v>
      </c>
      <c r="F64" s="269">
        <f>SUM(H64,J64,L64,N64,P64,R64,T64,V64,X64,Z64,AB64,AD64,AF64,AH64)</f>
        <v>51</v>
      </c>
      <c r="G64" s="270" t="s">
        <v>255</v>
      </c>
      <c r="H64" s="270" t="s">
        <v>255</v>
      </c>
      <c r="I64" s="270" t="s">
        <v>255</v>
      </c>
      <c r="J64" s="270" t="s">
        <v>255</v>
      </c>
      <c r="K64" s="270" t="s">
        <v>255</v>
      </c>
      <c r="L64" s="270" t="s">
        <v>255</v>
      </c>
      <c r="M64" s="270" t="s">
        <v>255</v>
      </c>
      <c r="N64" s="270" t="s">
        <v>255</v>
      </c>
      <c r="O64" s="270">
        <v>59</v>
      </c>
      <c r="P64" s="270">
        <v>51</v>
      </c>
      <c r="Q64" s="287" t="s">
        <v>255</v>
      </c>
      <c r="R64" s="287" t="s">
        <v>255</v>
      </c>
      <c r="S64" s="287" t="s">
        <v>255</v>
      </c>
      <c r="T64" s="287" t="s">
        <v>255</v>
      </c>
      <c r="U64" s="287" t="s">
        <v>255</v>
      </c>
      <c r="V64" s="287" t="s">
        <v>255</v>
      </c>
      <c r="W64" s="287" t="s">
        <v>255</v>
      </c>
      <c r="X64" s="287" t="s">
        <v>255</v>
      </c>
      <c r="Y64" s="287" t="s">
        <v>255</v>
      </c>
      <c r="Z64" s="287" t="s">
        <v>255</v>
      </c>
      <c r="AA64" s="287" t="s">
        <v>255</v>
      </c>
      <c r="AB64" s="287" t="s">
        <v>255</v>
      </c>
      <c r="AC64" s="287" t="s">
        <v>255</v>
      </c>
      <c r="AD64" s="287" t="s">
        <v>255</v>
      </c>
      <c r="AE64" s="287" t="s">
        <v>255</v>
      </c>
      <c r="AF64" s="287" t="s">
        <v>255</v>
      </c>
      <c r="AG64" s="287" t="s">
        <v>255</v>
      </c>
      <c r="AH64" s="287" t="s">
        <v>255</v>
      </c>
      <c r="AI64" s="293"/>
      <c r="AJ64"/>
    </row>
    <row r="65" spans="1:36" ht="15.75" customHeight="1">
      <c r="A65" s="941"/>
      <c r="B65" s="30"/>
      <c r="C65" s="8"/>
      <c r="D65" s="287"/>
      <c r="E65" s="287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64"/>
      <c r="AH65" s="386"/>
      <c r="AI65" s="293"/>
      <c r="AJ65"/>
    </row>
    <row r="66" spans="1:36" ht="15.75" customHeight="1">
      <c r="A66" s="942"/>
      <c r="B66" s="32"/>
      <c r="C66" s="16" t="s">
        <v>28</v>
      </c>
      <c r="D66" s="268">
        <f>SUM(E66:F66)</f>
        <v>2355</v>
      </c>
      <c r="E66" s="269">
        <f>SUM(G66,I66,K66,M66,O66,Q66,S66,U66,W66,Y66,AA66,AC66,AE66,AG66)</f>
        <v>250</v>
      </c>
      <c r="F66" s="269">
        <f>SUM(H66,J66,L66,N66,P66,R66,T66,V66,X66,Z66,AB66,AD66,AF66,AH66)</f>
        <v>2105</v>
      </c>
      <c r="G66" s="270" t="s">
        <v>255</v>
      </c>
      <c r="H66" s="270">
        <v>206</v>
      </c>
      <c r="I66" s="272" t="s">
        <v>255</v>
      </c>
      <c r="J66" s="272">
        <v>92</v>
      </c>
      <c r="K66" s="272" t="s">
        <v>255</v>
      </c>
      <c r="L66" s="272">
        <v>235</v>
      </c>
      <c r="M66" s="272" t="s">
        <v>255</v>
      </c>
      <c r="N66" s="396">
        <v>98</v>
      </c>
      <c r="O66" s="272" t="s">
        <v>255</v>
      </c>
      <c r="P66" s="272" t="s">
        <v>255</v>
      </c>
      <c r="Q66" s="272" t="s">
        <v>255</v>
      </c>
      <c r="R66" s="272" t="s">
        <v>255</v>
      </c>
      <c r="S66" s="272" t="s">
        <v>255</v>
      </c>
      <c r="T66" s="272">
        <v>246</v>
      </c>
      <c r="U66" s="272" t="s">
        <v>255</v>
      </c>
      <c r="V66" s="272">
        <v>86</v>
      </c>
      <c r="W66" s="272" t="s">
        <v>255</v>
      </c>
      <c r="X66" s="272">
        <v>104</v>
      </c>
      <c r="Y66" s="272" t="s">
        <v>255</v>
      </c>
      <c r="Z66" s="396">
        <v>178</v>
      </c>
      <c r="AA66" s="396">
        <v>17</v>
      </c>
      <c r="AB66" s="396">
        <v>86</v>
      </c>
      <c r="AC66" s="272">
        <v>126</v>
      </c>
      <c r="AD66" s="396">
        <v>445</v>
      </c>
      <c r="AE66" s="396" t="s">
        <v>255</v>
      </c>
      <c r="AF66" s="396">
        <v>183</v>
      </c>
      <c r="AG66" s="272">
        <v>107</v>
      </c>
      <c r="AH66" s="272">
        <v>146</v>
      </c>
      <c r="AI66" s="293"/>
      <c r="AJ66"/>
    </row>
    <row r="67" spans="1:36" ht="15" customHeight="1">
      <c r="A67" s="959" t="s">
        <v>22</v>
      </c>
      <c r="B67" s="960"/>
      <c r="C67" s="960"/>
      <c r="D67" s="960"/>
      <c r="E67" s="960"/>
      <c r="F67" s="960"/>
      <c r="G67" s="960"/>
      <c r="H67" s="960"/>
      <c r="I67" s="960"/>
      <c r="J67" s="960"/>
      <c r="K67" s="960"/>
      <c r="L67" s="960"/>
      <c r="M67" s="960"/>
      <c r="N67" s="960"/>
      <c r="O67" s="960"/>
      <c r="P67" s="960"/>
      <c r="Q67" s="960"/>
      <c r="R67" s="960"/>
      <c r="S67" s="960"/>
      <c r="T67" s="960"/>
      <c r="U67" s="960"/>
      <c r="V67" s="960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</row>
    <row r="68" ht="15" customHeight="1">
      <c r="A68" s="34" t="s">
        <v>3</v>
      </c>
    </row>
    <row r="69" ht="15" customHeight="1"/>
    <row r="70" spans="13:20" ht="14.25">
      <c r="M70"/>
      <c r="N70"/>
      <c r="O70"/>
      <c r="P70"/>
      <c r="Q70"/>
      <c r="R70"/>
      <c r="S70"/>
      <c r="T70"/>
    </row>
    <row r="71" spans="13:20" ht="14.25">
      <c r="M71"/>
      <c r="N71"/>
      <c r="O71"/>
      <c r="P71"/>
      <c r="Q71"/>
      <c r="R71"/>
      <c r="S71"/>
      <c r="T71"/>
    </row>
    <row r="72" spans="13:20" ht="14.25">
      <c r="M72"/>
      <c r="N72"/>
      <c r="O72"/>
      <c r="P72"/>
      <c r="Q72"/>
      <c r="R72"/>
      <c r="S72"/>
      <c r="T72"/>
    </row>
    <row r="73" spans="13:20" ht="14.25">
      <c r="M73"/>
      <c r="N73"/>
      <c r="O73"/>
      <c r="P73"/>
      <c r="Q73"/>
      <c r="R73"/>
      <c r="S73"/>
      <c r="T73"/>
    </row>
  </sheetData>
  <sheetProtection/>
  <mergeCells count="39">
    <mergeCell ref="AG39:AH40"/>
    <mergeCell ref="AE39:AF40"/>
    <mergeCell ref="A2:Z2"/>
    <mergeCell ref="G39:H40"/>
    <mergeCell ref="K39:L40"/>
    <mergeCell ref="O5:P6"/>
    <mergeCell ref="A3:Z3"/>
    <mergeCell ref="Y5:Z6"/>
    <mergeCell ref="A5:C7"/>
    <mergeCell ref="D5:F6"/>
    <mergeCell ref="U5:V6"/>
    <mergeCell ref="Q5:R6"/>
    <mergeCell ref="A67:V67"/>
    <mergeCell ref="W39:X40"/>
    <mergeCell ref="U39:V40"/>
    <mergeCell ref="A39:C41"/>
    <mergeCell ref="D39:F40"/>
    <mergeCell ref="I39:J40"/>
    <mergeCell ref="M39:N40"/>
    <mergeCell ref="O39:P40"/>
    <mergeCell ref="A4:X4"/>
    <mergeCell ref="A8:A14"/>
    <mergeCell ref="A16:A22"/>
    <mergeCell ref="A24:A30"/>
    <mergeCell ref="G5:H6"/>
    <mergeCell ref="K5:L6"/>
    <mergeCell ref="I5:J6"/>
    <mergeCell ref="W5:X6"/>
    <mergeCell ref="M5:N6"/>
    <mergeCell ref="S5:T6"/>
    <mergeCell ref="A38:AF38"/>
    <mergeCell ref="A42:A48"/>
    <mergeCell ref="A51:A57"/>
    <mergeCell ref="A60:A66"/>
    <mergeCell ref="AC39:AD40"/>
    <mergeCell ref="Y39:Z40"/>
    <mergeCell ref="AA39:AB40"/>
    <mergeCell ref="Q39:R40"/>
    <mergeCell ref="S39:T4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2013-06-07T07:11:16Z</cp:lastPrinted>
  <dcterms:created xsi:type="dcterms:W3CDTF">1997-12-02T07:20:52Z</dcterms:created>
  <dcterms:modified xsi:type="dcterms:W3CDTF">2013-06-07T07:12:04Z</dcterms:modified>
  <cp:category/>
  <cp:version/>
  <cp:contentType/>
  <cp:contentStatus/>
</cp:coreProperties>
</file>