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0" activeTab="3"/>
  </bookViews>
  <sheets>
    <sheet name="２５６" sheetId="1" r:id="rId1"/>
    <sheet name="２５８" sheetId="2" r:id="rId2"/>
    <sheet name="２６０" sheetId="3" r:id="rId3"/>
    <sheet name="２６２" sheetId="4" r:id="rId4"/>
  </sheets>
  <definedNames>
    <definedName name="_xlnm.Print_Area" localSheetId="0">'２５６'!$A$1:$X$64</definedName>
  </definedNames>
  <calcPr fullCalcOnLoad="1"/>
</workbook>
</file>

<file path=xl/sharedStrings.xml><?xml version="1.0" encoding="utf-8"?>
<sst xmlns="http://schemas.openxmlformats.org/spreadsheetml/2006/main" count="1542" uniqueCount="395">
  <si>
    <t>計</t>
  </si>
  <si>
    <t>負傷者</t>
  </si>
  <si>
    <t>―</t>
  </si>
  <si>
    <t>被害額（査定額）計</t>
  </si>
  <si>
    <t>農地</t>
  </si>
  <si>
    <t>箇所</t>
  </si>
  <si>
    <t>被害額</t>
  </si>
  <si>
    <t>被害額(査定額)</t>
  </si>
  <si>
    <t>林道</t>
  </si>
  <si>
    <t>非公共</t>
  </si>
  <si>
    <t>港数</t>
  </si>
  <si>
    <t>田</t>
  </si>
  <si>
    <t>畑</t>
  </si>
  <si>
    <t>まつばのたまばえ被害　</t>
  </si>
  <si>
    <t>おおすしこがね被害　</t>
  </si>
  <si>
    <t>資料　石川県森林管理課「森林病害虫一斉調査」</t>
  </si>
  <si>
    <t>資料　石川県消防防災課「消防防災年報」</t>
  </si>
  <si>
    <t>まつくいむし被害　</t>
  </si>
  <si>
    <t>すぎたまばえ被害　</t>
  </si>
  <si>
    <t>金額</t>
  </si>
  <si>
    <t>箇所数</t>
  </si>
  <si>
    <t>注　被害率は被害量の平年収量に対する割合（百分比）である。</t>
  </si>
  <si>
    <t>被害量</t>
  </si>
  <si>
    <t>被害面積</t>
  </si>
  <si>
    <t>その他の被害</t>
  </si>
  <si>
    <t>市町村工事</t>
  </si>
  <si>
    <t>その他</t>
  </si>
  <si>
    <t>ウンカ</t>
  </si>
  <si>
    <t>虫害</t>
  </si>
  <si>
    <t>紋枯病</t>
  </si>
  <si>
    <t>病害</t>
  </si>
  <si>
    <t>県工事</t>
  </si>
  <si>
    <t>いもち病</t>
  </si>
  <si>
    <t>冷害</t>
  </si>
  <si>
    <t>干害</t>
  </si>
  <si>
    <t>気象　　　　　被害</t>
  </si>
  <si>
    <t>風水害</t>
  </si>
  <si>
    <t>被害実面積</t>
  </si>
  <si>
    <t>合計</t>
  </si>
  <si>
    <t>動力伝導機構</t>
  </si>
  <si>
    <t>木材加工用機械</t>
  </si>
  <si>
    <t>一般動力機械</t>
  </si>
  <si>
    <t>動力クレ―ン等</t>
  </si>
  <si>
    <t>動力運搬機</t>
  </si>
  <si>
    <t>荷</t>
  </si>
  <si>
    <t>全産業計</t>
  </si>
  <si>
    <t>製造業</t>
  </si>
  <si>
    <t>食料品製造業</t>
  </si>
  <si>
    <t>繊維工業</t>
  </si>
  <si>
    <t>その他</t>
  </si>
  <si>
    <t>収容物</t>
  </si>
  <si>
    <t>木材・木製品製造業</t>
  </si>
  <si>
    <t>家具装備品製造業</t>
  </si>
  <si>
    <t>窯業・土石製品製造業</t>
  </si>
  <si>
    <t>鉄鋼業　　</t>
  </si>
  <si>
    <t>計</t>
  </si>
  <si>
    <t>一般機械器具製造業</t>
  </si>
  <si>
    <t>電気機械器具製造業</t>
  </si>
  <si>
    <t>輸送用機械器具製造業</t>
  </si>
  <si>
    <t>その他の製造業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</si>
  <si>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</si>
  <si>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</si>
  <si>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</si>
  <si>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</si>
  <si>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</si>
  <si>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</si>
  <si>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その他の運輸交通業</t>
  </si>
  <si>
    <t>貨物取扱業</t>
  </si>
  <si>
    <t>陸上貨物取扱業</t>
  </si>
  <si>
    <t>林業</t>
  </si>
  <si>
    <t>水産業</t>
  </si>
  <si>
    <t>その他の事業</t>
  </si>
  <si>
    <t>市町村別</t>
  </si>
  <si>
    <t>件</t>
  </si>
  <si>
    <t>人</t>
  </si>
  <si>
    <t>台</t>
  </si>
  <si>
    <t>件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</si>
  <si>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</si>
  <si>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</si>
  <si>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</si>
  <si>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</si>
  <si>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</si>
  <si>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</si>
  <si>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</si>
  <si>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</si>
  <si>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</si>
  <si>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</si>
  <si>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</si>
  <si>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</si>
  <si>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</si>
  <si>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</si>
  <si>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</si>
  <si>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</si>
  <si>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</si>
  <si>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</si>
  <si>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</si>
  <si>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</si>
  <si>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</si>
  <si>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</si>
  <si>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</si>
  <si>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</si>
  <si>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</si>
  <si>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</si>
  <si>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</si>
  <si>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</si>
  <si>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</si>
  <si>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</si>
  <si>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</si>
  <si>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</si>
  <si>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</si>
  <si>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一般国道</t>
  </si>
  <si>
    <t>鹿島町</t>
  </si>
  <si>
    <t>北陸自動車道</t>
  </si>
  <si>
    <t>能登島町</t>
  </si>
  <si>
    <t>主要地方道</t>
  </si>
  <si>
    <t>鹿西町</t>
  </si>
  <si>
    <t>能登有料道</t>
  </si>
  <si>
    <t>穴水町</t>
  </si>
  <si>
    <t>能登大規模農道</t>
  </si>
  <si>
    <t>門前町</t>
  </si>
  <si>
    <t>一般県道</t>
  </si>
  <si>
    <t>能都町</t>
  </si>
  <si>
    <t>柳田村</t>
  </si>
  <si>
    <t>内浦町</t>
  </si>
  <si>
    <t>高速道路</t>
  </si>
  <si>
    <t>資料　石川県警察本部「いしかわの交通統計」</t>
  </si>
  <si>
    <t>４年</t>
  </si>
  <si>
    <t>圧力容器</t>
  </si>
  <si>
    <t>溶接装置</t>
  </si>
  <si>
    <t>炉窯等</t>
  </si>
  <si>
    <t>電気設備</t>
  </si>
  <si>
    <t>木製家具装備品製造業</t>
  </si>
  <si>
    <t>設備工業業</t>
  </si>
  <si>
    <t>市町村道</t>
  </si>
  <si>
    <t>平成３年</t>
  </si>
  <si>
    <t>７年</t>
  </si>
  <si>
    <t>６年</t>
  </si>
  <si>
    <t>５年</t>
  </si>
  <si>
    <t>平成３年</t>
  </si>
  <si>
    <t>（木製家具装備品を除く）</t>
  </si>
  <si>
    <t>金属製品製造業</t>
  </si>
  <si>
    <t>（３）　　消  防  現  有  勢  力（各年４月１日現在）</t>
  </si>
  <si>
    <t>(単位　台、人）</t>
  </si>
  <si>
    <t>平成７年１月</t>
  </si>
  <si>
    <t>平成７年</t>
  </si>
  <si>
    <t>平成６年</t>
  </si>
  <si>
    <t>（単位：金額千円）</t>
  </si>
  <si>
    <t>資料　石川県農村環境課、森林管理課、漁港課調</t>
  </si>
  <si>
    <t>(単位：面積ha、被害量ｔ）</t>
  </si>
  <si>
    <t>資料　北陸農政局統計情報部調</t>
  </si>
  <si>
    <t>資料　石川県河川課、港湾課調</t>
  </si>
  <si>
    <t>被害額計</t>
  </si>
  <si>
    <t>被害額計</t>
  </si>
  <si>
    <t>注　休業４日以上の死傷件数で〇内数字は死亡災害件数を内数で示す。</t>
  </si>
  <si>
    <t>資料　石川県労働基準局「労働者死傷病報告」</t>
  </si>
  <si>
    <t>災害及び事故 261</t>
  </si>
  <si>
    <t>金額</t>
  </si>
  <si>
    <t>256　災害及び事故</t>
  </si>
  <si>
    <t>災害及び事故　257</t>
  </si>
  <si>
    <t>22　　災　　害　　及　　び　　事　　故</t>
  </si>
  <si>
    <t>157　風　水　害　の　状　況</t>
  </si>
  <si>
    <t>158　農林水産業施設被害状況</t>
  </si>
  <si>
    <t>年次
及び
区分</t>
  </si>
  <si>
    <t>り　災
世帯数</t>
  </si>
  <si>
    <r>
      <t>り災者数
(人</t>
    </r>
    <r>
      <rPr>
        <sz val="12"/>
        <rFont val="ＭＳ 明朝"/>
        <family val="1"/>
      </rPr>
      <t>)</t>
    </r>
  </si>
  <si>
    <t>死者</t>
  </si>
  <si>
    <t>行　方
不明者</t>
  </si>
  <si>
    <r>
      <t>人的被害(人</t>
    </r>
    <r>
      <rPr>
        <sz val="12"/>
        <rFont val="ＭＳ 明朝"/>
        <family val="1"/>
      </rPr>
      <t>)</t>
    </r>
  </si>
  <si>
    <r>
      <t>住宅被害(棟</t>
    </r>
    <r>
      <rPr>
        <sz val="12"/>
        <rFont val="ＭＳ 明朝"/>
        <family val="1"/>
      </rPr>
      <t>)</t>
    </r>
  </si>
  <si>
    <t>全壊</t>
  </si>
  <si>
    <t>半壊</t>
  </si>
  <si>
    <t>一部
破損</t>
  </si>
  <si>
    <t>床上
浸水</t>
  </si>
  <si>
    <t>床下
浸水</t>
  </si>
  <si>
    <t>　４</t>
  </si>
  <si>
    <t>　５</t>
  </si>
  <si>
    <t>　６</t>
  </si>
  <si>
    <t>　７</t>
  </si>
  <si>
    <t>津波</t>
  </si>
  <si>
    <t>大雨</t>
  </si>
  <si>
    <t>強風</t>
  </si>
  <si>
    <t>台風</t>
  </si>
  <si>
    <t>崖くずれ</t>
  </si>
  <si>
    <t>雪害</t>
  </si>
  <si>
    <t>地震</t>
  </si>
  <si>
    <t>その他</t>
  </si>
  <si>
    <t>―</t>
  </si>
  <si>
    <t>―</t>
  </si>
  <si>
    <t>非住宅
（棟）</t>
  </si>
  <si>
    <r>
      <t>耕地被害(</t>
    </r>
    <r>
      <rPr>
        <sz val="12"/>
        <rFont val="ＭＳ 明朝"/>
        <family val="1"/>
      </rPr>
      <t>ha)</t>
    </r>
  </si>
  <si>
    <t>流出・
埋没等</t>
  </si>
  <si>
    <t>冠水</t>
  </si>
  <si>
    <t>学　校
（箇所）</t>
  </si>
  <si>
    <t>病　院
（箇所）</t>
  </si>
  <si>
    <t>道　路
（箇所）</t>
  </si>
  <si>
    <t>橋りょう
（箇所）</t>
  </si>
  <si>
    <t xml:space="preserve">
河川
（箇所）</t>
  </si>
  <si>
    <t>項目</t>
  </si>
  <si>
    <t>被害総額</t>
  </si>
  <si>
    <t>公共</t>
  </si>
  <si>
    <t>農地関係被害</t>
  </si>
  <si>
    <t>農業用
施設</t>
  </si>
  <si>
    <t>海岸保
全施設</t>
  </si>
  <si>
    <t>地すべ
り防止
施設</t>
  </si>
  <si>
    <t>林野関
係被害</t>
  </si>
  <si>
    <t>水産関
係被害</t>
  </si>
  <si>
    <t>被害額計</t>
  </si>
  <si>
    <t>治山
施設</t>
  </si>
  <si>
    <t>被害額</t>
  </si>
  <si>
    <t>漁港</t>
  </si>
  <si>
    <t>被害額</t>
  </si>
  <si>
    <t>林産物</t>
  </si>
  <si>
    <t>林業施設</t>
  </si>
  <si>
    <t>注　「公共」とは、災害復旧対策（国庫補助及び国庫負担）の対象となるものであり、「非公共」とは、その対象とならないものである。</t>
  </si>
  <si>
    <t>159　　森　林　病　害　虫　被　害　状　況</t>
  </si>
  <si>
    <r>
      <t>(単位：面積ha、金額千円、材積m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、本数千本）</t>
    </r>
  </si>
  <si>
    <t>項目</t>
  </si>
  <si>
    <t>３年</t>
  </si>
  <si>
    <t>面積</t>
  </si>
  <si>
    <t>金額</t>
  </si>
  <si>
    <t>材積</t>
  </si>
  <si>
    <t>野うさぎ被害　</t>
  </si>
  <si>
    <t>まいまいが被害　</t>
  </si>
  <si>
    <t>すぎはだに被害　</t>
  </si>
  <si>
    <t>まつけむし被害　</t>
  </si>
  <si>
    <t>258　災害及び事故</t>
  </si>
  <si>
    <t>災害及び事故　259</t>
  </si>
  <si>
    <t>160　　水　稲　の　被　害　状　況</t>
  </si>
  <si>
    <t>項目</t>
  </si>
  <si>
    <t>被害面積</t>
  </si>
  <si>
    <t>被害量</t>
  </si>
  <si>
    <t>被害率(%)</t>
  </si>
  <si>
    <t>ニカメイチュウ</t>
  </si>
  <si>
    <t>161　　土　木　関　係　災　害　状　況</t>
  </si>
  <si>
    <t>国(直轄)
工事対象の
被害</t>
  </si>
  <si>
    <t>県単独
事業対象の
被害</t>
  </si>
  <si>
    <t>国庫補助
事業対象の
被害</t>
  </si>
  <si>
    <t>急傾斜地
崩壊防止施設</t>
  </si>
  <si>
    <t>地すべり
防止施設</t>
  </si>
  <si>
    <t xml:space="preserve">急傾斜地
崩壊防止施設 </t>
  </si>
  <si>
    <t>被害総額</t>
  </si>
  <si>
    <t>箇所数</t>
  </si>
  <si>
    <t>金額</t>
  </si>
  <si>
    <t>被害額合計</t>
  </si>
  <si>
    <t>河川</t>
  </si>
  <si>
    <t>海岸</t>
  </si>
  <si>
    <t>砂防</t>
  </si>
  <si>
    <t>道路</t>
  </si>
  <si>
    <t>港湾</t>
  </si>
  <si>
    <t>その他</t>
  </si>
  <si>
    <t>被害額合計</t>
  </si>
  <si>
    <t>河川</t>
  </si>
  <si>
    <t>海岸</t>
  </si>
  <si>
    <t>砂防施設</t>
  </si>
  <si>
    <t>道路</t>
  </si>
  <si>
    <t>橋梁</t>
  </si>
  <si>
    <t>河川</t>
  </si>
  <si>
    <t>海岸</t>
  </si>
  <si>
    <t>―</t>
  </si>
  <si>
    <t>260　災害及び事故</t>
  </si>
  <si>
    <t>①</t>
  </si>
  <si>
    <t>被服その他の繊維品製造業</t>
  </si>
  <si>
    <t>土石採取業</t>
  </si>
  <si>
    <t>港湾荷役業</t>
  </si>
  <si>
    <t>　　　　　　　　　　起因物別
　業種別</t>
  </si>
  <si>
    <t>合計</t>
  </si>
  <si>
    <t>建設用等機械</t>
  </si>
  <si>
    <t>乗物</t>
  </si>
  <si>
    <t>人力機械工具</t>
  </si>
  <si>
    <t>用具</t>
  </si>
  <si>
    <t>その他の装置設備</t>
  </si>
  <si>
    <t>仮設物・建築物等</t>
  </si>
  <si>
    <t>危険有害物</t>
  </si>
  <si>
    <t>材料</t>
  </si>
  <si>
    <t>自然環境</t>
  </si>
  <si>
    <t>その他</t>
  </si>
  <si>
    <t>④</t>
  </si>
  <si>
    <t>①</t>
  </si>
  <si>
    <t>③</t>
  </si>
  <si>
    <t>⑤</t>
  </si>
  <si>
    <t>②</t>
  </si>
  <si>
    <t>⑫</t>
  </si>
  <si>
    <t>⑥</t>
  </si>
  <si>
    <t>（単位　金額千円）</t>
  </si>
  <si>
    <t>（１）　　火災件数、焼損むね数、損害額</t>
  </si>
  <si>
    <t>163　　　火　　　　　　　　災</t>
  </si>
  <si>
    <t>年次</t>
  </si>
  <si>
    <t>火災件数</t>
  </si>
  <si>
    <t>焼損むね数</t>
  </si>
  <si>
    <t>り災世帯数</t>
  </si>
  <si>
    <t>り　災
人員数</t>
  </si>
  <si>
    <t>合計</t>
  </si>
  <si>
    <t>建物</t>
  </si>
  <si>
    <t>林野</t>
  </si>
  <si>
    <t>車両</t>
  </si>
  <si>
    <t>船舶</t>
  </si>
  <si>
    <t>部分焼</t>
  </si>
  <si>
    <t>半焼</t>
  </si>
  <si>
    <t>全焼</t>
  </si>
  <si>
    <t>小損</t>
  </si>
  <si>
    <t>半損</t>
  </si>
  <si>
    <t>全損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</si>
  <si>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</si>
  <si>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</si>
  <si>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</si>
  <si>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>　 ７</t>
    </r>
  </si>
  <si>
    <t>マッチ・ライター</t>
  </si>
  <si>
    <t>死亡者</t>
  </si>
  <si>
    <t>負傷者</t>
  </si>
  <si>
    <t>損害者</t>
  </si>
  <si>
    <t>消防
吏員</t>
  </si>
  <si>
    <t>消防
団員</t>
  </si>
  <si>
    <r>
      <t>船舶
台数
(隻</t>
    </r>
    <r>
      <rPr>
        <sz val="12"/>
        <rFont val="ＭＳ 明朝"/>
        <family val="1"/>
      </rPr>
      <t>)</t>
    </r>
  </si>
  <si>
    <r>
      <t>消失
車両
(台</t>
    </r>
    <r>
      <rPr>
        <sz val="12"/>
        <rFont val="ＭＳ 明朝"/>
        <family val="1"/>
      </rPr>
      <t>)</t>
    </r>
  </si>
  <si>
    <r>
      <t>林野原
野消損
面　積
(</t>
    </r>
    <r>
      <rPr>
        <sz val="12"/>
        <rFont val="ＭＳ 明朝"/>
        <family val="1"/>
      </rPr>
      <t>a)</t>
    </r>
  </si>
  <si>
    <r>
      <t>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消
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(</t>
    </r>
    <r>
      <rPr>
        <sz val="12"/>
        <rFont val="ＭＳ 明朝"/>
        <family val="1"/>
      </rPr>
      <t>m</t>
    </r>
    <r>
      <rPr>
        <vertAlign val="superscript"/>
        <sz val="8"/>
        <rFont val="ＭＳ 明朝"/>
        <family val="1"/>
      </rPr>
      <t>2</t>
    </r>
    <r>
      <rPr>
        <sz val="12"/>
        <rFont val="ＭＳ 明朝"/>
        <family val="1"/>
      </rPr>
      <t>)</t>
    </r>
  </si>
  <si>
    <r>
      <t>（２）    原因別月別火災件数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（平成７年）</t>
    </r>
  </si>
  <si>
    <t>原因別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</si>
  <si>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</si>
  <si>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</si>
  <si>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</si>
  <si>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</si>
  <si>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</si>
  <si>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</si>
  <si>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</si>
  <si>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</si>
  <si>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</si>
  <si>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</si>
  <si>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11月</t>
    </r>
  </si>
  <si>
    <r>
      <t>12月</t>
    </r>
  </si>
  <si>
    <t>たばこ</t>
  </si>
  <si>
    <t>たき火</t>
  </si>
  <si>
    <t>こんろ</t>
  </si>
  <si>
    <t>煙突</t>
  </si>
  <si>
    <t>ストーブ</t>
  </si>
  <si>
    <t>こたつ</t>
  </si>
  <si>
    <t>火遊び</t>
  </si>
  <si>
    <t>放火</t>
  </si>
  <si>
    <t>注　放火は疑いを含む。</t>
  </si>
  <si>
    <r>
      <t>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</si>
  <si>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>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</si>
  <si>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</si>
  <si>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>　　　 ７</t>
    </r>
  </si>
  <si>
    <t>消防ポンプ
自　動　車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</si>
  <si>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
消防自動車</t>
    </r>
  </si>
  <si>
    <r>
      <t>小型動力
ポ 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プ</t>
    </r>
  </si>
  <si>
    <t>救急自動車</t>
  </si>
  <si>
    <t>消防吏員数</t>
  </si>
  <si>
    <t>消防団員数</t>
  </si>
  <si>
    <t>注　「その他の消防自動車」とは、はしご車、化学車等を含む。</t>
  </si>
  <si>
    <t>162　　業種起因別労働災害発生件数(平成７年)</t>
  </si>
  <si>
    <t>262　災害及び事故</t>
  </si>
  <si>
    <t>災害及び事故　263</t>
  </si>
  <si>
    <t>164　　交　　通　　　事　　　故</t>
  </si>
  <si>
    <t>（１）　年次別月別交通事故発生状況</t>
  </si>
  <si>
    <t>年次別
月　別</t>
  </si>
  <si>
    <t>件数</t>
  </si>
  <si>
    <t>死者</t>
  </si>
  <si>
    <t>人口</t>
  </si>
  <si>
    <t>人口</t>
  </si>
  <si>
    <r>
      <t>1</t>
    </r>
    <r>
      <rPr>
        <sz val="12"/>
        <rFont val="ＭＳ 明朝"/>
        <family val="1"/>
      </rPr>
      <t>0万人当死者数</t>
    </r>
  </si>
  <si>
    <t>自動車</t>
  </si>
  <si>
    <t>１万台当り</t>
  </si>
  <si>
    <t>　　４</t>
  </si>
  <si>
    <t>　　５</t>
  </si>
  <si>
    <t>　　６</t>
  </si>
  <si>
    <t>　　７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</si>
  <si>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</si>
  <si>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</si>
  <si>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</si>
  <si>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５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</si>
  <si>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６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</si>
  <si>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７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</si>
  <si>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８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</si>
  <si>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９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</si>
  <si>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10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</si>
  <si>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11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</si>
  <si>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12</t>
    </r>
  </si>
  <si>
    <t>人口は、石川県統計課資料による。</t>
  </si>
  <si>
    <t>資料　石川県警察本部「いしかわの交通統計」</t>
  </si>
  <si>
    <r>
      <t>（２）　道路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>交通事故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>況</t>
    </r>
  </si>
  <si>
    <t>道路別</t>
  </si>
  <si>
    <t>増減</t>
  </si>
  <si>
    <r>
      <t>（３）　市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>別交通事故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>況</t>
    </r>
  </si>
  <si>
    <t>―</t>
  </si>
  <si>
    <t>④</t>
  </si>
  <si>
    <t>①</t>
  </si>
  <si>
    <t>⑤</t>
  </si>
  <si>
    <t>⑥</t>
  </si>
  <si>
    <t>②</t>
  </si>
  <si>
    <t>①</t>
  </si>
  <si>
    <t>―</t>
  </si>
  <si>
    <t>③</t>
  </si>
  <si>
    <t>―</t>
  </si>
  <si>
    <t>―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</si>
</sst>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;&quot;△ &quot;0"/>
    <numFmt numFmtId="190" formatCode="&quot;①&quot;\ \ 0"/>
    <numFmt numFmtId="191" formatCode="&quot;①&quot;0"/>
    <numFmt numFmtId="192" formatCode="&quot;①&quot;\ 0"/>
    <numFmt numFmtId="193" formatCode="&quot;⑤&quot;0"/>
    <numFmt numFmtId="194" formatCode="&quot;⑫&quot;0"/>
    <numFmt numFmtId="195" formatCode="&quot;③&quot;\ 0"/>
    <numFmt numFmtId="196" formatCode="&quot;②&quot;\ 0"/>
    <numFmt numFmtId="197" formatCode="&quot;④&quot;0"/>
    <numFmt numFmtId="198" formatCode="&quot;⑥&quot;\ 0"/>
    <numFmt numFmtId="199" formatCode="&quot;③&quot;0"/>
    <numFmt numFmtId="200" formatCode="&quot;④&quot;\ 0"/>
    <numFmt numFmtId="201" formatCode="&quot;⑥&quot;0"/>
    <numFmt numFmtId="202" formatCode="#,##0;&quot;△ &quot;#,##0"/>
    <numFmt numFmtId="203" formatCode="#,##0.0;&quot;△ &quot;#,##0.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left" vertical="distributed" textRotation="255"/>
    </xf>
    <xf numFmtId="0" fontId="0" fillId="0" borderId="12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11" xfId="0" applyBorder="1" applyAlignment="1">
      <alignment horizontal="distributed"/>
    </xf>
    <xf numFmtId="0" fontId="0" fillId="0" borderId="1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14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20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 applyProtection="1">
      <alignment vertical="center"/>
      <protection/>
    </xf>
    <xf numFmtId="178" fontId="0" fillId="0" borderId="15" xfId="4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202" fontId="15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 quotePrefix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14" xfId="0" applyNumberFormat="1" applyFill="1" applyBorder="1" applyAlignment="1" applyProtection="1">
      <alignment horizontal="right" vertical="center"/>
      <protection/>
    </xf>
    <xf numFmtId="38" fontId="0" fillId="0" borderId="19" xfId="0" applyNumberForma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ill="1" applyBorder="1" applyAlignment="1" applyProtection="1">
      <alignment horizontal="right" vertical="center"/>
      <protection/>
    </xf>
    <xf numFmtId="178" fontId="0" fillId="0" borderId="0" xfId="0" applyNumberFormat="1" applyFill="1" applyBorder="1" applyAlignment="1" applyProtection="1">
      <alignment horizontal="right" vertical="center"/>
      <protection/>
    </xf>
    <xf numFmtId="202" fontId="0" fillId="0" borderId="14" xfId="0" applyNumberFormat="1" applyFont="1" applyFill="1" applyBorder="1" applyAlignment="1" applyProtection="1">
      <alignment horizontal="right"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37" fontId="1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ill="1" applyBorder="1" applyAlignment="1" applyProtection="1">
      <alignment horizontal="right" vertical="center"/>
      <protection/>
    </xf>
    <xf numFmtId="0" fontId="14" fillId="0" borderId="28" xfId="0" applyFont="1" applyFill="1" applyBorder="1" applyAlignment="1" applyProtection="1">
      <alignment horizontal="distributed" vertical="center"/>
      <protection/>
    </xf>
    <xf numFmtId="37" fontId="14" fillId="0" borderId="14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vertical="center"/>
    </xf>
    <xf numFmtId="0" fontId="8" fillId="0" borderId="17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202" fontId="16" fillId="0" borderId="0" xfId="0" applyNumberFormat="1" applyFont="1" applyFill="1" applyBorder="1" applyAlignment="1">
      <alignment vertical="center"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202" fontId="16" fillId="0" borderId="0" xfId="0" applyNumberFormat="1" applyFont="1" applyFill="1" applyBorder="1" applyAlignment="1" applyProtection="1">
      <alignment vertical="center"/>
      <protection/>
    </xf>
    <xf numFmtId="202" fontId="14" fillId="0" borderId="15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15" fillId="0" borderId="16" xfId="0" applyNumberFormat="1" applyFont="1" applyFill="1" applyBorder="1" applyAlignment="1">
      <alignment vertical="center"/>
    </xf>
    <xf numFmtId="202" fontId="15" fillId="0" borderId="0" xfId="0" applyNumberFormat="1" applyFont="1" applyFill="1" applyBorder="1" applyAlignment="1">
      <alignment vertical="center"/>
    </xf>
    <xf numFmtId="202" fontId="0" fillId="0" borderId="16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19" xfId="0" applyNumberFormat="1" applyFont="1" applyFill="1" applyBorder="1" applyAlignment="1" applyProtection="1">
      <alignment vertical="center"/>
      <protection/>
    </xf>
    <xf numFmtId="202" fontId="0" fillId="0" borderId="15" xfId="0" applyNumberFormat="1" applyFont="1" applyFill="1" applyBorder="1" applyAlignment="1" applyProtection="1">
      <alignment vertical="center"/>
      <protection/>
    </xf>
    <xf numFmtId="203" fontId="0" fillId="0" borderId="16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03" fontId="14" fillId="0" borderId="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Alignment="1">
      <alignment vertical="center"/>
    </xf>
    <xf numFmtId="202" fontId="0" fillId="0" borderId="23" xfId="0" applyNumberFormat="1" applyFont="1" applyFill="1" applyBorder="1" applyAlignment="1" applyProtection="1">
      <alignment horizontal="right" vertical="center"/>
      <protection/>
    </xf>
    <xf numFmtId="202" fontId="9" fillId="0" borderId="14" xfId="0" applyNumberFormat="1" applyFont="1" applyFill="1" applyBorder="1" applyAlignment="1">
      <alignment horizontal="center" vertical="distributed" textRotation="255"/>
    </xf>
    <xf numFmtId="202" fontId="0" fillId="0" borderId="0" xfId="0" applyNumberFormat="1" applyFont="1" applyFill="1" applyAlignment="1">
      <alignment vertical="top"/>
    </xf>
    <xf numFmtId="202" fontId="1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centerContinuous" vertical="center"/>
      <protection/>
    </xf>
    <xf numFmtId="202" fontId="9" fillId="0" borderId="14" xfId="0" applyNumberFormat="1" applyFont="1" applyFill="1" applyBorder="1" applyAlignment="1">
      <alignment horizontal="left" vertical="distributed" textRotation="255"/>
    </xf>
    <xf numFmtId="202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202" fontId="0" fillId="0" borderId="15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centerContinuous" vertical="center"/>
      <protection/>
    </xf>
    <xf numFmtId="202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Alignment="1">
      <alignment vertical="center"/>
    </xf>
    <xf numFmtId="202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33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Alignment="1">
      <alignment vertical="top"/>
    </xf>
    <xf numFmtId="202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3" fillId="0" borderId="15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14" fillId="0" borderId="23" xfId="0" applyNumberFormat="1" applyFont="1" applyFill="1" applyBorder="1" applyAlignment="1">
      <alignment horizontal="right" vertical="center"/>
    </xf>
    <xf numFmtId="202" fontId="0" fillId="0" borderId="0" xfId="0" applyNumberForma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distributed" vertical="center"/>
    </xf>
    <xf numFmtId="0" fontId="8" fillId="0" borderId="1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distributed" vertical="center"/>
      <protection/>
    </xf>
    <xf numFmtId="202" fontId="14" fillId="0" borderId="14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202" fontId="0" fillId="0" borderId="0" xfId="49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203" fontId="0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14" fillId="0" borderId="0" xfId="49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>
      <alignment horizontal="right" vertical="center"/>
    </xf>
    <xf numFmtId="38" fontId="14" fillId="0" borderId="16" xfId="49" applyFont="1" applyFill="1" applyBorder="1" applyAlignment="1">
      <alignment horizontal="right" vertical="center"/>
    </xf>
    <xf numFmtId="37" fontId="14" fillId="0" borderId="14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6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4" fillId="0" borderId="23" xfId="49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189" fontId="0" fillId="0" borderId="16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189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202" fontId="0" fillId="0" borderId="23" xfId="0" applyNumberFormat="1" applyFont="1" applyFill="1" applyBorder="1" applyAlignment="1" applyProtection="1">
      <alignment horizontal="right" vertical="center"/>
      <protection/>
    </xf>
    <xf numFmtId="202" fontId="14" fillId="0" borderId="14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35" xfId="0" applyFont="1" applyFill="1" applyBorder="1" applyAlignment="1" applyProtection="1">
      <alignment horizontal="distributed" vertical="center"/>
      <protection/>
    </xf>
    <xf numFmtId="0" fontId="14" fillId="0" borderId="41" xfId="0" applyFont="1" applyFill="1" applyBorder="1" applyAlignment="1" applyProtection="1">
      <alignment horizontal="distributed" vertical="center"/>
      <protection/>
    </xf>
    <xf numFmtId="0" fontId="14" fillId="0" borderId="2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center" vertical="top"/>
      <protection/>
    </xf>
    <xf numFmtId="0" fontId="0" fillId="0" borderId="26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top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top"/>
      <protection/>
    </xf>
    <xf numFmtId="0" fontId="0" fillId="0" borderId="25" xfId="0" applyFont="1" applyBorder="1" applyAlignment="1">
      <alignment horizontal="distributed" vertical="top"/>
    </xf>
    <xf numFmtId="0" fontId="0" fillId="0" borderId="12" xfId="0" applyFont="1" applyBorder="1" applyAlignment="1">
      <alignment horizontal="distributed" vertical="top"/>
    </xf>
    <xf numFmtId="0" fontId="0" fillId="0" borderId="29" xfId="0" applyFont="1" applyBorder="1" applyAlignment="1">
      <alignment horizontal="distributed" vertical="top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distributed" textRotation="255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202" fontId="0" fillId="0" borderId="0" xfId="61" applyNumberFormat="1" applyFont="1" applyFill="1" applyBorder="1" applyAlignment="1">
      <alignment horizontal="right" vertical="center"/>
      <protection/>
    </xf>
    <xf numFmtId="0" fontId="14" fillId="0" borderId="23" xfId="61" applyFont="1" applyFill="1" applyBorder="1" applyAlignment="1" applyProtection="1" quotePrefix="1">
      <alignment horizontal="center" vertical="center"/>
      <protection/>
    </xf>
    <xf numFmtId="0" fontId="14" fillId="0" borderId="48" xfId="61" applyFont="1" applyFill="1" applyBorder="1" applyAlignment="1" applyProtection="1" quotePrefix="1">
      <alignment horizontal="center" vertical="center"/>
      <protection/>
    </xf>
    <xf numFmtId="202" fontId="13" fillId="0" borderId="49" xfId="61" applyNumberFormat="1" applyFont="1" applyFill="1" applyBorder="1" applyAlignment="1">
      <alignment horizontal="right" vertical="center"/>
      <protection/>
    </xf>
    <xf numFmtId="202" fontId="13" fillId="0" borderId="23" xfId="61" applyNumberFormat="1" applyFont="1" applyFill="1" applyBorder="1" applyAlignment="1">
      <alignment horizontal="right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61" applyFont="1" applyFill="1" applyBorder="1" applyAlignment="1" applyProtection="1" quotePrefix="1">
      <alignment horizontal="center" vertical="center"/>
      <protection/>
    </xf>
    <xf numFmtId="0" fontId="0" fillId="0" borderId="32" xfId="61" applyFont="1" applyFill="1" applyBorder="1" applyAlignment="1" applyProtection="1" quotePrefix="1">
      <alignment horizontal="center" vertical="center"/>
      <protection/>
    </xf>
    <xf numFmtId="202" fontId="0" fillId="0" borderId="33" xfId="61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38" xfId="61" applyFont="1" applyFill="1" applyBorder="1" applyAlignment="1" applyProtection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38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15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9" xfId="61" applyFont="1" applyFill="1" applyBorder="1" applyAlignment="1" applyProtection="1">
      <alignment horizontal="distributed" vertical="center"/>
      <protection/>
    </xf>
    <xf numFmtId="0" fontId="0" fillId="0" borderId="37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0" xfId="61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202" fontId="0" fillId="0" borderId="38" xfId="0" applyNumberFormat="1" applyFont="1" applyFill="1" applyBorder="1" applyAlignment="1" applyProtection="1">
      <alignment horizontal="center" vertical="distributed" textRotation="255"/>
      <protection/>
    </xf>
    <xf numFmtId="202" fontId="0" fillId="0" borderId="37" xfId="0" applyNumberFormat="1" applyFont="1" applyFill="1" applyBorder="1" applyAlignment="1" applyProtection="1">
      <alignment horizontal="center" vertical="distributed" textRotation="255"/>
      <protection/>
    </xf>
    <xf numFmtId="202" fontId="0" fillId="0" borderId="16" xfId="0" applyNumberFormat="1" applyFont="1" applyFill="1" applyBorder="1" applyAlignment="1" applyProtection="1">
      <alignment horizontal="center" vertical="distributed" textRotation="255"/>
      <protection/>
    </xf>
    <xf numFmtId="202" fontId="0" fillId="0" borderId="11" xfId="0" applyNumberFormat="1" applyFont="1" applyFill="1" applyBorder="1" applyAlignment="1" applyProtection="1">
      <alignment horizontal="center" vertical="distributed" textRotation="255"/>
      <protection/>
    </xf>
    <xf numFmtId="202" fontId="0" fillId="0" borderId="19" xfId="0" applyNumberFormat="1" applyFont="1" applyFill="1" applyBorder="1" applyAlignment="1" applyProtection="1">
      <alignment horizontal="center" vertical="distributed" textRotation="255"/>
      <protection/>
    </xf>
    <xf numFmtId="202" fontId="0" fillId="0" borderId="12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55" xfId="0" applyFont="1" applyFill="1" applyBorder="1" applyAlignment="1" applyProtection="1">
      <alignment horizontal="left" vertical="center" wrapText="1"/>
      <protection/>
    </xf>
    <xf numFmtId="0" fontId="0" fillId="0" borderId="56" xfId="0" applyFont="1" applyFill="1" applyBorder="1" applyAlignment="1" applyProtection="1">
      <alignment horizontal="left" vertical="center" wrapText="1"/>
      <protection/>
    </xf>
    <xf numFmtId="0" fontId="0" fillId="0" borderId="57" xfId="0" applyFont="1" applyFill="1" applyBorder="1" applyAlignment="1" applyProtection="1">
      <alignment horizontal="left" vertical="center" wrapText="1"/>
      <protection/>
    </xf>
    <xf numFmtId="0" fontId="0" fillId="0" borderId="58" xfId="0" applyFont="1" applyFill="1" applyBorder="1" applyAlignment="1" applyProtection="1">
      <alignment horizontal="left" vertical="center" wrapText="1"/>
      <protection/>
    </xf>
    <xf numFmtId="0" fontId="0" fillId="0" borderId="59" xfId="0" applyFont="1" applyFill="1" applyBorder="1" applyAlignment="1" applyProtection="1">
      <alignment horizontal="left" vertical="center" wrapText="1"/>
      <protection/>
    </xf>
    <xf numFmtId="0" fontId="0" fillId="0" borderId="60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4" fillId="0" borderId="14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1009650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4135100" y="83534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135100" y="89630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4135100" y="9563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4135100" y="101727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52</xdr:row>
      <xdr:rowOff>123825</xdr:rowOff>
    </xdr:from>
    <xdr:to>
      <xdr:col>17</xdr:col>
      <xdr:colOff>85725</xdr:colOff>
      <xdr:row>54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14135100" y="107918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55</xdr:row>
      <xdr:rowOff>85725</xdr:rowOff>
    </xdr:from>
    <xdr:to>
      <xdr:col>17</xdr:col>
      <xdr:colOff>66675</xdr:colOff>
      <xdr:row>57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125575" y="113538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58</xdr:row>
      <xdr:rowOff>123825</xdr:rowOff>
    </xdr:from>
    <xdr:to>
      <xdr:col>17</xdr:col>
      <xdr:colOff>85725</xdr:colOff>
      <xdr:row>60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4135100" y="119919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4135100" y="1257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4135100" y="83534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4135100" y="89630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4135100" y="9563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4135100" y="101727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52</xdr:row>
      <xdr:rowOff>123825</xdr:rowOff>
    </xdr:from>
    <xdr:to>
      <xdr:col>17</xdr:col>
      <xdr:colOff>85725</xdr:colOff>
      <xdr:row>54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14135100" y="107918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55</xdr:row>
      <xdr:rowOff>85725</xdr:rowOff>
    </xdr:from>
    <xdr:to>
      <xdr:col>17</xdr:col>
      <xdr:colOff>66675</xdr:colOff>
      <xdr:row>57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4125575" y="113538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58</xdr:row>
      <xdr:rowOff>123825</xdr:rowOff>
    </xdr:from>
    <xdr:to>
      <xdr:col>17</xdr:col>
      <xdr:colOff>85725</xdr:colOff>
      <xdr:row>60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4135100" y="119919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4135100" y="1257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12</xdr:row>
      <xdr:rowOff>0</xdr:rowOff>
    </xdr:from>
    <xdr:to>
      <xdr:col>2</xdr:col>
      <xdr:colOff>266700</xdr:colOff>
      <xdr:row>13</xdr:row>
      <xdr:rowOff>0</xdr:rowOff>
    </xdr:to>
    <xdr:sp>
      <xdr:nvSpPr>
        <xdr:cNvPr id="1" name="Oval 47"/>
        <xdr:cNvSpPr>
          <a:spLocks/>
        </xdr:cNvSpPr>
      </xdr:nvSpPr>
      <xdr:spPr>
        <a:xfrm>
          <a:off x="2895600" y="2781300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SheetLayoutView="70" zoomScalePageLayoutView="0" workbookViewId="0" topLeftCell="A1">
      <selection activeCell="A3" sqref="A3:M3"/>
    </sheetView>
  </sheetViews>
  <sheetFormatPr defaultColWidth="10.59765625" defaultRowHeight="15"/>
  <cols>
    <col min="1" max="1" width="9.09765625" style="11" customWidth="1"/>
    <col min="2" max="2" width="8.59765625" style="11" customWidth="1"/>
    <col min="3" max="3" width="9.8984375" style="11" customWidth="1"/>
    <col min="4" max="4" width="8.59765625" style="11" customWidth="1"/>
    <col min="5" max="5" width="9.8984375" style="11" customWidth="1"/>
    <col min="6" max="6" width="8.59765625" style="11" customWidth="1"/>
    <col min="7" max="7" width="9.8984375" style="11" customWidth="1"/>
    <col min="8" max="9" width="8.59765625" style="11" customWidth="1"/>
    <col min="10" max="10" width="9.5" style="11" customWidth="1"/>
    <col min="11" max="13" width="8.59765625" style="11" customWidth="1"/>
    <col min="14" max="14" width="5.5" style="11" customWidth="1"/>
    <col min="15" max="16" width="7.59765625" style="11" customWidth="1"/>
    <col min="17" max="17" width="10.59765625" style="11" customWidth="1"/>
    <col min="18" max="18" width="2.09765625" style="11" customWidth="1"/>
    <col min="19" max="19" width="14.59765625" style="11" customWidth="1"/>
    <col min="20" max="23" width="12.59765625" style="11" customWidth="1"/>
    <col min="24" max="24" width="12.3984375" style="11" customWidth="1"/>
    <col min="25" max="16384" width="10.59765625" style="11" customWidth="1"/>
  </cols>
  <sheetData>
    <row r="1" spans="1:24" s="2" customFormat="1" ht="19.5" customHeight="1">
      <c r="A1" s="1" t="s">
        <v>157</v>
      </c>
      <c r="X1" s="3" t="s">
        <v>158</v>
      </c>
    </row>
    <row r="2" spans="1:24" s="4" customFormat="1" ht="24.75" customHeight="1">
      <c r="A2" s="371" t="s">
        <v>159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</row>
    <row r="3" spans="1:24" s="6" customFormat="1" ht="19.5" customHeight="1">
      <c r="A3" s="373" t="s">
        <v>160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O3" s="330" t="s">
        <v>161</v>
      </c>
      <c r="P3" s="330"/>
      <c r="Q3" s="330"/>
      <c r="R3" s="330"/>
      <c r="S3" s="330"/>
      <c r="T3" s="330"/>
      <c r="U3" s="330"/>
      <c r="V3" s="330"/>
      <c r="W3" s="330"/>
      <c r="X3" s="330"/>
    </row>
    <row r="4" spans="16:24" s="6" customFormat="1" ht="18" customHeight="1" thickBot="1">
      <c r="P4" s="5"/>
      <c r="Q4" s="5"/>
      <c r="R4" s="5"/>
      <c r="S4" s="7"/>
      <c r="T4" s="5"/>
      <c r="U4" s="5"/>
      <c r="V4" s="5"/>
      <c r="W4" s="5"/>
      <c r="X4" s="8" t="s">
        <v>146</v>
      </c>
    </row>
    <row r="5" spans="1:24" s="6" customFormat="1" ht="15.75" customHeight="1">
      <c r="A5" s="303" t="s">
        <v>162</v>
      </c>
      <c r="B5" s="375" t="s">
        <v>163</v>
      </c>
      <c r="C5" s="375" t="s">
        <v>164</v>
      </c>
      <c r="D5" s="378" t="s">
        <v>167</v>
      </c>
      <c r="E5" s="331"/>
      <c r="F5" s="331"/>
      <c r="G5" s="332"/>
      <c r="H5" s="378" t="s">
        <v>168</v>
      </c>
      <c r="I5" s="331"/>
      <c r="J5" s="331"/>
      <c r="K5" s="331"/>
      <c r="L5" s="331"/>
      <c r="M5" s="331"/>
      <c r="N5" s="10"/>
      <c r="O5" s="331" t="s">
        <v>197</v>
      </c>
      <c r="P5" s="331"/>
      <c r="Q5" s="331"/>
      <c r="R5" s="331"/>
      <c r="S5" s="332"/>
      <c r="T5" s="9" t="s">
        <v>134</v>
      </c>
      <c r="U5" s="135" t="s">
        <v>126</v>
      </c>
      <c r="V5" s="135" t="s">
        <v>137</v>
      </c>
      <c r="W5" s="135" t="s">
        <v>136</v>
      </c>
      <c r="X5" s="148" t="s">
        <v>135</v>
      </c>
    </row>
    <row r="6" spans="1:24" ht="15.75" customHeight="1">
      <c r="A6" s="374"/>
      <c r="B6" s="376"/>
      <c r="C6" s="392"/>
      <c r="D6" s="391" t="s">
        <v>55</v>
      </c>
      <c r="E6" s="367" t="s">
        <v>165</v>
      </c>
      <c r="F6" s="365" t="s">
        <v>1</v>
      </c>
      <c r="G6" s="391" t="s">
        <v>166</v>
      </c>
      <c r="H6" s="391" t="s">
        <v>55</v>
      </c>
      <c r="I6" s="367" t="s">
        <v>169</v>
      </c>
      <c r="J6" s="365" t="s">
        <v>170</v>
      </c>
      <c r="K6" s="363" t="s">
        <v>171</v>
      </c>
      <c r="L6" s="363" t="s">
        <v>172</v>
      </c>
      <c r="M6" s="369" t="s">
        <v>173</v>
      </c>
      <c r="N6" s="10"/>
      <c r="O6" s="359" t="s">
        <v>198</v>
      </c>
      <c r="P6" s="359"/>
      <c r="Q6" s="359"/>
      <c r="R6" s="359"/>
      <c r="S6" s="360"/>
      <c r="T6" s="154">
        <f>SUM(T7,T17,T24)</f>
        <v>3798035</v>
      </c>
      <c r="U6" s="154">
        <f>SUM(U7,U17,U24)</f>
        <v>1011497</v>
      </c>
      <c r="V6" s="154">
        <f>SUM(V7,V17,V24)</f>
        <v>2238280</v>
      </c>
      <c r="W6" s="154">
        <f>SUM(W7,W17,W24)</f>
        <v>842932</v>
      </c>
      <c r="X6" s="154">
        <f>SUM(X7,X17,X24)</f>
        <v>4026885</v>
      </c>
    </row>
    <row r="7" spans="1:24" ht="15.75" customHeight="1">
      <c r="A7" s="351"/>
      <c r="B7" s="377"/>
      <c r="C7" s="393"/>
      <c r="D7" s="377"/>
      <c r="E7" s="368"/>
      <c r="F7" s="366"/>
      <c r="G7" s="377"/>
      <c r="H7" s="377"/>
      <c r="I7" s="368"/>
      <c r="J7" s="366"/>
      <c r="K7" s="364"/>
      <c r="L7" s="364"/>
      <c r="M7" s="370"/>
      <c r="N7" s="12"/>
      <c r="O7" s="355" t="s">
        <v>200</v>
      </c>
      <c r="P7" s="314" t="s">
        <v>199</v>
      </c>
      <c r="Q7" s="358" t="s">
        <v>3</v>
      </c>
      <c r="R7" s="359"/>
      <c r="S7" s="360"/>
      <c r="T7" s="120">
        <f>SUM(T9,T11,T13,T15)</f>
        <v>2369021</v>
      </c>
      <c r="U7" s="120">
        <f>SUM(U9,U11,U13,U15)</f>
        <v>452229</v>
      </c>
      <c r="V7" s="120">
        <f>SUM(V9,V11,V13,V15)</f>
        <v>1146191</v>
      </c>
      <c r="W7" s="120">
        <f>SUM(W9,W11,W13,W15)</f>
        <v>402642</v>
      </c>
      <c r="X7" s="120">
        <f>SUM(X9,X11,X13,X15)</f>
        <v>1777406</v>
      </c>
    </row>
    <row r="8" spans="1:24" ht="15.75" customHeight="1">
      <c r="A8" s="14" t="s">
        <v>134</v>
      </c>
      <c r="B8" s="98">
        <v>230</v>
      </c>
      <c r="C8" s="99">
        <v>774</v>
      </c>
      <c r="D8" s="101">
        <f>SUM(E8:G8)</f>
        <v>59</v>
      </c>
      <c r="E8" s="99">
        <v>1</v>
      </c>
      <c r="F8" s="99">
        <v>58</v>
      </c>
      <c r="G8" s="99" t="s">
        <v>384</v>
      </c>
      <c r="H8" s="101">
        <f>SUM(I8:M8)</f>
        <v>12811</v>
      </c>
      <c r="I8" s="99">
        <v>8</v>
      </c>
      <c r="J8" s="99">
        <v>113</v>
      </c>
      <c r="K8" s="99">
        <v>11925</v>
      </c>
      <c r="L8" s="99">
        <v>109</v>
      </c>
      <c r="M8" s="99">
        <v>656</v>
      </c>
      <c r="N8" s="12"/>
      <c r="O8" s="379"/>
      <c r="P8" s="315"/>
      <c r="Q8" s="322" t="s">
        <v>4</v>
      </c>
      <c r="R8" s="323"/>
      <c r="S8" s="15" t="s">
        <v>5</v>
      </c>
      <c r="T8" s="111">
        <v>544</v>
      </c>
      <c r="U8" s="112">
        <v>216</v>
      </c>
      <c r="V8" s="112">
        <v>161</v>
      </c>
      <c r="W8" s="112">
        <v>82</v>
      </c>
      <c r="X8" s="120">
        <v>525</v>
      </c>
    </row>
    <row r="9" spans="1:24" ht="15.75" customHeight="1">
      <c r="A9" s="31" t="s">
        <v>174</v>
      </c>
      <c r="B9" s="100" t="s">
        <v>384</v>
      </c>
      <c r="C9" s="101" t="s">
        <v>384</v>
      </c>
      <c r="D9" s="101" t="s">
        <v>384</v>
      </c>
      <c r="E9" s="101" t="s">
        <v>384</v>
      </c>
      <c r="F9" s="101" t="s">
        <v>384</v>
      </c>
      <c r="G9" s="101" t="s">
        <v>384</v>
      </c>
      <c r="H9" s="101">
        <f>SUM(I9:M9)</f>
        <v>8</v>
      </c>
      <c r="I9" s="101" t="s">
        <v>384</v>
      </c>
      <c r="J9" s="101" t="s">
        <v>384</v>
      </c>
      <c r="K9" s="101" t="s">
        <v>384</v>
      </c>
      <c r="L9" s="101" t="s">
        <v>384</v>
      </c>
      <c r="M9" s="101">
        <v>8</v>
      </c>
      <c r="N9" s="12"/>
      <c r="O9" s="379"/>
      <c r="P9" s="315"/>
      <c r="Q9" s="345"/>
      <c r="R9" s="346"/>
      <c r="S9" s="15" t="s">
        <v>6</v>
      </c>
      <c r="T9" s="111">
        <v>458555</v>
      </c>
      <c r="U9" s="112">
        <v>127501</v>
      </c>
      <c r="V9" s="112">
        <v>134316</v>
      </c>
      <c r="W9" s="112">
        <v>71171</v>
      </c>
      <c r="X9" s="120">
        <v>487619</v>
      </c>
    </row>
    <row r="10" spans="1:24" ht="15.75" customHeight="1">
      <c r="A10" s="31" t="s">
        <v>175</v>
      </c>
      <c r="B10" s="100">
        <v>1</v>
      </c>
      <c r="C10" s="101">
        <v>4</v>
      </c>
      <c r="D10" s="101">
        <f>SUM(E10:G10)</f>
        <v>32</v>
      </c>
      <c r="E10" s="101" t="s">
        <v>384</v>
      </c>
      <c r="F10" s="101">
        <v>32</v>
      </c>
      <c r="G10" s="101" t="s">
        <v>384</v>
      </c>
      <c r="H10" s="101">
        <f aca="true" t="shared" si="0" ref="H10:H15">SUM(I10:M10)</f>
        <v>100</v>
      </c>
      <c r="I10" s="101">
        <v>2</v>
      </c>
      <c r="J10" s="101">
        <v>20</v>
      </c>
      <c r="K10" s="101">
        <v>13</v>
      </c>
      <c r="L10" s="101" t="s">
        <v>384</v>
      </c>
      <c r="M10" s="101">
        <v>65</v>
      </c>
      <c r="N10" s="12"/>
      <c r="O10" s="379"/>
      <c r="P10" s="315"/>
      <c r="Q10" s="347" t="s">
        <v>201</v>
      </c>
      <c r="R10" s="348"/>
      <c r="S10" s="15" t="s">
        <v>5</v>
      </c>
      <c r="T10" s="111">
        <v>1065</v>
      </c>
      <c r="U10" s="112">
        <v>223</v>
      </c>
      <c r="V10" s="112">
        <v>403</v>
      </c>
      <c r="W10" s="112">
        <v>97</v>
      </c>
      <c r="X10" s="120">
        <v>629</v>
      </c>
    </row>
    <row r="11" spans="1:24" ht="15.75" customHeight="1">
      <c r="A11" s="31" t="s">
        <v>176</v>
      </c>
      <c r="B11" s="100">
        <v>1</v>
      </c>
      <c r="C11" s="101">
        <v>4</v>
      </c>
      <c r="D11" s="101">
        <f>SUM(E11:G11)</f>
        <v>5</v>
      </c>
      <c r="E11" s="101">
        <v>1</v>
      </c>
      <c r="F11" s="101">
        <v>4</v>
      </c>
      <c r="G11" s="101" t="s">
        <v>384</v>
      </c>
      <c r="H11" s="101">
        <f t="shared" si="0"/>
        <v>72</v>
      </c>
      <c r="I11" s="101">
        <v>1</v>
      </c>
      <c r="J11" s="101">
        <v>2</v>
      </c>
      <c r="K11" s="101">
        <v>2</v>
      </c>
      <c r="L11" s="101">
        <v>3</v>
      </c>
      <c r="M11" s="101">
        <v>64</v>
      </c>
      <c r="N11" s="12"/>
      <c r="O11" s="379"/>
      <c r="P11" s="315"/>
      <c r="Q11" s="345"/>
      <c r="R11" s="346"/>
      <c r="S11" s="15" t="s">
        <v>6</v>
      </c>
      <c r="T11" s="111">
        <v>1878910</v>
      </c>
      <c r="U11" s="112">
        <v>324728</v>
      </c>
      <c r="V11" s="112">
        <v>958250</v>
      </c>
      <c r="W11" s="112">
        <v>302792</v>
      </c>
      <c r="X11" s="120">
        <v>1278477</v>
      </c>
    </row>
    <row r="12" spans="1:24" ht="15.75" customHeight="1">
      <c r="A12" s="136" t="s">
        <v>177</v>
      </c>
      <c r="B12" s="141">
        <f aca="true" t="shared" si="1" ref="B12:M12">SUM(B14:B21)</f>
        <v>1</v>
      </c>
      <c r="C12" s="141">
        <f t="shared" si="1"/>
        <v>1</v>
      </c>
      <c r="D12" s="141">
        <f>SUM(D14:D21)</f>
        <v>2</v>
      </c>
      <c r="E12" s="141" t="s">
        <v>384</v>
      </c>
      <c r="F12" s="141">
        <f t="shared" si="1"/>
        <v>2</v>
      </c>
      <c r="G12" s="141" t="s">
        <v>384</v>
      </c>
      <c r="H12" s="141">
        <f t="shared" si="1"/>
        <v>585</v>
      </c>
      <c r="I12" s="141" t="s">
        <v>384</v>
      </c>
      <c r="J12" s="141" t="s">
        <v>384</v>
      </c>
      <c r="K12" s="141">
        <f t="shared" si="1"/>
        <v>2</v>
      </c>
      <c r="L12" s="141">
        <f t="shared" si="1"/>
        <v>33</v>
      </c>
      <c r="M12" s="141">
        <f t="shared" si="1"/>
        <v>550</v>
      </c>
      <c r="N12" s="12"/>
      <c r="O12" s="379"/>
      <c r="P12" s="315"/>
      <c r="Q12" s="347" t="s">
        <v>202</v>
      </c>
      <c r="R12" s="349"/>
      <c r="S12" s="15" t="s">
        <v>5</v>
      </c>
      <c r="T12" s="111">
        <v>1</v>
      </c>
      <c r="U12" s="112" t="s">
        <v>2</v>
      </c>
      <c r="V12" s="112">
        <v>1</v>
      </c>
      <c r="W12" s="112" t="s">
        <v>2</v>
      </c>
      <c r="X12" s="120" t="s">
        <v>2</v>
      </c>
    </row>
    <row r="13" spans="1:24" ht="15.75" customHeight="1">
      <c r="A13" s="13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2"/>
      <c r="O13" s="379"/>
      <c r="P13" s="315"/>
      <c r="Q13" s="350"/>
      <c r="R13" s="351"/>
      <c r="S13" s="24" t="s">
        <v>7</v>
      </c>
      <c r="T13" s="111">
        <v>31556</v>
      </c>
      <c r="U13" s="112" t="s">
        <v>2</v>
      </c>
      <c r="V13" s="112">
        <v>50178</v>
      </c>
      <c r="W13" s="112" t="s">
        <v>2</v>
      </c>
      <c r="X13" s="120" t="s">
        <v>2</v>
      </c>
    </row>
    <row r="14" spans="1:24" ht="15.75" customHeight="1">
      <c r="A14" s="14" t="s">
        <v>178</v>
      </c>
      <c r="B14" s="100" t="s">
        <v>384</v>
      </c>
      <c r="C14" s="101" t="s">
        <v>384</v>
      </c>
      <c r="D14" s="101" t="s">
        <v>384</v>
      </c>
      <c r="E14" s="101" t="s">
        <v>384</v>
      </c>
      <c r="F14" s="101" t="s">
        <v>384</v>
      </c>
      <c r="G14" s="101" t="s">
        <v>384</v>
      </c>
      <c r="H14" s="101" t="s">
        <v>384</v>
      </c>
      <c r="I14" s="101" t="s">
        <v>384</v>
      </c>
      <c r="J14" s="101" t="s">
        <v>384</v>
      </c>
      <c r="K14" s="101" t="s">
        <v>384</v>
      </c>
      <c r="L14" s="101" t="s">
        <v>384</v>
      </c>
      <c r="M14" s="101" t="s">
        <v>384</v>
      </c>
      <c r="N14" s="12"/>
      <c r="O14" s="379"/>
      <c r="P14" s="315"/>
      <c r="Q14" s="347" t="s">
        <v>203</v>
      </c>
      <c r="R14" s="384"/>
      <c r="S14" s="15" t="s">
        <v>5</v>
      </c>
      <c r="T14" s="112" t="s">
        <v>2</v>
      </c>
      <c r="U14" s="112" t="s">
        <v>2</v>
      </c>
      <c r="V14" s="112">
        <v>1</v>
      </c>
      <c r="W14" s="112">
        <v>1</v>
      </c>
      <c r="X14" s="120">
        <v>2</v>
      </c>
    </row>
    <row r="15" spans="1:24" ht="15.75" customHeight="1">
      <c r="A15" s="14" t="s">
        <v>179</v>
      </c>
      <c r="B15" s="100">
        <v>1</v>
      </c>
      <c r="C15" s="101">
        <v>1</v>
      </c>
      <c r="D15" s="101" t="s">
        <v>384</v>
      </c>
      <c r="E15" s="101" t="s">
        <v>384</v>
      </c>
      <c r="F15" s="101" t="s">
        <v>384</v>
      </c>
      <c r="G15" s="101" t="s">
        <v>384</v>
      </c>
      <c r="H15" s="101">
        <f t="shared" si="0"/>
        <v>585</v>
      </c>
      <c r="I15" s="101" t="s">
        <v>384</v>
      </c>
      <c r="J15" s="101" t="s">
        <v>384</v>
      </c>
      <c r="K15" s="101">
        <v>2</v>
      </c>
      <c r="L15" s="101">
        <v>33</v>
      </c>
      <c r="M15" s="101">
        <v>550</v>
      </c>
      <c r="N15" s="12"/>
      <c r="O15" s="379"/>
      <c r="P15" s="315"/>
      <c r="Q15" s="385"/>
      <c r="R15" s="386"/>
      <c r="S15" s="389" t="s">
        <v>7</v>
      </c>
      <c r="T15" s="313" t="s">
        <v>2</v>
      </c>
      <c r="U15" s="300" t="s">
        <v>2</v>
      </c>
      <c r="V15" s="300">
        <v>3447</v>
      </c>
      <c r="W15" s="300">
        <v>28679</v>
      </c>
      <c r="X15" s="299">
        <v>11310</v>
      </c>
    </row>
    <row r="16" spans="1:24" ht="15.75" customHeight="1">
      <c r="A16" s="14" t="s">
        <v>180</v>
      </c>
      <c r="B16" s="100" t="s">
        <v>384</v>
      </c>
      <c r="C16" s="101" t="s">
        <v>384</v>
      </c>
      <c r="D16" s="101">
        <f>SUM(E16:G16)</f>
        <v>1</v>
      </c>
      <c r="E16" s="101" t="s">
        <v>384</v>
      </c>
      <c r="F16" s="101">
        <v>1</v>
      </c>
      <c r="G16" s="101" t="s">
        <v>384</v>
      </c>
      <c r="H16" s="101" t="s">
        <v>384</v>
      </c>
      <c r="I16" s="101" t="s">
        <v>384</v>
      </c>
      <c r="J16" s="101" t="s">
        <v>384</v>
      </c>
      <c r="K16" s="101" t="s">
        <v>384</v>
      </c>
      <c r="L16" s="101" t="s">
        <v>384</v>
      </c>
      <c r="M16" s="101" t="s">
        <v>384</v>
      </c>
      <c r="N16" s="12"/>
      <c r="O16" s="380"/>
      <c r="P16" s="316"/>
      <c r="Q16" s="387"/>
      <c r="R16" s="388"/>
      <c r="S16" s="390"/>
      <c r="T16" s="313"/>
      <c r="U16" s="300"/>
      <c r="V16" s="300"/>
      <c r="W16" s="300"/>
      <c r="X16" s="299"/>
    </row>
    <row r="17" spans="1:24" ht="15.75" customHeight="1">
      <c r="A17" s="14" t="s">
        <v>181</v>
      </c>
      <c r="B17" s="100" t="s">
        <v>384</v>
      </c>
      <c r="C17" s="101" t="s">
        <v>384</v>
      </c>
      <c r="D17" s="101" t="s">
        <v>384</v>
      </c>
      <c r="E17" s="101" t="s">
        <v>384</v>
      </c>
      <c r="F17" s="101" t="s">
        <v>384</v>
      </c>
      <c r="G17" s="101" t="s">
        <v>384</v>
      </c>
      <c r="H17" s="101" t="s">
        <v>384</v>
      </c>
      <c r="I17" s="101" t="s">
        <v>384</v>
      </c>
      <c r="J17" s="101" t="s">
        <v>384</v>
      </c>
      <c r="K17" s="101" t="s">
        <v>384</v>
      </c>
      <c r="L17" s="101" t="s">
        <v>384</v>
      </c>
      <c r="M17" s="101" t="s">
        <v>384</v>
      </c>
      <c r="N17" s="12"/>
      <c r="O17" s="355" t="s">
        <v>204</v>
      </c>
      <c r="P17" s="358" t="s">
        <v>206</v>
      </c>
      <c r="Q17" s="359"/>
      <c r="R17" s="359"/>
      <c r="S17" s="360"/>
      <c r="T17" s="120">
        <f>SUM(T19:T22)</f>
        <v>669971</v>
      </c>
      <c r="U17" s="120">
        <f>SUM(U19:U22)</f>
        <v>447531</v>
      </c>
      <c r="V17" s="120">
        <f>SUM(V19:V22)</f>
        <v>695482</v>
      </c>
      <c r="W17" s="120">
        <f>SUM(W19:W22)</f>
        <v>290190</v>
      </c>
      <c r="X17" s="120">
        <f>SUM(X19:X22)</f>
        <v>889479</v>
      </c>
    </row>
    <row r="18" spans="1:24" ht="15.75" customHeight="1">
      <c r="A18" s="14" t="s">
        <v>182</v>
      </c>
      <c r="B18" s="100" t="s">
        <v>384</v>
      </c>
      <c r="C18" s="101" t="s">
        <v>384</v>
      </c>
      <c r="D18" s="101" t="s">
        <v>384</v>
      </c>
      <c r="E18" s="101" t="s">
        <v>384</v>
      </c>
      <c r="F18" s="101" t="s">
        <v>384</v>
      </c>
      <c r="G18" s="101" t="s">
        <v>384</v>
      </c>
      <c r="H18" s="101" t="s">
        <v>384</v>
      </c>
      <c r="I18" s="101" t="s">
        <v>384</v>
      </c>
      <c r="J18" s="101" t="s">
        <v>384</v>
      </c>
      <c r="K18" s="101" t="s">
        <v>384</v>
      </c>
      <c r="L18" s="101" t="s">
        <v>384</v>
      </c>
      <c r="M18" s="101" t="s">
        <v>384</v>
      </c>
      <c r="N18" s="12"/>
      <c r="O18" s="356"/>
      <c r="P18" s="317" t="s">
        <v>199</v>
      </c>
      <c r="Q18" s="347" t="s">
        <v>207</v>
      </c>
      <c r="R18" s="349"/>
      <c r="S18" s="15" t="s">
        <v>5</v>
      </c>
      <c r="T18" s="111">
        <v>1</v>
      </c>
      <c r="U18" s="112">
        <v>1</v>
      </c>
      <c r="V18" s="112">
        <v>3</v>
      </c>
      <c r="W18" s="112">
        <v>1</v>
      </c>
      <c r="X18" s="120">
        <v>5</v>
      </c>
    </row>
    <row r="19" spans="1:24" ht="15.75" customHeight="1">
      <c r="A19" s="14" t="s">
        <v>183</v>
      </c>
      <c r="B19" s="100" t="s">
        <v>384</v>
      </c>
      <c r="C19" s="101" t="s">
        <v>384</v>
      </c>
      <c r="D19" s="101" t="s">
        <v>384</v>
      </c>
      <c r="E19" s="101" t="s">
        <v>384</v>
      </c>
      <c r="F19" s="101" t="s">
        <v>384</v>
      </c>
      <c r="G19" s="101" t="s">
        <v>384</v>
      </c>
      <c r="H19" s="101" t="s">
        <v>384</v>
      </c>
      <c r="I19" s="101" t="s">
        <v>384</v>
      </c>
      <c r="J19" s="101" t="s">
        <v>384</v>
      </c>
      <c r="K19" s="101" t="s">
        <v>384</v>
      </c>
      <c r="L19" s="101" t="s">
        <v>384</v>
      </c>
      <c r="M19" s="101" t="s">
        <v>384</v>
      </c>
      <c r="N19" s="12"/>
      <c r="O19" s="356"/>
      <c r="P19" s="318"/>
      <c r="Q19" s="350"/>
      <c r="R19" s="351"/>
      <c r="S19" s="15" t="s">
        <v>7</v>
      </c>
      <c r="T19" s="111">
        <v>42397</v>
      </c>
      <c r="U19" s="112">
        <v>164800</v>
      </c>
      <c r="V19" s="112">
        <v>379440</v>
      </c>
      <c r="W19" s="112">
        <v>215929</v>
      </c>
      <c r="X19" s="120">
        <v>391731</v>
      </c>
    </row>
    <row r="20" spans="1:24" ht="15.75" customHeight="1">
      <c r="A20" s="14" t="s">
        <v>184</v>
      </c>
      <c r="B20" s="100" t="s">
        <v>384</v>
      </c>
      <c r="C20" s="101" t="s">
        <v>384</v>
      </c>
      <c r="D20" s="101" t="s">
        <v>384</v>
      </c>
      <c r="E20" s="101" t="s">
        <v>384</v>
      </c>
      <c r="F20" s="101" t="s">
        <v>384</v>
      </c>
      <c r="G20" s="101" t="s">
        <v>384</v>
      </c>
      <c r="H20" s="101" t="s">
        <v>384</v>
      </c>
      <c r="I20" s="101" t="s">
        <v>384</v>
      </c>
      <c r="J20" s="101" t="s">
        <v>384</v>
      </c>
      <c r="K20" s="101" t="s">
        <v>384</v>
      </c>
      <c r="L20" s="101" t="s">
        <v>384</v>
      </c>
      <c r="M20" s="101" t="s">
        <v>384</v>
      </c>
      <c r="N20" s="12"/>
      <c r="O20" s="356"/>
      <c r="P20" s="319"/>
      <c r="Q20" s="361" t="s">
        <v>8</v>
      </c>
      <c r="R20" s="362"/>
      <c r="S20" s="15" t="s">
        <v>210</v>
      </c>
      <c r="T20" s="111">
        <v>627574</v>
      </c>
      <c r="U20" s="112">
        <v>282731</v>
      </c>
      <c r="V20" s="112">
        <v>316042</v>
      </c>
      <c r="W20" s="112">
        <v>74261</v>
      </c>
      <c r="X20" s="120">
        <v>497748</v>
      </c>
    </row>
    <row r="21" spans="1:24" ht="15.75" customHeight="1">
      <c r="A21" s="15" t="s">
        <v>185</v>
      </c>
      <c r="B21" s="260" t="s">
        <v>384</v>
      </c>
      <c r="C21" s="105" t="s">
        <v>384</v>
      </c>
      <c r="D21" s="105">
        <f>SUM(E21:G21)</f>
        <v>1</v>
      </c>
      <c r="E21" s="105" t="s">
        <v>384</v>
      </c>
      <c r="F21" s="105">
        <v>1</v>
      </c>
      <c r="G21" s="105" t="s">
        <v>384</v>
      </c>
      <c r="H21" s="105" t="s">
        <v>384</v>
      </c>
      <c r="I21" s="105" t="s">
        <v>384</v>
      </c>
      <c r="J21" s="105" t="s">
        <v>384</v>
      </c>
      <c r="K21" s="105" t="s">
        <v>384</v>
      </c>
      <c r="L21" s="105" t="s">
        <v>384</v>
      </c>
      <c r="M21" s="105" t="s">
        <v>384</v>
      </c>
      <c r="N21" s="12"/>
      <c r="O21" s="356"/>
      <c r="P21" s="314" t="s">
        <v>9</v>
      </c>
      <c r="Q21" s="322" t="s">
        <v>208</v>
      </c>
      <c r="R21" s="323"/>
      <c r="S21" s="15" t="s">
        <v>211</v>
      </c>
      <c r="T21" s="111" t="s">
        <v>2</v>
      </c>
      <c r="U21" s="112" t="s">
        <v>2</v>
      </c>
      <c r="V21" s="112" t="s">
        <v>2</v>
      </c>
      <c r="W21" s="112" t="s">
        <v>2</v>
      </c>
      <c r="X21" s="120" t="s">
        <v>2</v>
      </c>
    </row>
    <row r="22" spans="14:24" ht="15.75" customHeight="1">
      <c r="N22" s="12"/>
      <c r="O22" s="357"/>
      <c r="P22" s="337"/>
      <c r="Q22" s="324"/>
      <c r="R22" s="325"/>
      <c r="S22" s="15" t="s">
        <v>212</v>
      </c>
      <c r="T22" s="111" t="s">
        <v>2</v>
      </c>
      <c r="U22" s="112" t="s">
        <v>2</v>
      </c>
      <c r="V22" s="112" t="s">
        <v>2</v>
      </c>
      <c r="W22" s="112" t="s">
        <v>2</v>
      </c>
      <c r="X22" s="120" t="s">
        <v>2</v>
      </c>
    </row>
    <row r="23" spans="1:24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52" t="s">
        <v>205</v>
      </c>
      <c r="P23" s="317" t="s">
        <v>199</v>
      </c>
      <c r="Q23" s="322" t="s">
        <v>209</v>
      </c>
      <c r="R23" s="348"/>
      <c r="S23" s="16" t="s">
        <v>10</v>
      </c>
      <c r="T23" s="111">
        <v>14</v>
      </c>
      <c r="U23" s="112">
        <v>1</v>
      </c>
      <c r="V23" s="112">
        <v>10</v>
      </c>
      <c r="W23" s="112">
        <v>1</v>
      </c>
      <c r="X23" s="120">
        <v>3</v>
      </c>
    </row>
    <row r="24" spans="1:24" s="18" customFormat="1" ht="15.75" customHeight="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01"/>
      <c r="M24" s="12"/>
      <c r="N24" s="12"/>
      <c r="O24" s="353"/>
      <c r="P24" s="354"/>
      <c r="Q24" s="345"/>
      <c r="R24" s="346"/>
      <c r="S24" s="15" t="s">
        <v>210</v>
      </c>
      <c r="T24" s="113">
        <v>759043</v>
      </c>
      <c r="U24" s="114">
        <v>111737</v>
      </c>
      <c r="V24" s="114">
        <v>396607</v>
      </c>
      <c r="W24" s="114">
        <v>150100</v>
      </c>
      <c r="X24" s="149">
        <v>1360000</v>
      </c>
    </row>
    <row r="25" spans="1:15" s="18" customFormat="1" ht="15.75" customHeight="1">
      <c r="A25" s="303" t="s">
        <v>162</v>
      </c>
      <c r="B25" s="397" t="s">
        <v>188</v>
      </c>
      <c r="C25" s="338" t="s">
        <v>189</v>
      </c>
      <c r="D25" s="339"/>
      <c r="E25" s="339"/>
      <c r="F25" s="339"/>
      <c r="G25" s="340"/>
      <c r="H25" s="397" t="s">
        <v>192</v>
      </c>
      <c r="I25" s="397" t="s">
        <v>193</v>
      </c>
      <c r="J25" s="397" t="s">
        <v>194</v>
      </c>
      <c r="K25" s="381" t="s">
        <v>195</v>
      </c>
      <c r="L25" s="101"/>
      <c r="M25" s="19"/>
      <c r="N25" s="19"/>
      <c r="O25" s="17" t="s">
        <v>213</v>
      </c>
    </row>
    <row r="26" spans="1:15" s="18" customFormat="1" ht="15.75" customHeight="1">
      <c r="A26" s="304"/>
      <c r="B26" s="398"/>
      <c r="C26" s="394" t="s">
        <v>0</v>
      </c>
      <c r="D26" s="341" t="s">
        <v>11</v>
      </c>
      <c r="E26" s="342"/>
      <c r="F26" s="341" t="s">
        <v>12</v>
      </c>
      <c r="G26" s="342"/>
      <c r="H26" s="395"/>
      <c r="I26" s="395"/>
      <c r="J26" s="395"/>
      <c r="K26" s="382"/>
      <c r="L26" s="101"/>
      <c r="O26" s="18" t="s">
        <v>147</v>
      </c>
    </row>
    <row r="27" spans="1:12" s="18" customFormat="1" ht="15.75" customHeight="1">
      <c r="A27" s="304"/>
      <c r="B27" s="398"/>
      <c r="C27" s="395"/>
      <c r="D27" s="343" t="s">
        <v>190</v>
      </c>
      <c r="E27" s="326" t="s">
        <v>191</v>
      </c>
      <c r="F27" s="343" t="s">
        <v>190</v>
      </c>
      <c r="G27" s="326" t="s">
        <v>191</v>
      </c>
      <c r="H27" s="395"/>
      <c r="I27" s="395"/>
      <c r="J27" s="395"/>
      <c r="K27" s="382"/>
      <c r="L27" s="101"/>
    </row>
    <row r="28" spans="1:12" s="18" customFormat="1" ht="15.75" customHeight="1">
      <c r="A28" s="305"/>
      <c r="B28" s="399"/>
      <c r="C28" s="396"/>
      <c r="D28" s="344"/>
      <c r="E28" s="327"/>
      <c r="F28" s="344"/>
      <c r="G28" s="327"/>
      <c r="H28" s="396"/>
      <c r="I28" s="396"/>
      <c r="J28" s="396"/>
      <c r="K28" s="383"/>
      <c r="L28" s="101"/>
    </row>
    <row r="29" spans="1:12" s="18" customFormat="1" ht="15.75" customHeight="1">
      <c r="A29" s="14" t="s">
        <v>134</v>
      </c>
      <c r="B29" s="106">
        <v>861</v>
      </c>
      <c r="C29" s="261">
        <f>SUM(D29:G29)</f>
        <v>960</v>
      </c>
      <c r="D29" s="262" t="s">
        <v>384</v>
      </c>
      <c r="E29" s="144">
        <v>950</v>
      </c>
      <c r="F29" s="262" t="s">
        <v>384</v>
      </c>
      <c r="G29" s="144">
        <v>10</v>
      </c>
      <c r="H29" s="99">
        <v>236</v>
      </c>
      <c r="I29" s="99" t="s">
        <v>384</v>
      </c>
      <c r="J29" s="99">
        <v>653</v>
      </c>
      <c r="K29" s="99">
        <v>1</v>
      </c>
      <c r="L29" s="101"/>
    </row>
    <row r="30" spans="1:12" s="18" customFormat="1" ht="15.75" customHeight="1">
      <c r="A30" s="31" t="s">
        <v>174</v>
      </c>
      <c r="B30" s="100" t="s">
        <v>384</v>
      </c>
      <c r="C30" s="263">
        <f>SUM(D30:G30)</f>
        <v>0.6</v>
      </c>
      <c r="D30" s="264" t="s">
        <v>384</v>
      </c>
      <c r="E30" s="264" t="s">
        <v>384</v>
      </c>
      <c r="F30" s="145">
        <v>0.6</v>
      </c>
      <c r="G30" s="130" t="s">
        <v>384</v>
      </c>
      <c r="H30" s="101" t="s">
        <v>384</v>
      </c>
      <c r="I30" s="101" t="s">
        <v>384</v>
      </c>
      <c r="J30" s="101">
        <v>200</v>
      </c>
      <c r="K30" s="101" t="s">
        <v>384</v>
      </c>
      <c r="L30" s="101"/>
    </row>
    <row r="31" spans="1:12" s="18" customFormat="1" ht="15.75" customHeight="1">
      <c r="A31" s="31" t="s">
        <v>175</v>
      </c>
      <c r="B31" s="107">
        <v>43</v>
      </c>
      <c r="C31" s="263">
        <f>SUM(D31:G31)</f>
        <v>2339.9</v>
      </c>
      <c r="D31" s="130">
        <v>2</v>
      </c>
      <c r="E31" s="145">
        <v>2337.3</v>
      </c>
      <c r="F31" s="264" t="s">
        <v>384</v>
      </c>
      <c r="G31" s="145">
        <v>0.6</v>
      </c>
      <c r="H31" s="101">
        <v>57</v>
      </c>
      <c r="I31" s="101">
        <v>1</v>
      </c>
      <c r="J31" s="101">
        <v>465</v>
      </c>
      <c r="K31" s="101">
        <v>1</v>
      </c>
      <c r="L31" s="101"/>
    </row>
    <row r="32" spans="1:12" s="18" customFormat="1" ht="15.75" customHeight="1">
      <c r="A32" s="31" t="s">
        <v>176</v>
      </c>
      <c r="B32" s="107">
        <v>15</v>
      </c>
      <c r="C32" s="101" t="s">
        <v>384</v>
      </c>
      <c r="D32" s="101" t="s">
        <v>384</v>
      </c>
      <c r="E32" s="101" t="s">
        <v>384</v>
      </c>
      <c r="F32" s="101" t="s">
        <v>384</v>
      </c>
      <c r="G32" s="101" t="s">
        <v>384</v>
      </c>
      <c r="H32" s="101">
        <v>7</v>
      </c>
      <c r="I32" s="101" t="s">
        <v>384</v>
      </c>
      <c r="J32" s="101">
        <v>94</v>
      </c>
      <c r="K32" s="101" t="s">
        <v>384</v>
      </c>
      <c r="L32" s="101"/>
    </row>
    <row r="33" spans="1:24" ht="15.75" customHeight="1">
      <c r="A33" s="136" t="s">
        <v>177</v>
      </c>
      <c r="B33" s="266">
        <f>SUM(B35:B42)</f>
        <v>1</v>
      </c>
      <c r="C33" s="141" t="s">
        <v>384</v>
      </c>
      <c r="D33" s="141" t="s">
        <v>384</v>
      </c>
      <c r="E33" s="141" t="s">
        <v>384</v>
      </c>
      <c r="F33" s="141" t="s">
        <v>384</v>
      </c>
      <c r="G33" s="141" t="s">
        <v>384</v>
      </c>
      <c r="H33" s="267">
        <f>SUM(H35:H42)</f>
        <v>1</v>
      </c>
      <c r="I33" s="141" t="s">
        <v>384</v>
      </c>
      <c r="J33" s="267">
        <f>SUM(J35:J42)</f>
        <v>352</v>
      </c>
      <c r="K33" s="267">
        <f>SUM(K35:K42)</f>
        <v>1</v>
      </c>
      <c r="L33" s="265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12" ht="15.75" customHeight="1">
      <c r="A34" s="13"/>
      <c r="B34" s="25"/>
      <c r="C34" s="83"/>
      <c r="D34" s="90"/>
      <c r="E34" s="90"/>
      <c r="F34" s="90"/>
      <c r="G34" s="90"/>
      <c r="H34" s="89"/>
      <c r="I34" s="89"/>
      <c r="J34" s="89"/>
      <c r="K34" s="89"/>
      <c r="L34" s="91"/>
    </row>
    <row r="35" spans="1:12" ht="15.75" customHeight="1">
      <c r="A35" s="14" t="s">
        <v>178</v>
      </c>
      <c r="B35" s="137" t="s">
        <v>186</v>
      </c>
      <c r="C35" s="143" t="s">
        <v>186</v>
      </c>
      <c r="D35" s="143" t="s">
        <v>186</v>
      </c>
      <c r="E35" s="143" t="s">
        <v>186</v>
      </c>
      <c r="F35" s="143" t="s">
        <v>186</v>
      </c>
      <c r="G35" s="143" t="s">
        <v>186</v>
      </c>
      <c r="H35" s="143" t="s">
        <v>186</v>
      </c>
      <c r="I35" s="143" t="s">
        <v>186</v>
      </c>
      <c r="J35" s="143" t="s">
        <v>186</v>
      </c>
      <c r="K35" s="143" t="s">
        <v>186</v>
      </c>
      <c r="L35" s="101"/>
    </row>
    <row r="36" spans="1:24" s="6" customFormat="1" ht="18" customHeight="1">
      <c r="A36" s="14" t="s">
        <v>179</v>
      </c>
      <c r="B36" s="100">
        <v>1</v>
      </c>
      <c r="C36" s="143" t="s">
        <v>186</v>
      </c>
      <c r="D36" s="143" t="s">
        <v>186</v>
      </c>
      <c r="E36" s="143" t="s">
        <v>186</v>
      </c>
      <c r="F36" s="143" t="s">
        <v>186</v>
      </c>
      <c r="G36" s="143" t="s">
        <v>186</v>
      </c>
      <c r="H36" s="143" t="s">
        <v>186</v>
      </c>
      <c r="I36" s="143" t="s">
        <v>186</v>
      </c>
      <c r="J36" s="101">
        <v>344</v>
      </c>
      <c r="K36" s="101">
        <v>1</v>
      </c>
      <c r="L36" s="101"/>
      <c r="M36" s="12"/>
      <c r="N36" s="12"/>
      <c r="O36" s="11"/>
      <c r="P36" s="20"/>
      <c r="Q36" s="20"/>
      <c r="R36" s="20"/>
      <c r="S36" s="20"/>
      <c r="T36" s="20"/>
      <c r="U36" s="20"/>
      <c r="V36" s="20"/>
      <c r="W36" s="20"/>
      <c r="X36" s="20"/>
    </row>
    <row r="37" spans="1:24" s="6" customFormat="1" ht="15.75" customHeight="1">
      <c r="A37" s="14" t="s">
        <v>180</v>
      </c>
      <c r="B37" s="137" t="s">
        <v>186</v>
      </c>
      <c r="C37" s="143" t="s">
        <v>186</v>
      </c>
      <c r="D37" s="143" t="s">
        <v>186</v>
      </c>
      <c r="E37" s="143" t="s">
        <v>186</v>
      </c>
      <c r="F37" s="143" t="s">
        <v>186</v>
      </c>
      <c r="G37" s="143" t="s">
        <v>186</v>
      </c>
      <c r="H37" s="143" t="s">
        <v>186</v>
      </c>
      <c r="I37" s="143" t="s">
        <v>186</v>
      </c>
      <c r="J37" s="143" t="s">
        <v>186</v>
      </c>
      <c r="K37" s="143" t="s">
        <v>186</v>
      </c>
      <c r="L37" s="101"/>
      <c r="O37" s="330" t="s">
        <v>214</v>
      </c>
      <c r="P37" s="330"/>
      <c r="Q37" s="330"/>
      <c r="R37" s="330"/>
      <c r="S37" s="330"/>
      <c r="T37" s="330"/>
      <c r="U37" s="330"/>
      <c r="V37" s="330"/>
      <c r="W37" s="330"/>
      <c r="X37" s="330"/>
    </row>
    <row r="38" spans="1:13" s="6" customFormat="1" ht="15.75" customHeight="1">
      <c r="A38" s="14" t="s">
        <v>181</v>
      </c>
      <c r="B38" s="137" t="s">
        <v>186</v>
      </c>
      <c r="C38" s="143" t="s">
        <v>186</v>
      </c>
      <c r="D38" s="143" t="s">
        <v>186</v>
      </c>
      <c r="E38" s="143" t="s">
        <v>186</v>
      </c>
      <c r="F38" s="143" t="s">
        <v>186</v>
      </c>
      <c r="G38" s="143" t="s">
        <v>186</v>
      </c>
      <c r="H38" s="143" t="s">
        <v>186</v>
      </c>
      <c r="I38" s="143" t="s">
        <v>186</v>
      </c>
      <c r="J38" s="143" t="s">
        <v>186</v>
      </c>
      <c r="K38" s="143" t="s">
        <v>186</v>
      </c>
      <c r="L38" s="101"/>
      <c r="M38" s="21"/>
    </row>
    <row r="39" spans="1:24" s="6" customFormat="1" ht="15.75" customHeight="1" thickBot="1">
      <c r="A39" s="14" t="s">
        <v>182</v>
      </c>
      <c r="B39" s="137" t="s">
        <v>186</v>
      </c>
      <c r="C39" s="143" t="s">
        <v>186</v>
      </c>
      <c r="D39" s="143" t="s">
        <v>186</v>
      </c>
      <c r="E39" s="143" t="s">
        <v>186</v>
      </c>
      <c r="F39" s="143" t="s">
        <v>186</v>
      </c>
      <c r="G39" s="143" t="s">
        <v>186</v>
      </c>
      <c r="H39" s="143" t="s">
        <v>186</v>
      </c>
      <c r="I39" s="143" t="s">
        <v>186</v>
      </c>
      <c r="J39" s="143" t="s">
        <v>186</v>
      </c>
      <c r="K39" s="143" t="s">
        <v>186</v>
      </c>
      <c r="L39" s="101"/>
      <c r="M39" s="10"/>
      <c r="N39" s="10"/>
      <c r="P39" s="5"/>
      <c r="Q39" s="5"/>
      <c r="R39" s="5"/>
      <c r="S39" s="5"/>
      <c r="T39" s="5"/>
      <c r="U39" s="5"/>
      <c r="V39" s="5"/>
      <c r="W39" s="5"/>
      <c r="X39" s="8" t="s">
        <v>215</v>
      </c>
    </row>
    <row r="40" spans="1:24" s="6" customFormat="1" ht="15.75" customHeight="1">
      <c r="A40" s="14" t="s">
        <v>183</v>
      </c>
      <c r="B40" s="137" t="s">
        <v>186</v>
      </c>
      <c r="C40" s="143" t="s">
        <v>186</v>
      </c>
      <c r="D40" s="143" t="s">
        <v>186</v>
      </c>
      <c r="E40" s="143" t="s">
        <v>186</v>
      </c>
      <c r="F40" s="143" t="s">
        <v>186</v>
      </c>
      <c r="G40" s="143" t="s">
        <v>186</v>
      </c>
      <c r="H40" s="143" t="s">
        <v>186</v>
      </c>
      <c r="I40" s="143" t="s">
        <v>186</v>
      </c>
      <c r="J40" s="143" t="s">
        <v>186</v>
      </c>
      <c r="K40" s="143" t="s">
        <v>186</v>
      </c>
      <c r="L40" s="101"/>
      <c r="M40" s="10"/>
      <c r="N40" s="10"/>
      <c r="O40" s="331" t="s">
        <v>216</v>
      </c>
      <c r="P40" s="331"/>
      <c r="Q40" s="331"/>
      <c r="R40" s="331"/>
      <c r="S40" s="332"/>
      <c r="T40" s="135" t="s">
        <v>217</v>
      </c>
      <c r="U40" s="135" t="s">
        <v>126</v>
      </c>
      <c r="V40" s="135" t="s">
        <v>137</v>
      </c>
      <c r="W40" s="135" t="s">
        <v>136</v>
      </c>
      <c r="X40" s="153" t="s">
        <v>135</v>
      </c>
    </row>
    <row r="41" spans="1:24" s="6" customFormat="1" ht="15.75" customHeight="1">
      <c r="A41" s="14" t="s">
        <v>184</v>
      </c>
      <c r="B41" s="137" t="s">
        <v>186</v>
      </c>
      <c r="C41" s="143" t="s">
        <v>186</v>
      </c>
      <c r="D41" s="143" t="s">
        <v>186</v>
      </c>
      <c r="E41" s="143" t="s">
        <v>186</v>
      </c>
      <c r="F41" s="143" t="s">
        <v>186</v>
      </c>
      <c r="G41" s="143" t="s">
        <v>186</v>
      </c>
      <c r="H41" s="101">
        <v>1</v>
      </c>
      <c r="I41" s="138" t="s">
        <v>186</v>
      </c>
      <c r="J41" s="138" t="s">
        <v>186</v>
      </c>
      <c r="K41" s="138" t="s">
        <v>186</v>
      </c>
      <c r="L41" s="101"/>
      <c r="M41" s="10"/>
      <c r="N41" s="10"/>
      <c r="O41" s="320" t="s">
        <v>17</v>
      </c>
      <c r="P41" s="320"/>
      <c r="Q41" s="320"/>
      <c r="R41" s="22"/>
      <c r="S41" s="134" t="s">
        <v>218</v>
      </c>
      <c r="T41" s="115">
        <v>11060</v>
      </c>
      <c r="U41" s="116">
        <v>10678</v>
      </c>
      <c r="V41" s="116">
        <v>8379</v>
      </c>
      <c r="W41" s="116">
        <v>9756</v>
      </c>
      <c r="X41" s="154">
        <v>10783</v>
      </c>
    </row>
    <row r="42" spans="1:24" s="6" customFormat="1" ht="15.75" customHeight="1">
      <c r="A42" s="15" t="s">
        <v>185</v>
      </c>
      <c r="B42" s="140" t="s">
        <v>186</v>
      </c>
      <c r="C42" s="108" t="s">
        <v>186</v>
      </c>
      <c r="D42" s="108" t="s">
        <v>186</v>
      </c>
      <c r="E42" s="108" t="s">
        <v>186</v>
      </c>
      <c r="F42" s="108" t="s">
        <v>186</v>
      </c>
      <c r="G42" s="108" t="s">
        <v>186</v>
      </c>
      <c r="H42" s="108" t="s">
        <v>186</v>
      </c>
      <c r="I42" s="108" t="s">
        <v>186</v>
      </c>
      <c r="J42" s="104">
        <v>8</v>
      </c>
      <c r="K42" s="142" t="s">
        <v>186</v>
      </c>
      <c r="L42" s="10"/>
      <c r="M42" s="10"/>
      <c r="N42" s="10"/>
      <c r="O42" s="321"/>
      <c r="P42" s="321"/>
      <c r="Q42" s="321"/>
      <c r="R42" s="28"/>
      <c r="S42" s="150" t="s">
        <v>219</v>
      </c>
      <c r="T42" s="152" t="s">
        <v>187</v>
      </c>
      <c r="U42" s="128" t="s">
        <v>187</v>
      </c>
      <c r="V42" s="128" t="s">
        <v>187</v>
      </c>
      <c r="W42" s="128" t="s">
        <v>187</v>
      </c>
      <c r="X42" s="120" t="s">
        <v>187</v>
      </c>
    </row>
    <row r="43" spans="12:24" s="6" customFormat="1" ht="15.75" customHeight="1">
      <c r="L43" s="10"/>
      <c r="M43" s="10"/>
      <c r="N43" s="10"/>
      <c r="O43" s="321"/>
      <c r="P43" s="321"/>
      <c r="Q43" s="321"/>
      <c r="R43" s="7"/>
      <c r="S43" s="150" t="s">
        <v>220</v>
      </c>
      <c r="T43" s="111">
        <v>25646</v>
      </c>
      <c r="U43" s="112">
        <v>28865</v>
      </c>
      <c r="V43" s="112">
        <v>23019</v>
      </c>
      <c r="W43" s="112">
        <v>29213</v>
      </c>
      <c r="X43" s="120">
        <v>24693</v>
      </c>
    </row>
    <row r="44" spans="12:24" s="6" customFormat="1" ht="15.75" customHeight="1">
      <c r="L44" s="10"/>
      <c r="M44" s="10"/>
      <c r="N44" s="10"/>
      <c r="O44" s="321" t="s">
        <v>224</v>
      </c>
      <c r="P44" s="321"/>
      <c r="Q44" s="321"/>
      <c r="R44" s="7"/>
      <c r="S44" s="150" t="s">
        <v>218</v>
      </c>
      <c r="T44" s="111">
        <v>172</v>
      </c>
      <c r="U44" s="112">
        <v>59</v>
      </c>
      <c r="V44" s="128" t="s">
        <v>187</v>
      </c>
      <c r="W44" s="117">
        <v>0.4</v>
      </c>
      <c r="X44" s="155">
        <v>0.4</v>
      </c>
    </row>
    <row r="45" spans="1:24" s="6" customFormat="1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21"/>
      <c r="P45" s="321"/>
      <c r="Q45" s="321"/>
      <c r="R45" s="28"/>
      <c r="S45" s="150" t="s">
        <v>219</v>
      </c>
      <c r="T45" s="152" t="s">
        <v>187</v>
      </c>
      <c r="U45" s="128" t="s">
        <v>187</v>
      </c>
      <c r="V45" s="128" t="s">
        <v>187</v>
      </c>
      <c r="W45" s="128" t="s">
        <v>187</v>
      </c>
      <c r="X45" s="120" t="s">
        <v>187</v>
      </c>
    </row>
    <row r="46" spans="1:24" s="6" customFormat="1" ht="15.75" customHeight="1" thickBot="1">
      <c r="A46" s="10"/>
      <c r="B46" s="10"/>
      <c r="C46" s="10"/>
      <c r="D46" s="86"/>
      <c r="E46" s="10"/>
      <c r="F46" s="10"/>
      <c r="G46" s="10"/>
      <c r="H46" s="10"/>
      <c r="I46" s="10"/>
      <c r="J46" s="86"/>
      <c r="K46" s="146"/>
      <c r="L46" s="10"/>
      <c r="M46" s="10"/>
      <c r="N46" s="10"/>
      <c r="O46" s="321"/>
      <c r="P46" s="321"/>
      <c r="Q46" s="321"/>
      <c r="R46" s="7"/>
      <c r="S46" s="150" t="s">
        <v>220</v>
      </c>
      <c r="T46" s="111">
        <v>8250</v>
      </c>
      <c r="U46" s="112">
        <v>80</v>
      </c>
      <c r="V46" s="128" t="s">
        <v>187</v>
      </c>
      <c r="W46" s="112">
        <v>328</v>
      </c>
      <c r="X46" s="120" t="s">
        <v>187</v>
      </c>
    </row>
    <row r="47" spans="1:24" s="6" customFormat="1" ht="15.75" customHeight="1">
      <c r="A47" s="303" t="s">
        <v>162</v>
      </c>
      <c r="B47" s="306" t="s">
        <v>196</v>
      </c>
      <c r="C47" s="306" t="s">
        <v>196</v>
      </c>
      <c r="D47" s="306" t="s">
        <v>196</v>
      </c>
      <c r="E47" s="306" t="s">
        <v>196</v>
      </c>
      <c r="F47" s="306" t="s">
        <v>196</v>
      </c>
      <c r="G47" s="306" t="s">
        <v>196</v>
      </c>
      <c r="H47" s="306" t="s">
        <v>196</v>
      </c>
      <c r="I47" s="306" t="s">
        <v>196</v>
      </c>
      <c r="J47" s="306" t="s">
        <v>196</v>
      </c>
      <c r="K47" s="306" t="s">
        <v>196</v>
      </c>
      <c r="L47" s="307"/>
      <c r="M47" s="74"/>
      <c r="N47" s="10"/>
      <c r="O47" s="321" t="s">
        <v>13</v>
      </c>
      <c r="P47" s="321"/>
      <c r="Q47" s="321"/>
      <c r="R47" s="7"/>
      <c r="S47" s="150" t="s">
        <v>218</v>
      </c>
      <c r="T47" s="152" t="s">
        <v>187</v>
      </c>
      <c r="U47" s="128" t="s">
        <v>187</v>
      </c>
      <c r="V47" s="128" t="s">
        <v>187</v>
      </c>
      <c r="W47" s="128" t="s">
        <v>187</v>
      </c>
      <c r="X47" s="120" t="s">
        <v>187</v>
      </c>
    </row>
    <row r="48" spans="1:24" s="6" customFormat="1" ht="15.75" customHeight="1">
      <c r="A48" s="304"/>
      <c r="B48" s="333"/>
      <c r="C48" s="333"/>
      <c r="D48" s="333"/>
      <c r="E48" s="333"/>
      <c r="F48" s="333"/>
      <c r="G48" s="333"/>
      <c r="H48" s="333"/>
      <c r="I48" s="333"/>
      <c r="J48" s="333"/>
      <c r="K48" s="308"/>
      <c r="L48" s="309"/>
      <c r="M48" s="74"/>
      <c r="N48" s="10"/>
      <c r="O48" s="321"/>
      <c r="P48" s="321"/>
      <c r="Q48" s="321"/>
      <c r="R48" s="28"/>
      <c r="S48" s="150" t="s">
        <v>219</v>
      </c>
      <c r="T48" s="152" t="s">
        <v>187</v>
      </c>
      <c r="U48" s="128" t="s">
        <v>187</v>
      </c>
      <c r="V48" s="128" t="s">
        <v>187</v>
      </c>
      <c r="W48" s="128" t="s">
        <v>187</v>
      </c>
      <c r="X48" s="120" t="s">
        <v>187</v>
      </c>
    </row>
    <row r="49" spans="1:24" s="6" customFormat="1" ht="15.75" customHeight="1">
      <c r="A49" s="304"/>
      <c r="B49" s="333"/>
      <c r="C49" s="333"/>
      <c r="D49" s="333"/>
      <c r="E49" s="333"/>
      <c r="F49" s="333"/>
      <c r="G49" s="333"/>
      <c r="H49" s="333"/>
      <c r="I49" s="333"/>
      <c r="J49" s="333"/>
      <c r="K49" s="308"/>
      <c r="L49" s="309"/>
      <c r="M49" s="81"/>
      <c r="N49" s="10"/>
      <c r="O49" s="321"/>
      <c r="P49" s="321"/>
      <c r="Q49" s="321"/>
      <c r="R49" s="7"/>
      <c r="S49" s="150" t="s">
        <v>220</v>
      </c>
      <c r="T49" s="152" t="s">
        <v>187</v>
      </c>
      <c r="U49" s="128" t="s">
        <v>187</v>
      </c>
      <c r="V49" s="128" t="s">
        <v>187</v>
      </c>
      <c r="W49" s="128" t="s">
        <v>187</v>
      </c>
      <c r="X49" s="120" t="s">
        <v>187</v>
      </c>
    </row>
    <row r="50" spans="1:24" s="6" customFormat="1" ht="15.75" customHeight="1">
      <c r="A50" s="305"/>
      <c r="B50" s="334"/>
      <c r="C50" s="334"/>
      <c r="D50" s="334"/>
      <c r="E50" s="334"/>
      <c r="F50" s="334"/>
      <c r="G50" s="334"/>
      <c r="H50" s="334"/>
      <c r="I50" s="334"/>
      <c r="J50" s="334"/>
      <c r="K50" s="310"/>
      <c r="L50" s="311"/>
      <c r="M50" s="75"/>
      <c r="N50" s="10"/>
      <c r="O50" s="321" t="s">
        <v>18</v>
      </c>
      <c r="P50" s="321"/>
      <c r="Q50" s="321"/>
      <c r="R50" s="7"/>
      <c r="S50" s="150" t="s">
        <v>218</v>
      </c>
      <c r="T50" s="152" t="s">
        <v>187</v>
      </c>
      <c r="U50" s="128" t="s">
        <v>187</v>
      </c>
      <c r="V50" s="128" t="s">
        <v>187</v>
      </c>
      <c r="W50" s="128" t="s">
        <v>187</v>
      </c>
      <c r="X50" s="120" t="s">
        <v>187</v>
      </c>
    </row>
    <row r="51" spans="1:24" s="6" customFormat="1" ht="15.75" customHeight="1">
      <c r="A51" s="14" t="s">
        <v>134</v>
      </c>
      <c r="B51" s="98">
        <v>525</v>
      </c>
      <c r="C51" s="139" t="s">
        <v>186</v>
      </c>
      <c r="D51" s="99">
        <v>6</v>
      </c>
      <c r="E51" s="138" t="s">
        <v>186</v>
      </c>
      <c r="F51" s="138" t="s">
        <v>186</v>
      </c>
      <c r="G51" s="138" t="s">
        <v>186</v>
      </c>
      <c r="H51" s="138" t="s">
        <v>186</v>
      </c>
      <c r="I51" s="138" t="s">
        <v>186</v>
      </c>
      <c r="J51" s="138" t="s">
        <v>186</v>
      </c>
      <c r="K51" s="335">
        <v>41063717</v>
      </c>
      <c r="L51" s="335"/>
      <c r="M51" s="75"/>
      <c r="N51" s="10"/>
      <c r="O51" s="321"/>
      <c r="P51" s="321"/>
      <c r="Q51" s="321"/>
      <c r="R51" s="28"/>
      <c r="S51" s="150" t="s">
        <v>219</v>
      </c>
      <c r="T51" s="152" t="s">
        <v>187</v>
      </c>
      <c r="U51" s="128" t="s">
        <v>187</v>
      </c>
      <c r="V51" s="128" t="s">
        <v>187</v>
      </c>
      <c r="W51" s="128" t="s">
        <v>187</v>
      </c>
      <c r="X51" s="120" t="s">
        <v>187</v>
      </c>
    </row>
    <row r="52" spans="1:24" s="6" customFormat="1" ht="15.75" customHeight="1">
      <c r="A52" s="31" t="s">
        <v>174</v>
      </c>
      <c r="B52" s="100">
        <v>156</v>
      </c>
      <c r="C52" s="138" t="s">
        <v>186</v>
      </c>
      <c r="D52" s="101">
        <v>1</v>
      </c>
      <c r="E52" s="138" t="s">
        <v>186</v>
      </c>
      <c r="F52" s="138" t="s">
        <v>186</v>
      </c>
      <c r="G52" s="138" t="s">
        <v>186</v>
      </c>
      <c r="H52" s="138" t="s">
        <v>186</v>
      </c>
      <c r="I52" s="138" t="s">
        <v>186</v>
      </c>
      <c r="J52" s="138" t="s">
        <v>186</v>
      </c>
      <c r="K52" s="301">
        <v>6388362</v>
      </c>
      <c r="L52" s="301"/>
      <c r="M52" s="75"/>
      <c r="N52" s="10"/>
      <c r="O52" s="321"/>
      <c r="P52" s="321"/>
      <c r="Q52" s="321"/>
      <c r="R52" s="7"/>
      <c r="S52" s="150" t="s">
        <v>220</v>
      </c>
      <c r="T52" s="152" t="s">
        <v>187</v>
      </c>
      <c r="U52" s="128" t="s">
        <v>187</v>
      </c>
      <c r="V52" s="128" t="s">
        <v>187</v>
      </c>
      <c r="W52" s="128" t="s">
        <v>187</v>
      </c>
      <c r="X52" s="120" t="s">
        <v>187</v>
      </c>
    </row>
    <row r="53" spans="1:24" ht="15.75" customHeight="1">
      <c r="A53" s="31" t="s">
        <v>175</v>
      </c>
      <c r="B53" s="100">
        <v>354</v>
      </c>
      <c r="C53" s="101">
        <v>10</v>
      </c>
      <c r="D53" s="101">
        <v>8</v>
      </c>
      <c r="E53" s="101">
        <v>2355</v>
      </c>
      <c r="F53" s="138" t="s">
        <v>186</v>
      </c>
      <c r="G53" s="101">
        <v>2</v>
      </c>
      <c r="H53" s="101">
        <v>1</v>
      </c>
      <c r="I53" s="101">
        <v>28</v>
      </c>
      <c r="J53" s="101">
        <v>38</v>
      </c>
      <c r="K53" s="301">
        <v>23123149</v>
      </c>
      <c r="L53" s="301"/>
      <c r="M53" s="75"/>
      <c r="N53" s="12"/>
      <c r="O53" s="400" t="s">
        <v>223</v>
      </c>
      <c r="P53" s="400"/>
      <c r="Q53" s="400"/>
      <c r="R53" s="7"/>
      <c r="S53" s="150" t="s">
        <v>218</v>
      </c>
      <c r="T53" s="111">
        <v>236</v>
      </c>
      <c r="U53" s="112">
        <v>205</v>
      </c>
      <c r="V53" s="128" t="s">
        <v>187</v>
      </c>
      <c r="W53" s="112">
        <v>30</v>
      </c>
      <c r="X53" s="120" t="s">
        <v>187</v>
      </c>
    </row>
    <row r="54" spans="1:24" ht="15.75" customHeight="1">
      <c r="A54" s="31" t="s">
        <v>176</v>
      </c>
      <c r="B54" s="100">
        <v>5</v>
      </c>
      <c r="C54" s="138" t="s">
        <v>186</v>
      </c>
      <c r="D54" s="138" t="s">
        <v>186</v>
      </c>
      <c r="E54" s="138" t="s">
        <v>186</v>
      </c>
      <c r="F54" s="138" t="s">
        <v>186</v>
      </c>
      <c r="G54" s="101">
        <v>1</v>
      </c>
      <c r="H54" s="138" t="s">
        <v>186</v>
      </c>
      <c r="I54" s="101">
        <v>1</v>
      </c>
      <c r="J54" s="101">
        <v>10500</v>
      </c>
      <c r="K54" s="301">
        <v>4144401</v>
      </c>
      <c r="L54" s="301"/>
      <c r="M54" s="75"/>
      <c r="N54" s="12"/>
      <c r="O54" s="400"/>
      <c r="P54" s="400"/>
      <c r="Q54" s="400"/>
      <c r="R54" s="29"/>
      <c r="S54" s="150" t="s">
        <v>219</v>
      </c>
      <c r="T54" s="152" t="s">
        <v>187</v>
      </c>
      <c r="U54" s="128" t="s">
        <v>187</v>
      </c>
      <c r="V54" s="128" t="s">
        <v>187</v>
      </c>
      <c r="W54" s="128" t="s">
        <v>187</v>
      </c>
      <c r="X54" s="120" t="s">
        <v>187</v>
      </c>
    </row>
    <row r="55" spans="1:24" ht="15.75" customHeight="1">
      <c r="A55" s="136" t="s">
        <v>177</v>
      </c>
      <c r="B55" s="268">
        <f>SUM(B57:B64)</f>
        <v>445</v>
      </c>
      <c r="C55" s="141">
        <f>SUM(C57:C64)</f>
        <v>5</v>
      </c>
      <c r="D55" s="141">
        <f>SUM(D57:D64)</f>
        <v>8</v>
      </c>
      <c r="E55" s="109" t="s">
        <v>186</v>
      </c>
      <c r="F55" s="109" t="s">
        <v>186</v>
      </c>
      <c r="G55" s="109" t="s">
        <v>186</v>
      </c>
      <c r="H55" s="109" t="s">
        <v>186</v>
      </c>
      <c r="I55" s="109" t="s">
        <v>186</v>
      </c>
      <c r="J55" s="109" t="s">
        <v>186</v>
      </c>
      <c r="K55" s="336">
        <f>SUM(K57:L64)</f>
        <v>16945273</v>
      </c>
      <c r="L55" s="336"/>
      <c r="M55" s="79"/>
      <c r="N55" s="12"/>
      <c r="O55" s="400"/>
      <c r="P55" s="400"/>
      <c r="Q55" s="400"/>
      <c r="R55" s="30"/>
      <c r="S55" s="150" t="s">
        <v>220</v>
      </c>
      <c r="T55" s="111">
        <v>5260</v>
      </c>
      <c r="U55" s="112">
        <v>1950</v>
      </c>
      <c r="V55" s="128" t="s">
        <v>187</v>
      </c>
      <c r="W55" s="128" t="s">
        <v>187</v>
      </c>
      <c r="X55" s="120" t="s">
        <v>187</v>
      </c>
    </row>
    <row r="56" spans="1:24" ht="15.75" customHeight="1">
      <c r="A56" s="13"/>
      <c r="B56" s="147"/>
      <c r="C56" s="26"/>
      <c r="D56" s="27"/>
      <c r="E56" s="27"/>
      <c r="F56" s="27"/>
      <c r="G56" s="27"/>
      <c r="I56" s="26"/>
      <c r="J56" s="32"/>
      <c r="K56" s="312"/>
      <c r="L56" s="312"/>
      <c r="M56" s="75"/>
      <c r="N56" s="12"/>
      <c r="O56" s="400" t="s">
        <v>222</v>
      </c>
      <c r="P56" s="400"/>
      <c r="Q56" s="400"/>
      <c r="R56" s="30"/>
      <c r="S56" s="150" t="s">
        <v>218</v>
      </c>
      <c r="T56" s="111">
        <v>380</v>
      </c>
      <c r="U56" s="112">
        <v>380</v>
      </c>
      <c r="V56" s="128" t="s">
        <v>187</v>
      </c>
      <c r="W56" s="112">
        <v>10</v>
      </c>
      <c r="X56" s="120" t="s">
        <v>187</v>
      </c>
    </row>
    <row r="57" spans="1:24" ht="15.75" customHeight="1">
      <c r="A57" s="14" t="s">
        <v>178</v>
      </c>
      <c r="B57" s="137" t="s">
        <v>186</v>
      </c>
      <c r="C57" s="138" t="s">
        <v>186</v>
      </c>
      <c r="D57" s="138" t="s">
        <v>186</v>
      </c>
      <c r="E57" s="138" t="s">
        <v>186</v>
      </c>
      <c r="F57" s="138" t="s">
        <v>186</v>
      </c>
      <c r="G57" s="138" t="s">
        <v>186</v>
      </c>
      <c r="H57" s="138" t="s">
        <v>186</v>
      </c>
      <c r="I57" s="138" t="s">
        <v>186</v>
      </c>
      <c r="J57" s="138" t="s">
        <v>186</v>
      </c>
      <c r="K57" s="138"/>
      <c r="L57" s="138" t="s">
        <v>186</v>
      </c>
      <c r="M57" s="75"/>
      <c r="N57" s="12"/>
      <c r="O57" s="400"/>
      <c r="P57" s="400"/>
      <c r="Q57" s="400"/>
      <c r="R57" s="29"/>
      <c r="S57" s="150" t="s">
        <v>219</v>
      </c>
      <c r="T57" s="152" t="s">
        <v>187</v>
      </c>
      <c r="U57" s="128" t="s">
        <v>187</v>
      </c>
      <c r="V57" s="128" t="s">
        <v>187</v>
      </c>
      <c r="W57" s="128" t="s">
        <v>187</v>
      </c>
      <c r="X57" s="120" t="s">
        <v>187</v>
      </c>
    </row>
    <row r="58" spans="1:24" ht="15.75" customHeight="1">
      <c r="A58" s="14" t="s">
        <v>179</v>
      </c>
      <c r="B58" s="100">
        <v>445</v>
      </c>
      <c r="C58" s="138" t="s">
        <v>186</v>
      </c>
      <c r="D58" s="138" t="s">
        <v>186</v>
      </c>
      <c r="E58" s="138" t="s">
        <v>186</v>
      </c>
      <c r="F58" s="138" t="s">
        <v>186</v>
      </c>
      <c r="G58" s="138" t="s">
        <v>186</v>
      </c>
      <c r="H58" s="138" t="s">
        <v>186</v>
      </c>
      <c r="I58" s="138" t="s">
        <v>186</v>
      </c>
      <c r="J58" s="138" t="s">
        <v>186</v>
      </c>
      <c r="K58" s="138"/>
      <c r="L58" s="138" t="s">
        <v>186</v>
      </c>
      <c r="M58" s="75"/>
      <c r="N58" s="12"/>
      <c r="O58" s="400"/>
      <c r="P58" s="400"/>
      <c r="Q58" s="400"/>
      <c r="R58" s="30"/>
      <c r="S58" s="150" t="s">
        <v>220</v>
      </c>
      <c r="T58" s="111">
        <v>7660</v>
      </c>
      <c r="U58" s="112">
        <v>2500</v>
      </c>
      <c r="V58" s="128" t="s">
        <v>187</v>
      </c>
      <c r="W58" s="112">
        <v>2500</v>
      </c>
      <c r="X58" s="120" t="s">
        <v>187</v>
      </c>
    </row>
    <row r="59" spans="1:24" ht="15.75" customHeight="1">
      <c r="A59" s="14" t="s">
        <v>180</v>
      </c>
      <c r="B59" s="137" t="s">
        <v>186</v>
      </c>
      <c r="C59" s="138" t="s">
        <v>186</v>
      </c>
      <c r="D59" s="138" t="s">
        <v>186</v>
      </c>
      <c r="E59" s="138" t="s">
        <v>186</v>
      </c>
      <c r="F59" s="138" t="s">
        <v>186</v>
      </c>
      <c r="G59" s="138" t="s">
        <v>186</v>
      </c>
      <c r="H59" s="138" t="s">
        <v>186</v>
      </c>
      <c r="I59" s="138" t="s">
        <v>186</v>
      </c>
      <c r="J59" s="138" t="s">
        <v>186</v>
      </c>
      <c r="K59" s="301">
        <v>12589795</v>
      </c>
      <c r="L59" s="301"/>
      <c r="M59" s="75"/>
      <c r="N59" s="12"/>
      <c r="O59" s="400" t="s">
        <v>14</v>
      </c>
      <c r="P59" s="400"/>
      <c r="Q59" s="400"/>
      <c r="R59" s="30"/>
      <c r="S59" s="150" t="s">
        <v>218</v>
      </c>
      <c r="T59" s="152" t="s">
        <v>187</v>
      </c>
      <c r="U59" s="128" t="s">
        <v>187</v>
      </c>
      <c r="V59" s="128" t="s">
        <v>187</v>
      </c>
      <c r="W59" s="128" t="s">
        <v>187</v>
      </c>
      <c r="X59" s="120" t="s">
        <v>187</v>
      </c>
    </row>
    <row r="60" spans="1:24" ht="15.75" customHeight="1">
      <c r="A60" s="14" t="s">
        <v>181</v>
      </c>
      <c r="B60" s="137" t="s">
        <v>186</v>
      </c>
      <c r="C60" s="138" t="s">
        <v>186</v>
      </c>
      <c r="D60" s="138" t="s">
        <v>186</v>
      </c>
      <c r="E60" s="138" t="s">
        <v>186</v>
      </c>
      <c r="F60" s="138" t="s">
        <v>186</v>
      </c>
      <c r="G60" s="138" t="s">
        <v>186</v>
      </c>
      <c r="H60" s="138" t="s">
        <v>186</v>
      </c>
      <c r="I60" s="138" t="s">
        <v>186</v>
      </c>
      <c r="J60" s="138" t="s">
        <v>186</v>
      </c>
      <c r="K60" s="301">
        <v>250000</v>
      </c>
      <c r="L60" s="301"/>
      <c r="M60" s="75"/>
      <c r="N60" s="12"/>
      <c r="O60" s="400"/>
      <c r="P60" s="400"/>
      <c r="Q60" s="400"/>
      <c r="R60" s="29"/>
      <c r="S60" s="150" t="s">
        <v>219</v>
      </c>
      <c r="T60" s="152" t="s">
        <v>187</v>
      </c>
      <c r="U60" s="128" t="s">
        <v>187</v>
      </c>
      <c r="V60" s="128" t="s">
        <v>187</v>
      </c>
      <c r="W60" s="128" t="s">
        <v>187</v>
      </c>
      <c r="X60" s="120" t="s">
        <v>187</v>
      </c>
    </row>
    <row r="61" spans="1:24" ht="15.75" customHeight="1">
      <c r="A61" s="14" t="s">
        <v>182</v>
      </c>
      <c r="B61" s="137" t="s">
        <v>186</v>
      </c>
      <c r="C61" s="138" t="s">
        <v>186</v>
      </c>
      <c r="D61" s="138" t="s">
        <v>186</v>
      </c>
      <c r="E61" s="138" t="s">
        <v>186</v>
      </c>
      <c r="F61" s="138" t="s">
        <v>186</v>
      </c>
      <c r="G61" s="138" t="s">
        <v>186</v>
      </c>
      <c r="H61" s="138" t="s">
        <v>186</v>
      </c>
      <c r="I61" s="138" t="s">
        <v>186</v>
      </c>
      <c r="J61" s="138" t="s">
        <v>186</v>
      </c>
      <c r="K61" s="301" t="s">
        <v>2</v>
      </c>
      <c r="L61" s="301"/>
      <c r="M61" s="75"/>
      <c r="N61" s="12"/>
      <c r="O61" s="400"/>
      <c r="P61" s="400"/>
      <c r="Q61" s="400"/>
      <c r="R61" s="30"/>
      <c r="S61" s="150" t="s">
        <v>220</v>
      </c>
      <c r="T61" s="152" t="s">
        <v>187</v>
      </c>
      <c r="U61" s="128" t="s">
        <v>187</v>
      </c>
      <c r="V61" s="128" t="s">
        <v>187</v>
      </c>
      <c r="W61" s="128" t="s">
        <v>187</v>
      </c>
      <c r="X61" s="120" t="s">
        <v>187</v>
      </c>
    </row>
    <row r="62" spans="1:24" ht="15.75" customHeight="1">
      <c r="A62" s="14" t="s">
        <v>183</v>
      </c>
      <c r="B62" s="137" t="s">
        <v>186</v>
      </c>
      <c r="C62" s="138" t="s">
        <v>186</v>
      </c>
      <c r="D62" s="138" t="s">
        <v>186</v>
      </c>
      <c r="E62" s="138" t="s">
        <v>186</v>
      </c>
      <c r="F62" s="138" t="s">
        <v>186</v>
      </c>
      <c r="G62" s="138" t="s">
        <v>186</v>
      </c>
      <c r="H62" s="138" t="s">
        <v>186</v>
      </c>
      <c r="I62" s="138" t="s">
        <v>186</v>
      </c>
      <c r="J62" s="138" t="s">
        <v>186</v>
      </c>
      <c r="K62" s="301">
        <v>132000</v>
      </c>
      <c r="L62" s="301"/>
      <c r="M62" s="75"/>
      <c r="N62" s="12"/>
      <c r="O62" s="400" t="s">
        <v>221</v>
      </c>
      <c r="P62" s="400"/>
      <c r="Q62" s="400"/>
      <c r="R62" s="30"/>
      <c r="S62" s="150" t="s">
        <v>218</v>
      </c>
      <c r="T62" s="118">
        <v>221</v>
      </c>
      <c r="U62" s="119">
        <v>238</v>
      </c>
      <c r="V62" s="119">
        <v>2</v>
      </c>
      <c r="W62" s="119">
        <v>51</v>
      </c>
      <c r="X62" s="120" t="s">
        <v>187</v>
      </c>
    </row>
    <row r="63" spans="1:24" ht="15.75" customHeight="1">
      <c r="A63" s="14" t="s">
        <v>184</v>
      </c>
      <c r="B63" s="137" t="s">
        <v>186</v>
      </c>
      <c r="C63" s="138" t="s">
        <v>186</v>
      </c>
      <c r="D63" s="101">
        <v>8</v>
      </c>
      <c r="E63" s="138" t="s">
        <v>186</v>
      </c>
      <c r="F63" s="138" t="s">
        <v>186</v>
      </c>
      <c r="G63" s="138" t="s">
        <v>186</v>
      </c>
      <c r="H63" s="138" t="s">
        <v>186</v>
      </c>
      <c r="I63" s="138" t="s">
        <v>186</v>
      </c>
      <c r="J63" s="138" t="s">
        <v>186</v>
      </c>
      <c r="K63" s="301">
        <v>35500</v>
      </c>
      <c r="L63" s="301"/>
      <c r="M63" s="75"/>
      <c r="N63" s="12"/>
      <c r="O63" s="400"/>
      <c r="P63" s="400"/>
      <c r="Q63" s="400"/>
      <c r="R63" s="29"/>
      <c r="S63" s="150" t="s">
        <v>219</v>
      </c>
      <c r="T63" s="152" t="s">
        <v>187</v>
      </c>
      <c r="U63" s="128" t="s">
        <v>187</v>
      </c>
      <c r="V63" s="128" t="s">
        <v>187</v>
      </c>
      <c r="W63" s="128" t="s">
        <v>187</v>
      </c>
      <c r="X63" s="120" t="s">
        <v>187</v>
      </c>
    </row>
    <row r="64" spans="1:24" ht="15" customHeight="1">
      <c r="A64" s="15" t="s">
        <v>185</v>
      </c>
      <c r="B64" s="140" t="s">
        <v>186</v>
      </c>
      <c r="C64" s="104">
        <v>5</v>
      </c>
      <c r="D64" s="142" t="s">
        <v>186</v>
      </c>
      <c r="E64" s="142" t="s">
        <v>186</v>
      </c>
      <c r="F64" s="142" t="s">
        <v>186</v>
      </c>
      <c r="G64" s="142" t="s">
        <v>186</v>
      </c>
      <c r="H64" s="142" t="s">
        <v>186</v>
      </c>
      <c r="I64" s="142" t="s">
        <v>186</v>
      </c>
      <c r="J64" s="142" t="s">
        <v>186</v>
      </c>
      <c r="K64" s="302">
        <v>3937978</v>
      </c>
      <c r="L64" s="302"/>
      <c r="M64" s="12"/>
      <c r="O64" s="401"/>
      <c r="P64" s="401"/>
      <c r="Q64" s="401"/>
      <c r="R64" s="23"/>
      <c r="S64" s="151" t="s">
        <v>220</v>
      </c>
      <c r="T64" s="118">
        <v>18</v>
      </c>
      <c r="U64" s="119">
        <v>20</v>
      </c>
      <c r="V64" s="119">
        <v>4</v>
      </c>
      <c r="W64" s="119">
        <v>20</v>
      </c>
      <c r="X64" s="121" t="s">
        <v>187</v>
      </c>
    </row>
    <row r="65" spans="1:23" ht="15.75" customHeight="1">
      <c r="A65" s="11" t="s">
        <v>16</v>
      </c>
      <c r="M65" s="12"/>
      <c r="O65" s="11" t="s">
        <v>15</v>
      </c>
      <c r="R65" s="84"/>
      <c r="S65" s="84"/>
      <c r="T65" s="84"/>
      <c r="U65" s="84"/>
      <c r="V65" s="84"/>
      <c r="W65" s="84"/>
    </row>
    <row r="66" spans="13:14" ht="15.75" customHeight="1">
      <c r="M66" s="12"/>
      <c r="N66" s="12"/>
    </row>
    <row r="67" ht="15.75" customHeight="1">
      <c r="D67" s="328"/>
    </row>
    <row r="68" ht="15.75" customHeight="1">
      <c r="D68" s="329"/>
    </row>
    <row r="69" ht="14.25">
      <c r="D69" s="81"/>
    </row>
  </sheetData>
  <sheetProtection/>
  <mergeCells count="91">
    <mergeCell ref="B25:B28"/>
    <mergeCell ref="O56:Q58"/>
    <mergeCell ref="O59:Q61"/>
    <mergeCell ref="O62:Q64"/>
    <mergeCell ref="O44:Q46"/>
    <mergeCell ref="O47:Q49"/>
    <mergeCell ref="O50:Q52"/>
    <mergeCell ref="O53:Q55"/>
    <mergeCell ref="B47:B50"/>
    <mergeCell ref="C47:C50"/>
    <mergeCell ref="D47:D50"/>
    <mergeCell ref="E47:E50"/>
    <mergeCell ref="F47:F50"/>
    <mergeCell ref="G47:G50"/>
    <mergeCell ref="Q14:R16"/>
    <mergeCell ref="S15:S16"/>
    <mergeCell ref="D6:D7"/>
    <mergeCell ref="C5:C7"/>
    <mergeCell ref="C26:C28"/>
    <mergeCell ref="F6:F7"/>
    <mergeCell ref="G6:G7"/>
    <mergeCell ref="H6:H7"/>
    <mergeCell ref="H25:H28"/>
    <mergeCell ref="I25:I28"/>
    <mergeCell ref="A2:X2"/>
    <mergeCell ref="A3:M3"/>
    <mergeCell ref="O3:X3"/>
    <mergeCell ref="A5:A7"/>
    <mergeCell ref="B5:B7"/>
    <mergeCell ref="D5:G5"/>
    <mergeCell ref="H5:M5"/>
    <mergeCell ref="O7:O16"/>
    <mergeCell ref="E6:E7"/>
    <mergeCell ref="O5:S5"/>
    <mergeCell ref="K6:K7"/>
    <mergeCell ref="J6:J7"/>
    <mergeCell ref="I6:I7"/>
    <mergeCell ref="L6:L7"/>
    <mergeCell ref="M6:M7"/>
    <mergeCell ref="O6:S6"/>
    <mergeCell ref="Q7:S7"/>
    <mergeCell ref="Q8:R9"/>
    <mergeCell ref="Q10:R11"/>
    <mergeCell ref="Q12:R13"/>
    <mergeCell ref="O23:O24"/>
    <mergeCell ref="P23:P24"/>
    <mergeCell ref="Q23:R24"/>
    <mergeCell ref="O17:O22"/>
    <mergeCell ref="P17:S17"/>
    <mergeCell ref="Q18:R19"/>
    <mergeCell ref="Q20:R20"/>
    <mergeCell ref="P21:P22"/>
    <mergeCell ref="A25:A28"/>
    <mergeCell ref="C25:G25"/>
    <mergeCell ref="D26:E26"/>
    <mergeCell ref="F26:G26"/>
    <mergeCell ref="D27:D28"/>
    <mergeCell ref="E27:E28"/>
    <mergeCell ref="F27:F28"/>
    <mergeCell ref="K25:K28"/>
    <mergeCell ref="J25:J28"/>
    <mergeCell ref="Q21:R22"/>
    <mergeCell ref="G27:G28"/>
    <mergeCell ref="D67:D68"/>
    <mergeCell ref="O37:X37"/>
    <mergeCell ref="O40:S40"/>
    <mergeCell ref="H47:H50"/>
    <mergeCell ref="I47:I50"/>
    <mergeCell ref="J47:J50"/>
    <mergeCell ref="K51:L51"/>
    <mergeCell ref="K55:L55"/>
    <mergeCell ref="A47:A50"/>
    <mergeCell ref="K47:L50"/>
    <mergeCell ref="K56:L56"/>
    <mergeCell ref="T15:T16"/>
    <mergeCell ref="P7:P16"/>
    <mergeCell ref="P18:P20"/>
    <mergeCell ref="O41:Q43"/>
    <mergeCell ref="K52:L52"/>
    <mergeCell ref="K53:L53"/>
    <mergeCell ref="K54:L54"/>
    <mergeCell ref="X15:X16"/>
    <mergeCell ref="W15:W16"/>
    <mergeCell ref="V15:V16"/>
    <mergeCell ref="U15:U16"/>
    <mergeCell ref="K59:L59"/>
    <mergeCell ref="K64:L64"/>
    <mergeCell ref="K60:L60"/>
    <mergeCell ref="K61:L61"/>
    <mergeCell ref="K62:L62"/>
    <mergeCell ref="K63:L6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115" zoomScaleNormal="115" zoomScalePageLayoutView="0" workbookViewId="0" topLeftCell="A1">
      <selection activeCell="A1" sqref="A1"/>
    </sheetView>
  </sheetViews>
  <sheetFormatPr defaultColWidth="10.59765625" defaultRowHeight="15"/>
  <cols>
    <col min="1" max="1" width="7.59765625" style="34" customWidth="1"/>
    <col min="2" max="2" width="15.3984375" style="34" customWidth="1"/>
    <col min="3" max="3" width="10.59765625" style="34" customWidth="1"/>
    <col min="4" max="8" width="13.59765625" style="34" customWidth="1"/>
    <col min="9" max="9" width="8.19921875" style="34" customWidth="1"/>
    <col min="10" max="10" width="15.09765625" style="34" customWidth="1"/>
    <col min="11" max="11" width="3.59765625" style="34" customWidth="1"/>
    <col min="12" max="12" width="13.09765625" style="34" customWidth="1"/>
    <col min="13" max="13" width="7.59765625" style="34" customWidth="1"/>
    <col min="14" max="18" width="12.59765625" style="34" customWidth="1"/>
    <col min="19" max="16384" width="10.59765625" style="34" customWidth="1"/>
  </cols>
  <sheetData>
    <row r="1" spans="1:18" s="2" customFormat="1" ht="14.25">
      <c r="A1" s="1" t="s">
        <v>225</v>
      </c>
      <c r="R1" s="3" t="s">
        <v>226</v>
      </c>
    </row>
    <row r="2" spans="1:18" ht="17.25">
      <c r="A2" s="330" t="s">
        <v>227</v>
      </c>
      <c r="B2" s="330"/>
      <c r="C2" s="330"/>
      <c r="D2" s="330"/>
      <c r="E2" s="330"/>
      <c r="F2" s="330"/>
      <c r="G2" s="330"/>
      <c r="H2" s="330"/>
      <c r="I2" s="35"/>
      <c r="J2" s="330" t="s">
        <v>233</v>
      </c>
      <c r="K2" s="330"/>
      <c r="L2" s="330"/>
      <c r="M2" s="330"/>
      <c r="N2" s="330"/>
      <c r="O2" s="330"/>
      <c r="P2" s="330"/>
      <c r="Q2" s="330"/>
      <c r="R2" s="330"/>
    </row>
    <row r="3" spans="2:18" ht="15" thickBot="1">
      <c r="B3" s="48"/>
      <c r="C3" s="48"/>
      <c r="D3" s="48"/>
      <c r="E3" s="48"/>
      <c r="F3" s="48"/>
      <c r="G3" s="48"/>
      <c r="H3" s="47" t="s">
        <v>148</v>
      </c>
      <c r="I3" s="35"/>
      <c r="K3" s="48"/>
      <c r="L3" s="48"/>
      <c r="M3" s="48"/>
      <c r="N3" s="48"/>
      <c r="O3" s="48"/>
      <c r="P3" s="48"/>
      <c r="Q3" s="48"/>
      <c r="R3" s="47" t="s">
        <v>146</v>
      </c>
    </row>
    <row r="4" spans="1:18" ht="14.25">
      <c r="A4" s="408" t="s">
        <v>228</v>
      </c>
      <c r="B4" s="408"/>
      <c r="C4" s="409"/>
      <c r="D4" s="9" t="s">
        <v>134</v>
      </c>
      <c r="E4" s="9" t="s">
        <v>126</v>
      </c>
      <c r="F4" s="9" t="s">
        <v>137</v>
      </c>
      <c r="G4" s="9" t="s">
        <v>136</v>
      </c>
      <c r="H4" s="156" t="s">
        <v>135</v>
      </c>
      <c r="I4" s="35"/>
      <c r="J4" s="408" t="s">
        <v>197</v>
      </c>
      <c r="K4" s="408"/>
      <c r="L4" s="408"/>
      <c r="M4" s="409"/>
      <c r="N4" s="9" t="s">
        <v>138</v>
      </c>
      <c r="O4" s="9" t="s">
        <v>126</v>
      </c>
      <c r="P4" s="9" t="s">
        <v>137</v>
      </c>
      <c r="Q4" s="9" t="s">
        <v>136</v>
      </c>
      <c r="R4" s="156" t="s">
        <v>135</v>
      </c>
    </row>
    <row r="5" spans="1:18" ht="14.25">
      <c r="A5" s="425" t="s">
        <v>38</v>
      </c>
      <c r="B5" s="413" t="s">
        <v>229</v>
      </c>
      <c r="C5" s="413"/>
      <c r="D5" s="258">
        <v>58400</v>
      </c>
      <c r="E5" s="258">
        <v>17400</v>
      </c>
      <c r="F5" s="258">
        <v>66800</v>
      </c>
      <c r="G5" s="258">
        <v>15800</v>
      </c>
      <c r="H5" s="258">
        <v>49900</v>
      </c>
      <c r="I5" s="35"/>
      <c r="J5" s="410" t="s">
        <v>240</v>
      </c>
      <c r="K5" s="411"/>
      <c r="L5" s="411"/>
      <c r="M5" s="412"/>
      <c r="N5" s="269">
        <f>SUM(N7,N9,N24)</f>
        <v>7950303</v>
      </c>
      <c r="O5" s="269">
        <f>SUM(O7,O9,O24)</f>
        <v>3270295</v>
      </c>
      <c r="P5" s="269">
        <f>SUM(P7,P9,P24)</f>
        <v>7829737</v>
      </c>
      <c r="Q5" s="269">
        <f>SUM(Q7,Q9,Q24)</f>
        <v>1089289</v>
      </c>
      <c r="R5" s="269">
        <f>SUM(R7,R9,R24)</f>
        <v>7261749</v>
      </c>
    </row>
    <row r="6" spans="1:18" ht="14.25" customHeight="1">
      <c r="A6" s="420"/>
      <c r="B6" s="407" t="s">
        <v>37</v>
      </c>
      <c r="C6" s="407"/>
      <c r="D6" s="170">
        <v>33300</v>
      </c>
      <c r="E6" s="171">
        <v>12400</v>
      </c>
      <c r="F6" s="175">
        <v>34300</v>
      </c>
      <c r="G6" s="175">
        <v>11300</v>
      </c>
      <c r="H6" s="165">
        <v>34000</v>
      </c>
      <c r="I6" s="80"/>
      <c r="J6" s="427" t="s">
        <v>234</v>
      </c>
      <c r="K6" s="422" t="s">
        <v>241</v>
      </c>
      <c r="L6" s="423"/>
      <c r="M6" s="424"/>
      <c r="N6" s="163">
        <v>7</v>
      </c>
      <c r="O6" s="164" t="s">
        <v>258</v>
      </c>
      <c r="P6" s="164">
        <v>5</v>
      </c>
      <c r="Q6" s="164" t="s">
        <v>258</v>
      </c>
      <c r="R6" s="120" t="s">
        <v>187</v>
      </c>
    </row>
    <row r="7" spans="1:18" ht="14.25">
      <c r="A7" s="420"/>
      <c r="B7" s="407" t="s">
        <v>230</v>
      </c>
      <c r="C7" s="407"/>
      <c r="D7" s="165">
        <v>12600</v>
      </c>
      <c r="E7" s="165">
        <v>2430</v>
      </c>
      <c r="F7" s="165">
        <v>28100</v>
      </c>
      <c r="G7" s="165">
        <v>4320</v>
      </c>
      <c r="H7" s="165">
        <v>10800</v>
      </c>
      <c r="I7" s="35"/>
      <c r="J7" s="428"/>
      <c r="K7" s="430" t="s">
        <v>242</v>
      </c>
      <c r="L7" s="430"/>
      <c r="M7" s="431"/>
      <c r="N7" s="437">
        <v>894291</v>
      </c>
      <c r="O7" s="436" t="s">
        <v>258</v>
      </c>
      <c r="P7" s="436">
        <v>1038374</v>
      </c>
      <c r="Q7" s="436" t="s">
        <v>258</v>
      </c>
      <c r="R7" s="299" t="s">
        <v>187</v>
      </c>
    </row>
    <row r="8" spans="1:18" ht="14.25">
      <c r="A8" s="420"/>
      <c r="B8" s="407" t="s">
        <v>231</v>
      </c>
      <c r="C8" s="407"/>
      <c r="D8" s="180">
        <v>7.6</v>
      </c>
      <c r="E8" s="181">
        <v>1.4</v>
      </c>
      <c r="F8" s="181">
        <v>16.4</v>
      </c>
      <c r="G8" s="181">
        <v>2.4</v>
      </c>
      <c r="H8" s="182">
        <v>6.3</v>
      </c>
      <c r="I8" s="35"/>
      <c r="J8" s="429"/>
      <c r="K8" s="430"/>
      <c r="L8" s="430"/>
      <c r="M8" s="431"/>
      <c r="N8" s="437"/>
      <c r="O8" s="436"/>
      <c r="P8" s="436"/>
      <c r="Q8" s="436"/>
      <c r="R8" s="299"/>
    </row>
    <row r="9" spans="1:18" ht="15.75" customHeight="1">
      <c r="A9" s="426"/>
      <c r="B9" s="64"/>
      <c r="C9" s="56"/>
      <c r="D9" s="172"/>
      <c r="E9" s="173"/>
      <c r="F9" s="173"/>
      <c r="G9" s="173"/>
      <c r="H9" s="166"/>
      <c r="I9" s="35"/>
      <c r="J9" s="414" t="s">
        <v>235</v>
      </c>
      <c r="K9" s="403" t="s">
        <v>243</v>
      </c>
      <c r="L9" s="404"/>
      <c r="M9" s="404"/>
      <c r="N9" s="256">
        <f>SUM(N11,N13,N15,N17,N19,N21,N23)</f>
        <v>175513</v>
      </c>
      <c r="O9" s="256">
        <f>SUM(O11,O13,O15,O17,O19,O21,O23)</f>
        <v>38510</v>
      </c>
      <c r="P9" s="256">
        <f>SUM(P11,P13,P15,P17,P19,P21,P23)</f>
        <v>38500</v>
      </c>
      <c r="Q9" s="256">
        <f>SUM(Q11,Q13,Q15,Q17,Q19,Q21,Q23)</f>
        <v>38500</v>
      </c>
      <c r="R9" s="256">
        <f>SUM(R11,R13,R15,R17,R19,R21,R23)</f>
        <v>75246</v>
      </c>
    </row>
    <row r="10" spans="1:18" ht="14.25">
      <c r="A10" s="419" t="s">
        <v>35</v>
      </c>
      <c r="B10" s="417" t="s">
        <v>0</v>
      </c>
      <c r="C10" s="160" t="s">
        <v>23</v>
      </c>
      <c r="D10" s="165">
        <v>38300</v>
      </c>
      <c r="E10" s="165">
        <v>4720</v>
      </c>
      <c r="F10" s="165">
        <f aca="true" t="shared" si="0" ref="E10:H11">SUM(F12,F14,F16,F18)</f>
        <v>46300</v>
      </c>
      <c r="G10" s="165">
        <v>6300</v>
      </c>
      <c r="H10" s="165">
        <v>35900</v>
      </c>
      <c r="I10" s="35"/>
      <c r="J10" s="415"/>
      <c r="K10" s="403" t="s">
        <v>244</v>
      </c>
      <c r="L10" s="404"/>
      <c r="M10" s="184" t="s">
        <v>20</v>
      </c>
      <c r="N10" s="164">
        <v>13</v>
      </c>
      <c r="O10" s="164">
        <v>7</v>
      </c>
      <c r="P10" s="164">
        <v>5</v>
      </c>
      <c r="Q10" s="164">
        <v>1</v>
      </c>
      <c r="R10" s="120">
        <v>4</v>
      </c>
    </row>
    <row r="11" spans="1:18" ht="14.25">
      <c r="A11" s="419"/>
      <c r="B11" s="418"/>
      <c r="C11" s="157" t="s">
        <v>22</v>
      </c>
      <c r="D11" s="165">
        <v>9120</v>
      </c>
      <c r="E11" s="165">
        <f t="shared" si="0"/>
        <v>970</v>
      </c>
      <c r="F11" s="165">
        <f t="shared" si="0"/>
        <v>22610</v>
      </c>
      <c r="G11" s="165">
        <f t="shared" si="0"/>
        <v>3512</v>
      </c>
      <c r="H11" s="165">
        <f t="shared" si="0"/>
        <v>9480</v>
      </c>
      <c r="I11" s="35"/>
      <c r="J11" s="415"/>
      <c r="K11" s="404"/>
      <c r="L11" s="404"/>
      <c r="M11" s="183" t="s">
        <v>19</v>
      </c>
      <c r="N11" s="164">
        <v>104655</v>
      </c>
      <c r="O11" s="164">
        <v>25465</v>
      </c>
      <c r="P11" s="164">
        <v>23540</v>
      </c>
      <c r="Q11" s="164">
        <v>11124</v>
      </c>
      <c r="R11" s="120">
        <v>63304</v>
      </c>
    </row>
    <row r="12" spans="1:18" ht="14.25">
      <c r="A12" s="419"/>
      <c r="B12" s="421" t="s">
        <v>36</v>
      </c>
      <c r="C12" s="157" t="s">
        <v>23</v>
      </c>
      <c r="D12" s="176">
        <v>4880</v>
      </c>
      <c r="E12" s="177">
        <v>4660</v>
      </c>
      <c r="F12" s="177">
        <v>12000</v>
      </c>
      <c r="G12" s="177">
        <v>3430</v>
      </c>
      <c r="H12" s="167">
        <v>1880</v>
      </c>
      <c r="I12" s="35"/>
      <c r="J12" s="415"/>
      <c r="K12" s="403" t="s">
        <v>245</v>
      </c>
      <c r="L12" s="404"/>
      <c r="M12" s="184" t="s">
        <v>20</v>
      </c>
      <c r="N12" s="164" t="s">
        <v>258</v>
      </c>
      <c r="O12" s="164">
        <v>2</v>
      </c>
      <c r="P12" s="164" t="s">
        <v>258</v>
      </c>
      <c r="Q12" s="164">
        <v>1</v>
      </c>
      <c r="R12" s="120" t="s">
        <v>187</v>
      </c>
    </row>
    <row r="13" spans="1:18" ht="14.25">
      <c r="A13" s="419"/>
      <c r="B13" s="421"/>
      <c r="C13" s="157" t="s">
        <v>22</v>
      </c>
      <c r="D13" s="176">
        <v>1340</v>
      </c>
      <c r="E13" s="177">
        <v>923</v>
      </c>
      <c r="F13" s="177">
        <v>6010</v>
      </c>
      <c r="G13" s="177">
        <v>278</v>
      </c>
      <c r="H13" s="167">
        <v>448</v>
      </c>
      <c r="I13" s="80"/>
      <c r="J13" s="415"/>
      <c r="K13" s="404"/>
      <c r="L13" s="404"/>
      <c r="M13" s="183" t="s">
        <v>19</v>
      </c>
      <c r="N13" s="164" t="s">
        <v>258</v>
      </c>
      <c r="O13" s="164">
        <v>3337</v>
      </c>
      <c r="P13" s="164" t="s">
        <v>258</v>
      </c>
      <c r="Q13" s="164">
        <v>4699</v>
      </c>
      <c r="R13" s="120" t="s">
        <v>187</v>
      </c>
    </row>
    <row r="14" spans="1:18" ht="14.25" customHeight="1">
      <c r="A14" s="419"/>
      <c r="B14" s="421" t="s">
        <v>34</v>
      </c>
      <c r="C14" s="157" t="s">
        <v>23</v>
      </c>
      <c r="D14" s="176">
        <v>48</v>
      </c>
      <c r="E14" s="177">
        <v>60</v>
      </c>
      <c r="F14" s="167" t="s">
        <v>187</v>
      </c>
      <c r="G14" s="177">
        <v>2860</v>
      </c>
      <c r="H14" s="167">
        <v>8</v>
      </c>
      <c r="I14" s="80"/>
      <c r="J14" s="415"/>
      <c r="K14" s="403" t="s">
        <v>246</v>
      </c>
      <c r="L14" s="404"/>
      <c r="M14" s="184" t="s">
        <v>20</v>
      </c>
      <c r="N14" s="164" t="s">
        <v>258</v>
      </c>
      <c r="O14" s="164" t="s">
        <v>258</v>
      </c>
      <c r="P14" s="164" t="s">
        <v>258</v>
      </c>
      <c r="Q14" s="164" t="s">
        <v>258</v>
      </c>
      <c r="R14" s="120" t="s">
        <v>187</v>
      </c>
    </row>
    <row r="15" spans="1:18" ht="14.25" customHeight="1">
      <c r="A15" s="419"/>
      <c r="B15" s="421"/>
      <c r="C15" s="157" t="s">
        <v>22</v>
      </c>
      <c r="D15" s="176">
        <v>8</v>
      </c>
      <c r="E15" s="177">
        <v>46</v>
      </c>
      <c r="F15" s="167" t="s">
        <v>187</v>
      </c>
      <c r="G15" s="177">
        <v>3220</v>
      </c>
      <c r="H15" s="167">
        <v>2</v>
      </c>
      <c r="I15" s="35"/>
      <c r="J15" s="415"/>
      <c r="K15" s="404"/>
      <c r="L15" s="404"/>
      <c r="M15" s="183" t="s">
        <v>19</v>
      </c>
      <c r="N15" s="164" t="s">
        <v>258</v>
      </c>
      <c r="O15" s="164" t="s">
        <v>258</v>
      </c>
      <c r="P15" s="164" t="s">
        <v>258</v>
      </c>
      <c r="Q15" s="164" t="s">
        <v>258</v>
      </c>
      <c r="R15" s="120" t="s">
        <v>187</v>
      </c>
    </row>
    <row r="16" spans="1:18" ht="14.25">
      <c r="A16" s="419"/>
      <c r="B16" s="421" t="s">
        <v>33</v>
      </c>
      <c r="C16" s="157" t="s">
        <v>23</v>
      </c>
      <c r="D16" s="167" t="s">
        <v>187</v>
      </c>
      <c r="E16" s="167" t="s">
        <v>187</v>
      </c>
      <c r="F16" s="167" t="s">
        <v>187</v>
      </c>
      <c r="G16" s="167" t="s">
        <v>187</v>
      </c>
      <c r="H16" s="167" t="s">
        <v>187</v>
      </c>
      <c r="I16" s="35"/>
      <c r="J16" s="415"/>
      <c r="K16" s="405" t="s">
        <v>237</v>
      </c>
      <c r="L16" s="406"/>
      <c r="M16" s="184" t="s">
        <v>20</v>
      </c>
      <c r="N16" s="164">
        <v>3</v>
      </c>
      <c r="O16" s="164" t="s">
        <v>258</v>
      </c>
      <c r="P16" s="164" t="s">
        <v>258</v>
      </c>
      <c r="Q16" s="164" t="s">
        <v>258</v>
      </c>
      <c r="R16" s="120" t="s">
        <v>187</v>
      </c>
    </row>
    <row r="17" spans="1:18" ht="14.25">
      <c r="A17" s="419"/>
      <c r="B17" s="421"/>
      <c r="C17" s="157" t="s">
        <v>22</v>
      </c>
      <c r="D17" s="167" t="s">
        <v>187</v>
      </c>
      <c r="E17" s="167" t="s">
        <v>187</v>
      </c>
      <c r="F17" s="167" t="s">
        <v>187</v>
      </c>
      <c r="G17" s="167" t="s">
        <v>187</v>
      </c>
      <c r="H17" s="167" t="s">
        <v>187</v>
      </c>
      <c r="I17" s="35"/>
      <c r="J17" s="415"/>
      <c r="K17" s="406"/>
      <c r="L17" s="406"/>
      <c r="M17" s="183" t="s">
        <v>19</v>
      </c>
      <c r="N17" s="164">
        <v>1705</v>
      </c>
      <c r="O17" s="164" t="s">
        <v>258</v>
      </c>
      <c r="P17" s="164" t="s">
        <v>258</v>
      </c>
      <c r="Q17" s="164" t="s">
        <v>258</v>
      </c>
      <c r="R17" s="120" t="s">
        <v>187</v>
      </c>
    </row>
    <row r="18" spans="1:18" ht="14.25">
      <c r="A18" s="419"/>
      <c r="B18" s="421" t="s">
        <v>26</v>
      </c>
      <c r="C18" s="157" t="s">
        <v>23</v>
      </c>
      <c r="D18" s="176">
        <v>33400</v>
      </c>
      <c r="E18" s="177">
        <v>1</v>
      </c>
      <c r="F18" s="177">
        <v>34300</v>
      </c>
      <c r="G18" s="177">
        <v>7</v>
      </c>
      <c r="H18" s="167">
        <v>34000</v>
      </c>
      <c r="I18" s="35"/>
      <c r="J18" s="415"/>
      <c r="K18" s="403" t="s">
        <v>247</v>
      </c>
      <c r="L18" s="404"/>
      <c r="M18" s="184" t="s">
        <v>20</v>
      </c>
      <c r="N18" s="164">
        <v>22</v>
      </c>
      <c r="O18" s="164">
        <v>6</v>
      </c>
      <c r="P18" s="164">
        <v>9</v>
      </c>
      <c r="Q18" s="164">
        <v>6</v>
      </c>
      <c r="R18" s="120">
        <v>6</v>
      </c>
    </row>
    <row r="19" spans="1:18" ht="14.25">
      <c r="A19" s="419"/>
      <c r="B19" s="421"/>
      <c r="C19" s="157" t="s">
        <v>22</v>
      </c>
      <c r="D19" s="176">
        <v>7780</v>
      </c>
      <c r="E19" s="177">
        <v>1</v>
      </c>
      <c r="F19" s="177">
        <v>16600</v>
      </c>
      <c r="G19" s="177">
        <v>14</v>
      </c>
      <c r="H19" s="167">
        <v>9030</v>
      </c>
      <c r="I19" s="35"/>
      <c r="J19" s="415"/>
      <c r="K19" s="404"/>
      <c r="L19" s="404"/>
      <c r="M19" s="183" t="s">
        <v>19</v>
      </c>
      <c r="N19" s="164">
        <v>67727</v>
      </c>
      <c r="O19" s="164">
        <v>4455</v>
      </c>
      <c r="P19" s="164">
        <v>11620</v>
      </c>
      <c r="Q19" s="164">
        <v>22677</v>
      </c>
      <c r="R19" s="120">
        <v>11942</v>
      </c>
    </row>
    <row r="20" spans="1:18" ht="14.25">
      <c r="A20" s="56"/>
      <c r="B20" s="158"/>
      <c r="C20" s="158"/>
      <c r="D20" s="172"/>
      <c r="E20" s="173"/>
      <c r="F20" s="173"/>
      <c r="G20" s="173"/>
      <c r="H20" s="166"/>
      <c r="I20" s="35"/>
      <c r="J20" s="415"/>
      <c r="K20" s="403" t="s">
        <v>248</v>
      </c>
      <c r="L20" s="404"/>
      <c r="M20" s="184" t="s">
        <v>20</v>
      </c>
      <c r="N20" s="164">
        <v>3</v>
      </c>
      <c r="O20" s="164">
        <v>1</v>
      </c>
      <c r="P20" s="164">
        <v>1</v>
      </c>
      <c r="Q20" s="164" t="s">
        <v>258</v>
      </c>
      <c r="R20" s="120" t="s">
        <v>187</v>
      </c>
    </row>
    <row r="21" spans="1:18" ht="14.25">
      <c r="A21" s="420" t="s">
        <v>30</v>
      </c>
      <c r="B21" s="417" t="s">
        <v>0</v>
      </c>
      <c r="C21" s="160" t="s">
        <v>23</v>
      </c>
      <c r="D21" s="165">
        <v>12700</v>
      </c>
      <c r="E21" s="165">
        <v>8440</v>
      </c>
      <c r="F21" s="165">
        <v>16600</v>
      </c>
      <c r="G21" s="165">
        <v>4540</v>
      </c>
      <c r="H21" s="165">
        <f aca="true" t="shared" si="1" ref="E21:H22">SUM(H23,H25,H27)</f>
        <v>5030</v>
      </c>
      <c r="I21" s="35"/>
      <c r="J21" s="415"/>
      <c r="K21" s="404"/>
      <c r="L21" s="404"/>
      <c r="M21" s="183" t="s">
        <v>19</v>
      </c>
      <c r="N21" s="164">
        <v>1426</v>
      </c>
      <c r="O21" s="164">
        <v>5253</v>
      </c>
      <c r="P21" s="164">
        <v>1875</v>
      </c>
      <c r="Q21" s="164" t="s">
        <v>258</v>
      </c>
      <c r="R21" s="120" t="s">
        <v>187</v>
      </c>
    </row>
    <row r="22" spans="1:18" ht="14.25">
      <c r="A22" s="420"/>
      <c r="B22" s="418"/>
      <c r="C22" s="157" t="s">
        <v>22</v>
      </c>
      <c r="D22" s="165">
        <v>3060</v>
      </c>
      <c r="E22" s="165">
        <f t="shared" si="1"/>
        <v>1290</v>
      </c>
      <c r="F22" s="165">
        <f t="shared" si="1"/>
        <v>5283</v>
      </c>
      <c r="G22" s="165">
        <f t="shared" si="1"/>
        <v>627</v>
      </c>
      <c r="H22" s="165">
        <f t="shared" si="1"/>
        <v>602</v>
      </c>
      <c r="I22" s="35"/>
      <c r="J22" s="415"/>
      <c r="K22" s="403" t="s">
        <v>249</v>
      </c>
      <c r="L22" s="404"/>
      <c r="M22" s="184" t="s">
        <v>20</v>
      </c>
      <c r="N22" s="164" t="s">
        <v>258</v>
      </c>
      <c r="O22" s="164" t="s">
        <v>258</v>
      </c>
      <c r="P22" s="164">
        <v>2</v>
      </c>
      <c r="Q22" s="164" t="s">
        <v>258</v>
      </c>
      <c r="R22" s="120" t="s">
        <v>187</v>
      </c>
    </row>
    <row r="23" spans="1:18" ht="14.25" customHeight="1">
      <c r="A23" s="420"/>
      <c r="B23" s="421" t="s">
        <v>32</v>
      </c>
      <c r="C23" s="157" t="s">
        <v>23</v>
      </c>
      <c r="D23" s="176">
        <v>4420</v>
      </c>
      <c r="E23" s="177">
        <v>2140</v>
      </c>
      <c r="F23" s="177">
        <v>11800</v>
      </c>
      <c r="G23" s="177">
        <v>1330</v>
      </c>
      <c r="H23" s="167">
        <v>1290</v>
      </c>
      <c r="I23" s="35"/>
      <c r="J23" s="416"/>
      <c r="K23" s="404"/>
      <c r="L23" s="404"/>
      <c r="M23" s="183" t="s">
        <v>19</v>
      </c>
      <c r="N23" s="164" t="s">
        <v>258</v>
      </c>
      <c r="O23" s="164" t="s">
        <v>258</v>
      </c>
      <c r="P23" s="164">
        <v>1465</v>
      </c>
      <c r="Q23" s="164" t="s">
        <v>258</v>
      </c>
      <c r="R23" s="120" t="s">
        <v>187</v>
      </c>
    </row>
    <row r="24" spans="1:18" ht="14.25" customHeight="1">
      <c r="A24" s="420"/>
      <c r="B24" s="421"/>
      <c r="C24" s="157" t="s">
        <v>22</v>
      </c>
      <c r="D24" s="176">
        <v>945</v>
      </c>
      <c r="E24" s="177">
        <v>461</v>
      </c>
      <c r="F24" s="177">
        <v>4650</v>
      </c>
      <c r="G24" s="177">
        <v>184</v>
      </c>
      <c r="H24" s="167">
        <v>209</v>
      </c>
      <c r="I24" s="35"/>
      <c r="J24" s="439" t="s">
        <v>236</v>
      </c>
      <c r="K24" s="403" t="s">
        <v>250</v>
      </c>
      <c r="L24" s="404"/>
      <c r="M24" s="404"/>
      <c r="N24" s="256">
        <f>SUM(N25,N40)</f>
        <v>6880499</v>
      </c>
      <c r="O24" s="256">
        <f>SUM(O25,O40)</f>
        <v>3231785</v>
      </c>
      <c r="P24" s="256">
        <f>SUM(P25,P40)</f>
        <v>6752863</v>
      </c>
      <c r="Q24" s="256">
        <f>SUM(Q25,Q40)</f>
        <v>1050789</v>
      </c>
      <c r="R24" s="256">
        <f>SUM(R25,R40)</f>
        <v>7186503</v>
      </c>
    </row>
    <row r="25" spans="1:18" ht="14.25">
      <c r="A25" s="420"/>
      <c r="B25" s="421" t="s">
        <v>29</v>
      </c>
      <c r="C25" s="157" t="s">
        <v>23</v>
      </c>
      <c r="D25" s="176">
        <v>7440</v>
      </c>
      <c r="E25" s="177">
        <v>6150</v>
      </c>
      <c r="F25" s="177">
        <v>2850</v>
      </c>
      <c r="G25" s="177">
        <v>3020</v>
      </c>
      <c r="H25" s="167">
        <v>3350</v>
      </c>
      <c r="I25" s="35"/>
      <c r="J25" s="440"/>
      <c r="K25" s="438" t="s">
        <v>31</v>
      </c>
      <c r="L25" s="403" t="s">
        <v>152</v>
      </c>
      <c r="M25" s="403"/>
      <c r="N25" s="256">
        <f>SUM(N27,N29,N31,N33,N35,N37,N39)</f>
        <v>3625952</v>
      </c>
      <c r="O25" s="256">
        <f>SUM(O27,O29,O31,O33,O35,O37,O39)</f>
        <v>2100093</v>
      </c>
      <c r="P25" s="256">
        <f>SUM(P27,P29,P31,P33,P35,P37,P39)</f>
        <v>4241800</v>
      </c>
      <c r="Q25" s="256">
        <f>SUM(Q27,Q29,Q31,Q33,Q35,Q37,Q39)</f>
        <v>787356</v>
      </c>
      <c r="R25" s="256">
        <f>SUM(R27,R29,R31,R33,R35,R37,R39)</f>
        <v>4502097</v>
      </c>
    </row>
    <row r="26" spans="1:18" ht="14.25">
      <c r="A26" s="420"/>
      <c r="B26" s="421"/>
      <c r="C26" s="157" t="s">
        <v>22</v>
      </c>
      <c r="D26" s="176">
        <v>1760</v>
      </c>
      <c r="E26" s="177">
        <v>816</v>
      </c>
      <c r="F26" s="177">
        <v>372</v>
      </c>
      <c r="G26" s="177">
        <v>440</v>
      </c>
      <c r="H26" s="167">
        <v>360</v>
      </c>
      <c r="I26" s="35"/>
      <c r="J26" s="440"/>
      <c r="K26" s="438"/>
      <c r="L26" s="403" t="s">
        <v>251</v>
      </c>
      <c r="M26" s="184" t="s">
        <v>20</v>
      </c>
      <c r="N26" s="164">
        <v>264</v>
      </c>
      <c r="O26" s="164">
        <v>64</v>
      </c>
      <c r="P26" s="164">
        <v>194</v>
      </c>
      <c r="Q26" s="164">
        <v>4</v>
      </c>
      <c r="R26" s="120">
        <v>210</v>
      </c>
    </row>
    <row r="27" spans="1:18" ht="14.25">
      <c r="A27" s="420"/>
      <c r="B27" s="421" t="s">
        <v>26</v>
      </c>
      <c r="C27" s="157" t="s">
        <v>23</v>
      </c>
      <c r="D27" s="176">
        <v>835</v>
      </c>
      <c r="E27" s="177">
        <v>147</v>
      </c>
      <c r="F27" s="177">
        <v>1930</v>
      </c>
      <c r="G27" s="177">
        <v>193</v>
      </c>
      <c r="H27" s="167">
        <v>390</v>
      </c>
      <c r="I27" s="80"/>
      <c r="J27" s="440"/>
      <c r="K27" s="438"/>
      <c r="L27" s="404"/>
      <c r="M27" s="183" t="s">
        <v>19</v>
      </c>
      <c r="N27" s="164">
        <v>2396192</v>
      </c>
      <c r="O27" s="164">
        <v>799667</v>
      </c>
      <c r="P27" s="164">
        <v>1872752</v>
      </c>
      <c r="Q27" s="164">
        <v>49448</v>
      </c>
      <c r="R27" s="120">
        <v>2070313</v>
      </c>
    </row>
    <row r="28" spans="1:18" ht="14.25">
      <c r="A28" s="420"/>
      <c r="B28" s="421"/>
      <c r="C28" s="157" t="s">
        <v>22</v>
      </c>
      <c r="D28" s="176">
        <v>359</v>
      </c>
      <c r="E28" s="177">
        <v>13</v>
      </c>
      <c r="F28" s="177">
        <v>261</v>
      </c>
      <c r="G28" s="177">
        <v>3</v>
      </c>
      <c r="H28" s="167">
        <v>33</v>
      </c>
      <c r="I28" s="80"/>
      <c r="J28" s="440"/>
      <c r="K28" s="438"/>
      <c r="L28" s="403" t="s">
        <v>252</v>
      </c>
      <c r="M28" s="184" t="s">
        <v>20</v>
      </c>
      <c r="N28" s="164">
        <v>5</v>
      </c>
      <c r="O28" s="164">
        <v>12</v>
      </c>
      <c r="P28" s="164">
        <v>15</v>
      </c>
      <c r="Q28" s="164">
        <v>8</v>
      </c>
      <c r="R28" s="120">
        <v>2</v>
      </c>
    </row>
    <row r="29" spans="1:18" ht="14.25">
      <c r="A29" s="56"/>
      <c r="B29" s="158"/>
      <c r="C29" s="158"/>
      <c r="D29" s="172"/>
      <c r="E29" s="173"/>
      <c r="F29" s="173"/>
      <c r="G29" s="173"/>
      <c r="H29" s="166"/>
      <c r="I29" s="35"/>
      <c r="J29" s="440"/>
      <c r="K29" s="438"/>
      <c r="L29" s="404"/>
      <c r="M29" s="183" t="s">
        <v>19</v>
      </c>
      <c r="N29" s="164">
        <v>82114</v>
      </c>
      <c r="O29" s="164">
        <v>848137</v>
      </c>
      <c r="P29" s="164">
        <v>638651</v>
      </c>
      <c r="Q29" s="164">
        <v>566082</v>
      </c>
      <c r="R29" s="120">
        <v>1219180</v>
      </c>
    </row>
    <row r="30" spans="1:18" ht="14.25" customHeight="1">
      <c r="A30" s="420" t="s">
        <v>28</v>
      </c>
      <c r="B30" s="417" t="s">
        <v>0</v>
      </c>
      <c r="C30" s="160" t="s">
        <v>23</v>
      </c>
      <c r="D30" s="165">
        <v>7100</v>
      </c>
      <c r="E30" s="165">
        <v>3940</v>
      </c>
      <c r="F30" s="165">
        <v>3610</v>
      </c>
      <c r="G30" s="165">
        <v>4600</v>
      </c>
      <c r="H30" s="165">
        <v>8590</v>
      </c>
      <c r="I30" s="35"/>
      <c r="J30" s="440"/>
      <c r="K30" s="438"/>
      <c r="L30" s="403" t="s">
        <v>253</v>
      </c>
      <c r="M30" s="184" t="s">
        <v>20</v>
      </c>
      <c r="N30" s="164">
        <v>6</v>
      </c>
      <c r="O30" s="164">
        <v>1</v>
      </c>
      <c r="P30" s="164">
        <v>8</v>
      </c>
      <c r="Q30" s="164" t="s">
        <v>258</v>
      </c>
      <c r="R30" s="120">
        <v>6</v>
      </c>
    </row>
    <row r="31" spans="1:18" ht="14.25">
      <c r="A31" s="420"/>
      <c r="B31" s="418"/>
      <c r="C31" s="157" t="s">
        <v>22</v>
      </c>
      <c r="D31" s="165">
        <f>SUM(D33,D35,D37)</f>
        <v>422</v>
      </c>
      <c r="E31" s="165">
        <f>SUM(E33,E35,E37)</f>
        <v>148</v>
      </c>
      <c r="F31" s="165">
        <f>SUM(F33,F35,F37)</f>
        <v>198</v>
      </c>
      <c r="G31" s="165">
        <f>SUM(G33,G35,G37)</f>
        <v>165</v>
      </c>
      <c r="H31" s="165">
        <f>SUM(H33,H35,H37)</f>
        <v>664</v>
      </c>
      <c r="I31" s="35"/>
      <c r="J31" s="440"/>
      <c r="K31" s="438"/>
      <c r="L31" s="404"/>
      <c r="M31" s="183" t="s">
        <v>19</v>
      </c>
      <c r="N31" s="164">
        <v>53952</v>
      </c>
      <c r="O31" s="164">
        <v>94465</v>
      </c>
      <c r="P31" s="164">
        <v>83735</v>
      </c>
      <c r="Q31" s="164" t="s">
        <v>258</v>
      </c>
      <c r="R31" s="120">
        <v>162306</v>
      </c>
    </row>
    <row r="32" spans="1:18" ht="14.25">
      <c r="A32" s="420"/>
      <c r="B32" s="421" t="s">
        <v>232</v>
      </c>
      <c r="C32" s="157" t="s">
        <v>23</v>
      </c>
      <c r="D32" s="176">
        <v>639</v>
      </c>
      <c r="E32" s="177">
        <v>311</v>
      </c>
      <c r="F32" s="177">
        <v>390</v>
      </c>
      <c r="G32" s="177">
        <v>239</v>
      </c>
      <c r="H32" s="167">
        <v>512</v>
      </c>
      <c r="I32" s="35"/>
      <c r="J32" s="440"/>
      <c r="K32" s="438"/>
      <c r="L32" s="405" t="s">
        <v>238</v>
      </c>
      <c r="M32" s="184" t="s">
        <v>20</v>
      </c>
      <c r="N32" s="164" t="s">
        <v>258</v>
      </c>
      <c r="O32" s="164" t="s">
        <v>258</v>
      </c>
      <c r="P32" s="164">
        <v>1</v>
      </c>
      <c r="Q32" s="164" t="s">
        <v>258</v>
      </c>
      <c r="R32" s="120">
        <v>1</v>
      </c>
    </row>
    <row r="33" spans="1:18" ht="14.25">
      <c r="A33" s="420"/>
      <c r="B33" s="421"/>
      <c r="C33" s="157" t="s">
        <v>22</v>
      </c>
      <c r="D33" s="176">
        <v>48</v>
      </c>
      <c r="E33" s="177">
        <v>23</v>
      </c>
      <c r="F33" s="177">
        <v>21</v>
      </c>
      <c r="G33" s="177">
        <v>16</v>
      </c>
      <c r="H33" s="167">
        <v>38</v>
      </c>
      <c r="I33" s="35"/>
      <c r="J33" s="440"/>
      <c r="K33" s="438"/>
      <c r="L33" s="405"/>
      <c r="M33" s="183" t="s">
        <v>19</v>
      </c>
      <c r="N33" s="164" t="s">
        <v>258</v>
      </c>
      <c r="O33" s="164" t="s">
        <v>258</v>
      </c>
      <c r="P33" s="164">
        <v>2549</v>
      </c>
      <c r="Q33" s="164" t="s">
        <v>258</v>
      </c>
      <c r="R33" s="120">
        <v>2527</v>
      </c>
    </row>
    <row r="34" spans="1:18" ht="14.25">
      <c r="A34" s="420"/>
      <c r="B34" s="421" t="s">
        <v>27</v>
      </c>
      <c r="C34" s="157" t="s">
        <v>23</v>
      </c>
      <c r="D34" s="176">
        <v>1840</v>
      </c>
      <c r="E34" s="177">
        <v>1040</v>
      </c>
      <c r="F34" s="177">
        <v>661</v>
      </c>
      <c r="G34" s="177">
        <v>653</v>
      </c>
      <c r="H34" s="167">
        <v>956</v>
      </c>
      <c r="I34" s="35"/>
      <c r="J34" s="440"/>
      <c r="K34" s="438"/>
      <c r="L34" s="405" t="s">
        <v>239</v>
      </c>
      <c r="M34" s="184" t="s">
        <v>20</v>
      </c>
      <c r="N34" s="164">
        <v>2</v>
      </c>
      <c r="O34" s="164" t="s">
        <v>258</v>
      </c>
      <c r="P34" s="164">
        <v>1</v>
      </c>
      <c r="Q34" s="164" t="s">
        <v>258</v>
      </c>
      <c r="R34" s="120">
        <v>1</v>
      </c>
    </row>
    <row r="35" spans="1:18" ht="14.25">
      <c r="A35" s="420"/>
      <c r="B35" s="421"/>
      <c r="C35" s="157" t="s">
        <v>22</v>
      </c>
      <c r="D35" s="176">
        <v>186</v>
      </c>
      <c r="E35" s="177">
        <v>77</v>
      </c>
      <c r="F35" s="177">
        <v>96</v>
      </c>
      <c r="G35" s="177">
        <v>28</v>
      </c>
      <c r="H35" s="167">
        <v>96</v>
      </c>
      <c r="I35" s="35"/>
      <c r="J35" s="440"/>
      <c r="K35" s="438"/>
      <c r="L35" s="406"/>
      <c r="M35" s="183" t="s">
        <v>19</v>
      </c>
      <c r="N35" s="164">
        <v>20907</v>
      </c>
      <c r="O35" s="164" t="s">
        <v>258</v>
      </c>
      <c r="P35" s="164">
        <v>18909</v>
      </c>
      <c r="Q35" s="164" t="s">
        <v>258</v>
      </c>
      <c r="R35" s="120">
        <v>7632</v>
      </c>
    </row>
    <row r="36" spans="1:18" ht="14.25">
      <c r="A36" s="420"/>
      <c r="B36" s="421" t="s">
        <v>26</v>
      </c>
      <c r="C36" s="157" t="s">
        <v>23</v>
      </c>
      <c r="D36" s="176">
        <v>4610</v>
      </c>
      <c r="E36" s="177">
        <v>2590</v>
      </c>
      <c r="F36" s="177">
        <v>2560</v>
      </c>
      <c r="G36" s="177">
        <v>3710</v>
      </c>
      <c r="H36" s="167">
        <v>7120</v>
      </c>
      <c r="I36" s="35"/>
      <c r="J36" s="440"/>
      <c r="K36" s="438"/>
      <c r="L36" s="403" t="s">
        <v>254</v>
      </c>
      <c r="M36" s="184" t="s">
        <v>20</v>
      </c>
      <c r="N36" s="164">
        <v>215</v>
      </c>
      <c r="O36" s="164">
        <v>71</v>
      </c>
      <c r="P36" s="164">
        <v>183</v>
      </c>
      <c r="Q36" s="164">
        <v>26</v>
      </c>
      <c r="R36" s="120">
        <v>133</v>
      </c>
    </row>
    <row r="37" spans="1:18" ht="14.25">
      <c r="A37" s="420"/>
      <c r="B37" s="421"/>
      <c r="C37" s="157" t="s">
        <v>22</v>
      </c>
      <c r="D37" s="176">
        <v>188</v>
      </c>
      <c r="E37" s="177">
        <v>48</v>
      </c>
      <c r="F37" s="177">
        <v>81</v>
      </c>
      <c r="G37" s="177">
        <v>121</v>
      </c>
      <c r="H37" s="167">
        <v>530</v>
      </c>
      <c r="I37" s="35"/>
      <c r="J37" s="440"/>
      <c r="K37" s="438"/>
      <c r="L37" s="404"/>
      <c r="M37" s="183" t="s">
        <v>19</v>
      </c>
      <c r="N37" s="164">
        <v>1072787</v>
      </c>
      <c r="O37" s="164">
        <v>357824</v>
      </c>
      <c r="P37" s="164">
        <v>1625204</v>
      </c>
      <c r="Q37" s="164">
        <v>171826</v>
      </c>
      <c r="R37" s="120">
        <v>1040139</v>
      </c>
    </row>
    <row r="38" spans="1:18" ht="14.25" customHeight="1">
      <c r="A38" s="45"/>
      <c r="B38" s="158"/>
      <c r="C38" s="158"/>
      <c r="D38" s="172"/>
      <c r="E38" s="173"/>
      <c r="F38" s="173"/>
      <c r="G38" s="173"/>
      <c r="H38" s="168"/>
      <c r="I38" s="35"/>
      <c r="J38" s="440"/>
      <c r="K38" s="438"/>
      <c r="L38" s="403" t="s">
        <v>255</v>
      </c>
      <c r="M38" s="184" t="s">
        <v>20</v>
      </c>
      <c r="N38" s="164" t="s">
        <v>258</v>
      </c>
      <c r="O38" s="164" t="s">
        <v>258</v>
      </c>
      <c r="P38" s="164" t="s">
        <v>258</v>
      </c>
      <c r="Q38" s="164" t="s">
        <v>258</v>
      </c>
      <c r="R38" s="120" t="s">
        <v>187</v>
      </c>
    </row>
    <row r="39" spans="1:18" ht="14.25">
      <c r="A39" s="432" t="s">
        <v>24</v>
      </c>
      <c r="B39" s="433"/>
      <c r="C39" s="160" t="s">
        <v>23</v>
      </c>
      <c r="D39" s="174">
        <v>413</v>
      </c>
      <c r="E39" s="175">
        <v>258</v>
      </c>
      <c r="F39" s="175">
        <v>264</v>
      </c>
      <c r="G39" s="175">
        <v>311</v>
      </c>
      <c r="H39" s="165">
        <v>360</v>
      </c>
      <c r="I39" s="80"/>
      <c r="J39" s="440"/>
      <c r="K39" s="438"/>
      <c r="L39" s="404"/>
      <c r="M39" s="183" t="s">
        <v>19</v>
      </c>
      <c r="N39" s="164" t="s">
        <v>258</v>
      </c>
      <c r="O39" s="164" t="s">
        <v>258</v>
      </c>
      <c r="P39" s="164" t="s">
        <v>258</v>
      </c>
      <c r="Q39" s="164" t="s">
        <v>258</v>
      </c>
      <c r="R39" s="120" t="s">
        <v>187</v>
      </c>
    </row>
    <row r="40" spans="1:18" ht="14.25">
      <c r="A40" s="434"/>
      <c r="B40" s="435"/>
      <c r="C40" s="161" t="s">
        <v>22</v>
      </c>
      <c r="D40" s="178">
        <v>16</v>
      </c>
      <c r="E40" s="179">
        <v>23</v>
      </c>
      <c r="F40" s="179">
        <v>24</v>
      </c>
      <c r="G40" s="179">
        <v>15</v>
      </c>
      <c r="H40" s="169">
        <v>47</v>
      </c>
      <c r="I40" s="80"/>
      <c r="J40" s="440"/>
      <c r="K40" s="438" t="s">
        <v>25</v>
      </c>
      <c r="L40" s="403" t="s">
        <v>151</v>
      </c>
      <c r="M40" s="404"/>
      <c r="N40" s="120">
        <f>SUM(N42,N44,N46,N48,N50)</f>
        <v>3254547</v>
      </c>
      <c r="O40" s="120">
        <f>SUM(O42,O44,O46,O48,O50)</f>
        <v>1131692</v>
      </c>
      <c r="P40" s="120">
        <f>SUM(P42,P44,P46,P48,P50)</f>
        <v>2511063</v>
      </c>
      <c r="Q40" s="120">
        <f>SUM(Q42,Q44,Q46,Q48,Q50)</f>
        <v>263433</v>
      </c>
      <c r="R40" s="120">
        <f>SUM(R42,R44,R46,R48,R50)</f>
        <v>2684406</v>
      </c>
    </row>
    <row r="41" spans="1:18" ht="14.25">
      <c r="A41" s="159" t="s">
        <v>21</v>
      </c>
      <c r="B41" s="39"/>
      <c r="C41" s="39"/>
      <c r="D41" s="41"/>
      <c r="E41" s="41"/>
      <c r="F41" s="41"/>
      <c r="G41" s="41"/>
      <c r="H41" s="41"/>
      <c r="I41" s="35"/>
      <c r="J41" s="440"/>
      <c r="K41" s="438"/>
      <c r="L41" s="403" t="s">
        <v>256</v>
      </c>
      <c r="M41" s="184" t="s">
        <v>20</v>
      </c>
      <c r="N41" s="164">
        <v>261</v>
      </c>
      <c r="O41" s="164">
        <v>91</v>
      </c>
      <c r="P41" s="164">
        <v>157</v>
      </c>
      <c r="Q41" s="164">
        <v>1</v>
      </c>
      <c r="R41" s="120">
        <v>236</v>
      </c>
    </row>
    <row r="42" spans="1:18" ht="14.25" customHeight="1">
      <c r="A42" s="35" t="s">
        <v>149</v>
      </c>
      <c r="B42" s="35"/>
      <c r="C42" s="35"/>
      <c r="D42" s="35"/>
      <c r="E42" s="35"/>
      <c r="F42" s="35"/>
      <c r="G42" s="35"/>
      <c r="H42" s="35"/>
      <c r="I42" s="35"/>
      <c r="J42" s="440"/>
      <c r="K42" s="438"/>
      <c r="L42" s="403"/>
      <c r="M42" s="183" t="s">
        <v>19</v>
      </c>
      <c r="N42" s="164">
        <v>1495869</v>
      </c>
      <c r="O42" s="164">
        <v>595510</v>
      </c>
      <c r="P42" s="164">
        <v>894263</v>
      </c>
      <c r="Q42" s="164">
        <v>6317</v>
      </c>
      <c r="R42" s="120">
        <v>1440446</v>
      </c>
    </row>
    <row r="43" spans="1:18" ht="14.25">
      <c r="A43" s="35"/>
      <c r="B43" s="35"/>
      <c r="C43" s="35"/>
      <c r="D43" s="35"/>
      <c r="E43" s="35"/>
      <c r="F43" s="35"/>
      <c r="G43" s="35"/>
      <c r="H43" s="35"/>
      <c r="I43" s="35"/>
      <c r="J43" s="440"/>
      <c r="K43" s="438"/>
      <c r="L43" s="403" t="s">
        <v>257</v>
      </c>
      <c r="M43" s="184" t="s">
        <v>20</v>
      </c>
      <c r="N43" s="164">
        <v>2</v>
      </c>
      <c r="O43" s="164" t="s">
        <v>258</v>
      </c>
      <c r="P43" s="164" t="s">
        <v>258</v>
      </c>
      <c r="Q43" s="164" t="s">
        <v>258</v>
      </c>
      <c r="R43" s="120" t="s">
        <v>187</v>
      </c>
    </row>
    <row r="44" spans="1:18" ht="14.25">
      <c r="A44" s="35"/>
      <c r="B44" s="35"/>
      <c r="C44" s="35"/>
      <c r="D44" s="35"/>
      <c r="E44" s="35"/>
      <c r="F44" s="35"/>
      <c r="G44" s="35"/>
      <c r="H44" s="35"/>
      <c r="I44" s="35"/>
      <c r="J44" s="440"/>
      <c r="K44" s="438"/>
      <c r="L44" s="403"/>
      <c r="M44" s="183" t="s">
        <v>19</v>
      </c>
      <c r="N44" s="164">
        <v>6947</v>
      </c>
      <c r="O44" s="164" t="s">
        <v>258</v>
      </c>
      <c r="P44" s="164" t="s">
        <v>258</v>
      </c>
      <c r="Q44" s="164" t="s">
        <v>258</v>
      </c>
      <c r="R44" s="120" t="s">
        <v>187</v>
      </c>
    </row>
    <row r="45" spans="9:18" ht="15.75" customHeight="1">
      <c r="I45" s="35"/>
      <c r="J45" s="440"/>
      <c r="K45" s="438"/>
      <c r="L45" s="405" t="s">
        <v>239</v>
      </c>
      <c r="M45" s="184" t="s">
        <v>20</v>
      </c>
      <c r="N45" s="164" t="s">
        <v>258</v>
      </c>
      <c r="O45" s="164" t="s">
        <v>258</v>
      </c>
      <c r="P45" s="164" t="s">
        <v>258</v>
      </c>
      <c r="Q45" s="164" t="s">
        <v>258</v>
      </c>
      <c r="R45" s="120" t="s">
        <v>187</v>
      </c>
    </row>
    <row r="46" spans="9:18" ht="15" customHeight="1">
      <c r="I46" s="35"/>
      <c r="J46" s="440"/>
      <c r="K46" s="438"/>
      <c r="L46" s="405"/>
      <c r="M46" s="183" t="s">
        <v>156</v>
      </c>
      <c r="N46" s="164" t="s">
        <v>258</v>
      </c>
      <c r="O46" s="164" t="s">
        <v>258</v>
      </c>
      <c r="P46" s="164" t="s">
        <v>258</v>
      </c>
      <c r="Q46" s="164" t="s">
        <v>258</v>
      </c>
      <c r="R46" s="120" t="s">
        <v>187</v>
      </c>
    </row>
    <row r="47" spans="9:18" ht="14.25">
      <c r="I47" s="35"/>
      <c r="J47" s="440"/>
      <c r="K47" s="438"/>
      <c r="L47" s="403" t="s">
        <v>254</v>
      </c>
      <c r="M47" s="184" t="s">
        <v>20</v>
      </c>
      <c r="N47" s="162">
        <v>436</v>
      </c>
      <c r="O47" s="164">
        <v>129</v>
      </c>
      <c r="P47" s="164">
        <v>282</v>
      </c>
      <c r="Q47" s="164">
        <v>68</v>
      </c>
      <c r="R47" s="120">
        <v>218</v>
      </c>
    </row>
    <row r="48" spans="9:18" ht="14.25">
      <c r="I48" s="35"/>
      <c r="J48" s="440"/>
      <c r="K48" s="438"/>
      <c r="L48" s="403"/>
      <c r="M48" s="183" t="s">
        <v>19</v>
      </c>
      <c r="N48" s="164">
        <v>1742720</v>
      </c>
      <c r="O48" s="164">
        <v>536182</v>
      </c>
      <c r="P48" s="164">
        <v>1543116</v>
      </c>
      <c r="Q48" s="164">
        <v>257116</v>
      </c>
      <c r="R48" s="120">
        <v>1222521</v>
      </c>
    </row>
    <row r="49" spans="9:18" ht="14.25">
      <c r="I49" s="35"/>
      <c r="J49" s="440"/>
      <c r="K49" s="438"/>
      <c r="L49" s="403" t="s">
        <v>255</v>
      </c>
      <c r="M49" s="184" t="s">
        <v>20</v>
      </c>
      <c r="N49" s="164">
        <v>1</v>
      </c>
      <c r="O49" s="164" t="s">
        <v>258</v>
      </c>
      <c r="P49" s="164">
        <v>1</v>
      </c>
      <c r="Q49" s="164" t="s">
        <v>258</v>
      </c>
      <c r="R49" s="120">
        <v>1</v>
      </c>
    </row>
    <row r="50" spans="9:18" ht="14.25">
      <c r="I50" s="35"/>
      <c r="J50" s="441"/>
      <c r="K50" s="438"/>
      <c r="L50" s="403"/>
      <c r="M50" s="183" t="s">
        <v>19</v>
      </c>
      <c r="N50" s="186">
        <v>9011</v>
      </c>
      <c r="O50" s="186" t="s">
        <v>258</v>
      </c>
      <c r="P50" s="186">
        <v>73684</v>
      </c>
      <c r="Q50" s="186" t="s">
        <v>258</v>
      </c>
      <c r="R50" s="121">
        <v>21439</v>
      </c>
    </row>
    <row r="51" spans="9:18" ht="14.25">
      <c r="I51" s="35"/>
      <c r="J51" s="34" t="s">
        <v>150</v>
      </c>
      <c r="K51" s="96"/>
      <c r="L51" s="43"/>
      <c r="M51" s="40"/>
      <c r="N51" s="85"/>
      <c r="O51" s="85"/>
      <c r="P51" s="85"/>
      <c r="Q51" s="85"/>
      <c r="R51" s="85"/>
    </row>
    <row r="52" spans="9:18" ht="14.25">
      <c r="I52" s="35"/>
      <c r="J52" s="38"/>
      <c r="K52" s="96"/>
      <c r="L52" s="43"/>
      <c r="M52" s="40"/>
      <c r="N52" s="85"/>
      <c r="O52" s="85"/>
      <c r="P52" s="85"/>
      <c r="Q52" s="85"/>
      <c r="R52" s="85"/>
    </row>
    <row r="53" spans="9:18" ht="14.25">
      <c r="I53" s="35"/>
      <c r="J53" s="38"/>
      <c r="K53" s="38"/>
      <c r="L53" s="43"/>
      <c r="M53" s="40"/>
      <c r="N53" s="85"/>
      <c r="O53" s="85"/>
      <c r="P53" s="85"/>
      <c r="Q53" s="85"/>
      <c r="R53" s="85"/>
    </row>
    <row r="54" spans="9:18" ht="14.25">
      <c r="I54" s="35"/>
      <c r="J54" s="38"/>
      <c r="K54" s="38"/>
      <c r="L54" s="402"/>
      <c r="M54" s="40"/>
      <c r="N54" s="43"/>
      <c r="O54" s="85"/>
      <c r="P54" s="85"/>
      <c r="Q54" s="85"/>
      <c r="R54" s="85"/>
    </row>
    <row r="55" spans="9:18" ht="14.25">
      <c r="I55" s="35"/>
      <c r="J55" s="38"/>
      <c r="K55" s="38"/>
      <c r="L55" s="402"/>
      <c r="M55" s="40"/>
      <c r="N55" s="85"/>
      <c r="O55" s="85"/>
      <c r="P55" s="85"/>
      <c r="Q55" s="85"/>
      <c r="R55" s="85"/>
    </row>
    <row r="56" ht="14.25">
      <c r="I56" s="35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63">
    <mergeCell ref="L49:L50"/>
    <mergeCell ref="K25:K39"/>
    <mergeCell ref="K40:K50"/>
    <mergeCell ref="J24:J50"/>
    <mergeCell ref="L43:L44"/>
    <mergeCell ref="L45:L46"/>
    <mergeCell ref="L47:L48"/>
    <mergeCell ref="L41:L42"/>
    <mergeCell ref="Q7:Q8"/>
    <mergeCell ref="P7:P8"/>
    <mergeCell ref="O7:O8"/>
    <mergeCell ref="N7:N8"/>
    <mergeCell ref="B34:B35"/>
    <mergeCell ref="L26:L27"/>
    <mergeCell ref="B18:B19"/>
    <mergeCell ref="B16:B17"/>
    <mergeCell ref="K12:L13"/>
    <mergeCell ref="K14:L15"/>
    <mergeCell ref="A39:B40"/>
    <mergeCell ref="K22:L23"/>
    <mergeCell ref="K24:M24"/>
    <mergeCell ref="B21:B22"/>
    <mergeCell ref="B30:B31"/>
    <mergeCell ref="B27:B28"/>
    <mergeCell ref="B32:B33"/>
    <mergeCell ref="B36:B37"/>
    <mergeCell ref="B23:B24"/>
    <mergeCell ref="B25:B26"/>
    <mergeCell ref="J2:R2"/>
    <mergeCell ref="A2:H2"/>
    <mergeCell ref="B6:C6"/>
    <mergeCell ref="B7:C7"/>
    <mergeCell ref="A4:C4"/>
    <mergeCell ref="K6:M6"/>
    <mergeCell ref="A5:A9"/>
    <mergeCell ref="J6:J8"/>
    <mergeCell ref="K7:M8"/>
    <mergeCell ref="R7:R8"/>
    <mergeCell ref="A10:A19"/>
    <mergeCell ref="A21:A28"/>
    <mergeCell ref="A30:A37"/>
    <mergeCell ref="L25:M25"/>
    <mergeCell ref="B12:B13"/>
    <mergeCell ref="B14:B15"/>
    <mergeCell ref="K16:L17"/>
    <mergeCell ref="B8:C8"/>
    <mergeCell ref="J4:M4"/>
    <mergeCell ref="J5:M5"/>
    <mergeCell ref="K10:L11"/>
    <mergeCell ref="B5:C5"/>
    <mergeCell ref="K9:M9"/>
    <mergeCell ref="J9:J23"/>
    <mergeCell ref="B10:B11"/>
    <mergeCell ref="L54:L55"/>
    <mergeCell ref="K18:L19"/>
    <mergeCell ref="L32:L33"/>
    <mergeCell ref="K20:L21"/>
    <mergeCell ref="L38:L39"/>
    <mergeCell ref="L28:L29"/>
    <mergeCell ref="L30:L31"/>
    <mergeCell ref="L36:L37"/>
    <mergeCell ref="L40:M40"/>
    <mergeCell ref="L34:L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zoomScalePageLayoutView="0" workbookViewId="0" topLeftCell="AJ49">
      <selection activeCell="AL72" sqref="AL72"/>
    </sheetView>
  </sheetViews>
  <sheetFormatPr defaultColWidth="10.59765625" defaultRowHeight="15"/>
  <cols>
    <col min="1" max="1" width="2.59765625" style="34" customWidth="1"/>
    <col min="2" max="2" width="27.59765625" style="34" customWidth="1"/>
    <col min="3" max="3" width="3.19921875" style="218" customWidth="1"/>
    <col min="4" max="4" width="7" style="34" customWidth="1"/>
    <col min="5" max="6" width="5.59765625" style="34" customWidth="1"/>
    <col min="7" max="7" width="3.19921875" style="218" customWidth="1"/>
    <col min="8" max="8" width="3.5" style="34" customWidth="1"/>
    <col min="9" max="9" width="3.19921875" style="218" customWidth="1"/>
    <col min="10" max="10" width="4.3984375" style="34" customWidth="1"/>
    <col min="11" max="11" width="3.19921875" style="218" customWidth="1"/>
    <col min="12" max="12" width="3.09765625" style="34" customWidth="1"/>
    <col min="13" max="13" width="3.19921875" style="218" customWidth="1"/>
    <col min="14" max="14" width="4.19921875" style="34" customWidth="1"/>
    <col min="15" max="15" width="3.19921875" style="218" customWidth="1"/>
    <col min="16" max="16" width="3.19921875" style="198" customWidth="1"/>
    <col min="17" max="18" width="5.59765625" style="34" customWidth="1"/>
    <col min="19" max="19" width="3.19921875" style="218" customWidth="1"/>
    <col min="20" max="20" width="2.8984375" style="198" customWidth="1"/>
    <col min="21" max="21" width="3.19921875" style="211" customWidth="1"/>
    <col min="22" max="22" width="2.8984375" style="198" customWidth="1"/>
    <col min="23" max="25" width="5.59765625" style="34" customWidth="1"/>
    <col min="26" max="26" width="3.19921875" style="218" customWidth="1"/>
    <col min="27" max="27" width="4.5" style="198" customWidth="1"/>
    <col min="28" max="29" width="5.59765625" style="34" customWidth="1"/>
    <col min="30" max="30" width="3.19921875" style="218" customWidth="1"/>
    <col min="31" max="31" width="3.5" style="198" customWidth="1"/>
    <col min="32" max="32" width="3.19921875" style="211" customWidth="1"/>
    <col min="33" max="33" width="3.19921875" style="198" customWidth="1"/>
    <col min="34" max="34" width="5.59765625" style="34" customWidth="1"/>
    <col min="35" max="35" width="10.59765625" style="34" customWidth="1"/>
    <col min="36" max="36" width="11.69921875" style="34" customWidth="1"/>
    <col min="37" max="37" width="10.59765625" style="34" customWidth="1"/>
    <col min="38" max="42" width="10.09765625" style="34" customWidth="1"/>
    <col min="43" max="43" width="11.8984375" style="34" customWidth="1"/>
    <col min="44" max="44" width="12.59765625" style="34" customWidth="1"/>
    <col min="45" max="45" width="13.5" style="34" customWidth="1"/>
    <col min="46" max="46" width="12" style="34" customWidth="1"/>
    <col min="47" max="50" width="10.09765625" style="34" customWidth="1"/>
    <col min="51" max="51" width="9.09765625" style="34" customWidth="1"/>
    <col min="52" max="16384" width="10.59765625" style="34" customWidth="1"/>
  </cols>
  <sheetData>
    <row r="1" spans="1:50" s="2" customFormat="1" ht="19.5" customHeight="1">
      <c r="A1" s="1" t="s">
        <v>259</v>
      </c>
      <c r="C1" s="213"/>
      <c r="G1" s="213"/>
      <c r="I1" s="213"/>
      <c r="K1" s="213"/>
      <c r="M1" s="213"/>
      <c r="O1" s="213"/>
      <c r="P1" s="201"/>
      <c r="S1" s="213"/>
      <c r="T1" s="201"/>
      <c r="U1" s="201"/>
      <c r="V1" s="201"/>
      <c r="AA1" s="201"/>
      <c r="AD1" s="213"/>
      <c r="AE1" s="201"/>
      <c r="AF1" s="234"/>
      <c r="AG1" s="201"/>
      <c r="AX1" s="3" t="s">
        <v>155</v>
      </c>
    </row>
    <row r="2" spans="1:50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02"/>
      <c r="Q2" s="82"/>
      <c r="R2" s="82"/>
      <c r="S2" s="82"/>
      <c r="T2" s="202"/>
      <c r="U2" s="202"/>
      <c r="V2" s="202"/>
      <c r="W2" s="82"/>
      <c r="X2" s="82"/>
      <c r="Y2" s="82"/>
      <c r="Z2" s="82"/>
      <c r="AA2" s="202"/>
      <c r="AB2" s="82"/>
      <c r="AC2" s="82"/>
      <c r="AD2" s="82"/>
      <c r="AE2" s="202"/>
      <c r="AF2" s="202"/>
      <c r="AG2" s="202"/>
      <c r="AH2" s="82"/>
      <c r="AI2" s="87"/>
      <c r="AJ2" s="330" t="s">
        <v>285</v>
      </c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250"/>
    </row>
    <row r="3" spans="1:50" ht="19.5" customHeight="1">
      <c r="A3" s="330" t="s">
        <v>350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87"/>
      <c r="AJ3" s="491" t="s">
        <v>284</v>
      </c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38"/>
    </row>
    <row r="4" spans="1:49" ht="18" customHeight="1" thickBot="1">
      <c r="A4" s="48"/>
      <c r="B4" s="48"/>
      <c r="C4" s="214"/>
      <c r="D4" s="48"/>
      <c r="E4" s="48"/>
      <c r="F4" s="48"/>
      <c r="G4" s="214"/>
      <c r="H4" s="48"/>
      <c r="I4" s="214"/>
      <c r="J4" s="48"/>
      <c r="K4" s="214"/>
      <c r="L4" s="48"/>
      <c r="M4" s="214"/>
      <c r="N4" s="48"/>
      <c r="O4" s="214"/>
      <c r="P4" s="203"/>
      <c r="Q4" s="48"/>
      <c r="R4" s="48"/>
      <c r="S4" s="214"/>
      <c r="T4" s="203"/>
      <c r="U4" s="208"/>
      <c r="V4" s="203"/>
      <c r="W4" s="48"/>
      <c r="X4" s="48"/>
      <c r="Y4" s="48"/>
      <c r="Z4" s="214"/>
      <c r="AA4" s="203"/>
      <c r="AB4" s="48"/>
      <c r="AC4" s="48"/>
      <c r="AD4" s="214"/>
      <c r="AE4" s="203"/>
      <c r="AF4" s="208"/>
      <c r="AG4" s="203"/>
      <c r="AH4" s="48"/>
      <c r="AI4" s="87"/>
      <c r="AW4" s="47" t="s">
        <v>283</v>
      </c>
    </row>
    <row r="5" spans="1:49" ht="18" customHeight="1">
      <c r="A5" s="517" t="s">
        <v>264</v>
      </c>
      <c r="B5" s="518"/>
      <c r="C5" s="502" t="s">
        <v>265</v>
      </c>
      <c r="D5" s="523"/>
      <c r="E5" s="485" t="s">
        <v>39</v>
      </c>
      <c r="F5" s="485" t="s">
        <v>40</v>
      </c>
      <c r="G5" s="502" t="s">
        <v>266</v>
      </c>
      <c r="H5" s="508"/>
      <c r="I5" s="502" t="s">
        <v>41</v>
      </c>
      <c r="J5" s="508"/>
      <c r="K5" s="502" t="s">
        <v>42</v>
      </c>
      <c r="L5" s="508"/>
      <c r="M5" s="502" t="s">
        <v>43</v>
      </c>
      <c r="N5" s="508"/>
      <c r="O5" s="502" t="s">
        <v>267</v>
      </c>
      <c r="P5" s="508"/>
      <c r="Q5" s="485" t="s">
        <v>127</v>
      </c>
      <c r="R5" s="485" t="s">
        <v>128</v>
      </c>
      <c r="S5" s="511" t="s">
        <v>129</v>
      </c>
      <c r="T5" s="512"/>
      <c r="U5" s="511" t="s">
        <v>130</v>
      </c>
      <c r="V5" s="512"/>
      <c r="W5" s="485" t="s">
        <v>268</v>
      </c>
      <c r="X5" s="485" t="s">
        <v>269</v>
      </c>
      <c r="Y5" s="485" t="s">
        <v>270</v>
      </c>
      <c r="Z5" s="502" t="s">
        <v>271</v>
      </c>
      <c r="AA5" s="508"/>
      <c r="AB5" s="485" t="s">
        <v>272</v>
      </c>
      <c r="AC5" s="485" t="s">
        <v>273</v>
      </c>
      <c r="AD5" s="502" t="s">
        <v>44</v>
      </c>
      <c r="AE5" s="508"/>
      <c r="AF5" s="502" t="s">
        <v>274</v>
      </c>
      <c r="AG5" s="508"/>
      <c r="AH5" s="502" t="s">
        <v>275</v>
      </c>
      <c r="AI5" s="88"/>
      <c r="AJ5" s="489" t="s">
        <v>286</v>
      </c>
      <c r="AK5" s="408" t="s">
        <v>287</v>
      </c>
      <c r="AL5" s="408"/>
      <c r="AM5" s="408"/>
      <c r="AN5" s="408"/>
      <c r="AO5" s="408"/>
      <c r="AP5" s="409"/>
      <c r="AQ5" s="449" t="s">
        <v>288</v>
      </c>
      <c r="AR5" s="450"/>
      <c r="AS5" s="451"/>
      <c r="AT5" s="488" t="s">
        <v>289</v>
      </c>
      <c r="AU5" s="408"/>
      <c r="AV5" s="409"/>
      <c r="AW5" s="447" t="s">
        <v>290</v>
      </c>
    </row>
    <row r="6" spans="1:49" ht="18" customHeight="1">
      <c r="A6" s="519"/>
      <c r="B6" s="520"/>
      <c r="C6" s="524"/>
      <c r="D6" s="525"/>
      <c r="E6" s="486"/>
      <c r="F6" s="486"/>
      <c r="G6" s="503"/>
      <c r="H6" s="509"/>
      <c r="I6" s="503"/>
      <c r="J6" s="509"/>
      <c r="K6" s="503"/>
      <c r="L6" s="509"/>
      <c r="M6" s="503"/>
      <c r="N6" s="509"/>
      <c r="O6" s="503"/>
      <c r="P6" s="509"/>
      <c r="Q6" s="486"/>
      <c r="R6" s="486"/>
      <c r="S6" s="513"/>
      <c r="T6" s="514"/>
      <c r="U6" s="513"/>
      <c r="V6" s="514"/>
      <c r="W6" s="486"/>
      <c r="X6" s="486"/>
      <c r="Y6" s="486"/>
      <c r="Z6" s="503"/>
      <c r="AA6" s="509"/>
      <c r="AB6" s="486"/>
      <c r="AC6" s="486"/>
      <c r="AD6" s="503"/>
      <c r="AE6" s="509"/>
      <c r="AF6" s="503"/>
      <c r="AG6" s="509"/>
      <c r="AH6" s="503"/>
      <c r="AI6" s="88"/>
      <c r="AJ6" s="494"/>
      <c r="AK6" s="236" t="s">
        <v>291</v>
      </c>
      <c r="AL6" s="236" t="s">
        <v>292</v>
      </c>
      <c r="AM6" s="236" t="s">
        <v>293</v>
      </c>
      <c r="AN6" s="236" t="s">
        <v>294</v>
      </c>
      <c r="AO6" s="236" t="s">
        <v>295</v>
      </c>
      <c r="AP6" s="50" t="s">
        <v>26</v>
      </c>
      <c r="AQ6" s="97" t="s">
        <v>296</v>
      </c>
      <c r="AR6" s="236" t="s">
        <v>297</v>
      </c>
      <c r="AS6" s="236" t="s">
        <v>298</v>
      </c>
      <c r="AT6" s="236" t="s">
        <v>299</v>
      </c>
      <c r="AU6" s="236" t="s">
        <v>300</v>
      </c>
      <c r="AV6" s="236" t="s">
        <v>301</v>
      </c>
      <c r="AW6" s="448"/>
    </row>
    <row r="7" spans="1:49" ht="18" customHeight="1">
      <c r="A7" s="519"/>
      <c r="B7" s="520"/>
      <c r="C7" s="524"/>
      <c r="D7" s="525"/>
      <c r="E7" s="486"/>
      <c r="F7" s="486"/>
      <c r="G7" s="503"/>
      <c r="H7" s="509"/>
      <c r="I7" s="503"/>
      <c r="J7" s="509"/>
      <c r="K7" s="503"/>
      <c r="L7" s="509"/>
      <c r="M7" s="503"/>
      <c r="N7" s="509"/>
      <c r="O7" s="503"/>
      <c r="P7" s="509"/>
      <c r="Q7" s="486"/>
      <c r="R7" s="486"/>
      <c r="S7" s="513"/>
      <c r="T7" s="514"/>
      <c r="U7" s="513"/>
      <c r="V7" s="514"/>
      <c r="W7" s="486"/>
      <c r="X7" s="486"/>
      <c r="Y7" s="486"/>
      <c r="Z7" s="503"/>
      <c r="AA7" s="509"/>
      <c r="AB7" s="486"/>
      <c r="AC7" s="486"/>
      <c r="AD7" s="503"/>
      <c r="AE7" s="509"/>
      <c r="AF7" s="503"/>
      <c r="AG7" s="509"/>
      <c r="AH7" s="503"/>
      <c r="AI7" s="88"/>
      <c r="AJ7" s="185" t="s">
        <v>134</v>
      </c>
      <c r="AK7" s="272">
        <f>SUM(AL7:AP7)</f>
        <v>380</v>
      </c>
      <c r="AL7" s="124">
        <v>237</v>
      </c>
      <c r="AM7" s="124">
        <v>28</v>
      </c>
      <c r="AN7" s="124">
        <v>51</v>
      </c>
      <c r="AO7" s="124">
        <v>3</v>
      </c>
      <c r="AP7" s="124">
        <v>61</v>
      </c>
      <c r="AQ7" s="124">
        <v>196</v>
      </c>
      <c r="AR7" s="124">
        <v>23</v>
      </c>
      <c r="AS7" s="124">
        <v>93</v>
      </c>
      <c r="AT7" s="124">
        <v>118</v>
      </c>
      <c r="AU7" s="124">
        <v>14</v>
      </c>
      <c r="AV7" s="124">
        <v>55</v>
      </c>
      <c r="AW7" s="124">
        <v>646</v>
      </c>
    </row>
    <row r="8" spans="1:49" ht="18" customHeight="1">
      <c r="A8" s="519"/>
      <c r="B8" s="520"/>
      <c r="C8" s="524"/>
      <c r="D8" s="525"/>
      <c r="E8" s="486"/>
      <c r="F8" s="486"/>
      <c r="G8" s="503"/>
      <c r="H8" s="509"/>
      <c r="I8" s="503"/>
      <c r="J8" s="509"/>
      <c r="K8" s="503"/>
      <c r="L8" s="509"/>
      <c r="M8" s="503"/>
      <c r="N8" s="509"/>
      <c r="O8" s="503"/>
      <c r="P8" s="509"/>
      <c r="Q8" s="486"/>
      <c r="R8" s="486"/>
      <c r="S8" s="513"/>
      <c r="T8" s="514"/>
      <c r="U8" s="513"/>
      <c r="V8" s="514"/>
      <c r="W8" s="486"/>
      <c r="X8" s="486"/>
      <c r="Y8" s="486"/>
      <c r="Z8" s="503"/>
      <c r="AA8" s="509"/>
      <c r="AB8" s="486"/>
      <c r="AC8" s="486"/>
      <c r="AD8" s="503"/>
      <c r="AE8" s="509"/>
      <c r="AF8" s="503"/>
      <c r="AG8" s="509"/>
      <c r="AH8" s="503"/>
      <c r="AI8" s="88"/>
      <c r="AJ8" s="31" t="s">
        <v>302</v>
      </c>
      <c r="AK8" s="127">
        <f>SUM(AL8:AP8)</f>
        <v>376</v>
      </c>
      <c r="AL8" s="125">
        <v>244</v>
      </c>
      <c r="AM8" s="125">
        <v>32</v>
      </c>
      <c r="AN8" s="125">
        <v>48</v>
      </c>
      <c r="AO8" s="241" t="s">
        <v>187</v>
      </c>
      <c r="AP8" s="125">
        <v>52</v>
      </c>
      <c r="AQ8" s="125">
        <v>230</v>
      </c>
      <c r="AR8" s="125">
        <v>36</v>
      </c>
      <c r="AS8" s="125">
        <v>82</v>
      </c>
      <c r="AT8" s="125">
        <v>131</v>
      </c>
      <c r="AU8" s="125">
        <v>25</v>
      </c>
      <c r="AV8" s="125">
        <v>57</v>
      </c>
      <c r="AW8" s="125">
        <v>700</v>
      </c>
    </row>
    <row r="9" spans="1:49" ht="18" customHeight="1">
      <c r="A9" s="519"/>
      <c r="B9" s="520"/>
      <c r="C9" s="524"/>
      <c r="D9" s="525"/>
      <c r="E9" s="486"/>
      <c r="F9" s="486"/>
      <c r="G9" s="503"/>
      <c r="H9" s="509"/>
      <c r="I9" s="503"/>
      <c r="J9" s="509"/>
      <c r="K9" s="503"/>
      <c r="L9" s="509"/>
      <c r="M9" s="503"/>
      <c r="N9" s="509"/>
      <c r="O9" s="503"/>
      <c r="P9" s="509"/>
      <c r="Q9" s="486"/>
      <c r="R9" s="486"/>
      <c r="S9" s="513"/>
      <c r="T9" s="514"/>
      <c r="U9" s="513"/>
      <c r="V9" s="514"/>
      <c r="W9" s="486"/>
      <c r="X9" s="486"/>
      <c r="Y9" s="486"/>
      <c r="Z9" s="503"/>
      <c r="AA9" s="509"/>
      <c r="AB9" s="486"/>
      <c r="AC9" s="486"/>
      <c r="AD9" s="503"/>
      <c r="AE9" s="509"/>
      <c r="AF9" s="503"/>
      <c r="AG9" s="509"/>
      <c r="AH9" s="503"/>
      <c r="AI9" s="35"/>
      <c r="AJ9" s="31" t="s">
        <v>303</v>
      </c>
      <c r="AK9" s="127">
        <f>SUM(AL9:AP9)</f>
        <v>342</v>
      </c>
      <c r="AL9" s="125">
        <v>246</v>
      </c>
      <c r="AM9" s="125">
        <v>18</v>
      </c>
      <c r="AN9" s="125">
        <v>36</v>
      </c>
      <c r="AO9" s="241" t="s">
        <v>187</v>
      </c>
      <c r="AP9" s="125">
        <v>42</v>
      </c>
      <c r="AQ9" s="125">
        <v>225</v>
      </c>
      <c r="AR9" s="125">
        <v>26</v>
      </c>
      <c r="AS9" s="125">
        <v>78</v>
      </c>
      <c r="AT9" s="125">
        <v>146</v>
      </c>
      <c r="AU9" s="125">
        <v>15</v>
      </c>
      <c r="AV9" s="125">
        <v>49</v>
      </c>
      <c r="AW9" s="125">
        <v>703</v>
      </c>
    </row>
    <row r="10" spans="1:49" ht="18" customHeight="1">
      <c r="A10" s="519"/>
      <c r="B10" s="520"/>
      <c r="C10" s="524"/>
      <c r="D10" s="525"/>
      <c r="E10" s="486"/>
      <c r="F10" s="486"/>
      <c r="G10" s="503"/>
      <c r="H10" s="509"/>
      <c r="I10" s="503"/>
      <c r="J10" s="509"/>
      <c r="K10" s="503"/>
      <c r="L10" s="509"/>
      <c r="M10" s="503"/>
      <c r="N10" s="509"/>
      <c r="O10" s="503"/>
      <c r="P10" s="509"/>
      <c r="Q10" s="486"/>
      <c r="R10" s="486"/>
      <c r="S10" s="513"/>
      <c r="T10" s="514"/>
      <c r="U10" s="513"/>
      <c r="V10" s="514"/>
      <c r="W10" s="486"/>
      <c r="X10" s="486"/>
      <c r="Y10" s="486"/>
      <c r="Z10" s="503"/>
      <c r="AA10" s="509"/>
      <c r="AB10" s="486"/>
      <c r="AC10" s="486"/>
      <c r="AD10" s="503"/>
      <c r="AE10" s="509"/>
      <c r="AF10" s="503"/>
      <c r="AG10" s="509"/>
      <c r="AH10" s="503"/>
      <c r="AI10" s="35"/>
      <c r="AJ10" s="31" t="s">
        <v>304</v>
      </c>
      <c r="AK10" s="127">
        <f>SUM(AL10:AP10)</f>
        <v>417</v>
      </c>
      <c r="AL10" s="125">
        <v>221</v>
      </c>
      <c r="AM10" s="125">
        <v>68</v>
      </c>
      <c r="AN10" s="125">
        <v>58</v>
      </c>
      <c r="AO10" s="125">
        <v>1</v>
      </c>
      <c r="AP10" s="125">
        <v>69</v>
      </c>
      <c r="AQ10" s="125">
        <v>205</v>
      </c>
      <c r="AR10" s="125">
        <v>43</v>
      </c>
      <c r="AS10" s="125">
        <v>66</v>
      </c>
      <c r="AT10" s="125">
        <v>126</v>
      </c>
      <c r="AU10" s="125">
        <v>19</v>
      </c>
      <c r="AV10" s="125">
        <v>39</v>
      </c>
      <c r="AW10" s="125">
        <v>631</v>
      </c>
    </row>
    <row r="11" spans="1:49" ht="18" customHeight="1">
      <c r="A11" s="521"/>
      <c r="B11" s="522"/>
      <c r="C11" s="526"/>
      <c r="D11" s="527"/>
      <c r="E11" s="487"/>
      <c r="F11" s="487"/>
      <c r="G11" s="504"/>
      <c r="H11" s="510"/>
      <c r="I11" s="504"/>
      <c r="J11" s="510"/>
      <c r="K11" s="504"/>
      <c r="L11" s="510"/>
      <c r="M11" s="504"/>
      <c r="N11" s="510"/>
      <c r="O11" s="504"/>
      <c r="P11" s="510"/>
      <c r="Q11" s="487"/>
      <c r="R11" s="487"/>
      <c r="S11" s="515"/>
      <c r="T11" s="516"/>
      <c r="U11" s="515"/>
      <c r="V11" s="516"/>
      <c r="W11" s="487"/>
      <c r="X11" s="487"/>
      <c r="Y11" s="487"/>
      <c r="Z11" s="504"/>
      <c r="AA11" s="510"/>
      <c r="AB11" s="487"/>
      <c r="AC11" s="487"/>
      <c r="AD11" s="504"/>
      <c r="AE11" s="510"/>
      <c r="AF11" s="504"/>
      <c r="AG11" s="510"/>
      <c r="AH11" s="504"/>
      <c r="AI11" s="35"/>
      <c r="AJ11" s="136" t="s">
        <v>305</v>
      </c>
      <c r="AK11" s="259">
        <v>384</v>
      </c>
      <c r="AL11" s="237">
        <v>268</v>
      </c>
      <c r="AM11" s="237">
        <v>20</v>
      </c>
      <c r="AN11" s="237">
        <v>45</v>
      </c>
      <c r="AO11" s="237">
        <v>1</v>
      </c>
      <c r="AP11" s="237">
        <v>49</v>
      </c>
      <c r="AQ11" s="237">
        <v>136</v>
      </c>
      <c r="AR11" s="237">
        <v>40</v>
      </c>
      <c r="AS11" s="237">
        <v>83</v>
      </c>
      <c r="AT11" s="237">
        <v>158</v>
      </c>
      <c r="AU11" s="237">
        <v>24</v>
      </c>
      <c r="AV11" s="237">
        <v>58</v>
      </c>
      <c r="AW11" s="237">
        <v>698</v>
      </c>
    </row>
    <row r="12" spans="1:50" ht="16.5" customHeight="1">
      <c r="A12" s="52"/>
      <c r="B12" s="53"/>
      <c r="C12" s="222"/>
      <c r="D12" s="55"/>
      <c r="E12" s="54"/>
      <c r="F12" s="54"/>
      <c r="G12" s="54"/>
      <c r="H12" s="54"/>
      <c r="I12" s="54"/>
      <c r="J12" s="54"/>
      <c r="K12" s="54"/>
      <c r="L12" s="200"/>
      <c r="M12" s="200"/>
      <c r="N12" s="200"/>
      <c r="O12" s="200"/>
      <c r="P12" s="200"/>
      <c r="Q12" s="54"/>
      <c r="R12" s="54"/>
      <c r="S12" s="54"/>
      <c r="T12" s="200"/>
      <c r="U12" s="200"/>
      <c r="V12" s="200"/>
      <c r="W12" s="54"/>
      <c r="X12" s="54"/>
      <c r="Y12" s="54"/>
      <c r="Z12" s="54"/>
      <c r="AA12" s="200"/>
      <c r="AB12" s="55"/>
      <c r="AC12" s="54"/>
      <c r="AD12" s="54"/>
      <c r="AE12" s="200"/>
      <c r="AF12" s="200"/>
      <c r="AG12" s="204"/>
      <c r="AH12" s="54"/>
      <c r="AI12" s="35"/>
      <c r="AJ12" s="51" t="s">
        <v>16</v>
      </c>
      <c r="AK12" s="59"/>
      <c r="AL12" s="59"/>
      <c r="AM12" s="59"/>
      <c r="AN12" s="59"/>
      <c r="AO12" s="59"/>
      <c r="AP12" s="59"/>
      <c r="AQ12" s="60"/>
      <c r="AR12" s="59"/>
      <c r="AS12" s="59"/>
      <c r="AT12" s="59"/>
      <c r="AU12" s="59"/>
      <c r="AV12" s="59"/>
      <c r="AW12" s="59"/>
      <c r="AX12" s="59"/>
    </row>
    <row r="13" spans="1:35" ht="16.5" customHeight="1">
      <c r="A13" s="506" t="s">
        <v>45</v>
      </c>
      <c r="B13" s="507"/>
      <c r="C13" s="131">
        <v>26</v>
      </c>
      <c r="D13" s="167">
        <f>SUM(D15,D43,D45,D53,D61,D67,D69,D71)</f>
        <v>1566</v>
      </c>
      <c r="E13" s="109">
        <f>SUM(E15,E43,E45,E53,E61,E67,E69,E71)</f>
        <v>4</v>
      </c>
      <c r="F13" s="109">
        <f>SUM(F15,F43,F45,F53,F61,F67,F69,F71)</f>
        <v>73</v>
      </c>
      <c r="G13" s="109" t="s">
        <v>385</v>
      </c>
      <c r="H13" s="167">
        <f aca="true" t="shared" si="0" ref="H13:AH13">SUM(H15,H43,H45,H53,H61,H67,H69,H71)</f>
        <v>29</v>
      </c>
      <c r="I13" s="167" t="s">
        <v>386</v>
      </c>
      <c r="J13" s="167">
        <f t="shared" si="0"/>
        <v>203</v>
      </c>
      <c r="K13" s="167" t="s">
        <v>386</v>
      </c>
      <c r="L13" s="167">
        <f t="shared" si="0"/>
        <v>49</v>
      </c>
      <c r="M13" s="167" t="s">
        <v>387</v>
      </c>
      <c r="N13" s="167">
        <f t="shared" si="0"/>
        <v>157</v>
      </c>
      <c r="O13" s="167" t="s">
        <v>385</v>
      </c>
      <c r="P13" s="167">
        <f t="shared" si="0"/>
        <v>80</v>
      </c>
      <c r="Q13" s="109">
        <v>5</v>
      </c>
      <c r="R13" s="109">
        <f t="shared" si="0"/>
        <v>5</v>
      </c>
      <c r="S13" s="109" t="s">
        <v>386</v>
      </c>
      <c r="T13" s="167">
        <f t="shared" si="0"/>
        <v>6</v>
      </c>
      <c r="U13" s="167" t="s">
        <v>386</v>
      </c>
      <c r="V13" s="167">
        <f t="shared" si="0"/>
        <v>4</v>
      </c>
      <c r="W13" s="109">
        <f t="shared" si="0"/>
        <v>68</v>
      </c>
      <c r="X13" s="109">
        <f t="shared" si="0"/>
        <v>120</v>
      </c>
      <c r="Y13" s="109">
        <f t="shared" si="0"/>
        <v>24</v>
      </c>
      <c r="Z13" s="109" t="s">
        <v>388</v>
      </c>
      <c r="AA13" s="167">
        <f t="shared" si="0"/>
        <v>404</v>
      </c>
      <c r="AB13" s="109">
        <f t="shared" si="0"/>
        <v>17</v>
      </c>
      <c r="AC13" s="109">
        <f t="shared" si="0"/>
        <v>101</v>
      </c>
      <c r="AD13" s="109" t="s">
        <v>386</v>
      </c>
      <c r="AE13" s="167">
        <f t="shared" si="0"/>
        <v>63</v>
      </c>
      <c r="AF13" s="167" t="s">
        <v>389</v>
      </c>
      <c r="AG13" s="167">
        <f t="shared" si="0"/>
        <v>91</v>
      </c>
      <c r="AH13" s="109">
        <f t="shared" si="0"/>
        <v>63</v>
      </c>
      <c r="AI13" s="35"/>
    </row>
    <row r="14" spans="1:35" ht="16.5" customHeight="1">
      <c r="A14" s="57"/>
      <c r="B14" s="58"/>
      <c r="C14" s="57"/>
      <c r="D14" s="171"/>
      <c r="E14" s="59"/>
      <c r="F14" s="38"/>
      <c r="G14" s="221"/>
      <c r="H14" s="194"/>
      <c r="I14" s="194"/>
      <c r="J14" s="194"/>
      <c r="K14" s="194"/>
      <c r="L14" s="194"/>
      <c r="M14" s="194"/>
      <c r="N14" s="194"/>
      <c r="O14" s="194"/>
      <c r="P14" s="194"/>
      <c r="Q14" s="59"/>
      <c r="R14" s="59"/>
      <c r="S14" s="59"/>
      <c r="T14" s="194"/>
      <c r="U14" s="194"/>
      <c r="V14" s="194"/>
      <c r="W14" s="59"/>
      <c r="X14" s="59"/>
      <c r="Y14" s="59"/>
      <c r="Z14" s="59"/>
      <c r="AA14" s="194"/>
      <c r="AB14" s="38"/>
      <c r="AC14" s="59"/>
      <c r="AD14" s="59"/>
      <c r="AE14" s="194"/>
      <c r="AF14" s="194"/>
      <c r="AG14" s="194"/>
      <c r="AH14" s="59"/>
      <c r="AI14" s="35"/>
    </row>
    <row r="15" spans="1:35" ht="16.5" customHeight="1">
      <c r="A15" s="430" t="s">
        <v>46</v>
      </c>
      <c r="B15" s="431"/>
      <c r="C15" s="223" t="s">
        <v>279</v>
      </c>
      <c r="D15" s="130">
        <f>SUM(D17:D41)</f>
        <v>543</v>
      </c>
      <c r="E15" s="122">
        <f>SUM(E17:E41)</f>
        <v>4</v>
      </c>
      <c r="F15" s="122">
        <f aca="true" t="shared" si="1" ref="F15:AH15">SUM(F17:F41)</f>
        <v>34</v>
      </c>
      <c r="G15" s="122"/>
      <c r="H15" s="130">
        <f t="shared" si="1"/>
        <v>5</v>
      </c>
      <c r="I15" s="130" t="s">
        <v>390</v>
      </c>
      <c r="J15" s="130">
        <f t="shared" si="1"/>
        <v>164</v>
      </c>
      <c r="K15" s="130" t="s">
        <v>390</v>
      </c>
      <c r="L15" s="130">
        <f t="shared" si="1"/>
        <v>19</v>
      </c>
      <c r="M15" s="130"/>
      <c r="N15" s="130">
        <f t="shared" si="1"/>
        <v>47</v>
      </c>
      <c r="O15" s="130"/>
      <c r="P15" s="130">
        <f t="shared" si="1"/>
        <v>10</v>
      </c>
      <c r="Q15" s="122">
        <f t="shared" si="1"/>
        <v>4</v>
      </c>
      <c r="R15" s="122">
        <f t="shared" si="1"/>
        <v>5</v>
      </c>
      <c r="S15" s="122" t="s">
        <v>390</v>
      </c>
      <c r="T15" s="130">
        <f t="shared" si="1"/>
        <v>2</v>
      </c>
      <c r="U15" s="130"/>
      <c r="V15" s="130">
        <f t="shared" si="1"/>
        <v>1</v>
      </c>
      <c r="W15" s="122">
        <f t="shared" si="1"/>
        <v>31</v>
      </c>
      <c r="X15" s="122">
        <f t="shared" si="1"/>
        <v>30</v>
      </c>
      <c r="Y15" s="122">
        <f t="shared" si="1"/>
        <v>12</v>
      </c>
      <c r="Z15" s="122" t="s">
        <v>390</v>
      </c>
      <c r="AA15" s="130">
        <f t="shared" si="1"/>
        <v>65</v>
      </c>
      <c r="AB15" s="122">
        <f t="shared" si="1"/>
        <v>9</v>
      </c>
      <c r="AC15" s="122">
        <f t="shared" si="1"/>
        <v>58</v>
      </c>
      <c r="AD15" s="122" t="s">
        <v>390</v>
      </c>
      <c r="AE15" s="130">
        <f t="shared" si="1"/>
        <v>24</v>
      </c>
      <c r="AF15" s="130"/>
      <c r="AG15" s="130">
        <f t="shared" si="1"/>
        <v>5</v>
      </c>
      <c r="AH15" s="122">
        <f t="shared" si="1"/>
        <v>14</v>
      </c>
      <c r="AI15" s="35"/>
    </row>
    <row r="16" spans="1:35" ht="16.5" customHeight="1">
      <c r="A16" s="49"/>
      <c r="B16" s="44"/>
      <c r="C16" s="216"/>
      <c r="D16" s="188"/>
      <c r="E16" s="43"/>
      <c r="F16" s="43"/>
      <c r="G16" s="216"/>
      <c r="H16" s="195"/>
      <c r="I16" s="209"/>
      <c r="J16" s="195"/>
      <c r="K16" s="209"/>
      <c r="L16" s="195"/>
      <c r="M16" s="209"/>
      <c r="N16" s="195"/>
      <c r="O16" s="209"/>
      <c r="P16" s="195"/>
      <c r="Q16" s="43"/>
      <c r="R16" s="43"/>
      <c r="S16" s="216"/>
      <c r="T16" s="195"/>
      <c r="U16" s="209"/>
      <c r="V16" s="195"/>
      <c r="W16" s="43"/>
      <c r="X16" s="43"/>
      <c r="Y16" s="43"/>
      <c r="Z16" s="216"/>
      <c r="AA16" s="195"/>
      <c r="AB16" s="43"/>
      <c r="AC16" s="43"/>
      <c r="AD16" s="216"/>
      <c r="AE16" s="195"/>
      <c r="AF16" s="209"/>
      <c r="AG16" s="195"/>
      <c r="AH16" s="43"/>
      <c r="AI16" s="35"/>
    </row>
    <row r="17" spans="1:35" ht="16.5" customHeight="1">
      <c r="A17" s="49"/>
      <c r="B17" s="37" t="s">
        <v>47</v>
      </c>
      <c r="C17" s="223"/>
      <c r="D17" s="130">
        <v>54</v>
      </c>
      <c r="E17" s="47">
        <v>1</v>
      </c>
      <c r="F17" s="47" t="s">
        <v>187</v>
      </c>
      <c r="G17" s="215"/>
      <c r="H17" s="47" t="s">
        <v>187</v>
      </c>
      <c r="I17" s="177"/>
      <c r="J17" s="196">
        <v>21</v>
      </c>
      <c r="K17" s="177"/>
      <c r="L17" s="47" t="s">
        <v>187</v>
      </c>
      <c r="M17" s="177"/>
      <c r="N17" s="196">
        <v>4</v>
      </c>
      <c r="O17" s="177"/>
      <c r="P17" s="47" t="s">
        <v>187</v>
      </c>
      <c r="Q17" s="47" t="s">
        <v>187</v>
      </c>
      <c r="R17" s="47" t="s">
        <v>187</v>
      </c>
      <c r="S17" s="215"/>
      <c r="T17" s="47" t="s">
        <v>187</v>
      </c>
      <c r="U17" s="177"/>
      <c r="V17" s="47" t="s">
        <v>187</v>
      </c>
      <c r="W17" s="38">
        <v>8</v>
      </c>
      <c r="X17" s="38">
        <v>6</v>
      </c>
      <c r="Y17" s="47" t="s">
        <v>187</v>
      </c>
      <c r="Z17" s="215"/>
      <c r="AA17" s="171">
        <v>8</v>
      </c>
      <c r="AB17" s="47">
        <v>1</v>
      </c>
      <c r="AC17" s="47">
        <v>1</v>
      </c>
      <c r="AD17" s="215"/>
      <c r="AE17" s="196">
        <v>3</v>
      </c>
      <c r="AF17" s="177"/>
      <c r="AG17" s="196">
        <v>1</v>
      </c>
      <c r="AH17" s="47">
        <v>1</v>
      </c>
      <c r="AI17" s="35"/>
    </row>
    <row r="18" spans="1:34" ht="16.5" customHeight="1">
      <c r="A18" s="43"/>
      <c r="B18" s="44"/>
      <c r="C18" s="216"/>
      <c r="D18" s="130"/>
      <c r="E18" s="41"/>
      <c r="F18" s="41"/>
      <c r="G18" s="217"/>
      <c r="H18" s="196"/>
      <c r="I18" s="177"/>
      <c r="J18" s="197"/>
      <c r="K18" s="210"/>
      <c r="L18" s="196"/>
      <c r="M18" s="177"/>
      <c r="N18" s="197"/>
      <c r="O18" s="210"/>
      <c r="P18" s="197"/>
      <c r="Q18" s="41"/>
      <c r="R18" s="41"/>
      <c r="S18" s="217"/>
      <c r="T18" s="197"/>
      <c r="U18" s="210"/>
      <c r="V18" s="197"/>
      <c r="W18" s="41"/>
      <c r="X18" s="41"/>
      <c r="Y18" s="41"/>
      <c r="Z18" s="217"/>
      <c r="AA18" s="197"/>
      <c r="AB18" s="41"/>
      <c r="AC18" s="41"/>
      <c r="AD18" s="217"/>
      <c r="AE18" s="197"/>
      <c r="AF18" s="210"/>
      <c r="AG18" s="197"/>
      <c r="AH18" s="41"/>
    </row>
    <row r="19" spans="1:34" ht="16.5" customHeight="1">
      <c r="A19" s="49"/>
      <c r="B19" s="37" t="s">
        <v>48</v>
      </c>
      <c r="C19" s="223" t="s">
        <v>277</v>
      </c>
      <c r="D19" s="130">
        <v>53</v>
      </c>
      <c r="E19" s="47" t="s">
        <v>187</v>
      </c>
      <c r="F19" s="47">
        <v>1</v>
      </c>
      <c r="G19" s="215"/>
      <c r="H19" s="47" t="s">
        <v>187</v>
      </c>
      <c r="I19" s="177"/>
      <c r="J19" s="196">
        <v>18</v>
      </c>
      <c r="K19" s="177"/>
      <c r="L19" s="47" t="s">
        <v>187</v>
      </c>
      <c r="M19" s="177"/>
      <c r="N19" s="196">
        <v>4</v>
      </c>
      <c r="O19" s="177"/>
      <c r="P19" s="47" t="s">
        <v>187</v>
      </c>
      <c r="Q19" s="47">
        <v>2</v>
      </c>
      <c r="R19" s="47" t="s">
        <v>187</v>
      </c>
      <c r="S19" s="215"/>
      <c r="T19" s="47" t="s">
        <v>187</v>
      </c>
      <c r="U19" s="177"/>
      <c r="V19" s="47" t="s">
        <v>187</v>
      </c>
      <c r="W19" s="47">
        <v>5</v>
      </c>
      <c r="X19" s="47">
        <v>4</v>
      </c>
      <c r="Y19" s="47">
        <v>1</v>
      </c>
      <c r="Z19" s="215"/>
      <c r="AA19" s="171">
        <v>8</v>
      </c>
      <c r="AB19" s="47">
        <v>1</v>
      </c>
      <c r="AC19" s="47">
        <v>3</v>
      </c>
      <c r="AD19" s="215" t="s">
        <v>277</v>
      </c>
      <c r="AE19" s="196">
        <v>2</v>
      </c>
      <c r="AF19" s="177"/>
      <c r="AG19" s="47" t="s">
        <v>187</v>
      </c>
      <c r="AH19" s="47">
        <v>3</v>
      </c>
    </row>
    <row r="20" spans="1:34" ht="16.5" customHeight="1" thickBot="1">
      <c r="A20" s="49"/>
      <c r="B20" s="189"/>
      <c r="C20" s="224"/>
      <c r="D20" s="130"/>
      <c r="E20" s="41"/>
      <c r="F20" s="41"/>
      <c r="G20" s="217"/>
      <c r="H20" s="196"/>
      <c r="I20" s="177"/>
      <c r="J20" s="197"/>
      <c r="K20" s="210"/>
      <c r="L20" s="197"/>
      <c r="M20" s="210"/>
      <c r="N20" s="197"/>
      <c r="O20" s="210"/>
      <c r="P20" s="197"/>
      <c r="Q20" s="47"/>
      <c r="R20" s="41"/>
      <c r="S20" s="217"/>
      <c r="T20" s="197"/>
      <c r="U20" s="210"/>
      <c r="V20" s="197"/>
      <c r="W20" s="41"/>
      <c r="X20" s="41"/>
      <c r="Y20" s="41"/>
      <c r="Z20" s="217"/>
      <c r="AA20" s="197"/>
      <c r="AB20" s="41"/>
      <c r="AC20" s="41"/>
      <c r="AD20" s="217"/>
      <c r="AE20" s="197"/>
      <c r="AF20" s="210"/>
      <c r="AG20" s="197"/>
      <c r="AH20" s="41"/>
    </row>
    <row r="21" spans="1:50" ht="16.5" customHeight="1">
      <c r="A21" s="49"/>
      <c r="B21" s="132" t="s">
        <v>261</v>
      </c>
      <c r="C21" s="225"/>
      <c r="D21" s="130">
        <v>18</v>
      </c>
      <c r="E21" s="47">
        <v>1</v>
      </c>
      <c r="F21" s="47" t="s">
        <v>187</v>
      </c>
      <c r="G21" s="215"/>
      <c r="H21" s="47" t="s">
        <v>187</v>
      </c>
      <c r="I21" s="177"/>
      <c r="J21" s="196">
        <v>11</v>
      </c>
      <c r="K21" s="177"/>
      <c r="L21" s="47" t="s">
        <v>187</v>
      </c>
      <c r="M21" s="177"/>
      <c r="N21" s="47" t="s">
        <v>187</v>
      </c>
      <c r="O21" s="177"/>
      <c r="P21" s="47" t="s">
        <v>187</v>
      </c>
      <c r="Q21" s="47">
        <v>1</v>
      </c>
      <c r="R21" s="47" t="s">
        <v>187</v>
      </c>
      <c r="S21" s="215"/>
      <c r="T21" s="47" t="s">
        <v>187</v>
      </c>
      <c r="U21" s="177"/>
      <c r="V21" s="47" t="s">
        <v>187</v>
      </c>
      <c r="W21" s="47" t="s">
        <v>187</v>
      </c>
      <c r="X21" s="47" t="s">
        <v>187</v>
      </c>
      <c r="Y21" s="47" t="s">
        <v>187</v>
      </c>
      <c r="Z21" s="215"/>
      <c r="AA21" s="171">
        <v>4</v>
      </c>
      <c r="AB21" s="47" t="s">
        <v>187</v>
      </c>
      <c r="AC21" s="47" t="s">
        <v>187</v>
      </c>
      <c r="AD21" s="221"/>
      <c r="AE21" s="196">
        <v>1</v>
      </c>
      <c r="AF21" s="177"/>
      <c r="AG21" s="196">
        <v>1</v>
      </c>
      <c r="AH21" s="47" t="s">
        <v>187</v>
      </c>
      <c r="AJ21" s="489" t="s">
        <v>286</v>
      </c>
      <c r="AK21" s="481" t="s">
        <v>307</v>
      </c>
      <c r="AL21" s="481"/>
      <c r="AM21" s="482"/>
      <c r="AN21" s="480" t="s">
        <v>308</v>
      </c>
      <c r="AO21" s="481"/>
      <c r="AP21" s="482"/>
      <c r="AQ21" s="480" t="s">
        <v>309</v>
      </c>
      <c r="AR21" s="481"/>
      <c r="AS21" s="481"/>
      <c r="AT21" s="482"/>
      <c r="AU21" s="530" t="s">
        <v>312</v>
      </c>
      <c r="AV21" s="530" t="s">
        <v>313</v>
      </c>
      <c r="AW21" s="530" t="s">
        <v>314</v>
      </c>
      <c r="AX21" s="447" t="s">
        <v>315</v>
      </c>
    </row>
    <row r="22" spans="1:50" ht="16.5" customHeight="1">
      <c r="A22" s="49"/>
      <c r="B22" s="61"/>
      <c r="C22" s="225"/>
      <c r="D22" s="130"/>
      <c r="E22" s="41"/>
      <c r="F22" s="41"/>
      <c r="G22" s="217"/>
      <c r="H22" s="196"/>
      <c r="I22" s="177"/>
      <c r="J22" s="197"/>
      <c r="K22" s="210"/>
      <c r="L22" s="197"/>
      <c r="M22" s="210"/>
      <c r="N22" s="197"/>
      <c r="O22" s="210"/>
      <c r="P22" s="197"/>
      <c r="Q22" s="47"/>
      <c r="R22" s="41"/>
      <c r="S22" s="217"/>
      <c r="T22" s="197"/>
      <c r="U22" s="210"/>
      <c r="V22" s="197"/>
      <c r="W22" s="41"/>
      <c r="X22" s="41"/>
      <c r="Y22" s="41"/>
      <c r="Z22" s="217"/>
      <c r="AA22" s="197"/>
      <c r="AB22" s="41"/>
      <c r="AC22" s="41"/>
      <c r="AD22" s="217"/>
      <c r="AE22" s="197"/>
      <c r="AF22" s="210"/>
      <c r="AG22" s="197"/>
      <c r="AH22" s="41"/>
      <c r="AI22" s="35"/>
      <c r="AJ22" s="431"/>
      <c r="AK22" s="484"/>
      <c r="AL22" s="484"/>
      <c r="AM22" s="426"/>
      <c r="AN22" s="483"/>
      <c r="AO22" s="484"/>
      <c r="AP22" s="426"/>
      <c r="AQ22" s="483"/>
      <c r="AR22" s="484"/>
      <c r="AS22" s="484"/>
      <c r="AT22" s="426"/>
      <c r="AU22" s="531"/>
      <c r="AV22" s="531"/>
      <c r="AW22" s="531"/>
      <c r="AX22" s="545"/>
    </row>
    <row r="23" spans="1:50" ht="16.5" customHeight="1">
      <c r="A23" s="49"/>
      <c r="B23" s="37" t="s">
        <v>51</v>
      </c>
      <c r="C23" s="223"/>
      <c r="D23" s="130">
        <v>60</v>
      </c>
      <c r="E23" s="47" t="s">
        <v>187</v>
      </c>
      <c r="F23" s="38">
        <v>20</v>
      </c>
      <c r="G23" s="221"/>
      <c r="H23" s="47" t="s">
        <v>187</v>
      </c>
      <c r="I23" s="177"/>
      <c r="J23" s="196">
        <v>8</v>
      </c>
      <c r="K23" s="177"/>
      <c r="L23" s="196">
        <v>1</v>
      </c>
      <c r="M23" s="177"/>
      <c r="N23" s="196">
        <v>10</v>
      </c>
      <c r="O23" s="177"/>
      <c r="P23" s="47" t="s">
        <v>187</v>
      </c>
      <c r="Q23" s="47" t="s">
        <v>187</v>
      </c>
      <c r="R23" s="47" t="s">
        <v>187</v>
      </c>
      <c r="S23" s="215"/>
      <c r="T23" s="47" t="s">
        <v>187</v>
      </c>
      <c r="U23" s="177"/>
      <c r="V23" s="47" t="s">
        <v>187</v>
      </c>
      <c r="W23" s="47">
        <v>2</v>
      </c>
      <c r="X23" s="47">
        <v>1</v>
      </c>
      <c r="Y23" s="47">
        <v>4</v>
      </c>
      <c r="Z23" s="215"/>
      <c r="AA23" s="196">
        <v>4</v>
      </c>
      <c r="AB23" s="47" t="s">
        <v>187</v>
      </c>
      <c r="AC23" s="47">
        <v>7</v>
      </c>
      <c r="AD23" s="215"/>
      <c r="AE23" s="196">
        <v>1</v>
      </c>
      <c r="AF23" s="177"/>
      <c r="AG23" s="196">
        <v>1</v>
      </c>
      <c r="AH23" s="47" t="s">
        <v>187</v>
      </c>
      <c r="AI23" s="35"/>
      <c r="AJ23" s="431"/>
      <c r="AK23" s="497" t="s">
        <v>310</v>
      </c>
      <c r="AL23" s="499" t="s">
        <v>311</v>
      </c>
      <c r="AM23" s="499" t="s">
        <v>49</v>
      </c>
      <c r="AN23" s="497" t="s">
        <v>310</v>
      </c>
      <c r="AO23" s="499" t="s">
        <v>311</v>
      </c>
      <c r="AP23" s="499" t="s">
        <v>49</v>
      </c>
      <c r="AQ23" s="495" t="s">
        <v>291</v>
      </c>
      <c r="AR23" s="495" t="s">
        <v>292</v>
      </c>
      <c r="AS23" s="495" t="s">
        <v>50</v>
      </c>
      <c r="AT23" s="495" t="s">
        <v>26</v>
      </c>
      <c r="AU23" s="531"/>
      <c r="AV23" s="531"/>
      <c r="AW23" s="531"/>
      <c r="AX23" s="545"/>
    </row>
    <row r="24" spans="1:50" ht="16.5" customHeight="1">
      <c r="A24" s="49"/>
      <c r="B24" s="62"/>
      <c r="C24" s="226"/>
      <c r="D24" s="130"/>
      <c r="E24" s="41"/>
      <c r="F24" s="41"/>
      <c r="G24" s="217"/>
      <c r="H24" s="197"/>
      <c r="I24" s="210"/>
      <c r="J24" s="197"/>
      <c r="K24" s="210"/>
      <c r="L24" s="197"/>
      <c r="M24" s="210"/>
      <c r="N24" s="197"/>
      <c r="O24" s="210"/>
      <c r="P24" s="197"/>
      <c r="Q24" s="41"/>
      <c r="R24" s="41"/>
      <c r="S24" s="217"/>
      <c r="T24" s="197"/>
      <c r="U24" s="210"/>
      <c r="V24" s="197"/>
      <c r="W24" s="41"/>
      <c r="X24" s="41"/>
      <c r="Y24" s="41"/>
      <c r="Z24" s="217"/>
      <c r="AA24" s="197"/>
      <c r="AB24" s="41"/>
      <c r="AC24" s="41"/>
      <c r="AD24" s="217"/>
      <c r="AE24" s="197"/>
      <c r="AF24" s="210"/>
      <c r="AG24" s="197"/>
      <c r="AH24" s="41"/>
      <c r="AJ24" s="490"/>
      <c r="AK24" s="498"/>
      <c r="AL24" s="500"/>
      <c r="AM24" s="500"/>
      <c r="AN24" s="498"/>
      <c r="AO24" s="500"/>
      <c r="AP24" s="500"/>
      <c r="AQ24" s="496"/>
      <c r="AR24" s="496"/>
      <c r="AS24" s="496"/>
      <c r="AT24" s="496"/>
      <c r="AU24" s="500"/>
      <c r="AV24" s="500"/>
      <c r="AW24" s="500"/>
      <c r="AX24" s="448"/>
    </row>
    <row r="25" spans="1:50" ht="16.5" customHeight="1">
      <c r="A25" s="49"/>
      <c r="B25" s="63" t="s">
        <v>52</v>
      </c>
      <c r="C25" s="227"/>
      <c r="D25" s="130">
        <v>14</v>
      </c>
      <c r="E25" s="47" t="s">
        <v>187</v>
      </c>
      <c r="F25" s="47">
        <v>4</v>
      </c>
      <c r="G25" s="215"/>
      <c r="H25" s="47" t="s">
        <v>187</v>
      </c>
      <c r="I25" s="177"/>
      <c r="J25" s="196">
        <v>4</v>
      </c>
      <c r="K25" s="177"/>
      <c r="L25" s="47" t="s">
        <v>187</v>
      </c>
      <c r="M25" s="177"/>
      <c r="N25" s="47" t="s">
        <v>187</v>
      </c>
      <c r="O25" s="177"/>
      <c r="P25" s="47" t="s">
        <v>187</v>
      </c>
      <c r="Q25" s="47" t="s">
        <v>187</v>
      </c>
      <c r="R25" s="47" t="s">
        <v>187</v>
      </c>
      <c r="S25" s="215"/>
      <c r="T25" s="47" t="s">
        <v>187</v>
      </c>
      <c r="U25" s="177"/>
      <c r="V25" s="47" t="s">
        <v>187</v>
      </c>
      <c r="W25" s="47">
        <v>1</v>
      </c>
      <c r="X25" s="47" t="s">
        <v>187</v>
      </c>
      <c r="Y25" s="47" t="s">
        <v>187</v>
      </c>
      <c r="Z25" s="215"/>
      <c r="AA25" s="196">
        <v>3</v>
      </c>
      <c r="AB25" s="47" t="s">
        <v>187</v>
      </c>
      <c r="AC25" s="47">
        <v>2</v>
      </c>
      <c r="AD25" s="215"/>
      <c r="AE25" s="47" t="s">
        <v>187</v>
      </c>
      <c r="AF25" s="177"/>
      <c r="AG25" s="47" t="s">
        <v>187</v>
      </c>
      <c r="AH25" s="47" t="s">
        <v>187</v>
      </c>
      <c r="AJ25" s="185" t="s">
        <v>134</v>
      </c>
      <c r="AK25" s="241" t="s">
        <v>187</v>
      </c>
      <c r="AL25" s="241" t="s">
        <v>187</v>
      </c>
      <c r="AM25" s="126">
        <v>12</v>
      </c>
      <c r="AN25" s="126">
        <v>2</v>
      </c>
      <c r="AO25" s="126">
        <v>3</v>
      </c>
      <c r="AP25" s="126">
        <v>40</v>
      </c>
      <c r="AQ25" s="273">
        <f>SUM(AR25:AT25)</f>
        <v>1091777</v>
      </c>
      <c r="AR25" s="243">
        <v>495700</v>
      </c>
      <c r="AS25" s="243">
        <v>523091</v>
      </c>
      <c r="AT25" s="243">
        <v>72986</v>
      </c>
      <c r="AU25" s="243">
        <v>3</v>
      </c>
      <c r="AV25" s="243">
        <v>54</v>
      </c>
      <c r="AW25" s="243">
        <v>380</v>
      </c>
      <c r="AX25" s="243">
        <v>17789</v>
      </c>
    </row>
    <row r="26" spans="1:50" ht="16.5" customHeight="1">
      <c r="A26" s="49"/>
      <c r="B26" s="61" t="s">
        <v>139</v>
      </c>
      <c r="C26" s="225"/>
      <c r="D26" s="130"/>
      <c r="E26" s="41"/>
      <c r="F26" s="41"/>
      <c r="G26" s="217"/>
      <c r="H26" s="197"/>
      <c r="I26" s="210"/>
      <c r="J26" s="197"/>
      <c r="K26" s="210"/>
      <c r="L26" s="197"/>
      <c r="M26" s="210"/>
      <c r="N26" s="197"/>
      <c r="O26" s="210"/>
      <c r="P26" s="197"/>
      <c r="Q26" s="41"/>
      <c r="R26" s="41"/>
      <c r="S26" s="217"/>
      <c r="T26" s="197"/>
      <c r="U26" s="210"/>
      <c r="V26" s="197"/>
      <c r="W26" s="41"/>
      <c r="X26" s="41"/>
      <c r="Y26" s="41"/>
      <c r="Z26" s="217"/>
      <c r="AA26" s="197"/>
      <c r="AB26" s="41"/>
      <c r="AC26" s="41"/>
      <c r="AD26" s="217"/>
      <c r="AE26" s="197"/>
      <c r="AF26" s="210"/>
      <c r="AG26" s="197"/>
      <c r="AH26" s="41"/>
      <c r="AJ26" s="31" t="s">
        <v>302</v>
      </c>
      <c r="AK26" s="241" t="s">
        <v>187</v>
      </c>
      <c r="AL26" s="241" t="s">
        <v>187</v>
      </c>
      <c r="AM26" s="126">
        <v>10</v>
      </c>
      <c r="AN26" s="126">
        <v>3</v>
      </c>
      <c r="AO26" s="126">
        <v>11</v>
      </c>
      <c r="AP26" s="126">
        <v>32</v>
      </c>
      <c r="AQ26" s="273">
        <f>SUM(AR26:AT26)</f>
        <v>1007111</v>
      </c>
      <c r="AR26" s="243">
        <v>674278</v>
      </c>
      <c r="AS26" s="243">
        <v>298059</v>
      </c>
      <c r="AT26" s="243">
        <v>34774</v>
      </c>
      <c r="AU26" s="245" t="s">
        <v>187</v>
      </c>
      <c r="AV26" s="243">
        <v>54</v>
      </c>
      <c r="AW26" s="243">
        <v>737</v>
      </c>
      <c r="AX26" s="243">
        <v>14421</v>
      </c>
    </row>
    <row r="27" spans="1:50" ht="16.5" customHeight="1">
      <c r="A27" s="49"/>
      <c r="B27" s="187" t="s">
        <v>131</v>
      </c>
      <c r="C27" s="228"/>
      <c r="D27" s="130">
        <v>7</v>
      </c>
      <c r="E27" s="47" t="s">
        <v>187</v>
      </c>
      <c r="F27" s="47">
        <v>7</v>
      </c>
      <c r="G27" s="215"/>
      <c r="H27" s="47" t="s">
        <v>187</v>
      </c>
      <c r="I27" s="177"/>
      <c r="J27" s="47" t="s">
        <v>187</v>
      </c>
      <c r="K27" s="177"/>
      <c r="L27" s="47" t="s">
        <v>187</v>
      </c>
      <c r="M27" s="177"/>
      <c r="N27" s="47" t="s">
        <v>187</v>
      </c>
      <c r="O27" s="177"/>
      <c r="P27" s="47" t="s">
        <v>187</v>
      </c>
      <c r="Q27" s="47" t="s">
        <v>187</v>
      </c>
      <c r="R27" s="47" t="s">
        <v>187</v>
      </c>
      <c r="S27" s="215"/>
      <c r="T27" s="47" t="s">
        <v>187</v>
      </c>
      <c r="U27" s="177"/>
      <c r="V27" s="47" t="s">
        <v>187</v>
      </c>
      <c r="W27" s="47" t="s">
        <v>187</v>
      </c>
      <c r="X27" s="47" t="s">
        <v>187</v>
      </c>
      <c r="Y27" s="47" t="s">
        <v>187</v>
      </c>
      <c r="Z27" s="215"/>
      <c r="AA27" s="47" t="s">
        <v>187</v>
      </c>
      <c r="AB27" s="47" t="s">
        <v>187</v>
      </c>
      <c r="AC27" s="47" t="s">
        <v>187</v>
      </c>
      <c r="AD27" s="215"/>
      <c r="AE27" s="47" t="s">
        <v>187</v>
      </c>
      <c r="AF27" s="177"/>
      <c r="AG27" s="47" t="s">
        <v>187</v>
      </c>
      <c r="AH27" s="47" t="s">
        <v>187</v>
      </c>
      <c r="AI27" s="35"/>
      <c r="AJ27" s="31" t="s">
        <v>303</v>
      </c>
      <c r="AK27" s="241" t="s">
        <v>187</v>
      </c>
      <c r="AL27" s="241" t="s">
        <v>187</v>
      </c>
      <c r="AM27" s="126">
        <v>21</v>
      </c>
      <c r="AN27" s="126">
        <v>1</v>
      </c>
      <c r="AO27" s="126">
        <v>5</v>
      </c>
      <c r="AP27" s="126">
        <v>27</v>
      </c>
      <c r="AQ27" s="273">
        <f>SUM(AR27:AT27)</f>
        <v>1094178</v>
      </c>
      <c r="AR27" s="243">
        <v>604957</v>
      </c>
      <c r="AS27" s="243">
        <v>462537</v>
      </c>
      <c r="AT27" s="243">
        <v>26684</v>
      </c>
      <c r="AU27" s="245" t="s">
        <v>187</v>
      </c>
      <c r="AV27" s="243">
        <v>36</v>
      </c>
      <c r="AW27" s="243">
        <v>684</v>
      </c>
      <c r="AX27" s="243">
        <v>16964</v>
      </c>
    </row>
    <row r="28" spans="1:50" ht="16.5" customHeight="1">
      <c r="A28" s="49"/>
      <c r="C28" s="229"/>
      <c r="D28" s="130"/>
      <c r="E28" s="38"/>
      <c r="F28" s="47"/>
      <c r="G28" s="215"/>
      <c r="H28" s="196"/>
      <c r="I28" s="177"/>
      <c r="J28" s="171"/>
      <c r="K28" s="175"/>
      <c r="L28" s="196"/>
      <c r="M28" s="177"/>
      <c r="N28" s="196"/>
      <c r="O28" s="177"/>
      <c r="P28" s="196"/>
      <c r="Q28" s="47"/>
      <c r="R28" s="47"/>
      <c r="S28" s="215"/>
      <c r="T28" s="196"/>
      <c r="U28" s="177"/>
      <c r="V28" s="196"/>
      <c r="W28" s="47"/>
      <c r="X28" s="47"/>
      <c r="Y28" s="47"/>
      <c r="Z28" s="215"/>
      <c r="AA28" s="171"/>
      <c r="AB28" s="49"/>
      <c r="AC28" s="47"/>
      <c r="AD28" s="215"/>
      <c r="AE28" s="196"/>
      <c r="AF28" s="177"/>
      <c r="AG28" s="196"/>
      <c r="AH28" s="38"/>
      <c r="AI28" s="35"/>
      <c r="AJ28" s="31" t="s">
        <v>304</v>
      </c>
      <c r="AK28" s="241" t="s">
        <v>187</v>
      </c>
      <c r="AL28" s="241" t="s">
        <v>187</v>
      </c>
      <c r="AM28" s="126">
        <v>14</v>
      </c>
      <c r="AN28" s="126">
        <v>3</v>
      </c>
      <c r="AO28" s="126">
        <v>6</v>
      </c>
      <c r="AP28" s="126">
        <v>35</v>
      </c>
      <c r="AQ28" s="273">
        <f>SUM(AR28:AT28)</f>
        <v>1153297</v>
      </c>
      <c r="AR28" s="243">
        <v>655932</v>
      </c>
      <c r="AS28" s="243">
        <v>425597</v>
      </c>
      <c r="AT28" s="243">
        <v>71768</v>
      </c>
      <c r="AU28" s="243">
        <v>1</v>
      </c>
      <c r="AV28" s="243">
        <v>62</v>
      </c>
      <c r="AW28" s="243">
        <v>868</v>
      </c>
      <c r="AX28" s="243">
        <v>12738</v>
      </c>
    </row>
    <row r="29" spans="1:50" ht="16.5" customHeight="1">
      <c r="A29" s="49"/>
      <c r="B29" s="37" t="s">
        <v>53</v>
      </c>
      <c r="C29" s="223"/>
      <c r="D29" s="130">
        <v>30</v>
      </c>
      <c r="E29" s="47" t="s">
        <v>187</v>
      </c>
      <c r="F29" s="47">
        <v>1</v>
      </c>
      <c r="G29" s="215"/>
      <c r="H29" s="47" t="s">
        <v>187</v>
      </c>
      <c r="I29" s="177"/>
      <c r="J29" s="196">
        <v>4</v>
      </c>
      <c r="K29" s="177"/>
      <c r="L29" s="196">
        <v>2</v>
      </c>
      <c r="M29" s="177"/>
      <c r="N29" s="196">
        <v>7</v>
      </c>
      <c r="O29" s="177"/>
      <c r="P29" s="47" t="s">
        <v>187</v>
      </c>
      <c r="Q29" s="47" t="s">
        <v>187</v>
      </c>
      <c r="R29" s="47" t="s">
        <v>187</v>
      </c>
      <c r="S29" s="215"/>
      <c r="T29" s="47" t="s">
        <v>187</v>
      </c>
      <c r="U29" s="177"/>
      <c r="V29" s="47" t="s">
        <v>187</v>
      </c>
      <c r="W29" s="47">
        <v>3</v>
      </c>
      <c r="X29" s="47">
        <v>1</v>
      </c>
      <c r="Y29" s="47" t="s">
        <v>187</v>
      </c>
      <c r="Z29" s="215"/>
      <c r="AA29" s="196">
        <v>5</v>
      </c>
      <c r="AB29" s="47">
        <v>1</v>
      </c>
      <c r="AC29" s="47">
        <v>5</v>
      </c>
      <c r="AD29" s="215"/>
      <c r="AE29" s="196">
        <v>1</v>
      </c>
      <c r="AF29" s="177"/>
      <c r="AG29" s="47" t="s">
        <v>187</v>
      </c>
      <c r="AH29" s="47" t="s">
        <v>187</v>
      </c>
      <c r="AI29" s="35"/>
      <c r="AJ29" s="136" t="s">
        <v>305</v>
      </c>
      <c r="AK29" s="110" t="s">
        <v>187</v>
      </c>
      <c r="AL29" s="110" t="s">
        <v>187</v>
      </c>
      <c r="AM29" s="110">
        <v>18</v>
      </c>
      <c r="AN29" s="242">
        <v>3</v>
      </c>
      <c r="AO29" s="242">
        <v>5</v>
      </c>
      <c r="AP29" s="242">
        <v>46</v>
      </c>
      <c r="AQ29" s="274">
        <f>SUM(AR29:AT29)</f>
        <v>2632118</v>
      </c>
      <c r="AR29" s="244">
        <v>851699</v>
      </c>
      <c r="AS29" s="244">
        <v>1758637</v>
      </c>
      <c r="AT29" s="244">
        <v>21782</v>
      </c>
      <c r="AU29" s="244">
        <v>1</v>
      </c>
      <c r="AV29" s="244">
        <v>45</v>
      </c>
      <c r="AW29" s="244">
        <v>415</v>
      </c>
      <c r="AX29" s="244">
        <v>22280</v>
      </c>
    </row>
    <row r="30" spans="1:39" ht="16.5" customHeight="1">
      <c r="A30" s="49"/>
      <c r="B30" s="37"/>
      <c r="C30" s="223"/>
      <c r="D30" s="130"/>
      <c r="E30" s="41"/>
      <c r="F30" s="41"/>
      <c r="G30" s="217"/>
      <c r="H30" s="197"/>
      <c r="I30" s="210"/>
      <c r="J30" s="197"/>
      <c r="K30" s="210"/>
      <c r="L30" s="197"/>
      <c r="M30" s="210"/>
      <c r="N30" s="197"/>
      <c r="O30" s="210"/>
      <c r="P30" s="197"/>
      <c r="Q30" s="41"/>
      <c r="R30" s="41"/>
      <c r="S30" s="217"/>
      <c r="T30" s="197"/>
      <c r="U30" s="210"/>
      <c r="V30" s="197"/>
      <c r="W30" s="41"/>
      <c r="X30" s="41"/>
      <c r="Y30" s="41"/>
      <c r="Z30" s="217"/>
      <c r="AA30" s="197"/>
      <c r="AB30" s="41"/>
      <c r="AC30" s="41"/>
      <c r="AD30" s="217"/>
      <c r="AE30" s="197"/>
      <c r="AF30" s="210"/>
      <c r="AG30" s="197"/>
      <c r="AH30" s="41"/>
      <c r="AI30" s="35"/>
      <c r="AJ30" s="51"/>
      <c r="AK30" s="51"/>
      <c r="AL30" s="51"/>
      <c r="AM30" s="51"/>
    </row>
    <row r="31" spans="1:35" ht="16.5" customHeight="1">
      <c r="A31" s="49"/>
      <c r="B31" s="37" t="s">
        <v>54</v>
      </c>
      <c r="C31" s="223" t="s">
        <v>277</v>
      </c>
      <c r="D31" s="130">
        <v>23</v>
      </c>
      <c r="E31" s="47" t="s">
        <v>187</v>
      </c>
      <c r="F31" s="47" t="s">
        <v>187</v>
      </c>
      <c r="G31" s="215"/>
      <c r="H31" s="47" t="s">
        <v>187</v>
      </c>
      <c r="I31" s="177"/>
      <c r="J31" s="196">
        <v>3</v>
      </c>
      <c r="K31" s="177" t="s">
        <v>277</v>
      </c>
      <c r="L31" s="196">
        <v>5</v>
      </c>
      <c r="M31" s="177"/>
      <c r="N31" s="196">
        <v>7</v>
      </c>
      <c r="O31" s="177"/>
      <c r="P31" s="47" t="s">
        <v>187</v>
      </c>
      <c r="Q31" s="47" t="s">
        <v>187</v>
      </c>
      <c r="R31" s="47" t="s">
        <v>187</v>
      </c>
      <c r="S31" s="215"/>
      <c r="T31" s="47" t="s">
        <v>187</v>
      </c>
      <c r="U31" s="177"/>
      <c r="V31" s="47" t="s">
        <v>187</v>
      </c>
      <c r="W31" s="47">
        <v>1</v>
      </c>
      <c r="X31" s="47" t="s">
        <v>187</v>
      </c>
      <c r="Y31" s="47">
        <v>1</v>
      </c>
      <c r="Z31" s="215"/>
      <c r="AA31" s="196">
        <v>1</v>
      </c>
      <c r="AB31" s="47">
        <v>2</v>
      </c>
      <c r="AC31" s="47">
        <v>2</v>
      </c>
      <c r="AD31" s="215"/>
      <c r="AE31" s="47" t="s">
        <v>187</v>
      </c>
      <c r="AF31" s="177"/>
      <c r="AG31" s="47" t="s">
        <v>187</v>
      </c>
      <c r="AH31" s="47">
        <v>1</v>
      </c>
      <c r="AI31" s="35"/>
    </row>
    <row r="32" spans="1:46" ht="16.5" customHeight="1">
      <c r="A32" s="49"/>
      <c r="B32" s="37"/>
      <c r="C32" s="223"/>
      <c r="D32" s="122"/>
      <c r="E32" s="41"/>
      <c r="F32" s="41"/>
      <c r="G32" s="217"/>
      <c r="H32" s="197"/>
      <c r="I32" s="210"/>
      <c r="J32" s="197"/>
      <c r="K32" s="210"/>
      <c r="L32" s="197"/>
      <c r="M32" s="210"/>
      <c r="N32" s="197"/>
      <c r="O32" s="210"/>
      <c r="P32" s="197"/>
      <c r="Q32" s="41"/>
      <c r="R32" s="41"/>
      <c r="S32" s="217"/>
      <c r="T32" s="197"/>
      <c r="U32" s="210"/>
      <c r="V32" s="197"/>
      <c r="W32" s="41"/>
      <c r="X32" s="41"/>
      <c r="Y32" s="41"/>
      <c r="Z32" s="217"/>
      <c r="AA32" s="197"/>
      <c r="AB32" s="41"/>
      <c r="AC32" s="41"/>
      <c r="AD32" s="217"/>
      <c r="AE32" s="197"/>
      <c r="AF32" s="210"/>
      <c r="AG32" s="197"/>
      <c r="AH32" s="41"/>
      <c r="AI32" s="35"/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6.5" customHeight="1">
      <c r="A33" s="49"/>
      <c r="B33" s="37" t="s">
        <v>140</v>
      </c>
      <c r="C33" s="223" t="s">
        <v>277</v>
      </c>
      <c r="D33" s="130">
        <v>124</v>
      </c>
      <c r="E33" s="47" t="s">
        <v>187</v>
      </c>
      <c r="F33" s="47" t="s">
        <v>187</v>
      </c>
      <c r="G33" s="215"/>
      <c r="H33" s="47" t="s">
        <v>187</v>
      </c>
      <c r="I33" s="177" t="s">
        <v>277</v>
      </c>
      <c r="J33" s="196">
        <v>49</v>
      </c>
      <c r="K33" s="177"/>
      <c r="L33" s="196">
        <v>7</v>
      </c>
      <c r="M33" s="177"/>
      <c r="N33" s="196">
        <v>2</v>
      </c>
      <c r="O33" s="177"/>
      <c r="P33" s="196">
        <v>6</v>
      </c>
      <c r="Q33" s="47">
        <v>1</v>
      </c>
      <c r="R33" s="47">
        <v>3</v>
      </c>
      <c r="S33" s="215"/>
      <c r="T33" s="196">
        <v>1</v>
      </c>
      <c r="U33" s="177"/>
      <c r="V33" s="47" t="s">
        <v>187</v>
      </c>
      <c r="W33" s="47">
        <v>2</v>
      </c>
      <c r="X33" s="47">
        <v>2</v>
      </c>
      <c r="Y33" s="47">
        <v>2</v>
      </c>
      <c r="Z33" s="215"/>
      <c r="AA33" s="196">
        <v>10</v>
      </c>
      <c r="AB33" s="47">
        <v>1</v>
      </c>
      <c r="AC33" s="47">
        <v>30</v>
      </c>
      <c r="AD33" s="215"/>
      <c r="AE33" s="196">
        <v>4</v>
      </c>
      <c r="AF33" s="177"/>
      <c r="AG33" s="47" t="s">
        <v>187</v>
      </c>
      <c r="AH33" s="47">
        <v>4</v>
      </c>
      <c r="AI33" s="35"/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6.5" customHeight="1">
      <c r="A34" s="49"/>
      <c r="B34" s="37"/>
      <c r="C34" s="223"/>
      <c r="D34" s="130"/>
      <c r="E34" s="41"/>
      <c r="F34" s="41"/>
      <c r="G34" s="217"/>
      <c r="H34" s="197"/>
      <c r="I34" s="210"/>
      <c r="J34" s="197"/>
      <c r="K34" s="210"/>
      <c r="L34" s="197"/>
      <c r="M34" s="210"/>
      <c r="N34" s="197"/>
      <c r="O34" s="210"/>
      <c r="P34" s="197"/>
      <c r="Q34" s="41"/>
      <c r="R34" s="41"/>
      <c r="S34" s="217"/>
      <c r="T34" s="197"/>
      <c r="U34" s="210"/>
      <c r="V34" s="197"/>
      <c r="W34" s="41"/>
      <c r="X34" s="41"/>
      <c r="Y34" s="41"/>
      <c r="Z34" s="217"/>
      <c r="AA34" s="197"/>
      <c r="AB34" s="41"/>
      <c r="AC34" s="41"/>
      <c r="AD34" s="217"/>
      <c r="AE34" s="197"/>
      <c r="AF34" s="210"/>
      <c r="AG34" s="197"/>
      <c r="AH34" s="41"/>
      <c r="AI34" s="35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35" ht="16.5" customHeight="1">
      <c r="A35" s="49"/>
      <c r="B35" s="37" t="s">
        <v>56</v>
      </c>
      <c r="C35" s="223" t="s">
        <v>277</v>
      </c>
      <c r="D35" s="130">
        <v>51</v>
      </c>
      <c r="E35" s="47" t="s">
        <v>187</v>
      </c>
      <c r="F35" s="47" t="s">
        <v>187</v>
      </c>
      <c r="G35" s="215"/>
      <c r="H35" s="196">
        <v>1</v>
      </c>
      <c r="I35" s="177"/>
      <c r="J35" s="196">
        <v>14</v>
      </c>
      <c r="K35" s="177"/>
      <c r="L35" s="196">
        <v>2</v>
      </c>
      <c r="M35" s="177"/>
      <c r="N35" s="196">
        <v>5</v>
      </c>
      <c r="O35" s="177"/>
      <c r="P35" s="47" t="s">
        <v>187</v>
      </c>
      <c r="Q35" s="47" t="s">
        <v>187</v>
      </c>
      <c r="R35" s="47">
        <v>1</v>
      </c>
      <c r="S35" s="215" t="s">
        <v>277</v>
      </c>
      <c r="T35" s="196">
        <v>1</v>
      </c>
      <c r="U35" s="177"/>
      <c r="V35" s="47" t="s">
        <v>187</v>
      </c>
      <c r="W35" s="47">
        <v>5</v>
      </c>
      <c r="X35" s="47">
        <v>2</v>
      </c>
      <c r="Y35" s="47" t="s">
        <v>187</v>
      </c>
      <c r="Z35" s="215"/>
      <c r="AA35" s="196">
        <v>6</v>
      </c>
      <c r="AB35" s="47">
        <v>1</v>
      </c>
      <c r="AC35" s="47">
        <v>6</v>
      </c>
      <c r="AD35" s="215"/>
      <c r="AE35" s="196">
        <v>6</v>
      </c>
      <c r="AF35" s="177"/>
      <c r="AG35" s="47" t="s">
        <v>187</v>
      </c>
      <c r="AH35" s="47">
        <v>1</v>
      </c>
      <c r="AI35" s="35"/>
    </row>
    <row r="36" spans="1:35" ht="16.5" customHeight="1">
      <c r="A36" s="49"/>
      <c r="B36" s="37"/>
      <c r="C36" s="223"/>
      <c r="D36" s="130"/>
      <c r="E36" s="41"/>
      <c r="F36" s="41"/>
      <c r="G36" s="217"/>
      <c r="H36" s="197"/>
      <c r="I36" s="210"/>
      <c r="J36" s="197"/>
      <c r="K36" s="210"/>
      <c r="L36" s="197"/>
      <c r="M36" s="210"/>
      <c r="N36" s="197"/>
      <c r="O36" s="210"/>
      <c r="P36" s="197"/>
      <c r="Q36" s="41"/>
      <c r="R36" s="41"/>
      <c r="S36" s="217"/>
      <c r="T36" s="197"/>
      <c r="U36" s="210"/>
      <c r="V36" s="197"/>
      <c r="W36" s="41"/>
      <c r="X36" s="41"/>
      <c r="Y36" s="41"/>
      <c r="Z36" s="217"/>
      <c r="AA36" s="197"/>
      <c r="AB36" s="41"/>
      <c r="AC36" s="41"/>
      <c r="AD36" s="217"/>
      <c r="AE36" s="197"/>
      <c r="AF36" s="210"/>
      <c r="AG36" s="197"/>
      <c r="AH36" s="41"/>
      <c r="AI36" s="35"/>
    </row>
    <row r="37" spans="1:49" ht="16.5" customHeight="1">
      <c r="A37" s="49"/>
      <c r="B37" s="37" t="s">
        <v>57</v>
      </c>
      <c r="C37" s="223"/>
      <c r="D37" s="130">
        <v>23</v>
      </c>
      <c r="E37" s="47" t="s">
        <v>187</v>
      </c>
      <c r="F37" s="47" t="s">
        <v>187</v>
      </c>
      <c r="G37" s="215"/>
      <c r="H37" s="47" t="s">
        <v>187</v>
      </c>
      <c r="I37" s="177"/>
      <c r="J37" s="196">
        <v>8</v>
      </c>
      <c r="K37" s="177"/>
      <c r="L37" s="47" t="s">
        <v>187</v>
      </c>
      <c r="M37" s="177"/>
      <c r="N37" s="47" t="s">
        <v>187</v>
      </c>
      <c r="O37" s="177"/>
      <c r="P37" s="196">
        <v>1</v>
      </c>
      <c r="Q37" s="47" t="s">
        <v>187</v>
      </c>
      <c r="R37" s="47" t="s">
        <v>187</v>
      </c>
      <c r="S37" s="215"/>
      <c r="T37" s="47" t="s">
        <v>187</v>
      </c>
      <c r="U37" s="177"/>
      <c r="V37" s="196">
        <v>1</v>
      </c>
      <c r="W37" s="47">
        <v>1</v>
      </c>
      <c r="X37" s="47">
        <v>3</v>
      </c>
      <c r="Y37" s="47" t="s">
        <v>187</v>
      </c>
      <c r="Z37" s="215"/>
      <c r="AA37" s="196">
        <v>4</v>
      </c>
      <c r="AB37" s="47" t="s">
        <v>187</v>
      </c>
      <c r="AC37" s="47" t="s">
        <v>187</v>
      </c>
      <c r="AD37" s="215"/>
      <c r="AE37" s="196">
        <v>1</v>
      </c>
      <c r="AF37" s="177"/>
      <c r="AG37" s="196">
        <v>1</v>
      </c>
      <c r="AH37" s="47">
        <v>3</v>
      </c>
      <c r="AI37" s="3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</row>
    <row r="38" spans="1:50" ht="16.5" customHeight="1">
      <c r="A38" s="49"/>
      <c r="B38" s="37"/>
      <c r="C38" s="223"/>
      <c r="D38" s="130"/>
      <c r="E38" s="41"/>
      <c r="F38" s="41"/>
      <c r="G38" s="217"/>
      <c r="H38" s="197"/>
      <c r="I38" s="210"/>
      <c r="J38" s="197"/>
      <c r="K38" s="210"/>
      <c r="L38" s="197"/>
      <c r="M38" s="210"/>
      <c r="N38" s="197"/>
      <c r="O38" s="210"/>
      <c r="P38" s="197"/>
      <c r="Q38" s="41"/>
      <c r="R38" s="41"/>
      <c r="S38" s="217"/>
      <c r="T38" s="197"/>
      <c r="U38" s="210"/>
      <c r="V38" s="197"/>
      <c r="W38" s="41"/>
      <c r="X38" s="41"/>
      <c r="Y38" s="41"/>
      <c r="Z38" s="217"/>
      <c r="AA38" s="197"/>
      <c r="AB38" s="41"/>
      <c r="AC38" s="41"/>
      <c r="AD38" s="217"/>
      <c r="AE38" s="197"/>
      <c r="AF38" s="210"/>
      <c r="AG38" s="197"/>
      <c r="AH38" s="41"/>
      <c r="AI38" s="35"/>
      <c r="AJ38" s="491" t="s">
        <v>316</v>
      </c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</row>
    <row r="39" spans="1:35" ht="16.5" customHeight="1" thickBot="1">
      <c r="A39" s="49"/>
      <c r="B39" s="37" t="s">
        <v>58</v>
      </c>
      <c r="C39" s="223"/>
      <c r="D39" s="130">
        <v>14</v>
      </c>
      <c r="E39" s="47" t="s">
        <v>187</v>
      </c>
      <c r="F39" s="47" t="s">
        <v>187</v>
      </c>
      <c r="G39" s="215"/>
      <c r="H39" s="47" t="s">
        <v>187</v>
      </c>
      <c r="I39" s="177"/>
      <c r="J39" s="196">
        <v>3</v>
      </c>
      <c r="K39" s="177"/>
      <c r="L39" s="196">
        <v>1</v>
      </c>
      <c r="M39" s="177"/>
      <c r="N39" s="196">
        <v>1</v>
      </c>
      <c r="O39" s="177"/>
      <c r="P39" s="196">
        <v>1</v>
      </c>
      <c r="Q39" s="47" t="s">
        <v>187</v>
      </c>
      <c r="R39" s="47" t="s">
        <v>187</v>
      </c>
      <c r="S39" s="215"/>
      <c r="T39" s="47" t="s">
        <v>187</v>
      </c>
      <c r="U39" s="177"/>
      <c r="V39" s="47" t="s">
        <v>187</v>
      </c>
      <c r="W39" s="47">
        <v>1</v>
      </c>
      <c r="X39" s="47">
        <v>3</v>
      </c>
      <c r="Y39" s="47" t="s">
        <v>187</v>
      </c>
      <c r="Z39" s="215"/>
      <c r="AA39" s="196">
        <v>3</v>
      </c>
      <c r="AB39" s="47" t="s">
        <v>187</v>
      </c>
      <c r="AC39" s="47" t="s">
        <v>187</v>
      </c>
      <c r="AD39" s="215"/>
      <c r="AE39" s="47" t="s">
        <v>187</v>
      </c>
      <c r="AF39" s="177"/>
      <c r="AG39" s="47" t="s">
        <v>187</v>
      </c>
      <c r="AH39" s="47">
        <v>1</v>
      </c>
      <c r="AI39" s="35"/>
    </row>
    <row r="40" spans="1:50" ht="16.5" customHeight="1">
      <c r="A40" s="49"/>
      <c r="B40" s="37"/>
      <c r="C40" s="223"/>
      <c r="D40" s="130"/>
      <c r="E40" s="41"/>
      <c r="F40" s="41"/>
      <c r="G40" s="217"/>
      <c r="H40" s="197"/>
      <c r="I40" s="210"/>
      <c r="J40" s="197"/>
      <c r="K40" s="210"/>
      <c r="L40" s="197"/>
      <c r="M40" s="210"/>
      <c r="N40" s="197"/>
      <c r="O40" s="210"/>
      <c r="P40" s="197"/>
      <c r="Q40" s="41"/>
      <c r="R40" s="41"/>
      <c r="S40" s="217"/>
      <c r="T40" s="197"/>
      <c r="U40" s="210"/>
      <c r="V40" s="197"/>
      <c r="W40" s="41"/>
      <c r="X40" s="41"/>
      <c r="Y40" s="41"/>
      <c r="Z40" s="217"/>
      <c r="AA40" s="197"/>
      <c r="AB40" s="41"/>
      <c r="AC40" s="41"/>
      <c r="AD40" s="217"/>
      <c r="AE40" s="197"/>
      <c r="AF40" s="210"/>
      <c r="AG40" s="197"/>
      <c r="AH40" s="41"/>
      <c r="AJ40" s="492" t="s">
        <v>317</v>
      </c>
      <c r="AK40" s="493"/>
      <c r="AL40" s="478" t="s">
        <v>55</v>
      </c>
      <c r="AM40" s="478" t="s">
        <v>318</v>
      </c>
      <c r="AN40" s="478" t="s">
        <v>319</v>
      </c>
      <c r="AO40" s="478" t="s">
        <v>320</v>
      </c>
      <c r="AP40" s="478" t="s">
        <v>321</v>
      </c>
      <c r="AQ40" s="478" t="s">
        <v>322</v>
      </c>
      <c r="AR40" s="478" t="s">
        <v>323</v>
      </c>
      <c r="AS40" s="478" t="s">
        <v>324</v>
      </c>
      <c r="AT40" s="478" t="s">
        <v>325</v>
      </c>
      <c r="AU40" s="478" t="s">
        <v>326</v>
      </c>
      <c r="AV40" s="478" t="s">
        <v>327</v>
      </c>
      <c r="AW40" s="478" t="s">
        <v>328</v>
      </c>
      <c r="AX40" s="476" t="s">
        <v>329</v>
      </c>
    </row>
    <row r="41" spans="1:50" ht="16.5" customHeight="1">
      <c r="A41" s="49"/>
      <c r="B41" s="37" t="s">
        <v>59</v>
      </c>
      <c r="C41" s="223" t="s">
        <v>277</v>
      </c>
      <c r="D41" s="130">
        <v>72</v>
      </c>
      <c r="E41" s="47">
        <v>2</v>
      </c>
      <c r="F41" s="47">
        <v>1</v>
      </c>
      <c r="G41" s="215"/>
      <c r="H41" s="196">
        <v>4</v>
      </c>
      <c r="I41" s="177"/>
      <c r="J41" s="196">
        <v>21</v>
      </c>
      <c r="K41" s="177"/>
      <c r="L41" s="196">
        <v>1</v>
      </c>
      <c r="M41" s="177"/>
      <c r="N41" s="196">
        <v>7</v>
      </c>
      <c r="O41" s="177"/>
      <c r="P41" s="196">
        <v>2</v>
      </c>
      <c r="Q41" s="47" t="s">
        <v>187</v>
      </c>
      <c r="R41" s="47">
        <v>1</v>
      </c>
      <c r="S41" s="215"/>
      <c r="T41" s="47" t="s">
        <v>187</v>
      </c>
      <c r="U41" s="177"/>
      <c r="V41" s="47" t="s">
        <v>187</v>
      </c>
      <c r="W41" s="47">
        <v>2</v>
      </c>
      <c r="X41" s="47">
        <v>8</v>
      </c>
      <c r="Y41" s="47">
        <v>4</v>
      </c>
      <c r="Z41" s="215" t="s">
        <v>260</v>
      </c>
      <c r="AA41" s="196">
        <v>9</v>
      </c>
      <c r="AB41" s="47">
        <v>2</v>
      </c>
      <c r="AC41" s="47">
        <v>2</v>
      </c>
      <c r="AD41" s="215"/>
      <c r="AE41" s="196">
        <v>5</v>
      </c>
      <c r="AF41" s="177"/>
      <c r="AG41" s="196">
        <v>1</v>
      </c>
      <c r="AH41" s="47" t="s">
        <v>187</v>
      </c>
      <c r="AJ41" s="416"/>
      <c r="AK41" s="42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7"/>
    </row>
    <row r="42" spans="1:54" ht="16.5" customHeight="1">
      <c r="A42" s="49"/>
      <c r="B42" s="191"/>
      <c r="C42" s="216"/>
      <c r="D42" s="130"/>
      <c r="E42" s="41"/>
      <c r="F42" s="41"/>
      <c r="G42" s="217"/>
      <c r="H42" s="197"/>
      <c r="I42" s="210"/>
      <c r="J42" s="197"/>
      <c r="K42" s="210"/>
      <c r="L42" s="197"/>
      <c r="M42" s="210"/>
      <c r="N42" s="197"/>
      <c r="O42" s="210"/>
      <c r="P42" s="197"/>
      <c r="Q42" s="41"/>
      <c r="R42" s="41"/>
      <c r="S42" s="217"/>
      <c r="T42" s="197"/>
      <c r="U42" s="210"/>
      <c r="V42" s="197"/>
      <c r="W42" s="41"/>
      <c r="X42" s="41"/>
      <c r="Y42" s="41"/>
      <c r="Z42" s="217"/>
      <c r="AA42" s="197"/>
      <c r="AB42" s="41"/>
      <c r="AC42" s="41"/>
      <c r="AD42" s="217"/>
      <c r="AE42" s="197"/>
      <c r="AF42" s="210"/>
      <c r="AG42" s="197"/>
      <c r="AH42" s="41"/>
      <c r="AJ42" s="528" t="s">
        <v>265</v>
      </c>
      <c r="AK42" s="529"/>
      <c r="AL42" s="133">
        <f aca="true" t="shared" si="2" ref="AL42:AX42">SUM(AL44:AL53)</f>
        <v>384</v>
      </c>
      <c r="AM42" s="133">
        <f t="shared" si="2"/>
        <v>32</v>
      </c>
      <c r="AN42" s="133">
        <f t="shared" si="2"/>
        <v>36</v>
      </c>
      <c r="AO42" s="133">
        <f t="shared" si="2"/>
        <v>43</v>
      </c>
      <c r="AP42" s="133">
        <f t="shared" si="2"/>
        <v>44</v>
      </c>
      <c r="AQ42" s="133">
        <f t="shared" si="2"/>
        <v>31</v>
      </c>
      <c r="AR42" s="133">
        <f t="shared" si="2"/>
        <v>14</v>
      </c>
      <c r="AS42" s="133">
        <f t="shared" si="2"/>
        <v>29</v>
      </c>
      <c r="AT42" s="133">
        <f t="shared" si="2"/>
        <v>31</v>
      </c>
      <c r="AU42" s="133">
        <f t="shared" si="2"/>
        <v>28</v>
      </c>
      <c r="AV42" s="133">
        <f t="shared" si="2"/>
        <v>32</v>
      </c>
      <c r="AW42" s="133">
        <f t="shared" si="2"/>
        <v>35</v>
      </c>
      <c r="AX42" s="133">
        <f t="shared" si="2"/>
        <v>29</v>
      </c>
      <c r="BA42" s="33"/>
      <c r="BB42" s="33"/>
    </row>
    <row r="43" spans="1:54" ht="16.5" customHeight="1">
      <c r="A43" s="430" t="s">
        <v>262</v>
      </c>
      <c r="B43" s="469"/>
      <c r="C43" s="223" t="s">
        <v>277</v>
      </c>
      <c r="D43" s="130">
        <v>8</v>
      </c>
      <c r="E43" s="47" t="s">
        <v>187</v>
      </c>
      <c r="F43" s="47" t="s">
        <v>187</v>
      </c>
      <c r="G43" s="215" t="s">
        <v>277</v>
      </c>
      <c r="H43" s="196">
        <v>1</v>
      </c>
      <c r="I43" s="177"/>
      <c r="J43" s="196">
        <v>1</v>
      </c>
      <c r="K43" s="177"/>
      <c r="L43" s="47" t="s">
        <v>187</v>
      </c>
      <c r="M43" s="177"/>
      <c r="N43" s="196">
        <v>1</v>
      </c>
      <c r="O43" s="177"/>
      <c r="P43" s="47" t="s">
        <v>187</v>
      </c>
      <c r="Q43" s="47" t="s">
        <v>187</v>
      </c>
      <c r="R43" s="47" t="s">
        <v>187</v>
      </c>
      <c r="S43" s="215"/>
      <c r="T43" s="47" t="s">
        <v>187</v>
      </c>
      <c r="U43" s="177"/>
      <c r="V43" s="47" t="s">
        <v>187</v>
      </c>
      <c r="W43" s="47">
        <v>2</v>
      </c>
      <c r="X43" s="47" t="s">
        <v>187</v>
      </c>
      <c r="Y43" s="47" t="s">
        <v>187</v>
      </c>
      <c r="Z43" s="215"/>
      <c r="AA43" s="196">
        <v>2</v>
      </c>
      <c r="AB43" s="47" t="s">
        <v>187</v>
      </c>
      <c r="AC43" s="47">
        <v>1</v>
      </c>
      <c r="AD43" s="215"/>
      <c r="AE43" s="47" t="s">
        <v>187</v>
      </c>
      <c r="AF43" s="177"/>
      <c r="AG43" s="47" t="s">
        <v>187</v>
      </c>
      <c r="AH43" s="47" t="s">
        <v>187</v>
      </c>
      <c r="AI43" s="35"/>
      <c r="AJ43" s="133"/>
      <c r="AK43" s="246"/>
      <c r="AL43" s="240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BA43" s="41"/>
      <c r="BB43" s="41"/>
    </row>
    <row r="44" spans="1:50" ht="16.5" customHeight="1">
      <c r="A44" s="49"/>
      <c r="B44" s="191"/>
      <c r="C44" s="216"/>
      <c r="D44" s="129"/>
      <c r="H44" s="198"/>
      <c r="I44" s="211"/>
      <c r="J44" s="198"/>
      <c r="K44" s="211"/>
      <c r="L44" s="198"/>
      <c r="M44" s="211"/>
      <c r="N44" s="198"/>
      <c r="O44" s="211"/>
      <c r="AJ44" s="402" t="s">
        <v>330</v>
      </c>
      <c r="AK44" s="475"/>
      <c r="AL44" s="127">
        <v>39</v>
      </c>
      <c r="AM44" s="122">
        <v>3</v>
      </c>
      <c r="AN44" s="122">
        <v>4</v>
      </c>
      <c r="AO44" s="122">
        <v>4</v>
      </c>
      <c r="AP44" s="122">
        <v>11</v>
      </c>
      <c r="AQ44" s="247" t="s">
        <v>187</v>
      </c>
      <c r="AR44" s="122">
        <v>1</v>
      </c>
      <c r="AS44" s="247" t="s">
        <v>187</v>
      </c>
      <c r="AT44" s="122">
        <v>3</v>
      </c>
      <c r="AU44" s="122">
        <v>4</v>
      </c>
      <c r="AV44" s="122">
        <v>2</v>
      </c>
      <c r="AW44" s="122">
        <v>4</v>
      </c>
      <c r="AX44" s="122">
        <v>3</v>
      </c>
    </row>
    <row r="45" spans="1:50" ht="16.5" customHeight="1">
      <c r="A45" s="430" t="s">
        <v>60</v>
      </c>
      <c r="B45" s="469"/>
      <c r="C45" s="223" t="s">
        <v>281</v>
      </c>
      <c r="D45" s="270">
        <f aca="true" t="shared" si="3" ref="D45:AH45">SUM(D47:D51)</f>
        <v>317</v>
      </c>
      <c r="E45" s="122" t="s">
        <v>391</v>
      </c>
      <c r="F45" s="271">
        <f>SUM(F47:F51)</f>
        <v>33</v>
      </c>
      <c r="G45" s="271" t="s">
        <v>392</v>
      </c>
      <c r="H45" s="270">
        <f t="shared" si="3"/>
        <v>20</v>
      </c>
      <c r="I45" s="270"/>
      <c r="J45" s="270">
        <f t="shared" si="3"/>
        <v>14</v>
      </c>
      <c r="K45" s="270"/>
      <c r="L45" s="270">
        <f t="shared" si="3"/>
        <v>13</v>
      </c>
      <c r="M45" s="270"/>
      <c r="N45" s="270">
        <f t="shared" si="3"/>
        <v>16</v>
      </c>
      <c r="O45" s="270" t="s">
        <v>386</v>
      </c>
      <c r="P45" s="270">
        <f t="shared" si="3"/>
        <v>7</v>
      </c>
      <c r="Q45" s="271">
        <f t="shared" si="3"/>
        <v>1</v>
      </c>
      <c r="R45" s="122" t="s">
        <v>391</v>
      </c>
      <c r="S45" s="122"/>
      <c r="T45" s="270">
        <f t="shared" si="3"/>
        <v>1</v>
      </c>
      <c r="U45" s="270" t="s">
        <v>386</v>
      </c>
      <c r="V45" s="270">
        <f t="shared" si="3"/>
        <v>2</v>
      </c>
      <c r="W45" s="271">
        <f t="shared" si="3"/>
        <v>10</v>
      </c>
      <c r="X45" s="271">
        <f t="shared" si="3"/>
        <v>30</v>
      </c>
      <c r="Y45" s="271">
        <f t="shared" si="3"/>
        <v>2</v>
      </c>
      <c r="Z45" s="271" t="s">
        <v>387</v>
      </c>
      <c r="AA45" s="270">
        <f t="shared" si="3"/>
        <v>116</v>
      </c>
      <c r="AB45" s="271">
        <f t="shared" si="3"/>
        <v>4</v>
      </c>
      <c r="AC45" s="271">
        <f t="shared" si="3"/>
        <v>24</v>
      </c>
      <c r="AD45" s="271"/>
      <c r="AE45" s="270">
        <f t="shared" si="3"/>
        <v>6</v>
      </c>
      <c r="AF45" s="270" t="s">
        <v>389</v>
      </c>
      <c r="AG45" s="270">
        <f t="shared" si="3"/>
        <v>13</v>
      </c>
      <c r="AH45" s="271">
        <f t="shared" si="3"/>
        <v>6</v>
      </c>
      <c r="AI45" s="35"/>
      <c r="AJ45" s="402" t="s">
        <v>331</v>
      </c>
      <c r="AK45" s="475"/>
      <c r="AL45" s="127">
        <v>23</v>
      </c>
      <c r="AM45" s="122">
        <v>1</v>
      </c>
      <c r="AN45" s="247" t="s">
        <v>187</v>
      </c>
      <c r="AO45" s="122">
        <v>6</v>
      </c>
      <c r="AP45" s="122">
        <v>6</v>
      </c>
      <c r="AQ45" s="122">
        <v>2</v>
      </c>
      <c r="AR45" s="247" t="s">
        <v>187</v>
      </c>
      <c r="AS45" s="122">
        <v>2</v>
      </c>
      <c r="AT45" s="122">
        <v>3</v>
      </c>
      <c r="AU45" s="122">
        <v>3</v>
      </c>
      <c r="AV45" s="247" t="s">
        <v>187</v>
      </c>
      <c r="AW45" s="247" t="s">
        <v>187</v>
      </c>
      <c r="AX45" s="247" t="s">
        <v>187</v>
      </c>
    </row>
    <row r="46" spans="1:50" ht="16.5" customHeight="1">
      <c r="A46" s="49"/>
      <c r="B46" s="191"/>
      <c r="C46" s="216"/>
      <c r="D46" s="130"/>
      <c r="E46" s="122"/>
      <c r="F46" s="122"/>
      <c r="G46" s="122"/>
      <c r="H46" s="130"/>
      <c r="I46" s="130"/>
      <c r="J46" s="130"/>
      <c r="K46" s="130"/>
      <c r="L46" s="130"/>
      <c r="M46" s="130"/>
      <c r="N46" s="130"/>
      <c r="O46" s="130"/>
      <c r="P46" s="130"/>
      <c r="Q46" s="122"/>
      <c r="R46" s="122"/>
      <c r="S46" s="122"/>
      <c r="T46" s="130"/>
      <c r="U46" s="130"/>
      <c r="V46" s="130"/>
      <c r="W46" s="122"/>
      <c r="X46" s="122"/>
      <c r="Y46" s="122"/>
      <c r="Z46" s="122"/>
      <c r="AA46" s="130"/>
      <c r="AB46" s="122"/>
      <c r="AC46" s="122"/>
      <c r="AD46" s="122"/>
      <c r="AE46" s="130"/>
      <c r="AF46" s="130"/>
      <c r="AG46" s="130"/>
      <c r="AH46" s="122"/>
      <c r="AI46" s="35"/>
      <c r="AJ46" s="402" t="s">
        <v>332</v>
      </c>
      <c r="AK46" s="475"/>
      <c r="AL46" s="127">
        <v>38</v>
      </c>
      <c r="AM46" s="122">
        <v>2</v>
      </c>
      <c r="AN46" s="122">
        <v>6</v>
      </c>
      <c r="AO46" s="122">
        <v>3</v>
      </c>
      <c r="AP46" s="122">
        <v>1</v>
      </c>
      <c r="AQ46" s="122">
        <v>1</v>
      </c>
      <c r="AR46" s="122">
        <v>2</v>
      </c>
      <c r="AS46" s="122">
        <v>7</v>
      </c>
      <c r="AT46" s="122">
        <v>4</v>
      </c>
      <c r="AU46" s="122">
        <v>3</v>
      </c>
      <c r="AV46" s="122">
        <v>3</v>
      </c>
      <c r="AW46" s="122">
        <v>4</v>
      </c>
      <c r="AX46" s="122">
        <v>2</v>
      </c>
    </row>
    <row r="47" spans="1:50" ht="16.5" customHeight="1">
      <c r="A47" s="49"/>
      <c r="B47" s="37" t="s">
        <v>61</v>
      </c>
      <c r="C47" s="223" t="s">
        <v>282</v>
      </c>
      <c r="D47" s="130">
        <v>97</v>
      </c>
      <c r="E47" s="122" t="s">
        <v>391</v>
      </c>
      <c r="F47" s="122">
        <v>1</v>
      </c>
      <c r="G47" s="122" t="s">
        <v>392</v>
      </c>
      <c r="H47" s="130">
        <v>16</v>
      </c>
      <c r="I47" s="130"/>
      <c r="J47" s="130">
        <v>5</v>
      </c>
      <c r="K47" s="130"/>
      <c r="L47" s="130">
        <v>7</v>
      </c>
      <c r="M47" s="130"/>
      <c r="N47" s="130">
        <v>7</v>
      </c>
      <c r="O47" s="130"/>
      <c r="P47" s="130">
        <v>3</v>
      </c>
      <c r="Q47" s="122" t="s">
        <v>393</v>
      </c>
      <c r="R47" s="122" t="s">
        <v>391</v>
      </c>
      <c r="S47" s="122"/>
      <c r="T47" s="122" t="s">
        <v>391</v>
      </c>
      <c r="U47" s="130"/>
      <c r="V47" s="122" t="s">
        <v>391</v>
      </c>
      <c r="W47" s="122">
        <v>2</v>
      </c>
      <c r="X47" s="122">
        <v>9</v>
      </c>
      <c r="Y47" s="122">
        <v>1</v>
      </c>
      <c r="Z47" s="122" t="s">
        <v>386</v>
      </c>
      <c r="AA47" s="130">
        <v>24</v>
      </c>
      <c r="AB47" s="122">
        <v>2</v>
      </c>
      <c r="AC47" s="122">
        <v>7</v>
      </c>
      <c r="AD47" s="122"/>
      <c r="AE47" s="130">
        <v>3</v>
      </c>
      <c r="AF47" s="130" t="s">
        <v>280</v>
      </c>
      <c r="AG47" s="130">
        <v>10</v>
      </c>
      <c r="AH47" s="122" t="s">
        <v>391</v>
      </c>
      <c r="AI47" s="35"/>
      <c r="AJ47" s="402" t="s">
        <v>333</v>
      </c>
      <c r="AK47" s="475"/>
      <c r="AL47" s="127">
        <v>8</v>
      </c>
      <c r="AM47" s="122">
        <v>2</v>
      </c>
      <c r="AN47" s="247" t="s">
        <v>187</v>
      </c>
      <c r="AO47" s="122">
        <v>1</v>
      </c>
      <c r="AP47" s="122">
        <v>1</v>
      </c>
      <c r="AQ47" s="122">
        <v>2</v>
      </c>
      <c r="AR47" s="247" t="s">
        <v>187</v>
      </c>
      <c r="AS47" s="247" t="s">
        <v>187</v>
      </c>
      <c r="AT47" s="247" t="s">
        <v>187</v>
      </c>
      <c r="AU47" s="122">
        <v>1</v>
      </c>
      <c r="AV47" s="122">
        <v>1</v>
      </c>
      <c r="AW47" s="247" t="s">
        <v>187</v>
      </c>
      <c r="AX47" s="247" t="s">
        <v>187</v>
      </c>
    </row>
    <row r="48" spans="1:50" ht="16.5" customHeight="1">
      <c r="A48" s="49"/>
      <c r="B48" s="37"/>
      <c r="C48" s="223"/>
      <c r="D48" s="130"/>
      <c r="E48" s="122"/>
      <c r="F48" s="122"/>
      <c r="G48" s="122"/>
      <c r="H48" s="130"/>
      <c r="I48" s="130"/>
      <c r="J48" s="130"/>
      <c r="K48" s="130"/>
      <c r="L48" s="130"/>
      <c r="M48" s="130"/>
      <c r="N48" s="130"/>
      <c r="O48" s="130"/>
      <c r="P48" s="130"/>
      <c r="Q48" s="122"/>
      <c r="R48" s="122"/>
      <c r="S48" s="122"/>
      <c r="T48" s="130"/>
      <c r="U48" s="130"/>
      <c r="V48" s="130"/>
      <c r="W48" s="122"/>
      <c r="X48" s="122"/>
      <c r="Y48" s="122"/>
      <c r="Z48" s="122"/>
      <c r="AA48" s="130"/>
      <c r="AB48" s="122"/>
      <c r="AC48" s="122"/>
      <c r="AD48" s="122"/>
      <c r="AE48" s="130"/>
      <c r="AF48" s="130"/>
      <c r="AG48" s="130"/>
      <c r="AH48" s="122"/>
      <c r="AI48" s="35"/>
      <c r="AJ48" s="430" t="s">
        <v>334</v>
      </c>
      <c r="AK48" s="431"/>
      <c r="AL48" s="127">
        <v>31</v>
      </c>
      <c r="AM48" s="122">
        <v>8</v>
      </c>
      <c r="AN48" s="122">
        <v>8</v>
      </c>
      <c r="AO48" s="122">
        <v>4</v>
      </c>
      <c r="AP48" s="122">
        <v>4</v>
      </c>
      <c r="AQ48" s="247" t="s">
        <v>187</v>
      </c>
      <c r="AR48" s="122">
        <v>1</v>
      </c>
      <c r="AS48" s="247" t="s">
        <v>187</v>
      </c>
      <c r="AT48" s="247" t="s">
        <v>187</v>
      </c>
      <c r="AU48" s="247" t="s">
        <v>187</v>
      </c>
      <c r="AV48" s="247" t="s">
        <v>187</v>
      </c>
      <c r="AW48" s="122">
        <v>4</v>
      </c>
      <c r="AX48" s="122">
        <v>2</v>
      </c>
    </row>
    <row r="49" spans="1:50" ht="16.5" customHeight="1">
      <c r="A49" s="49"/>
      <c r="B49" s="37" t="s">
        <v>62</v>
      </c>
      <c r="C49" s="223" t="s">
        <v>276</v>
      </c>
      <c r="D49" s="130">
        <v>205</v>
      </c>
      <c r="E49" s="122" t="s">
        <v>391</v>
      </c>
      <c r="F49" s="122">
        <v>32</v>
      </c>
      <c r="G49" s="122"/>
      <c r="H49" s="130">
        <v>4</v>
      </c>
      <c r="I49" s="130"/>
      <c r="J49" s="130">
        <v>8</v>
      </c>
      <c r="K49" s="130"/>
      <c r="L49" s="130">
        <v>6</v>
      </c>
      <c r="M49" s="130"/>
      <c r="N49" s="130">
        <v>7</v>
      </c>
      <c r="O49" s="130" t="s">
        <v>386</v>
      </c>
      <c r="P49" s="130">
        <v>4</v>
      </c>
      <c r="Q49" s="122">
        <v>1</v>
      </c>
      <c r="R49" s="122" t="s">
        <v>391</v>
      </c>
      <c r="S49" s="122"/>
      <c r="T49" s="130">
        <v>1</v>
      </c>
      <c r="U49" s="130"/>
      <c r="V49" s="130">
        <v>1</v>
      </c>
      <c r="W49" s="122">
        <v>8</v>
      </c>
      <c r="X49" s="122">
        <v>17</v>
      </c>
      <c r="Y49" s="122" t="s">
        <v>186</v>
      </c>
      <c r="Z49" s="122" t="s">
        <v>392</v>
      </c>
      <c r="AA49" s="130">
        <v>89</v>
      </c>
      <c r="AB49" s="122">
        <v>1</v>
      </c>
      <c r="AC49" s="122">
        <v>16</v>
      </c>
      <c r="AD49" s="122"/>
      <c r="AE49" s="130">
        <v>3</v>
      </c>
      <c r="AF49" s="130"/>
      <c r="AG49" s="130">
        <v>3</v>
      </c>
      <c r="AH49" s="122">
        <v>5</v>
      </c>
      <c r="AI49" s="35"/>
      <c r="AJ49" s="402" t="s">
        <v>335</v>
      </c>
      <c r="AK49" s="475"/>
      <c r="AL49" s="123">
        <v>1</v>
      </c>
      <c r="AM49" s="247" t="s">
        <v>187</v>
      </c>
      <c r="AN49" s="247" t="s">
        <v>187</v>
      </c>
      <c r="AO49" s="247" t="s">
        <v>187</v>
      </c>
      <c r="AP49" s="247" t="s">
        <v>187</v>
      </c>
      <c r="AQ49" s="247" t="s">
        <v>187</v>
      </c>
      <c r="AR49" s="247" t="s">
        <v>187</v>
      </c>
      <c r="AS49" s="247" t="s">
        <v>187</v>
      </c>
      <c r="AT49" s="247" t="s">
        <v>187</v>
      </c>
      <c r="AU49" s="247" t="s">
        <v>187</v>
      </c>
      <c r="AV49" s="247" t="s">
        <v>187</v>
      </c>
      <c r="AW49" s="247" t="s">
        <v>187</v>
      </c>
      <c r="AX49" s="122">
        <v>1</v>
      </c>
    </row>
    <row r="50" spans="1:50" ht="16.5" customHeight="1">
      <c r="A50" s="49"/>
      <c r="B50" s="37"/>
      <c r="C50" s="223"/>
      <c r="D50" s="130"/>
      <c r="E50" s="122"/>
      <c r="F50" s="122"/>
      <c r="G50" s="122"/>
      <c r="H50" s="130"/>
      <c r="I50" s="130"/>
      <c r="J50" s="130"/>
      <c r="K50" s="130"/>
      <c r="L50" s="130"/>
      <c r="M50" s="130"/>
      <c r="N50" s="130"/>
      <c r="O50" s="130"/>
      <c r="P50" s="130"/>
      <c r="Q50" s="122"/>
      <c r="R50" s="122"/>
      <c r="S50" s="122"/>
      <c r="T50" s="130"/>
      <c r="U50" s="130"/>
      <c r="V50" s="130"/>
      <c r="W50" s="122"/>
      <c r="X50" s="122"/>
      <c r="Y50" s="122"/>
      <c r="Z50" s="122"/>
      <c r="AA50" s="130"/>
      <c r="AB50" s="122"/>
      <c r="AC50" s="122"/>
      <c r="AD50" s="122"/>
      <c r="AE50" s="130"/>
      <c r="AF50" s="130"/>
      <c r="AG50" s="130"/>
      <c r="AH50" s="122"/>
      <c r="AI50" s="35"/>
      <c r="AJ50" s="402" t="s">
        <v>306</v>
      </c>
      <c r="AK50" s="475"/>
      <c r="AL50" s="127">
        <v>5</v>
      </c>
      <c r="AM50" s="247" t="s">
        <v>187</v>
      </c>
      <c r="AN50" s="122">
        <v>1</v>
      </c>
      <c r="AO50" s="122">
        <v>2</v>
      </c>
      <c r="AP50" s="122">
        <v>1</v>
      </c>
      <c r="AQ50" s="247" t="s">
        <v>187</v>
      </c>
      <c r="AR50" s="247" t="s">
        <v>187</v>
      </c>
      <c r="AS50" s="247" t="s">
        <v>187</v>
      </c>
      <c r="AT50" s="247" t="s">
        <v>187</v>
      </c>
      <c r="AU50" s="247">
        <v>1</v>
      </c>
      <c r="AV50" s="247" t="s">
        <v>187</v>
      </c>
      <c r="AW50" s="247" t="s">
        <v>187</v>
      </c>
      <c r="AX50" s="247" t="s">
        <v>187</v>
      </c>
    </row>
    <row r="51" spans="1:50" ht="16.5" customHeight="1">
      <c r="A51" s="40"/>
      <c r="B51" s="37" t="s">
        <v>132</v>
      </c>
      <c r="C51" s="223" t="s">
        <v>280</v>
      </c>
      <c r="D51" s="130">
        <v>15</v>
      </c>
      <c r="E51" s="122" t="s">
        <v>391</v>
      </c>
      <c r="F51" s="122" t="s">
        <v>186</v>
      </c>
      <c r="G51" s="271"/>
      <c r="H51" s="122" t="s">
        <v>391</v>
      </c>
      <c r="I51" s="270"/>
      <c r="J51" s="270">
        <v>1</v>
      </c>
      <c r="K51" s="270"/>
      <c r="L51" s="122" t="s">
        <v>391</v>
      </c>
      <c r="M51" s="270"/>
      <c r="N51" s="270">
        <v>2</v>
      </c>
      <c r="O51" s="270"/>
      <c r="P51" s="122" t="s">
        <v>391</v>
      </c>
      <c r="Q51" s="122" t="s">
        <v>391</v>
      </c>
      <c r="R51" s="122" t="s">
        <v>391</v>
      </c>
      <c r="S51" s="122"/>
      <c r="T51" s="122" t="s">
        <v>391</v>
      </c>
      <c r="U51" s="130" t="s">
        <v>386</v>
      </c>
      <c r="V51" s="130">
        <v>1</v>
      </c>
      <c r="W51" s="122" t="s">
        <v>391</v>
      </c>
      <c r="X51" s="122">
        <v>4</v>
      </c>
      <c r="Y51" s="122">
        <v>1</v>
      </c>
      <c r="Z51" s="122" t="s">
        <v>260</v>
      </c>
      <c r="AA51" s="130">
        <v>3</v>
      </c>
      <c r="AB51" s="122">
        <v>1</v>
      </c>
      <c r="AC51" s="122">
        <v>1</v>
      </c>
      <c r="AD51" s="122"/>
      <c r="AE51" s="122" t="s">
        <v>391</v>
      </c>
      <c r="AF51" s="130"/>
      <c r="AG51" s="122" t="s">
        <v>391</v>
      </c>
      <c r="AH51" s="122">
        <v>1</v>
      </c>
      <c r="AI51" s="35"/>
      <c r="AJ51" s="402" t="s">
        <v>336</v>
      </c>
      <c r="AK51" s="475"/>
      <c r="AL51" s="127">
        <v>10</v>
      </c>
      <c r="AM51" s="122">
        <v>1</v>
      </c>
      <c r="AN51" s="122">
        <v>2</v>
      </c>
      <c r="AO51" s="122">
        <v>3</v>
      </c>
      <c r="AP51" s="247" t="s">
        <v>187</v>
      </c>
      <c r="AQ51" s="122">
        <v>2</v>
      </c>
      <c r="AR51" s="247" t="s">
        <v>187</v>
      </c>
      <c r="AS51" s="247" t="s">
        <v>187</v>
      </c>
      <c r="AT51" s="247" t="s">
        <v>187</v>
      </c>
      <c r="AU51" s="247" t="s">
        <v>187</v>
      </c>
      <c r="AV51" s="247" t="s">
        <v>187</v>
      </c>
      <c r="AW51" s="122">
        <v>2</v>
      </c>
      <c r="AX51" s="247" t="s">
        <v>187</v>
      </c>
    </row>
    <row r="52" spans="1:50" ht="16.5" customHeight="1">
      <c r="A52" s="49"/>
      <c r="B52" s="37"/>
      <c r="C52" s="223"/>
      <c r="D52" s="130"/>
      <c r="E52" s="122"/>
      <c r="F52" s="122"/>
      <c r="G52" s="122"/>
      <c r="H52" s="130"/>
      <c r="I52" s="130"/>
      <c r="J52" s="130"/>
      <c r="K52" s="130"/>
      <c r="L52" s="130"/>
      <c r="M52" s="130"/>
      <c r="N52" s="130"/>
      <c r="O52" s="130"/>
      <c r="P52" s="130"/>
      <c r="Q52" s="122"/>
      <c r="R52" s="122"/>
      <c r="S52" s="122"/>
      <c r="T52" s="130"/>
      <c r="U52" s="130"/>
      <c r="V52" s="130"/>
      <c r="W52" s="122"/>
      <c r="X52" s="122"/>
      <c r="Y52" s="122"/>
      <c r="Z52" s="122"/>
      <c r="AA52" s="130"/>
      <c r="AB52" s="122"/>
      <c r="AC52" s="122"/>
      <c r="AD52" s="122"/>
      <c r="AE52" s="130"/>
      <c r="AF52" s="130"/>
      <c r="AG52" s="130"/>
      <c r="AH52" s="122"/>
      <c r="AI52" s="35"/>
      <c r="AJ52" s="402" t="s">
        <v>337</v>
      </c>
      <c r="AK52" s="475"/>
      <c r="AL52" s="127">
        <v>51</v>
      </c>
      <c r="AM52" s="122">
        <v>4</v>
      </c>
      <c r="AN52" s="122">
        <v>3</v>
      </c>
      <c r="AO52" s="122">
        <v>9</v>
      </c>
      <c r="AP52" s="122">
        <v>3</v>
      </c>
      <c r="AQ52" s="122">
        <v>8</v>
      </c>
      <c r="AR52" s="247" t="s">
        <v>187</v>
      </c>
      <c r="AS52" s="122">
        <v>4</v>
      </c>
      <c r="AT52" s="122">
        <v>7</v>
      </c>
      <c r="AU52" s="122">
        <v>6</v>
      </c>
      <c r="AV52" s="122">
        <v>1</v>
      </c>
      <c r="AW52" s="122">
        <v>4</v>
      </c>
      <c r="AX52" s="122">
        <v>2</v>
      </c>
    </row>
    <row r="53" spans="1:50" ht="16.5" customHeight="1">
      <c r="A53" s="430" t="s">
        <v>63</v>
      </c>
      <c r="B53" s="431"/>
      <c r="C53" s="223" t="s">
        <v>278</v>
      </c>
      <c r="D53" s="130">
        <f>SUM(D55:D59)</f>
        <v>140</v>
      </c>
      <c r="E53" s="122" t="s">
        <v>394</v>
      </c>
      <c r="F53" s="122" t="s">
        <v>186</v>
      </c>
      <c r="G53" s="122"/>
      <c r="H53" s="130">
        <f>SUM(H55:H59)</f>
        <v>1</v>
      </c>
      <c r="I53" s="130"/>
      <c r="J53" s="130">
        <f>SUM(J55:J59)</f>
        <v>2</v>
      </c>
      <c r="K53" s="130"/>
      <c r="L53" s="122" t="s">
        <v>186</v>
      </c>
      <c r="M53" s="130" t="s">
        <v>392</v>
      </c>
      <c r="N53" s="130">
        <f>SUM(N55:N59)</f>
        <v>58</v>
      </c>
      <c r="O53" s="130"/>
      <c r="P53" s="130">
        <f>SUM(P55:P59)</f>
        <v>11</v>
      </c>
      <c r="Q53" s="122">
        <f>SUM(Q55:Q59)</f>
        <v>1</v>
      </c>
      <c r="R53" s="122" t="s">
        <v>391</v>
      </c>
      <c r="S53" s="122"/>
      <c r="T53" s="122" t="s">
        <v>391</v>
      </c>
      <c r="U53" s="130"/>
      <c r="V53" s="130">
        <f>SUM(V55:V59)</f>
        <v>1</v>
      </c>
      <c r="W53" s="122">
        <f>SUM(W55:W59)</f>
        <v>5</v>
      </c>
      <c r="X53" s="122">
        <f>SUM(X55:X59)</f>
        <v>9</v>
      </c>
      <c r="Y53" s="122" t="s">
        <v>391</v>
      </c>
      <c r="Z53" s="122"/>
      <c r="AA53" s="130">
        <f>SUM(AA55:AA59)</f>
        <v>25</v>
      </c>
      <c r="AB53" s="122" t="s">
        <v>391</v>
      </c>
      <c r="AC53" s="122">
        <f>SUM(AC55:AC59)</f>
        <v>6</v>
      </c>
      <c r="AD53" s="122"/>
      <c r="AE53" s="130">
        <f>SUM(AE55:AE59)</f>
        <v>14</v>
      </c>
      <c r="AF53" s="130"/>
      <c r="AG53" s="130">
        <f>SUM(AG55:AG59)</f>
        <v>3</v>
      </c>
      <c r="AH53" s="122">
        <f>SUM(AH55:AH59)</f>
        <v>5</v>
      </c>
      <c r="AI53" s="35"/>
      <c r="AJ53" s="455" t="s">
        <v>185</v>
      </c>
      <c r="AK53" s="456"/>
      <c r="AL53" s="238">
        <v>178</v>
      </c>
      <c r="AM53" s="239">
        <v>11</v>
      </c>
      <c r="AN53" s="239">
        <v>12</v>
      </c>
      <c r="AO53" s="239">
        <v>11</v>
      </c>
      <c r="AP53" s="239">
        <v>17</v>
      </c>
      <c r="AQ53" s="239">
        <v>16</v>
      </c>
      <c r="AR53" s="239">
        <v>10</v>
      </c>
      <c r="AS53" s="239">
        <v>16</v>
      </c>
      <c r="AT53" s="239">
        <v>14</v>
      </c>
      <c r="AU53" s="239">
        <v>10</v>
      </c>
      <c r="AV53" s="239">
        <v>25</v>
      </c>
      <c r="AW53" s="239">
        <v>17</v>
      </c>
      <c r="AX53" s="239">
        <v>19</v>
      </c>
    </row>
    <row r="54" spans="1:40" ht="16.5" customHeight="1">
      <c r="A54" s="43"/>
      <c r="B54" s="44"/>
      <c r="C54" s="216"/>
      <c r="D54" s="130"/>
      <c r="E54" s="122"/>
      <c r="F54" s="122"/>
      <c r="G54" s="122"/>
      <c r="H54" s="130"/>
      <c r="I54" s="130"/>
      <c r="J54" s="130"/>
      <c r="K54" s="130"/>
      <c r="L54" s="130"/>
      <c r="M54" s="130"/>
      <c r="N54" s="130"/>
      <c r="O54" s="130"/>
      <c r="P54" s="130"/>
      <c r="Q54" s="122"/>
      <c r="R54" s="122"/>
      <c r="S54" s="122"/>
      <c r="T54" s="130"/>
      <c r="U54" s="130"/>
      <c r="V54" s="130"/>
      <c r="W54" s="122"/>
      <c r="X54" s="122"/>
      <c r="Y54" s="122"/>
      <c r="Z54" s="122"/>
      <c r="AA54" s="130"/>
      <c r="AB54" s="122"/>
      <c r="AC54" s="122"/>
      <c r="AD54" s="122"/>
      <c r="AE54" s="130"/>
      <c r="AF54" s="130"/>
      <c r="AG54" s="130"/>
      <c r="AH54" s="122"/>
      <c r="AI54" s="35"/>
      <c r="AJ54" s="193" t="s">
        <v>338</v>
      </c>
      <c r="AK54" s="43"/>
      <c r="AL54" s="43"/>
      <c r="AM54" s="43"/>
      <c r="AN54" s="43"/>
    </row>
    <row r="55" spans="1:36" ht="16.5" customHeight="1">
      <c r="A55" s="43"/>
      <c r="B55" s="37" t="s">
        <v>64</v>
      </c>
      <c r="C55" s="223"/>
      <c r="D55" s="130">
        <v>17</v>
      </c>
      <c r="E55" s="122" t="s">
        <v>391</v>
      </c>
      <c r="F55" s="122" t="s">
        <v>391</v>
      </c>
      <c r="G55" s="122"/>
      <c r="H55" s="122" t="s">
        <v>391</v>
      </c>
      <c r="I55" s="130"/>
      <c r="J55" s="122" t="s">
        <v>391</v>
      </c>
      <c r="K55" s="130"/>
      <c r="L55" s="122" t="s">
        <v>391</v>
      </c>
      <c r="M55" s="130"/>
      <c r="N55" s="122" t="s">
        <v>391</v>
      </c>
      <c r="O55" s="130"/>
      <c r="P55" s="130">
        <v>10</v>
      </c>
      <c r="Q55" s="122" t="s">
        <v>391</v>
      </c>
      <c r="R55" s="122" t="s">
        <v>391</v>
      </c>
      <c r="S55" s="122"/>
      <c r="T55" s="122" t="s">
        <v>391</v>
      </c>
      <c r="U55" s="130"/>
      <c r="V55" s="122" t="s">
        <v>391</v>
      </c>
      <c r="W55" s="122" t="s">
        <v>391</v>
      </c>
      <c r="X55" s="122">
        <v>1</v>
      </c>
      <c r="Y55" s="122" t="s">
        <v>391</v>
      </c>
      <c r="Z55" s="122"/>
      <c r="AA55" s="130">
        <v>3</v>
      </c>
      <c r="AB55" s="122" t="s">
        <v>391</v>
      </c>
      <c r="AC55" s="122" t="s">
        <v>391</v>
      </c>
      <c r="AD55" s="122"/>
      <c r="AE55" s="130">
        <v>2</v>
      </c>
      <c r="AF55" s="130"/>
      <c r="AG55" s="130">
        <v>1</v>
      </c>
      <c r="AH55" s="122" t="s">
        <v>391</v>
      </c>
      <c r="AI55" s="35"/>
      <c r="AJ55" s="43" t="s">
        <v>16</v>
      </c>
    </row>
    <row r="56" spans="1:36" ht="16.5" customHeight="1">
      <c r="A56" s="49"/>
      <c r="B56" s="37"/>
      <c r="C56" s="223"/>
      <c r="D56" s="130"/>
      <c r="E56" s="122"/>
      <c r="F56" s="122"/>
      <c r="G56" s="122"/>
      <c r="H56" s="130"/>
      <c r="I56" s="130"/>
      <c r="J56" s="130"/>
      <c r="K56" s="130"/>
      <c r="L56" s="130"/>
      <c r="M56" s="130"/>
      <c r="N56" s="130"/>
      <c r="O56" s="130"/>
      <c r="P56" s="130"/>
      <c r="Q56" s="122"/>
      <c r="R56" s="122"/>
      <c r="S56" s="122"/>
      <c r="T56" s="130"/>
      <c r="U56" s="130"/>
      <c r="V56" s="130"/>
      <c r="W56" s="122"/>
      <c r="X56" s="122"/>
      <c r="Y56" s="122"/>
      <c r="Z56" s="122"/>
      <c r="AA56" s="130"/>
      <c r="AB56" s="122"/>
      <c r="AC56" s="122"/>
      <c r="AD56" s="122"/>
      <c r="AE56" s="130"/>
      <c r="AF56" s="130"/>
      <c r="AG56" s="130"/>
      <c r="AH56" s="122"/>
      <c r="AI56" s="35"/>
      <c r="AJ56" s="43"/>
    </row>
    <row r="57" spans="1:35" ht="16.5" customHeight="1">
      <c r="A57" s="49"/>
      <c r="B57" s="37" t="s">
        <v>65</v>
      </c>
      <c r="C57" s="223" t="s">
        <v>278</v>
      </c>
      <c r="D57" s="130">
        <v>122</v>
      </c>
      <c r="E57" s="122" t="s">
        <v>391</v>
      </c>
      <c r="F57" s="122" t="s">
        <v>391</v>
      </c>
      <c r="G57" s="122"/>
      <c r="H57" s="130">
        <v>1</v>
      </c>
      <c r="I57" s="130"/>
      <c r="J57" s="130">
        <v>2</v>
      </c>
      <c r="K57" s="130"/>
      <c r="L57" s="122" t="s">
        <v>391</v>
      </c>
      <c r="M57" s="130" t="s">
        <v>392</v>
      </c>
      <c r="N57" s="130">
        <v>58</v>
      </c>
      <c r="O57" s="130"/>
      <c r="P57" s="130">
        <v>1</v>
      </c>
      <c r="Q57" s="122">
        <v>1</v>
      </c>
      <c r="R57" s="122" t="s">
        <v>391</v>
      </c>
      <c r="S57" s="122"/>
      <c r="T57" s="122" t="s">
        <v>391</v>
      </c>
      <c r="U57" s="130"/>
      <c r="V57" s="130">
        <v>1</v>
      </c>
      <c r="W57" s="122">
        <v>5</v>
      </c>
      <c r="X57" s="122">
        <v>8</v>
      </c>
      <c r="Y57" s="122" t="s">
        <v>186</v>
      </c>
      <c r="Z57" s="122"/>
      <c r="AA57" s="130">
        <v>21</v>
      </c>
      <c r="AB57" s="122" t="s">
        <v>186</v>
      </c>
      <c r="AC57" s="122">
        <v>6</v>
      </c>
      <c r="AD57" s="122"/>
      <c r="AE57" s="130">
        <v>12</v>
      </c>
      <c r="AF57" s="130"/>
      <c r="AG57" s="130">
        <v>2</v>
      </c>
      <c r="AH57" s="122">
        <v>5</v>
      </c>
      <c r="AI57" s="35"/>
    </row>
    <row r="58" spans="1:35" ht="16.5" customHeight="1">
      <c r="A58" s="49"/>
      <c r="B58" s="37"/>
      <c r="C58" s="223"/>
      <c r="D58" s="130"/>
      <c r="E58" s="122"/>
      <c r="F58" s="122"/>
      <c r="G58" s="122"/>
      <c r="H58" s="130"/>
      <c r="I58" s="130"/>
      <c r="J58" s="130"/>
      <c r="K58" s="130"/>
      <c r="L58" s="130"/>
      <c r="M58" s="130"/>
      <c r="N58" s="130"/>
      <c r="O58" s="130"/>
      <c r="P58" s="130"/>
      <c r="Q58" s="122"/>
      <c r="R58" s="122"/>
      <c r="S58" s="122"/>
      <c r="T58" s="130"/>
      <c r="U58" s="130"/>
      <c r="V58" s="130"/>
      <c r="W58" s="122"/>
      <c r="X58" s="122"/>
      <c r="Y58" s="122"/>
      <c r="Z58" s="122"/>
      <c r="AA58" s="130"/>
      <c r="AB58" s="122"/>
      <c r="AC58" s="122"/>
      <c r="AD58" s="122"/>
      <c r="AE58" s="130"/>
      <c r="AF58" s="130"/>
      <c r="AG58" s="130"/>
      <c r="AH58" s="122"/>
      <c r="AI58" s="35"/>
    </row>
    <row r="59" spans="1:35" ht="16.5" customHeight="1">
      <c r="A59" s="49"/>
      <c r="B59" s="37" t="s">
        <v>66</v>
      </c>
      <c r="C59" s="223"/>
      <c r="D59" s="130">
        <v>1</v>
      </c>
      <c r="E59" s="122" t="s">
        <v>391</v>
      </c>
      <c r="F59" s="122" t="s">
        <v>391</v>
      </c>
      <c r="G59" s="122"/>
      <c r="H59" s="122" t="s">
        <v>391</v>
      </c>
      <c r="I59" s="130"/>
      <c r="J59" s="122" t="s">
        <v>391</v>
      </c>
      <c r="K59" s="130"/>
      <c r="L59" s="122" t="s">
        <v>391</v>
      </c>
      <c r="M59" s="130"/>
      <c r="N59" s="122" t="s">
        <v>391</v>
      </c>
      <c r="O59" s="130"/>
      <c r="P59" s="122" t="s">
        <v>391</v>
      </c>
      <c r="Q59" s="122" t="s">
        <v>391</v>
      </c>
      <c r="R59" s="122" t="s">
        <v>391</v>
      </c>
      <c r="S59" s="122"/>
      <c r="T59" s="122" t="s">
        <v>391</v>
      </c>
      <c r="U59" s="130"/>
      <c r="V59" s="122" t="s">
        <v>391</v>
      </c>
      <c r="W59" s="122" t="s">
        <v>391</v>
      </c>
      <c r="X59" s="122" t="s">
        <v>391</v>
      </c>
      <c r="Y59" s="122" t="s">
        <v>391</v>
      </c>
      <c r="Z59" s="122"/>
      <c r="AA59" s="130">
        <v>1</v>
      </c>
      <c r="AB59" s="122" t="s">
        <v>391</v>
      </c>
      <c r="AC59" s="122" t="s">
        <v>391</v>
      </c>
      <c r="AD59" s="122"/>
      <c r="AE59" s="122" t="s">
        <v>186</v>
      </c>
      <c r="AF59" s="130"/>
      <c r="AG59" s="122" t="s">
        <v>391</v>
      </c>
      <c r="AH59" s="122" t="s">
        <v>391</v>
      </c>
      <c r="AI59" s="35"/>
    </row>
    <row r="60" spans="1:49" ht="16.5" customHeight="1">
      <c r="A60" s="49"/>
      <c r="B60" s="37"/>
      <c r="C60" s="223"/>
      <c r="D60" s="130"/>
      <c r="E60" s="122"/>
      <c r="F60" s="122"/>
      <c r="G60" s="122"/>
      <c r="H60" s="130"/>
      <c r="I60" s="130"/>
      <c r="J60" s="130"/>
      <c r="K60" s="130"/>
      <c r="L60" s="130"/>
      <c r="M60" s="130"/>
      <c r="N60" s="130"/>
      <c r="O60" s="130"/>
      <c r="P60" s="130"/>
      <c r="Q60" s="122"/>
      <c r="R60" s="122"/>
      <c r="S60" s="122"/>
      <c r="T60" s="130"/>
      <c r="U60" s="130"/>
      <c r="V60" s="130"/>
      <c r="W60" s="122"/>
      <c r="X60" s="122"/>
      <c r="Y60" s="122"/>
      <c r="Z60" s="122"/>
      <c r="AA60" s="130"/>
      <c r="AB60" s="122"/>
      <c r="AC60" s="122"/>
      <c r="AD60" s="122"/>
      <c r="AE60" s="130"/>
      <c r="AF60" s="130"/>
      <c r="AG60" s="130"/>
      <c r="AH60" s="122"/>
      <c r="AI60" s="3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</row>
    <row r="61" spans="1:48" ht="16.5" customHeight="1">
      <c r="A61" s="430" t="s">
        <v>67</v>
      </c>
      <c r="B61" s="431"/>
      <c r="C61" s="223"/>
      <c r="D61" s="130">
        <f>SUM(D63:D65)</f>
        <v>2</v>
      </c>
      <c r="E61" s="122" t="s">
        <v>391</v>
      </c>
      <c r="F61" s="122" t="s">
        <v>391</v>
      </c>
      <c r="G61" s="122"/>
      <c r="H61" s="122" t="s">
        <v>391</v>
      </c>
      <c r="I61" s="130"/>
      <c r="J61" s="122" t="s">
        <v>391</v>
      </c>
      <c r="K61" s="130"/>
      <c r="L61" s="122" t="s">
        <v>391</v>
      </c>
      <c r="M61" s="130"/>
      <c r="N61" s="122" t="s">
        <v>391</v>
      </c>
      <c r="O61" s="130"/>
      <c r="P61" s="122" t="s">
        <v>391</v>
      </c>
      <c r="Q61" s="122" t="s">
        <v>391</v>
      </c>
      <c r="R61" s="122" t="s">
        <v>391</v>
      </c>
      <c r="S61" s="122"/>
      <c r="T61" s="122" t="s">
        <v>391</v>
      </c>
      <c r="U61" s="130"/>
      <c r="V61" s="122" t="s">
        <v>391</v>
      </c>
      <c r="W61" s="122" t="s">
        <v>391</v>
      </c>
      <c r="X61" s="122" t="s">
        <v>391</v>
      </c>
      <c r="Y61" s="122" t="s">
        <v>391</v>
      </c>
      <c r="Z61" s="122"/>
      <c r="AA61" s="130">
        <f>SUM(AA63:AA65)</f>
        <v>1</v>
      </c>
      <c r="AB61" s="122" t="s">
        <v>391</v>
      </c>
      <c r="AC61" s="122">
        <f>SUM(AC63:AC65)</f>
        <v>1</v>
      </c>
      <c r="AD61" s="122"/>
      <c r="AE61" s="122" t="s">
        <v>391</v>
      </c>
      <c r="AF61" s="130"/>
      <c r="AG61" s="122" t="s">
        <v>391</v>
      </c>
      <c r="AH61" s="122" t="s">
        <v>186</v>
      </c>
      <c r="AI61" s="3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50" ht="16.5" customHeight="1">
      <c r="A62" s="43"/>
      <c r="B62" s="37"/>
      <c r="C62" s="223"/>
      <c r="D62" s="130"/>
      <c r="E62" s="122"/>
      <c r="F62" s="122"/>
      <c r="G62" s="122"/>
      <c r="H62" s="130"/>
      <c r="I62" s="130"/>
      <c r="J62" s="130"/>
      <c r="K62" s="130"/>
      <c r="L62" s="130"/>
      <c r="M62" s="130"/>
      <c r="N62" s="130"/>
      <c r="O62" s="130"/>
      <c r="P62" s="130"/>
      <c r="Q62" s="122"/>
      <c r="R62" s="122"/>
      <c r="S62" s="122"/>
      <c r="T62" s="130"/>
      <c r="U62" s="130"/>
      <c r="V62" s="130"/>
      <c r="W62" s="122"/>
      <c r="X62" s="122"/>
      <c r="Y62" s="122"/>
      <c r="Z62" s="122"/>
      <c r="AA62" s="130"/>
      <c r="AB62" s="122"/>
      <c r="AC62" s="122"/>
      <c r="AD62" s="122"/>
      <c r="AE62" s="130"/>
      <c r="AF62" s="130"/>
      <c r="AG62" s="130"/>
      <c r="AH62" s="122"/>
      <c r="AJ62" s="65"/>
      <c r="AK62" s="65"/>
      <c r="AL62" s="65"/>
      <c r="AM62" s="2"/>
      <c r="AN62" s="65"/>
      <c r="AO62" s="2"/>
      <c r="AP62" s="65"/>
      <c r="AQ62" s="2"/>
      <c r="AR62" s="65"/>
      <c r="AS62" s="2"/>
      <c r="AT62" s="65"/>
      <c r="AU62" s="2"/>
      <c r="AV62" s="65"/>
      <c r="AW62" s="2"/>
      <c r="AX62" s="66"/>
    </row>
    <row r="63" spans="1:49" ht="16.5" customHeight="1">
      <c r="A63" s="43"/>
      <c r="B63" s="190" t="s">
        <v>68</v>
      </c>
      <c r="C63" s="223"/>
      <c r="D63" s="130">
        <v>1</v>
      </c>
      <c r="E63" s="122" t="s">
        <v>384</v>
      </c>
      <c r="F63" s="122" t="s">
        <v>391</v>
      </c>
      <c r="G63" s="122"/>
      <c r="H63" s="122" t="s">
        <v>391</v>
      </c>
      <c r="I63" s="130"/>
      <c r="J63" s="122" t="s">
        <v>391</v>
      </c>
      <c r="K63" s="130"/>
      <c r="L63" s="122" t="s">
        <v>391</v>
      </c>
      <c r="M63" s="130"/>
      <c r="N63" s="122" t="s">
        <v>391</v>
      </c>
      <c r="O63" s="130"/>
      <c r="P63" s="122" t="s">
        <v>391</v>
      </c>
      <c r="Q63" s="122" t="s">
        <v>391</v>
      </c>
      <c r="R63" s="122" t="s">
        <v>391</v>
      </c>
      <c r="S63" s="122"/>
      <c r="T63" s="122" t="s">
        <v>391</v>
      </c>
      <c r="U63" s="130"/>
      <c r="V63" s="122" t="s">
        <v>391</v>
      </c>
      <c r="W63" s="122" t="s">
        <v>391</v>
      </c>
      <c r="X63" s="122" t="s">
        <v>391</v>
      </c>
      <c r="Y63" s="122" t="s">
        <v>391</v>
      </c>
      <c r="Z63" s="122"/>
      <c r="AA63" s="130">
        <v>1</v>
      </c>
      <c r="AB63" s="122" t="s">
        <v>391</v>
      </c>
      <c r="AC63" s="122" t="s">
        <v>391</v>
      </c>
      <c r="AD63" s="122"/>
      <c r="AE63" s="122" t="s">
        <v>391</v>
      </c>
      <c r="AF63" s="130"/>
      <c r="AG63" s="122" t="s">
        <v>391</v>
      </c>
      <c r="AH63" s="122" t="s">
        <v>391</v>
      </c>
      <c r="AJ63" s="474" t="s">
        <v>141</v>
      </c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</row>
    <row r="64" spans="1:49" ht="16.5" customHeight="1" thickBot="1">
      <c r="A64" s="43"/>
      <c r="B64" s="191"/>
      <c r="C64" s="216"/>
      <c r="D64" s="130"/>
      <c r="E64" s="122"/>
      <c r="F64" s="122"/>
      <c r="G64" s="122"/>
      <c r="H64" s="130"/>
      <c r="I64" s="130"/>
      <c r="J64" s="130"/>
      <c r="K64" s="130"/>
      <c r="L64" s="130"/>
      <c r="M64" s="130"/>
      <c r="N64" s="130"/>
      <c r="O64" s="130"/>
      <c r="P64" s="130"/>
      <c r="Q64" s="122"/>
      <c r="R64" s="122"/>
      <c r="S64" s="122"/>
      <c r="T64" s="130"/>
      <c r="U64" s="130"/>
      <c r="V64" s="130"/>
      <c r="W64" s="122"/>
      <c r="X64" s="122"/>
      <c r="Y64" s="122"/>
      <c r="Z64" s="122"/>
      <c r="AA64" s="130"/>
      <c r="AB64" s="122"/>
      <c r="AC64" s="122"/>
      <c r="AD64" s="122"/>
      <c r="AE64" s="130"/>
      <c r="AF64" s="130"/>
      <c r="AG64" s="130"/>
      <c r="AH64" s="122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248" t="s">
        <v>142</v>
      </c>
    </row>
    <row r="65" spans="1:50" ht="16.5" customHeight="1">
      <c r="A65" s="40"/>
      <c r="B65" s="192" t="s">
        <v>263</v>
      </c>
      <c r="C65" s="216"/>
      <c r="D65" s="130">
        <v>1</v>
      </c>
      <c r="E65" s="122" t="s">
        <v>391</v>
      </c>
      <c r="F65" s="122" t="s">
        <v>391</v>
      </c>
      <c r="G65" s="122"/>
      <c r="H65" s="122" t="s">
        <v>391</v>
      </c>
      <c r="I65" s="130"/>
      <c r="J65" s="122" t="s">
        <v>391</v>
      </c>
      <c r="K65" s="130"/>
      <c r="L65" s="122" t="s">
        <v>391</v>
      </c>
      <c r="M65" s="130"/>
      <c r="N65" s="122" t="s">
        <v>391</v>
      </c>
      <c r="O65" s="130"/>
      <c r="P65" s="122" t="s">
        <v>391</v>
      </c>
      <c r="Q65" s="122" t="s">
        <v>391</v>
      </c>
      <c r="R65" s="122" t="s">
        <v>391</v>
      </c>
      <c r="S65" s="122"/>
      <c r="T65" s="122" t="s">
        <v>391</v>
      </c>
      <c r="U65" s="130"/>
      <c r="V65" s="122" t="s">
        <v>391</v>
      </c>
      <c r="W65" s="122" t="s">
        <v>391</v>
      </c>
      <c r="X65" s="122" t="s">
        <v>391</v>
      </c>
      <c r="Y65" s="122" t="s">
        <v>391</v>
      </c>
      <c r="Z65" s="122"/>
      <c r="AA65" s="122" t="s">
        <v>391</v>
      </c>
      <c r="AB65" s="122" t="s">
        <v>391</v>
      </c>
      <c r="AC65" s="122">
        <v>1</v>
      </c>
      <c r="AD65" s="122"/>
      <c r="AE65" s="122" t="s">
        <v>391</v>
      </c>
      <c r="AF65" s="130"/>
      <c r="AG65" s="122" t="s">
        <v>391</v>
      </c>
      <c r="AH65" s="122" t="s">
        <v>391</v>
      </c>
      <c r="AJ65" s="470" t="s">
        <v>286</v>
      </c>
      <c r="AK65" s="471"/>
      <c r="AL65" s="457" t="s">
        <v>343</v>
      </c>
      <c r="AM65" s="458"/>
      <c r="AN65" s="457" t="s">
        <v>344</v>
      </c>
      <c r="AO65" s="458"/>
      <c r="AP65" s="457" t="s">
        <v>345</v>
      </c>
      <c r="AQ65" s="458"/>
      <c r="AR65" s="461" t="s">
        <v>346</v>
      </c>
      <c r="AS65" s="462"/>
      <c r="AT65" s="461" t="s">
        <v>347</v>
      </c>
      <c r="AU65" s="462"/>
      <c r="AV65" s="461" t="s">
        <v>348</v>
      </c>
      <c r="AW65" s="465"/>
      <c r="AX65" s="67"/>
    </row>
    <row r="66" spans="1:49" ht="16.5" customHeight="1">
      <c r="A66" s="49"/>
      <c r="B66" s="191"/>
      <c r="C66" s="216"/>
      <c r="D66" s="130"/>
      <c r="E66" s="122"/>
      <c r="F66" s="122"/>
      <c r="G66" s="122"/>
      <c r="H66" s="130"/>
      <c r="I66" s="130"/>
      <c r="J66" s="130"/>
      <c r="K66" s="130"/>
      <c r="L66" s="130"/>
      <c r="M66" s="130"/>
      <c r="N66" s="130"/>
      <c r="O66" s="130"/>
      <c r="P66" s="130"/>
      <c r="Q66" s="122"/>
      <c r="R66" s="122"/>
      <c r="S66" s="122"/>
      <c r="T66" s="130"/>
      <c r="U66" s="130"/>
      <c r="V66" s="130"/>
      <c r="W66" s="122"/>
      <c r="X66" s="122"/>
      <c r="Y66" s="122"/>
      <c r="Z66" s="122"/>
      <c r="AA66" s="130"/>
      <c r="AB66" s="122"/>
      <c r="AC66" s="122"/>
      <c r="AD66" s="122"/>
      <c r="AE66" s="130"/>
      <c r="AF66" s="130"/>
      <c r="AG66" s="130"/>
      <c r="AH66" s="122"/>
      <c r="AI66" s="35"/>
      <c r="AJ66" s="472"/>
      <c r="AK66" s="473"/>
      <c r="AL66" s="459"/>
      <c r="AM66" s="460"/>
      <c r="AN66" s="459"/>
      <c r="AO66" s="460"/>
      <c r="AP66" s="459"/>
      <c r="AQ66" s="460"/>
      <c r="AR66" s="463"/>
      <c r="AS66" s="464"/>
      <c r="AT66" s="463"/>
      <c r="AU66" s="464"/>
      <c r="AV66" s="463"/>
      <c r="AW66" s="466"/>
    </row>
    <row r="67" spans="1:49" ht="16.5" customHeight="1">
      <c r="A67" s="430" t="s">
        <v>69</v>
      </c>
      <c r="B67" s="469"/>
      <c r="C67" s="230"/>
      <c r="D67" s="130">
        <v>49</v>
      </c>
      <c r="E67" s="122" t="s">
        <v>391</v>
      </c>
      <c r="F67" s="122">
        <v>6</v>
      </c>
      <c r="G67" s="122"/>
      <c r="H67" s="122" t="s">
        <v>391</v>
      </c>
      <c r="I67" s="130"/>
      <c r="J67" s="130">
        <v>9</v>
      </c>
      <c r="K67" s="130"/>
      <c r="L67" s="130">
        <v>1</v>
      </c>
      <c r="M67" s="130"/>
      <c r="N67" s="122" t="s">
        <v>391</v>
      </c>
      <c r="O67" s="130"/>
      <c r="P67" s="122" t="s">
        <v>391</v>
      </c>
      <c r="Q67" s="122" t="s">
        <v>391</v>
      </c>
      <c r="R67" s="122" t="s">
        <v>391</v>
      </c>
      <c r="S67" s="122"/>
      <c r="T67" s="130">
        <v>1</v>
      </c>
      <c r="U67" s="130"/>
      <c r="V67" s="122" t="s">
        <v>391</v>
      </c>
      <c r="W67" s="122">
        <v>4</v>
      </c>
      <c r="X67" s="122">
        <v>5</v>
      </c>
      <c r="Y67" s="122" t="s">
        <v>391</v>
      </c>
      <c r="Z67" s="122"/>
      <c r="AA67" s="130">
        <v>1</v>
      </c>
      <c r="AB67" s="122" t="s">
        <v>391</v>
      </c>
      <c r="AC67" s="122" t="s">
        <v>391</v>
      </c>
      <c r="AD67" s="122"/>
      <c r="AE67" s="122" t="s">
        <v>391</v>
      </c>
      <c r="AF67" s="130"/>
      <c r="AG67" s="130">
        <v>22</v>
      </c>
      <c r="AH67" s="122" t="s">
        <v>391</v>
      </c>
      <c r="AI67" s="35"/>
      <c r="AJ67" s="467" t="s">
        <v>134</v>
      </c>
      <c r="AK67" s="468"/>
      <c r="AL67" s="454">
        <v>336</v>
      </c>
      <c r="AM67" s="442"/>
      <c r="AN67" s="442">
        <v>136</v>
      </c>
      <c r="AO67" s="442"/>
      <c r="AP67" s="442">
        <v>326</v>
      </c>
      <c r="AQ67" s="442"/>
      <c r="AR67" s="442">
        <v>50</v>
      </c>
      <c r="AS67" s="442"/>
      <c r="AT67" s="442">
        <v>1302</v>
      </c>
      <c r="AU67" s="442"/>
      <c r="AV67" s="442">
        <v>5208</v>
      </c>
      <c r="AW67" s="442"/>
    </row>
    <row r="68" spans="1:49" ht="16.5" customHeight="1">
      <c r="A68" s="49"/>
      <c r="B68" s="191"/>
      <c r="C68" s="216"/>
      <c r="D68" s="130"/>
      <c r="E68" s="122"/>
      <c r="F68" s="122"/>
      <c r="G68" s="122"/>
      <c r="H68" s="130"/>
      <c r="I68" s="130"/>
      <c r="J68" s="130"/>
      <c r="K68" s="130"/>
      <c r="L68" s="130"/>
      <c r="M68" s="130"/>
      <c r="N68" s="130"/>
      <c r="O68" s="130"/>
      <c r="P68" s="130"/>
      <c r="Q68" s="122"/>
      <c r="R68" s="122"/>
      <c r="S68" s="122"/>
      <c r="T68" s="130"/>
      <c r="U68" s="130"/>
      <c r="V68" s="130"/>
      <c r="W68" s="122"/>
      <c r="X68" s="122"/>
      <c r="Y68" s="122"/>
      <c r="Z68" s="122"/>
      <c r="AA68" s="130"/>
      <c r="AB68" s="122"/>
      <c r="AC68" s="122"/>
      <c r="AD68" s="122"/>
      <c r="AE68" s="130"/>
      <c r="AF68" s="130"/>
      <c r="AG68" s="130"/>
      <c r="AH68" s="122"/>
      <c r="AI68" s="35"/>
      <c r="AJ68" s="452" t="s">
        <v>339</v>
      </c>
      <c r="AK68" s="453"/>
      <c r="AL68" s="454">
        <v>338</v>
      </c>
      <c r="AM68" s="442"/>
      <c r="AN68" s="442">
        <v>141</v>
      </c>
      <c r="AO68" s="442"/>
      <c r="AP68" s="442">
        <v>339</v>
      </c>
      <c r="AQ68" s="442"/>
      <c r="AR68" s="442">
        <v>49</v>
      </c>
      <c r="AS68" s="442"/>
      <c r="AT68" s="442">
        <v>1347</v>
      </c>
      <c r="AU68" s="442"/>
      <c r="AV68" s="442">
        <v>5222</v>
      </c>
      <c r="AW68" s="442"/>
    </row>
    <row r="69" spans="1:49" ht="16.5" customHeight="1">
      <c r="A69" s="430" t="s">
        <v>70</v>
      </c>
      <c r="B69" s="469"/>
      <c r="C69" s="230"/>
      <c r="D69" s="130">
        <v>25</v>
      </c>
      <c r="E69" s="122" t="s">
        <v>391</v>
      </c>
      <c r="F69" s="122" t="s">
        <v>391</v>
      </c>
      <c r="G69" s="122"/>
      <c r="H69" s="122" t="s">
        <v>391</v>
      </c>
      <c r="I69" s="130"/>
      <c r="J69" s="122" t="s">
        <v>391</v>
      </c>
      <c r="K69" s="130"/>
      <c r="L69" s="130">
        <v>3</v>
      </c>
      <c r="M69" s="130"/>
      <c r="N69" s="130">
        <v>2</v>
      </c>
      <c r="O69" s="130"/>
      <c r="P69" s="130">
        <v>6</v>
      </c>
      <c r="Q69" s="122">
        <v>1</v>
      </c>
      <c r="R69" s="122" t="s">
        <v>391</v>
      </c>
      <c r="S69" s="122"/>
      <c r="T69" s="122" t="s">
        <v>391</v>
      </c>
      <c r="U69" s="130"/>
      <c r="V69" s="122" t="s">
        <v>391</v>
      </c>
      <c r="W69" s="122" t="s">
        <v>391</v>
      </c>
      <c r="X69" s="122">
        <v>10</v>
      </c>
      <c r="Y69" s="122" t="s">
        <v>391</v>
      </c>
      <c r="Z69" s="122"/>
      <c r="AA69" s="130">
        <v>1</v>
      </c>
      <c r="AB69" s="122" t="s">
        <v>391</v>
      </c>
      <c r="AC69" s="122" t="s">
        <v>391</v>
      </c>
      <c r="AD69" s="122"/>
      <c r="AE69" s="130">
        <v>1</v>
      </c>
      <c r="AF69" s="130"/>
      <c r="AG69" s="130">
        <v>1</v>
      </c>
      <c r="AH69" s="122" t="s">
        <v>391</v>
      </c>
      <c r="AI69" s="35"/>
      <c r="AJ69" s="452" t="s">
        <v>340</v>
      </c>
      <c r="AK69" s="453"/>
      <c r="AL69" s="454">
        <v>335</v>
      </c>
      <c r="AM69" s="442"/>
      <c r="AN69" s="442">
        <v>146</v>
      </c>
      <c r="AO69" s="442"/>
      <c r="AP69" s="442">
        <v>313</v>
      </c>
      <c r="AQ69" s="442"/>
      <c r="AR69" s="442">
        <v>49</v>
      </c>
      <c r="AS69" s="442"/>
      <c r="AT69" s="442">
        <v>1380</v>
      </c>
      <c r="AU69" s="442"/>
      <c r="AV69" s="442">
        <v>5209</v>
      </c>
      <c r="AW69" s="442"/>
    </row>
    <row r="70" spans="1:49" ht="16.5" customHeight="1">
      <c r="A70" s="43"/>
      <c r="B70" s="190"/>
      <c r="C70" s="223"/>
      <c r="D70" s="130"/>
      <c r="E70" s="122"/>
      <c r="F70" s="122"/>
      <c r="G70" s="122"/>
      <c r="H70" s="130"/>
      <c r="I70" s="130"/>
      <c r="J70" s="130"/>
      <c r="K70" s="130"/>
      <c r="L70" s="130"/>
      <c r="M70" s="130"/>
      <c r="N70" s="130"/>
      <c r="O70" s="130"/>
      <c r="P70" s="130"/>
      <c r="Q70" s="122"/>
      <c r="R70" s="122"/>
      <c r="S70" s="122"/>
      <c r="T70" s="130"/>
      <c r="U70" s="130"/>
      <c r="V70" s="130"/>
      <c r="W70" s="122"/>
      <c r="X70" s="122"/>
      <c r="Y70" s="122"/>
      <c r="Z70" s="122"/>
      <c r="AA70" s="130"/>
      <c r="AB70" s="122"/>
      <c r="AC70" s="122"/>
      <c r="AD70" s="122"/>
      <c r="AE70" s="130"/>
      <c r="AF70" s="130"/>
      <c r="AG70" s="130"/>
      <c r="AH70" s="122"/>
      <c r="AI70" s="35"/>
      <c r="AJ70" s="452" t="s">
        <v>341</v>
      </c>
      <c r="AK70" s="453"/>
      <c r="AL70" s="454">
        <v>337</v>
      </c>
      <c r="AM70" s="442"/>
      <c r="AN70" s="442">
        <v>154</v>
      </c>
      <c r="AO70" s="442"/>
      <c r="AP70" s="442">
        <v>319</v>
      </c>
      <c r="AQ70" s="442"/>
      <c r="AR70" s="442">
        <v>50</v>
      </c>
      <c r="AS70" s="442"/>
      <c r="AT70" s="442">
        <v>1399</v>
      </c>
      <c r="AU70" s="442"/>
      <c r="AV70" s="442">
        <v>5220</v>
      </c>
      <c r="AW70" s="442"/>
    </row>
    <row r="71" spans="1:49" ht="16.5" customHeight="1">
      <c r="A71" s="455" t="s">
        <v>71</v>
      </c>
      <c r="B71" s="456"/>
      <c r="C71" s="231" t="s">
        <v>279</v>
      </c>
      <c r="D71" s="205">
        <v>482</v>
      </c>
      <c r="E71" s="206" t="s">
        <v>187</v>
      </c>
      <c r="F71" s="206" t="s">
        <v>187</v>
      </c>
      <c r="G71" s="219"/>
      <c r="H71" s="207">
        <v>2</v>
      </c>
      <c r="I71" s="212"/>
      <c r="J71" s="207">
        <v>13</v>
      </c>
      <c r="K71" s="212"/>
      <c r="L71" s="207">
        <v>13</v>
      </c>
      <c r="M71" s="212" t="s">
        <v>280</v>
      </c>
      <c r="N71" s="207">
        <v>33</v>
      </c>
      <c r="O71" s="212" t="s">
        <v>278</v>
      </c>
      <c r="P71" s="207">
        <v>46</v>
      </c>
      <c r="Q71" s="206" t="s">
        <v>187</v>
      </c>
      <c r="R71" s="206" t="s">
        <v>187</v>
      </c>
      <c r="S71" s="219"/>
      <c r="T71" s="207">
        <v>2</v>
      </c>
      <c r="U71" s="212"/>
      <c r="V71" s="206" t="s">
        <v>187</v>
      </c>
      <c r="W71" s="93">
        <v>16</v>
      </c>
      <c r="X71" s="93">
        <v>36</v>
      </c>
      <c r="Y71" s="93">
        <v>10</v>
      </c>
      <c r="Z71" s="233"/>
      <c r="AA71" s="199">
        <v>193</v>
      </c>
      <c r="AB71" s="93">
        <v>4</v>
      </c>
      <c r="AC71" s="93">
        <v>11</v>
      </c>
      <c r="AD71" s="233"/>
      <c r="AE71" s="199">
        <v>18</v>
      </c>
      <c r="AF71" s="235"/>
      <c r="AG71" s="199">
        <v>47</v>
      </c>
      <c r="AH71" s="93">
        <v>38</v>
      </c>
      <c r="AI71" s="35"/>
      <c r="AJ71" s="443" t="s">
        <v>342</v>
      </c>
      <c r="AK71" s="444"/>
      <c r="AL71" s="445">
        <v>339</v>
      </c>
      <c r="AM71" s="446"/>
      <c r="AN71" s="446">
        <v>151</v>
      </c>
      <c r="AO71" s="446"/>
      <c r="AP71" s="446">
        <v>286</v>
      </c>
      <c r="AQ71" s="446"/>
      <c r="AR71" s="446">
        <v>50</v>
      </c>
      <c r="AS71" s="446"/>
      <c r="AT71" s="446">
        <v>1417</v>
      </c>
      <c r="AU71" s="446"/>
      <c r="AV71" s="446">
        <v>5237</v>
      </c>
      <c r="AW71" s="446"/>
    </row>
    <row r="72" spans="1:49" ht="16.5" customHeight="1">
      <c r="A72" s="193" t="s">
        <v>153</v>
      </c>
      <c r="B72" s="43"/>
      <c r="C72" s="216"/>
      <c r="D72" s="41"/>
      <c r="E72" s="41"/>
      <c r="F72" s="41"/>
      <c r="G72" s="217"/>
      <c r="H72" s="41"/>
      <c r="I72" s="217"/>
      <c r="J72" s="41"/>
      <c r="K72" s="217"/>
      <c r="L72" s="41"/>
      <c r="M72" s="217"/>
      <c r="N72" s="41"/>
      <c r="O72" s="217"/>
      <c r="P72" s="197"/>
      <c r="Q72" s="41"/>
      <c r="R72" s="41"/>
      <c r="S72" s="217"/>
      <c r="T72" s="197"/>
      <c r="U72" s="210"/>
      <c r="V72" s="197"/>
      <c r="W72" s="41"/>
      <c r="X72" s="41"/>
      <c r="Y72" s="41"/>
      <c r="Z72" s="217"/>
      <c r="AA72" s="197"/>
      <c r="AB72" s="41"/>
      <c r="AC72" s="41"/>
      <c r="AD72" s="217"/>
      <c r="AE72" s="197"/>
      <c r="AF72" s="210"/>
      <c r="AG72" s="197"/>
      <c r="AH72" s="41"/>
      <c r="AI72" s="35"/>
      <c r="AJ72" s="249" t="s">
        <v>349</v>
      </c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</row>
    <row r="73" spans="1:49" ht="16.5" customHeight="1">
      <c r="A73" s="43" t="s">
        <v>154</v>
      </c>
      <c r="B73" s="43"/>
      <c r="C73" s="216"/>
      <c r="D73" s="38"/>
      <c r="E73" s="47"/>
      <c r="F73" s="47"/>
      <c r="G73" s="215"/>
      <c r="H73" s="47"/>
      <c r="I73" s="215"/>
      <c r="J73" s="47"/>
      <c r="K73" s="215"/>
      <c r="L73" s="43"/>
      <c r="M73" s="216"/>
      <c r="N73" s="43"/>
      <c r="O73" s="216"/>
      <c r="P73" s="195"/>
      <c r="Q73" s="43"/>
      <c r="R73" s="43"/>
      <c r="S73" s="216"/>
      <c r="T73" s="195"/>
      <c r="U73" s="209"/>
      <c r="V73" s="195"/>
      <c r="W73" s="43"/>
      <c r="X73" s="43"/>
      <c r="Y73" s="43"/>
      <c r="Z73" s="216"/>
      <c r="AA73" s="195"/>
      <c r="AB73" s="43"/>
      <c r="AC73" s="43"/>
      <c r="AD73" s="216"/>
      <c r="AE73" s="195"/>
      <c r="AF73" s="209"/>
      <c r="AG73" s="195"/>
      <c r="AH73" s="43"/>
      <c r="AJ73" s="95" t="s">
        <v>16</v>
      </c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</row>
    <row r="74" spans="1:34" ht="16.5" customHeight="1">
      <c r="A74" s="40"/>
      <c r="B74" s="40"/>
      <c r="C74" s="223"/>
      <c r="D74" s="38"/>
      <c r="E74" s="43"/>
      <c r="F74" s="43"/>
      <c r="G74" s="216"/>
      <c r="H74" s="43"/>
      <c r="I74" s="216"/>
      <c r="J74" s="43"/>
      <c r="K74" s="216"/>
      <c r="L74" s="43"/>
      <c r="M74" s="216"/>
      <c r="N74" s="43"/>
      <c r="O74" s="216"/>
      <c r="P74" s="195"/>
      <c r="Q74" s="43"/>
      <c r="R74" s="43"/>
      <c r="S74" s="216"/>
      <c r="T74" s="195"/>
      <c r="U74" s="209"/>
      <c r="V74" s="195"/>
      <c r="W74" s="43"/>
      <c r="X74" s="43"/>
      <c r="Y74" s="43"/>
      <c r="Z74" s="216"/>
      <c r="AA74" s="195"/>
      <c r="AB74" s="43"/>
      <c r="AC74" s="43"/>
      <c r="AD74" s="216"/>
      <c r="AE74" s="195"/>
      <c r="AF74" s="209"/>
      <c r="AG74" s="195"/>
      <c r="AH74" s="43"/>
    </row>
    <row r="75" spans="2:34" ht="16.5" customHeight="1">
      <c r="B75" s="43"/>
      <c r="C75" s="216"/>
      <c r="D75" s="92"/>
      <c r="E75" s="43"/>
      <c r="F75" s="43"/>
      <c r="G75" s="216"/>
      <c r="H75" s="43"/>
      <c r="I75" s="216"/>
      <c r="J75" s="43"/>
      <c r="K75" s="216"/>
      <c r="L75" s="43"/>
      <c r="M75" s="216"/>
      <c r="N75" s="43"/>
      <c r="O75" s="216"/>
      <c r="P75" s="195"/>
      <c r="Q75" s="43"/>
      <c r="R75" s="43"/>
      <c r="S75" s="216"/>
      <c r="T75" s="195"/>
      <c r="U75" s="209"/>
      <c r="V75" s="195"/>
      <c r="W75" s="43"/>
      <c r="X75" s="43"/>
      <c r="Y75" s="43"/>
      <c r="Z75" s="216"/>
      <c r="AA75" s="195"/>
      <c r="AB75" s="43"/>
      <c r="AC75" s="43"/>
      <c r="AD75" s="216"/>
      <c r="AE75" s="195"/>
      <c r="AF75" s="209"/>
      <c r="AG75" s="195"/>
      <c r="AH75" s="43"/>
    </row>
    <row r="76" spans="1:34" ht="16.5" customHeight="1">
      <c r="A76" s="40"/>
      <c r="B76" s="40"/>
      <c r="C76" s="223"/>
      <c r="D76" s="38"/>
      <c r="E76" s="43"/>
      <c r="F76" s="43"/>
      <c r="G76" s="216"/>
      <c r="H76" s="43"/>
      <c r="I76" s="216"/>
      <c r="J76" s="43"/>
      <c r="K76" s="216"/>
      <c r="L76" s="43"/>
      <c r="M76" s="216"/>
      <c r="N76" s="43"/>
      <c r="O76" s="216"/>
      <c r="P76" s="195"/>
      <c r="Q76" s="43"/>
      <c r="R76" s="43"/>
      <c r="S76" s="216"/>
      <c r="T76" s="195"/>
      <c r="U76" s="209"/>
      <c r="V76" s="195"/>
      <c r="W76" s="43"/>
      <c r="X76" s="43"/>
      <c r="Y76" s="43"/>
      <c r="Z76" s="216"/>
      <c r="AA76" s="195"/>
      <c r="AB76" s="43"/>
      <c r="AC76" s="43"/>
      <c r="AD76" s="216"/>
      <c r="AE76" s="195"/>
      <c r="AF76" s="209"/>
      <c r="AG76" s="195"/>
      <c r="AH76" s="43"/>
    </row>
    <row r="77" spans="1:34" ht="16.5" customHeight="1">
      <c r="A77" s="43"/>
      <c r="B77" s="43"/>
      <c r="C77" s="216"/>
      <c r="D77" s="92"/>
      <c r="E77" s="43"/>
      <c r="F77" s="43"/>
      <c r="G77" s="216"/>
      <c r="H77" s="43"/>
      <c r="I77" s="216"/>
      <c r="J77" s="43"/>
      <c r="K77" s="216"/>
      <c r="L77" s="43"/>
      <c r="M77" s="216"/>
      <c r="N77" s="43"/>
      <c r="O77" s="216"/>
      <c r="P77" s="195"/>
      <c r="Q77" s="43"/>
      <c r="R77" s="43"/>
      <c r="S77" s="216"/>
      <c r="T77" s="195"/>
      <c r="U77" s="209"/>
      <c r="V77" s="195"/>
      <c r="W77" s="43"/>
      <c r="X77" s="43"/>
      <c r="Y77" s="43"/>
      <c r="Z77" s="216"/>
      <c r="AA77" s="195"/>
      <c r="AB77" s="43"/>
      <c r="AC77" s="43"/>
      <c r="AD77" s="216"/>
      <c r="AE77" s="195"/>
      <c r="AF77" s="209"/>
      <c r="AG77" s="195"/>
      <c r="AH77" s="43"/>
    </row>
    <row r="78" spans="1:34" ht="15" customHeight="1">
      <c r="A78" s="43"/>
      <c r="B78" s="43"/>
      <c r="C78" s="216"/>
      <c r="D78" s="43"/>
      <c r="E78" s="43"/>
      <c r="F78" s="43"/>
      <c r="G78" s="216"/>
      <c r="H78" s="43"/>
      <c r="I78" s="216"/>
      <c r="J78" s="43"/>
      <c r="K78" s="216"/>
      <c r="L78" s="41"/>
      <c r="M78" s="217"/>
      <c r="N78" s="41"/>
      <c r="O78" s="217"/>
      <c r="P78" s="197"/>
      <c r="Q78" s="41"/>
      <c r="R78" s="41"/>
      <c r="S78" s="217"/>
      <c r="T78" s="197"/>
      <c r="U78" s="210"/>
      <c r="V78" s="197"/>
      <c r="W78" s="41"/>
      <c r="X78" s="41"/>
      <c r="Y78" s="41"/>
      <c r="Z78" s="217"/>
      <c r="AA78" s="197"/>
      <c r="AB78" s="41"/>
      <c r="AC78" s="41"/>
      <c r="AD78" s="217"/>
      <c r="AE78" s="197"/>
      <c r="AF78" s="210"/>
      <c r="AG78" s="197"/>
      <c r="AH78" s="41"/>
    </row>
    <row r="79" spans="1:34" ht="15" customHeight="1">
      <c r="A79" s="43"/>
      <c r="B79" s="43"/>
      <c r="C79" s="216"/>
      <c r="D79" s="43"/>
      <c r="E79" s="43"/>
      <c r="F79" s="43"/>
      <c r="G79" s="216"/>
      <c r="H79" s="43"/>
      <c r="I79" s="216"/>
      <c r="J79" s="43"/>
      <c r="K79" s="216"/>
      <c r="L79" s="47"/>
      <c r="M79" s="215"/>
      <c r="N79" s="47"/>
      <c r="O79" s="215"/>
      <c r="P79" s="196"/>
      <c r="Q79" s="47"/>
      <c r="R79" s="47"/>
      <c r="S79" s="215"/>
      <c r="T79" s="196"/>
      <c r="U79" s="177"/>
      <c r="V79" s="196"/>
      <c r="W79" s="47"/>
      <c r="X79" s="47"/>
      <c r="Y79" s="47"/>
      <c r="Z79" s="215"/>
      <c r="AA79" s="196"/>
      <c r="AB79" s="47"/>
      <c r="AC79" s="47"/>
      <c r="AD79" s="215"/>
      <c r="AE79" s="196"/>
      <c r="AF79" s="177"/>
      <c r="AG79" s="196"/>
      <c r="AH79" s="47"/>
    </row>
    <row r="80" spans="1:11" ht="15" customHeight="1">
      <c r="A80" s="68"/>
      <c r="B80" s="68"/>
      <c r="C80" s="232"/>
      <c r="D80" s="43"/>
      <c r="E80" s="43"/>
      <c r="F80" s="43"/>
      <c r="G80" s="216"/>
      <c r="H80" s="43"/>
      <c r="I80" s="216"/>
      <c r="J80" s="43"/>
      <c r="K80" s="216"/>
    </row>
    <row r="81" spans="1:13" ht="15" customHeight="1">
      <c r="A81" s="68"/>
      <c r="B81" s="68"/>
      <c r="C81" s="232"/>
      <c r="D81" s="43"/>
      <c r="E81" s="43"/>
      <c r="F81" s="43"/>
      <c r="G81" s="216"/>
      <c r="H81" s="43"/>
      <c r="I81" s="216"/>
      <c r="J81" s="43"/>
      <c r="K81" s="216"/>
      <c r="L81" s="501"/>
      <c r="M81" s="220"/>
    </row>
    <row r="82" spans="1:13" ht="15" customHeight="1">
      <c r="A82" s="43"/>
      <c r="B82" s="68"/>
      <c r="C82" s="232"/>
      <c r="D82" s="43"/>
      <c r="E82" s="43"/>
      <c r="F82" s="43"/>
      <c r="G82" s="216"/>
      <c r="H82" s="43"/>
      <c r="I82" s="216"/>
      <c r="J82" s="43"/>
      <c r="K82" s="216"/>
      <c r="L82" s="501"/>
      <c r="M82" s="220"/>
    </row>
    <row r="83" spans="1:13" ht="15" customHeight="1">
      <c r="A83" s="43"/>
      <c r="B83" s="68"/>
      <c r="C83" s="232"/>
      <c r="D83" s="43"/>
      <c r="E83" s="43"/>
      <c r="F83" s="43"/>
      <c r="G83" s="216"/>
      <c r="H83" s="43"/>
      <c r="I83" s="216"/>
      <c r="J83" s="43"/>
      <c r="K83" s="216"/>
      <c r="L83" s="501"/>
      <c r="M83" s="220"/>
    </row>
    <row r="84" spans="12:13" ht="14.25">
      <c r="L84" s="501"/>
      <c r="M84" s="220"/>
    </row>
    <row r="85" spans="12:13" ht="14.25">
      <c r="L85" s="501"/>
      <c r="M85" s="220"/>
    </row>
    <row r="86" spans="12:13" ht="14.25">
      <c r="L86" s="501"/>
      <c r="M86" s="220"/>
    </row>
    <row r="87" spans="12:13" ht="14.25">
      <c r="L87" s="501"/>
      <c r="M87" s="220"/>
    </row>
  </sheetData>
  <sheetProtection/>
  <mergeCells count="128">
    <mergeCell ref="AJ38:AX38"/>
    <mergeCell ref="AJ42:AK42"/>
    <mergeCell ref="AQ23:AQ24"/>
    <mergeCell ref="AR23:AR24"/>
    <mergeCell ref="AU21:AU24"/>
    <mergeCell ref="AX21:AX24"/>
    <mergeCell ref="AW21:AW24"/>
    <mergeCell ref="AV21:AV24"/>
    <mergeCell ref="AS23:AS24"/>
    <mergeCell ref="AN21:AP22"/>
    <mergeCell ref="Z5:AA11"/>
    <mergeCell ref="AD5:AE11"/>
    <mergeCell ref="AF5:AG11"/>
    <mergeCell ref="A3:AH3"/>
    <mergeCell ref="A5:B11"/>
    <mergeCell ref="C5:D11"/>
    <mergeCell ref="S5:T11"/>
    <mergeCell ref="AB5:AB11"/>
    <mergeCell ref="K5:L11"/>
    <mergeCell ref="M5:N11"/>
    <mergeCell ref="O5:P11"/>
    <mergeCell ref="E5:E11"/>
    <mergeCell ref="F5:F11"/>
    <mergeCell ref="U5:V11"/>
    <mergeCell ref="L81:L87"/>
    <mergeCell ref="Q5:Q11"/>
    <mergeCell ref="R5:R11"/>
    <mergeCell ref="AK5:AP5"/>
    <mergeCell ref="AH5:AH11"/>
    <mergeCell ref="Y5:Y11"/>
    <mergeCell ref="AO23:AO24"/>
    <mergeCell ref="AP23:AP24"/>
    <mergeCell ref="AJ37:AW37"/>
    <mergeCell ref="AL40:AL41"/>
    <mergeCell ref="AJ3:AW3"/>
    <mergeCell ref="AJ40:AK41"/>
    <mergeCell ref="AJ53:AK53"/>
    <mergeCell ref="AJ2:AW2"/>
    <mergeCell ref="AJ5:AJ6"/>
    <mergeCell ref="AT23:AT24"/>
    <mergeCell ref="AK23:AK24"/>
    <mergeCell ref="AL23:AL24"/>
    <mergeCell ref="AM23:AM24"/>
    <mergeCell ref="AN23:AN24"/>
    <mergeCell ref="AC5:AC11"/>
    <mergeCell ref="AT5:AV5"/>
    <mergeCell ref="W5:W11"/>
    <mergeCell ref="X5:X11"/>
    <mergeCell ref="A15:B15"/>
    <mergeCell ref="AJ21:AJ24"/>
    <mergeCell ref="AK21:AM22"/>
    <mergeCell ref="A13:B13"/>
    <mergeCell ref="G5:H11"/>
    <mergeCell ref="I5:J11"/>
    <mergeCell ref="AJ52:AK52"/>
    <mergeCell ref="AJ51:AK51"/>
    <mergeCell ref="AJ50:AK50"/>
    <mergeCell ref="AJ49:AK49"/>
    <mergeCell ref="AJ48:AK48"/>
    <mergeCell ref="AJ47:AK47"/>
    <mergeCell ref="AJ46:AK46"/>
    <mergeCell ref="AQ40:AQ41"/>
    <mergeCell ref="A43:B43"/>
    <mergeCell ref="A61:B61"/>
    <mergeCell ref="A67:B67"/>
    <mergeCell ref="AM40:AM41"/>
    <mergeCell ref="AN40:AN41"/>
    <mergeCell ref="AO40:AO41"/>
    <mergeCell ref="AP40:AP41"/>
    <mergeCell ref="AJ45:AK45"/>
    <mergeCell ref="AJ44:AK44"/>
    <mergeCell ref="AX40:AX41"/>
    <mergeCell ref="AS40:AS41"/>
    <mergeCell ref="AT40:AT41"/>
    <mergeCell ref="AU40:AU41"/>
    <mergeCell ref="AV40:AV41"/>
    <mergeCell ref="AR40:AR41"/>
    <mergeCell ref="AW40:AW41"/>
    <mergeCell ref="A45:B45"/>
    <mergeCell ref="A69:B69"/>
    <mergeCell ref="AJ65:AK66"/>
    <mergeCell ref="AL65:AM66"/>
    <mergeCell ref="A53:B53"/>
    <mergeCell ref="AJ63:AW63"/>
    <mergeCell ref="AR67:AS67"/>
    <mergeCell ref="AT67:AU67"/>
    <mergeCell ref="AV67:AW67"/>
    <mergeCell ref="AJ68:AK68"/>
    <mergeCell ref="A71:B71"/>
    <mergeCell ref="AN65:AO66"/>
    <mergeCell ref="AT65:AU66"/>
    <mergeCell ref="AV65:AW66"/>
    <mergeCell ref="AP65:AQ66"/>
    <mergeCell ref="AR65:AS66"/>
    <mergeCell ref="AJ67:AK67"/>
    <mergeCell ref="AL67:AM67"/>
    <mergeCell ref="AN67:AO67"/>
    <mergeCell ref="AP67:AQ67"/>
    <mergeCell ref="AJ69:AK69"/>
    <mergeCell ref="AL69:AM69"/>
    <mergeCell ref="AN69:AO69"/>
    <mergeCell ref="AP69:AQ69"/>
    <mergeCell ref="AT70:AU70"/>
    <mergeCell ref="AL68:AM68"/>
    <mergeCell ref="AN68:AO68"/>
    <mergeCell ref="AP68:AQ68"/>
    <mergeCell ref="AR68:AS68"/>
    <mergeCell ref="AT68:AU68"/>
    <mergeCell ref="AW5:AW6"/>
    <mergeCell ref="AQ5:AS5"/>
    <mergeCell ref="AR71:AS71"/>
    <mergeCell ref="AR70:AS70"/>
    <mergeCell ref="AT71:AU71"/>
    <mergeCell ref="AV71:AW71"/>
    <mergeCell ref="AV69:AW69"/>
    <mergeCell ref="AP70:AQ70"/>
    <mergeCell ref="AV68:AW68"/>
    <mergeCell ref="AQ21:AT22"/>
    <mergeCell ref="AV70:AW70"/>
    <mergeCell ref="AR69:AS69"/>
    <mergeCell ref="AT69:AU69"/>
    <mergeCell ref="AJ71:AK71"/>
    <mergeCell ref="AL71:AM71"/>
    <mergeCell ref="AN71:AO71"/>
    <mergeCell ref="AP71:AQ71"/>
    <mergeCell ref="AJ70:AK70"/>
    <mergeCell ref="AL70:AM70"/>
    <mergeCell ref="AN70:AO7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5.09765625" style="34" customWidth="1"/>
    <col min="2" max="2" width="11.69921875" style="34" customWidth="1"/>
    <col min="3" max="4" width="10.59765625" style="34" customWidth="1"/>
    <col min="5" max="5" width="12.09765625" style="34" customWidth="1"/>
    <col min="6" max="7" width="10.59765625" style="34" customWidth="1"/>
    <col min="8" max="8" width="11.69921875" style="34" customWidth="1"/>
    <col min="9" max="11" width="10.59765625" style="34" customWidth="1"/>
    <col min="12" max="12" width="11.8984375" style="34" customWidth="1"/>
    <col min="13" max="13" width="11.59765625" style="34" customWidth="1"/>
    <col min="14" max="14" width="10.69921875" style="34" customWidth="1"/>
    <col min="15" max="15" width="9.59765625" style="34" customWidth="1"/>
    <col min="16" max="16" width="12.5" style="34" customWidth="1"/>
    <col min="17" max="18" width="9.59765625" style="34" customWidth="1"/>
    <col min="19" max="19" width="12.69921875" style="34" customWidth="1"/>
    <col min="20" max="20" width="10.09765625" style="34" customWidth="1"/>
    <col min="21" max="21" width="10.5" style="34" customWidth="1"/>
    <col min="22" max="24" width="6.5" style="34" customWidth="1"/>
    <col min="25" max="25" width="7.5" style="34" customWidth="1"/>
    <col min="26" max="26" width="3.59765625" style="34" customWidth="1"/>
    <col min="27" max="41" width="10.09765625" style="34" customWidth="1"/>
    <col min="42" max="16384" width="10.59765625" style="34" customWidth="1"/>
  </cols>
  <sheetData>
    <row r="1" spans="1:21" s="2" customFormat="1" ht="19.5" customHeight="1">
      <c r="A1" s="1" t="s">
        <v>351</v>
      </c>
      <c r="U1" s="3" t="s">
        <v>352</v>
      </c>
    </row>
    <row r="2" spans="1:41" ht="19.5" customHeight="1">
      <c r="A2" s="330" t="s">
        <v>353</v>
      </c>
      <c r="B2" s="330"/>
      <c r="C2" s="330"/>
      <c r="D2" s="330"/>
      <c r="E2" s="330"/>
      <c r="F2" s="330"/>
      <c r="G2" s="330"/>
      <c r="H2" s="330"/>
      <c r="I2" s="330"/>
      <c r="J2" s="330"/>
      <c r="K2" s="69"/>
      <c r="L2" s="505"/>
      <c r="M2" s="505"/>
      <c r="N2" s="505"/>
      <c r="O2" s="505"/>
      <c r="P2" s="505"/>
      <c r="Q2" s="505"/>
      <c r="R2" s="505"/>
      <c r="S2" s="505"/>
      <c r="T2" s="505"/>
      <c r="U2" s="50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9.5" customHeight="1">
      <c r="A3" s="491" t="s">
        <v>354</v>
      </c>
      <c r="B3" s="491"/>
      <c r="C3" s="491"/>
      <c r="D3" s="491"/>
      <c r="E3" s="491"/>
      <c r="F3" s="491"/>
      <c r="G3" s="491"/>
      <c r="H3" s="491"/>
      <c r="I3" s="491"/>
      <c r="J3" s="491"/>
      <c r="K3" s="69"/>
      <c r="L3" s="491" t="s">
        <v>383</v>
      </c>
      <c r="M3" s="491"/>
      <c r="N3" s="491"/>
      <c r="O3" s="491"/>
      <c r="P3" s="491"/>
      <c r="Q3" s="491"/>
      <c r="R3" s="491"/>
      <c r="S3" s="491"/>
      <c r="T3" s="491"/>
      <c r="U3" s="49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8" customHeight="1" thickBot="1">
      <c r="A4" s="35"/>
      <c r="B4" s="35"/>
      <c r="C4" s="35"/>
      <c r="D4" s="35"/>
      <c r="E4" s="35"/>
      <c r="F4" s="35"/>
      <c r="G4" s="35"/>
      <c r="H4" s="35"/>
      <c r="I4" s="69"/>
      <c r="J4" s="69"/>
      <c r="K4" s="6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18.75" customHeight="1">
      <c r="A5" s="493" t="s">
        <v>355</v>
      </c>
      <c r="B5" s="534" t="s">
        <v>356</v>
      </c>
      <c r="C5" s="534" t="s">
        <v>357</v>
      </c>
      <c r="D5" s="534" t="s">
        <v>308</v>
      </c>
      <c r="E5" s="488" t="s">
        <v>358</v>
      </c>
      <c r="F5" s="408"/>
      <c r="G5" s="409"/>
      <c r="H5" s="488" t="s">
        <v>361</v>
      </c>
      <c r="I5" s="408"/>
      <c r="J5" s="408"/>
      <c r="K5" s="69"/>
      <c r="L5" s="536" t="s">
        <v>72</v>
      </c>
      <c r="M5" s="538" t="s">
        <v>356</v>
      </c>
      <c r="N5" s="542"/>
      <c r="O5" s="536"/>
      <c r="P5" s="538" t="s">
        <v>357</v>
      </c>
      <c r="Q5" s="542"/>
      <c r="R5" s="536"/>
      <c r="S5" s="538" t="s">
        <v>308</v>
      </c>
      <c r="T5" s="542"/>
      <c r="U5" s="54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18.75" customHeight="1">
      <c r="A6" s="429"/>
      <c r="B6" s="535"/>
      <c r="C6" s="535"/>
      <c r="D6" s="535"/>
      <c r="E6" s="251" t="s">
        <v>359</v>
      </c>
      <c r="F6" s="532" t="s">
        <v>360</v>
      </c>
      <c r="G6" s="533"/>
      <c r="H6" s="251" t="s">
        <v>361</v>
      </c>
      <c r="I6" s="532" t="s">
        <v>362</v>
      </c>
      <c r="J6" s="544"/>
      <c r="K6" s="69"/>
      <c r="L6" s="543"/>
      <c r="M6" s="70" t="s">
        <v>145</v>
      </c>
      <c r="N6" s="255" t="s">
        <v>144</v>
      </c>
      <c r="O6" s="253" t="s">
        <v>382</v>
      </c>
      <c r="P6" s="70" t="s">
        <v>145</v>
      </c>
      <c r="Q6" s="255" t="s">
        <v>144</v>
      </c>
      <c r="R6" s="253" t="s">
        <v>382</v>
      </c>
      <c r="S6" s="70" t="s">
        <v>145</v>
      </c>
      <c r="T6" s="255" t="s">
        <v>144</v>
      </c>
      <c r="U6" s="253" t="s">
        <v>382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18.75" customHeight="1">
      <c r="A7" s="46"/>
      <c r="B7" s="71" t="s">
        <v>73</v>
      </c>
      <c r="C7" s="72" t="s">
        <v>74</v>
      </c>
      <c r="D7" s="72" t="s">
        <v>74</v>
      </c>
      <c r="E7" s="72" t="s">
        <v>74</v>
      </c>
      <c r="F7" s="72"/>
      <c r="G7" s="72" t="s">
        <v>74</v>
      </c>
      <c r="H7" s="72" t="s">
        <v>75</v>
      </c>
      <c r="I7" s="72"/>
      <c r="J7" s="72" t="s">
        <v>76</v>
      </c>
      <c r="K7" s="69"/>
      <c r="L7" s="257" t="s">
        <v>291</v>
      </c>
      <c r="M7" s="154">
        <f aca="true" t="shared" si="0" ref="M7:U7">SUM(M9:M50)</f>
        <v>6693</v>
      </c>
      <c r="N7" s="154">
        <f t="shared" si="0"/>
        <v>7210</v>
      </c>
      <c r="O7" s="298">
        <f t="shared" si="0"/>
        <v>517</v>
      </c>
      <c r="P7" s="154">
        <f t="shared" si="0"/>
        <v>109</v>
      </c>
      <c r="Q7" s="154">
        <f t="shared" si="0"/>
        <v>113</v>
      </c>
      <c r="R7" s="298">
        <f t="shared" si="0"/>
        <v>4</v>
      </c>
      <c r="S7" s="154">
        <f t="shared" si="0"/>
        <v>7570</v>
      </c>
      <c r="T7" s="154">
        <f t="shared" si="0"/>
        <v>8935</v>
      </c>
      <c r="U7" s="298">
        <f t="shared" si="0"/>
        <v>1365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8.75" customHeight="1">
      <c r="A8" s="14" t="s">
        <v>134</v>
      </c>
      <c r="B8" s="275">
        <v>6118</v>
      </c>
      <c r="C8" s="276">
        <v>126</v>
      </c>
      <c r="D8" s="276">
        <v>7086</v>
      </c>
      <c r="E8" s="276">
        <v>1166455</v>
      </c>
      <c r="F8" s="276"/>
      <c r="G8" s="277">
        <f>100000*C8/$E8</f>
        <v>10.801959784132263</v>
      </c>
      <c r="H8" s="276">
        <v>661081</v>
      </c>
      <c r="I8" s="276"/>
      <c r="J8" s="278">
        <f>10000*B8/$H8</f>
        <v>92.54539156321238</v>
      </c>
      <c r="K8" s="69"/>
      <c r="L8" s="37"/>
      <c r="M8" s="123"/>
      <c r="N8" s="122"/>
      <c r="O8" s="130"/>
      <c r="P8" s="101"/>
      <c r="Q8" s="101"/>
      <c r="R8" s="130"/>
      <c r="S8" s="101"/>
      <c r="T8" s="101"/>
      <c r="U8" s="130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8.75" customHeight="1">
      <c r="A9" s="31" t="s">
        <v>363</v>
      </c>
      <c r="B9" s="275">
        <v>6449</v>
      </c>
      <c r="C9" s="276">
        <v>116</v>
      </c>
      <c r="D9" s="276">
        <v>7388</v>
      </c>
      <c r="E9" s="276">
        <v>1168925</v>
      </c>
      <c r="F9" s="276"/>
      <c r="G9" s="277">
        <f>100000*C9/$E9</f>
        <v>9.923647796051927</v>
      </c>
      <c r="H9" s="276">
        <v>683627</v>
      </c>
      <c r="I9" s="276"/>
      <c r="J9" s="278">
        <f>10000*B9/$H9</f>
        <v>94.3350686851163</v>
      </c>
      <c r="K9" s="69"/>
      <c r="L9" s="37" t="s">
        <v>77</v>
      </c>
      <c r="M9" s="276">
        <v>3594</v>
      </c>
      <c r="N9" s="276">
        <v>3837</v>
      </c>
      <c r="O9" s="130">
        <f>N9-M9</f>
        <v>243</v>
      </c>
      <c r="P9" s="112">
        <v>30</v>
      </c>
      <c r="Q9" s="112">
        <v>31</v>
      </c>
      <c r="R9" s="130">
        <f>Q9-P9</f>
        <v>1</v>
      </c>
      <c r="S9" s="276">
        <v>3859</v>
      </c>
      <c r="T9" s="276">
        <v>4656</v>
      </c>
      <c r="U9" s="130">
        <f>T9-S9</f>
        <v>797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8.75" customHeight="1">
      <c r="A10" s="31" t="s">
        <v>364</v>
      </c>
      <c r="B10" s="275">
        <v>6516</v>
      </c>
      <c r="C10" s="276">
        <v>114</v>
      </c>
      <c r="D10" s="276">
        <v>7493</v>
      </c>
      <c r="E10" s="276">
        <v>1170912</v>
      </c>
      <c r="F10" s="276"/>
      <c r="G10" s="277">
        <f aca="true" t="shared" si="1" ref="G10:G27">100000*C10/$E10</f>
        <v>9.73600065589899</v>
      </c>
      <c r="H10" s="276">
        <v>704945</v>
      </c>
      <c r="I10" s="276"/>
      <c r="J10" s="278">
        <f>10000*B10/$H10</f>
        <v>92.43274297994878</v>
      </c>
      <c r="K10" s="69"/>
      <c r="L10" s="37" t="s">
        <v>78</v>
      </c>
      <c r="M10" s="276">
        <v>197</v>
      </c>
      <c r="N10" s="276">
        <v>228</v>
      </c>
      <c r="O10" s="130">
        <f aca="true" t="shared" si="2" ref="O10:O50">N10-M10</f>
        <v>31</v>
      </c>
      <c r="P10" s="112">
        <v>3</v>
      </c>
      <c r="Q10" s="112">
        <v>7</v>
      </c>
      <c r="R10" s="130">
        <f>Q10-P10</f>
        <v>4</v>
      </c>
      <c r="S10" s="276">
        <v>234</v>
      </c>
      <c r="T10" s="276">
        <v>273</v>
      </c>
      <c r="U10" s="130">
        <f aca="true" t="shared" si="3" ref="U10:U50">T10-S10</f>
        <v>39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8.75" customHeight="1">
      <c r="A11" s="31" t="s">
        <v>365</v>
      </c>
      <c r="B11" s="275">
        <v>6693</v>
      </c>
      <c r="C11" s="276">
        <v>109</v>
      </c>
      <c r="D11" s="276">
        <v>7570</v>
      </c>
      <c r="E11" s="276">
        <v>1173301</v>
      </c>
      <c r="F11" s="276"/>
      <c r="G11" s="277">
        <f t="shared" si="1"/>
        <v>9.29002873090537</v>
      </c>
      <c r="H11" s="276">
        <v>727733</v>
      </c>
      <c r="I11" s="276"/>
      <c r="J11" s="278">
        <f>10000*B11/$H11</f>
        <v>91.9705441418762</v>
      </c>
      <c r="K11" s="69"/>
      <c r="L11" s="37" t="s">
        <v>79</v>
      </c>
      <c r="M11" s="276">
        <v>536</v>
      </c>
      <c r="N11" s="276">
        <v>539</v>
      </c>
      <c r="O11" s="130">
        <f t="shared" si="2"/>
        <v>3</v>
      </c>
      <c r="P11" s="112">
        <v>15</v>
      </c>
      <c r="Q11" s="112">
        <v>13</v>
      </c>
      <c r="R11" s="130">
        <f>Q11-P11</f>
        <v>-2</v>
      </c>
      <c r="S11" s="276">
        <v>660</v>
      </c>
      <c r="T11" s="276">
        <v>687</v>
      </c>
      <c r="U11" s="130">
        <f t="shared" si="3"/>
        <v>27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8.75" customHeight="1">
      <c r="A12" s="136" t="s">
        <v>366</v>
      </c>
      <c r="B12" s="256">
        <f>SUM(B14:B27)</f>
        <v>7210</v>
      </c>
      <c r="C12" s="256">
        <f>SUM(C14:C27)</f>
        <v>113</v>
      </c>
      <c r="D12" s="256">
        <f>SUM(D14:D27)</f>
        <v>8935</v>
      </c>
      <c r="E12" s="256">
        <v>1180068</v>
      </c>
      <c r="F12" s="256"/>
      <c r="G12" s="286">
        <f t="shared" si="1"/>
        <v>9.57571936532471</v>
      </c>
      <c r="H12" s="256">
        <v>751028</v>
      </c>
      <c r="I12" s="256"/>
      <c r="J12" s="287">
        <f>10000*B12/$H12</f>
        <v>96.00174693886247</v>
      </c>
      <c r="K12" s="69"/>
      <c r="L12" s="37" t="s">
        <v>80</v>
      </c>
      <c r="M12" s="276">
        <v>68</v>
      </c>
      <c r="N12" s="276">
        <v>67</v>
      </c>
      <c r="O12" s="130">
        <f t="shared" si="2"/>
        <v>-1</v>
      </c>
      <c r="P12" s="112">
        <v>2</v>
      </c>
      <c r="Q12" s="112">
        <v>1</v>
      </c>
      <c r="R12" s="130">
        <f>Q12-P12</f>
        <v>-1</v>
      </c>
      <c r="S12" s="276">
        <v>89</v>
      </c>
      <c r="T12" s="276">
        <v>97</v>
      </c>
      <c r="U12" s="130">
        <f t="shared" si="3"/>
        <v>8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8.75" customHeight="1">
      <c r="A13" s="74"/>
      <c r="B13" s="279"/>
      <c r="C13" s="125"/>
      <c r="D13" s="125"/>
      <c r="E13" s="125"/>
      <c r="F13" s="125"/>
      <c r="G13" s="125"/>
      <c r="H13" s="125"/>
      <c r="I13" s="125"/>
      <c r="J13" s="125"/>
      <c r="K13" s="69"/>
      <c r="L13" s="37" t="s">
        <v>81</v>
      </c>
      <c r="M13" s="276">
        <v>33</v>
      </c>
      <c r="N13" s="276">
        <v>62</v>
      </c>
      <c r="O13" s="130">
        <f t="shared" si="2"/>
        <v>29</v>
      </c>
      <c r="P13" s="112" t="s">
        <v>186</v>
      </c>
      <c r="Q13" s="112">
        <v>3</v>
      </c>
      <c r="R13" s="130">
        <f>Q13</f>
        <v>3</v>
      </c>
      <c r="S13" s="276">
        <v>42</v>
      </c>
      <c r="T13" s="276">
        <v>68</v>
      </c>
      <c r="U13" s="130">
        <f t="shared" si="3"/>
        <v>26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8.75" customHeight="1">
      <c r="A14" s="40" t="s">
        <v>143</v>
      </c>
      <c r="B14" s="275">
        <v>402</v>
      </c>
      <c r="C14" s="276">
        <v>7</v>
      </c>
      <c r="D14" s="276">
        <v>474</v>
      </c>
      <c r="E14" s="276">
        <v>1174555</v>
      </c>
      <c r="F14" s="276"/>
      <c r="G14" s="277">
        <f t="shared" si="1"/>
        <v>0.5959703887855401</v>
      </c>
      <c r="H14" s="276">
        <v>728533</v>
      </c>
      <c r="I14" s="276"/>
      <c r="J14" s="278">
        <f>10000*B14/$H14</f>
        <v>5.517938103009747</v>
      </c>
      <c r="K14" s="69"/>
      <c r="L14" s="37" t="s">
        <v>82</v>
      </c>
      <c r="M14" s="276">
        <v>445</v>
      </c>
      <c r="N14" s="276">
        <v>541</v>
      </c>
      <c r="O14" s="130">
        <f t="shared" si="2"/>
        <v>96</v>
      </c>
      <c r="P14" s="112">
        <v>10</v>
      </c>
      <c r="Q14" s="112">
        <v>8</v>
      </c>
      <c r="R14" s="130">
        <f aca="true" t="shared" si="4" ref="R14:R19">Q14-P14</f>
        <v>-2</v>
      </c>
      <c r="S14" s="276">
        <v>528</v>
      </c>
      <c r="T14" s="276">
        <v>668</v>
      </c>
      <c r="U14" s="130">
        <f t="shared" si="3"/>
        <v>140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8.75" customHeight="1">
      <c r="A15" s="73" t="s">
        <v>367</v>
      </c>
      <c r="B15" s="275">
        <v>394</v>
      </c>
      <c r="C15" s="276">
        <v>5</v>
      </c>
      <c r="D15" s="276">
        <v>466</v>
      </c>
      <c r="E15" s="276">
        <v>1174651</v>
      </c>
      <c r="F15" s="276"/>
      <c r="G15" s="277">
        <f t="shared" si="1"/>
        <v>0.42565834447848766</v>
      </c>
      <c r="H15" s="276">
        <v>732145</v>
      </c>
      <c r="I15" s="276"/>
      <c r="J15" s="278">
        <f>10000*B15/$H15</f>
        <v>5.381447664055617</v>
      </c>
      <c r="K15" s="69"/>
      <c r="L15" s="37" t="s">
        <v>83</v>
      </c>
      <c r="M15" s="276">
        <v>107</v>
      </c>
      <c r="N15" s="276">
        <v>108</v>
      </c>
      <c r="O15" s="130">
        <f t="shared" si="2"/>
        <v>1</v>
      </c>
      <c r="P15" s="112">
        <v>2</v>
      </c>
      <c r="Q15" s="112">
        <v>4</v>
      </c>
      <c r="R15" s="130">
        <f t="shared" si="4"/>
        <v>2</v>
      </c>
      <c r="S15" s="276">
        <v>128</v>
      </c>
      <c r="T15" s="276">
        <v>123</v>
      </c>
      <c r="U15" s="130">
        <f t="shared" si="3"/>
        <v>-5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8.75" customHeight="1">
      <c r="A16" s="73" t="s">
        <v>368</v>
      </c>
      <c r="B16" s="275">
        <v>561</v>
      </c>
      <c r="C16" s="276">
        <v>4</v>
      </c>
      <c r="D16" s="276">
        <v>656</v>
      </c>
      <c r="E16" s="276">
        <v>1174943</v>
      </c>
      <c r="F16" s="276"/>
      <c r="G16" s="277">
        <f t="shared" si="1"/>
        <v>0.34044204697589586</v>
      </c>
      <c r="H16" s="276">
        <v>732372</v>
      </c>
      <c r="I16" s="276"/>
      <c r="J16" s="278">
        <f>10000*B16/$H16</f>
        <v>7.6600416181940325</v>
      </c>
      <c r="K16" s="69"/>
      <c r="L16" s="37" t="s">
        <v>84</v>
      </c>
      <c r="M16" s="276">
        <v>334</v>
      </c>
      <c r="N16" s="276">
        <v>337</v>
      </c>
      <c r="O16" s="130">
        <f t="shared" si="2"/>
        <v>3</v>
      </c>
      <c r="P16" s="112">
        <v>6</v>
      </c>
      <c r="Q16" s="112">
        <v>7</v>
      </c>
      <c r="R16" s="130">
        <f t="shared" si="4"/>
        <v>1</v>
      </c>
      <c r="S16" s="276">
        <v>373</v>
      </c>
      <c r="T16" s="276">
        <v>398</v>
      </c>
      <c r="U16" s="130">
        <f t="shared" si="3"/>
        <v>25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8.75" customHeight="1">
      <c r="A17" s="73" t="s">
        <v>369</v>
      </c>
      <c r="B17" s="275">
        <v>561</v>
      </c>
      <c r="C17" s="276">
        <v>8</v>
      </c>
      <c r="D17" s="276">
        <v>698</v>
      </c>
      <c r="E17" s="276">
        <v>1172150</v>
      </c>
      <c r="F17" s="276"/>
      <c r="G17" s="277">
        <f t="shared" si="1"/>
        <v>0.6825065051401271</v>
      </c>
      <c r="H17" s="276">
        <v>734891</v>
      </c>
      <c r="I17" s="276"/>
      <c r="J17" s="278">
        <f>10000*B17/$H17</f>
        <v>7.633785146368645</v>
      </c>
      <c r="K17" s="69"/>
      <c r="L17" s="37" t="s">
        <v>85</v>
      </c>
      <c r="M17" s="276">
        <v>30</v>
      </c>
      <c r="N17" s="276">
        <v>32</v>
      </c>
      <c r="O17" s="130">
        <f t="shared" si="2"/>
        <v>2</v>
      </c>
      <c r="P17" s="112">
        <v>2</v>
      </c>
      <c r="Q17" s="112">
        <v>1</v>
      </c>
      <c r="R17" s="130">
        <f t="shared" si="4"/>
        <v>-1</v>
      </c>
      <c r="S17" s="276">
        <v>30</v>
      </c>
      <c r="T17" s="276">
        <v>36</v>
      </c>
      <c r="U17" s="130">
        <f t="shared" si="3"/>
        <v>6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8.75" customHeight="1">
      <c r="A18" s="41"/>
      <c r="B18" s="280"/>
      <c r="C18" s="281"/>
      <c r="D18" s="281"/>
      <c r="E18" s="281"/>
      <c r="F18" s="281"/>
      <c r="G18" s="281"/>
      <c r="H18" s="281"/>
      <c r="I18" s="281"/>
      <c r="J18" s="281"/>
      <c r="K18" s="69"/>
      <c r="L18" s="37" t="s">
        <v>86</v>
      </c>
      <c r="M18" s="276">
        <v>57</v>
      </c>
      <c r="N18" s="276">
        <v>53</v>
      </c>
      <c r="O18" s="130">
        <f t="shared" si="2"/>
        <v>-4</v>
      </c>
      <c r="P18" s="112">
        <v>1</v>
      </c>
      <c r="Q18" s="112">
        <v>4</v>
      </c>
      <c r="R18" s="130">
        <f t="shared" si="4"/>
        <v>3</v>
      </c>
      <c r="S18" s="276">
        <v>69</v>
      </c>
      <c r="T18" s="276">
        <v>61</v>
      </c>
      <c r="U18" s="130">
        <f t="shared" si="3"/>
        <v>-8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8.75" customHeight="1">
      <c r="A19" s="73" t="s">
        <v>370</v>
      </c>
      <c r="B19" s="275">
        <v>678</v>
      </c>
      <c r="C19" s="276">
        <v>11</v>
      </c>
      <c r="D19" s="276">
        <v>860</v>
      </c>
      <c r="E19" s="276">
        <v>1174112</v>
      </c>
      <c r="F19" s="276"/>
      <c r="G19" s="277">
        <f t="shared" si="1"/>
        <v>0.9368782535226622</v>
      </c>
      <c r="H19" s="276">
        <v>736194</v>
      </c>
      <c r="I19" s="276"/>
      <c r="J19" s="278">
        <f>10000*B19/$H19</f>
        <v>9.209529010016382</v>
      </c>
      <c r="K19" s="69"/>
      <c r="L19" s="37" t="s">
        <v>87</v>
      </c>
      <c r="M19" s="276">
        <v>57</v>
      </c>
      <c r="N19" s="276">
        <v>62</v>
      </c>
      <c r="O19" s="130">
        <f t="shared" si="2"/>
        <v>5</v>
      </c>
      <c r="P19" s="112">
        <v>2</v>
      </c>
      <c r="Q19" s="112">
        <v>1</v>
      </c>
      <c r="R19" s="130">
        <f t="shared" si="4"/>
        <v>-1</v>
      </c>
      <c r="S19" s="276">
        <v>67</v>
      </c>
      <c r="T19" s="276">
        <v>102</v>
      </c>
      <c r="U19" s="130">
        <f t="shared" si="3"/>
        <v>35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8.75" customHeight="1">
      <c r="A20" s="73" t="s">
        <v>371</v>
      </c>
      <c r="B20" s="275">
        <v>638</v>
      </c>
      <c r="C20" s="276">
        <v>2</v>
      </c>
      <c r="D20" s="276">
        <v>821</v>
      </c>
      <c r="E20" s="276">
        <v>1174575</v>
      </c>
      <c r="F20" s="276"/>
      <c r="G20" s="277">
        <f t="shared" si="1"/>
        <v>0.17027435455377476</v>
      </c>
      <c r="H20" s="276">
        <v>739050</v>
      </c>
      <c r="I20" s="276"/>
      <c r="J20" s="278">
        <f>10000*B20/$H20</f>
        <v>8.632704147216021</v>
      </c>
      <c r="K20" s="69"/>
      <c r="L20" s="37" t="s">
        <v>88</v>
      </c>
      <c r="M20" s="276">
        <v>40</v>
      </c>
      <c r="N20" s="276">
        <v>44</v>
      </c>
      <c r="O20" s="130">
        <f t="shared" si="2"/>
        <v>4</v>
      </c>
      <c r="P20" s="112">
        <v>2</v>
      </c>
      <c r="Q20" s="112" t="s">
        <v>186</v>
      </c>
      <c r="R20" s="130">
        <f>-P20</f>
        <v>-2</v>
      </c>
      <c r="S20" s="276">
        <v>49</v>
      </c>
      <c r="T20" s="276">
        <v>54</v>
      </c>
      <c r="U20" s="130">
        <f t="shared" si="3"/>
        <v>5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8.75" customHeight="1">
      <c r="A21" s="73" t="s">
        <v>372</v>
      </c>
      <c r="B21" s="275">
        <v>677</v>
      </c>
      <c r="C21" s="276">
        <v>10</v>
      </c>
      <c r="D21" s="276">
        <v>873</v>
      </c>
      <c r="E21" s="276">
        <v>1174785</v>
      </c>
      <c r="F21" s="276"/>
      <c r="G21" s="277">
        <f t="shared" si="1"/>
        <v>0.8512195848602084</v>
      </c>
      <c r="H21" s="276">
        <v>742454</v>
      </c>
      <c r="I21" s="276"/>
      <c r="J21" s="278">
        <f>10000*B21/$H21</f>
        <v>9.118410029442902</v>
      </c>
      <c r="K21" s="69"/>
      <c r="L21" s="37" t="s">
        <v>89</v>
      </c>
      <c r="M21" s="276">
        <v>19</v>
      </c>
      <c r="N21" s="276">
        <v>15</v>
      </c>
      <c r="O21" s="130">
        <f t="shared" si="2"/>
        <v>-4</v>
      </c>
      <c r="P21" s="112">
        <v>1</v>
      </c>
      <c r="Q21" s="112" t="s">
        <v>391</v>
      </c>
      <c r="R21" s="130">
        <f>-P21</f>
        <v>-1</v>
      </c>
      <c r="S21" s="276">
        <v>23</v>
      </c>
      <c r="T21" s="276">
        <v>20</v>
      </c>
      <c r="U21" s="130">
        <f t="shared" si="3"/>
        <v>-3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8.75" customHeight="1">
      <c r="A22" s="73" t="s">
        <v>373</v>
      </c>
      <c r="B22" s="275">
        <v>715</v>
      </c>
      <c r="C22" s="276">
        <v>13</v>
      </c>
      <c r="D22" s="276">
        <v>928</v>
      </c>
      <c r="E22" s="276">
        <v>1175216</v>
      </c>
      <c r="F22" s="276"/>
      <c r="G22" s="277">
        <f t="shared" si="1"/>
        <v>1.1061796299573865</v>
      </c>
      <c r="H22" s="276">
        <v>743113</v>
      </c>
      <c r="I22" s="276"/>
      <c r="J22" s="278">
        <f>10000*B22/$H22</f>
        <v>9.621686069278832</v>
      </c>
      <c r="K22" s="69"/>
      <c r="L22" s="37" t="s">
        <v>90</v>
      </c>
      <c r="M22" s="276">
        <v>28</v>
      </c>
      <c r="N22" s="276">
        <v>25</v>
      </c>
      <c r="O22" s="130">
        <f t="shared" si="2"/>
        <v>-3</v>
      </c>
      <c r="P22" s="112" t="s">
        <v>391</v>
      </c>
      <c r="Q22" s="112">
        <v>1</v>
      </c>
      <c r="R22" s="130">
        <f>Q22</f>
        <v>1</v>
      </c>
      <c r="S22" s="276">
        <v>33</v>
      </c>
      <c r="T22" s="276">
        <v>30</v>
      </c>
      <c r="U22" s="130">
        <f t="shared" si="3"/>
        <v>-3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8.75" customHeight="1">
      <c r="A23" s="41"/>
      <c r="B23" s="280"/>
      <c r="C23" s="281"/>
      <c r="D23" s="281"/>
      <c r="E23" s="281"/>
      <c r="F23" s="281"/>
      <c r="G23" s="281"/>
      <c r="H23" s="281"/>
      <c r="I23" s="281"/>
      <c r="J23" s="281"/>
      <c r="K23" s="69"/>
      <c r="L23" s="37" t="s">
        <v>91</v>
      </c>
      <c r="M23" s="276">
        <v>73</v>
      </c>
      <c r="N23" s="276">
        <v>88</v>
      </c>
      <c r="O23" s="130">
        <f t="shared" si="2"/>
        <v>15</v>
      </c>
      <c r="P23" s="112">
        <v>1</v>
      </c>
      <c r="Q23" s="112" t="s">
        <v>391</v>
      </c>
      <c r="R23" s="130">
        <f>-P23</f>
        <v>-1</v>
      </c>
      <c r="S23" s="276">
        <v>93</v>
      </c>
      <c r="T23" s="276">
        <v>114</v>
      </c>
      <c r="U23" s="130">
        <f t="shared" si="3"/>
        <v>21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8.75" customHeight="1">
      <c r="A24" s="73" t="s">
        <v>374</v>
      </c>
      <c r="B24" s="275">
        <v>595</v>
      </c>
      <c r="C24" s="276">
        <v>8</v>
      </c>
      <c r="D24" s="276">
        <v>750</v>
      </c>
      <c r="E24" s="276">
        <v>1176016</v>
      </c>
      <c r="F24" s="276"/>
      <c r="G24" s="277">
        <f t="shared" si="1"/>
        <v>0.6802628535666181</v>
      </c>
      <c r="H24" s="276">
        <v>746768</v>
      </c>
      <c r="I24" s="276"/>
      <c r="J24" s="278">
        <f>10000*B24/$H24</f>
        <v>7.967668673537163</v>
      </c>
      <c r="K24" s="69"/>
      <c r="L24" s="37" t="s">
        <v>92</v>
      </c>
      <c r="M24" s="276">
        <v>300</v>
      </c>
      <c r="N24" s="276">
        <v>336</v>
      </c>
      <c r="O24" s="130">
        <f t="shared" si="2"/>
        <v>36</v>
      </c>
      <c r="P24" s="112">
        <v>3</v>
      </c>
      <c r="Q24" s="112" t="s">
        <v>391</v>
      </c>
      <c r="R24" s="130">
        <f>-P24</f>
        <v>-3</v>
      </c>
      <c r="S24" s="276">
        <v>337</v>
      </c>
      <c r="T24" s="276">
        <v>419</v>
      </c>
      <c r="U24" s="130">
        <f t="shared" si="3"/>
        <v>82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8.75" customHeight="1">
      <c r="A25" s="73" t="s">
        <v>375</v>
      </c>
      <c r="B25" s="275">
        <v>646</v>
      </c>
      <c r="C25" s="276">
        <v>11</v>
      </c>
      <c r="D25" s="276">
        <v>784</v>
      </c>
      <c r="E25" s="276">
        <v>1180068</v>
      </c>
      <c r="F25" s="276"/>
      <c r="G25" s="277">
        <f t="shared" si="1"/>
        <v>0.932149672730724</v>
      </c>
      <c r="H25" s="276">
        <v>748836</v>
      </c>
      <c r="I25" s="276"/>
      <c r="J25" s="278">
        <f>10000*B25/$H25</f>
        <v>8.626722005886469</v>
      </c>
      <c r="K25" s="69"/>
      <c r="L25" s="37" t="s">
        <v>93</v>
      </c>
      <c r="M25" s="276">
        <v>4</v>
      </c>
      <c r="N25" s="276">
        <v>7</v>
      </c>
      <c r="O25" s="130">
        <f t="shared" si="2"/>
        <v>3</v>
      </c>
      <c r="P25" s="112" t="s">
        <v>391</v>
      </c>
      <c r="Q25" s="112" t="s">
        <v>391</v>
      </c>
      <c r="R25" s="112" t="s">
        <v>391</v>
      </c>
      <c r="S25" s="276">
        <v>4</v>
      </c>
      <c r="T25" s="276">
        <v>14</v>
      </c>
      <c r="U25" s="130">
        <f t="shared" si="3"/>
        <v>10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8.75" customHeight="1">
      <c r="A26" s="73" t="s">
        <v>376</v>
      </c>
      <c r="B26" s="275">
        <v>656</v>
      </c>
      <c r="C26" s="276">
        <v>13</v>
      </c>
      <c r="D26" s="276">
        <v>806</v>
      </c>
      <c r="E26" s="276">
        <v>1180593</v>
      </c>
      <c r="F26" s="276"/>
      <c r="G26" s="277">
        <f t="shared" si="1"/>
        <v>1.1011415449693502</v>
      </c>
      <c r="H26" s="276">
        <v>751604</v>
      </c>
      <c r="I26" s="276"/>
      <c r="J26" s="278">
        <f>10000*B26/$H26</f>
        <v>8.728000383180504</v>
      </c>
      <c r="K26" s="69"/>
      <c r="L26" s="37" t="s">
        <v>94</v>
      </c>
      <c r="M26" s="276">
        <v>6</v>
      </c>
      <c r="N26" s="276">
        <v>7</v>
      </c>
      <c r="O26" s="130">
        <f t="shared" si="2"/>
        <v>1</v>
      </c>
      <c r="P26" s="112">
        <v>1</v>
      </c>
      <c r="Q26" s="112" t="s">
        <v>391</v>
      </c>
      <c r="R26" s="130">
        <f>-P26</f>
        <v>-1</v>
      </c>
      <c r="S26" s="276">
        <v>10</v>
      </c>
      <c r="T26" s="276">
        <v>11</v>
      </c>
      <c r="U26" s="130">
        <f t="shared" si="3"/>
        <v>1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8.75" customHeight="1">
      <c r="A27" s="73" t="s">
        <v>377</v>
      </c>
      <c r="B27" s="282">
        <v>687</v>
      </c>
      <c r="C27" s="283">
        <v>21</v>
      </c>
      <c r="D27" s="283">
        <v>819</v>
      </c>
      <c r="E27" s="283">
        <v>1180819</v>
      </c>
      <c r="F27" s="276"/>
      <c r="G27" s="277">
        <f t="shared" si="1"/>
        <v>1.7784266682700736</v>
      </c>
      <c r="H27" s="283">
        <v>751028</v>
      </c>
      <c r="I27" s="284"/>
      <c r="J27" s="285">
        <f>10000*B27/$H27</f>
        <v>9.147461878917962</v>
      </c>
      <c r="K27" s="69"/>
      <c r="L27" s="37" t="s">
        <v>95</v>
      </c>
      <c r="M27" s="276">
        <v>7</v>
      </c>
      <c r="N27" s="276">
        <v>10</v>
      </c>
      <c r="O27" s="130">
        <f t="shared" si="2"/>
        <v>3</v>
      </c>
      <c r="P27" s="112" t="s">
        <v>391</v>
      </c>
      <c r="Q27" s="112" t="s">
        <v>391</v>
      </c>
      <c r="R27" s="112" t="s">
        <v>391</v>
      </c>
      <c r="S27" s="276">
        <v>10</v>
      </c>
      <c r="T27" s="276">
        <v>23</v>
      </c>
      <c r="U27" s="130">
        <f t="shared" si="3"/>
        <v>13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8.75" customHeight="1">
      <c r="A28" s="252" t="s">
        <v>378</v>
      </c>
      <c r="B28" s="46"/>
      <c r="C28" s="46"/>
      <c r="D28" s="46"/>
      <c r="E28" s="46"/>
      <c r="F28" s="46"/>
      <c r="G28" s="46"/>
      <c r="H28" s="35"/>
      <c r="I28" s="69"/>
      <c r="J28" s="69"/>
      <c r="K28" s="69"/>
      <c r="L28" s="37" t="s">
        <v>96</v>
      </c>
      <c r="M28" s="276">
        <v>4</v>
      </c>
      <c r="N28" s="276">
        <v>4</v>
      </c>
      <c r="O28" s="112" t="s">
        <v>391</v>
      </c>
      <c r="P28" s="112">
        <v>1</v>
      </c>
      <c r="Q28" s="112" t="s">
        <v>391</v>
      </c>
      <c r="R28" s="130">
        <f>-P28</f>
        <v>-1</v>
      </c>
      <c r="S28" s="276">
        <v>6</v>
      </c>
      <c r="T28" s="276">
        <v>9</v>
      </c>
      <c r="U28" s="130">
        <f t="shared" si="3"/>
        <v>3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8.75" customHeight="1">
      <c r="A29" s="38" t="s">
        <v>379</v>
      </c>
      <c r="B29" s="38"/>
      <c r="C29" s="38"/>
      <c r="D29" s="38"/>
      <c r="E29" s="38"/>
      <c r="F29" s="38"/>
      <c r="G29" s="38"/>
      <c r="H29" s="35"/>
      <c r="I29" s="69"/>
      <c r="J29" s="69"/>
      <c r="K29" s="69"/>
      <c r="L29" s="37" t="s">
        <v>97</v>
      </c>
      <c r="M29" s="276">
        <v>6</v>
      </c>
      <c r="N29" s="276">
        <v>6</v>
      </c>
      <c r="O29" s="112" t="s">
        <v>391</v>
      </c>
      <c r="P29" s="112" t="s">
        <v>391</v>
      </c>
      <c r="Q29" s="112" t="s">
        <v>391</v>
      </c>
      <c r="R29" s="112" t="s">
        <v>391</v>
      </c>
      <c r="S29" s="276">
        <v>6</v>
      </c>
      <c r="T29" s="276">
        <v>9</v>
      </c>
      <c r="U29" s="130">
        <f t="shared" si="3"/>
        <v>3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2:41" ht="18.75" customHeight="1">
      <c r="B30" s="76"/>
      <c r="C30" s="76"/>
      <c r="D30" s="76"/>
      <c r="E30" s="76"/>
      <c r="F30" s="76"/>
      <c r="G30" s="76"/>
      <c r="H30" s="69"/>
      <c r="I30" s="69"/>
      <c r="J30" s="69"/>
      <c r="K30" s="69"/>
      <c r="L30" s="37" t="s">
        <v>98</v>
      </c>
      <c r="M30" s="276">
        <v>68</v>
      </c>
      <c r="N30" s="276">
        <v>93</v>
      </c>
      <c r="O30" s="130">
        <f t="shared" si="2"/>
        <v>25</v>
      </c>
      <c r="P30" s="112">
        <v>4</v>
      </c>
      <c r="Q30" s="112">
        <v>4</v>
      </c>
      <c r="R30" s="112" t="s">
        <v>391</v>
      </c>
      <c r="S30" s="276">
        <v>76</v>
      </c>
      <c r="T30" s="276">
        <v>118</v>
      </c>
      <c r="U30" s="130">
        <f t="shared" si="3"/>
        <v>42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2:41" ht="18.75" customHeight="1">
      <c r="B31" s="76"/>
      <c r="C31" s="76"/>
      <c r="D31" s="76"/>
      <c r="E31" s="76"/>
      <c r="F31" s="76"/>
      <c r="G31" s="76"/>
      <c r="H31" s="69"/>
      <c r="I31" s="69"/>
      <c r="J31" s="69"/>
      <c r="K31" s="69"/>
      <c r="L31" s="37" t="s">
        <v>99</v>
      </c>
      <c r="M31" s="276">
        <v>29</v>
      </c>
      <c r="N31" s="276">
        <v>27</v>
      </c>
      <c r="O31" s="130">
        <f t="shared" si="2"/>
        <v>-2</v>
      </c>
      <c r="P31" s="112" t="s">
        <v>391</v>
      </c>
      <c r="Q31" s="112" t="s">
        <v>391</v>
      </c>
      <c r="R31" s="112" t="s">
        <v>391</v>
      </c>
      <c r="S31" s="276">
        <v>33</v>
      </c>
      <c r="T31" s="276">
        <v>31</v>
      </c>
      <c r="U31" s="130">
        <f t="shared" si="3"/>
        <v>-2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8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37" t="s">
        <v>100</v>
      </c>
      <c r="M32" s="276">
        <v>23</v>
      </c>
      <c r="N32" s="276">
        <v>27</v>
      </c>
      <c r="O32" s="130">
        <f t="shared" si="2"/>
        <v>4</v>
      </c>
      <c r="P32" s="112">
        <v>2</v>
      </c>
      <c r="Q32" s="112" t="s">
        <v>391</v>
      </c>
      <c r="R32" s="130">
        <f>-P32</f>
        <v>-2</v>
      </c>
      <c r="S32" s="276">
        <v>27</v>
      </c>
      <c r="T32" s="276">
        <v>36</v>
      </c>
      <c r="U32" s="130">
        <f t="shared" si="3"/>
        <v>9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1:41" ht="18.75" customHeight="1">
      <c r="K33" s="69"/>
      <c r="L33" s="37" t="s">
        <v>101</v>
      </c>
      <c r="M33" s="276">
        <v>40</v>
      </c>
      <c r="N33" s="276">
        <v>40</v>
      </c>
      <c r="O33" s="112" t="s">
        <v>391</v>
      </c>
      <c r="P33" s="112" t="s">
        <v>391</v>
      </c>
      <c r="Q33" s="112" t="s">
        <v>391</v>
      </c>
      <c r="R33" s="112" t="s">
        <v>391</v>
      </c>
      <c r="S33" s="276">
        <v>47</v>
      </c>
      <c r="T33" s="276">
        <v>51</v>
      </c>
      <c r="U33" s="130">
        <f t="shared" si="3"/>
        <v>4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1:41" ht="18.75" customHeight="1">
      <c r="K34" s="69"/>
      <c r="L34" s="37" t="s">
        <v>102</v>
      </c>
      <c r="M34" s="276">
        <v>68</v>
      </c>
      <c r="N34" s="276">
        <v>66</v>
      </c>
      <c r="O34" s="130">
        <f t="shared" si="2"/>
        <v>-2</v>
      </c>
      <c r="P34" s="112" t="s">
        <v>391</v>
      </c>
      <c r="Q34" s="112">
        <v>3</v>
      </c>
      <c r="R34" s="130">
        <f>Q34</f>
        <v>3</v>
      </c>
      <c r="S34" s="276">
        <v>78</v>
      </c>
      <c r="T34" s="276">
        <v>70</v>
      </c>
      <c r="U34" s="130">
        <f t="shared" si="3"/>
        <v>-8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1:41" ht="18.75" customHeight="1">
      <c r="K35" s="69"/>
      <c r="L35" s="37" t="s">
        <v>103</v>
      </c>
      <c r="M35" s="276">
        <v>32</v>
      </c>
      <c r="N35" s="276">
        <v>35</v>
      </c>
      <c r="O35" s="130">
        <f t="shared" si="2"/>
        <v>3</v>
      </c>
      <c r="P35" s="112" t="s">
        <v>391</v>
      </c>
      <c r="Q35" s="112">
        <v>1</v>
      </c>
      <c r="R35" s="130">
        <f>Q35</f>
        <v>1</v>
      </c>
      <c r="S35" s="276">
        <v>39</v>
      </c>
      <c r="T35" s="276">
        <v>46</v>
      </c>
      <c r="U35" s="130">
        <f t="shared" si="3"/>
        <v>7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8.75" customHeight="1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69"/>
      <c r="L36" s="37" t="s">
        <v>104</v>
      </c>
      <c r="M36" s="276">
        <v>27</v>
      </c>
      <c r="N36" s="276">
        <v>29</v>
      </c>
      <c r="O36" s="130">
        <f t="shared" si="2"/>
        <v>2</v>
      </c>
      <c r="P36" s="112" t="s">
        <v>391</v>
      </c>
      <c r="Q36" s="112">
        <v>1</v>
      </c>
      <c r="R36" s="130">
        <f>Q36</f>
        <v>1</v>
      </c>
      <c r="S36" s="276">
        <v>37</v>
      </c>
      <c r="T36" s="276">
        <v>45</v>
      </c>
      <c r="U36" s="130">
        <f t="shared" si="3"/>
        <v>8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8.75" customHeight="1">
      <c r="A37" s="491" t="s">
        <v>380</v>
      </c>
      <c r="B37" s="491"/>
      <c r="C37" s="491"/>
      <c r="D37" s="491"/>
      <c r="E37" s="491"/>
      <c r="F37" s="491"/>
      <c r="G37" s="491"/>
      <c r="H37" s="491"/>
      <c r="I37" s="491"/>
      <c r="J37" s="491"/>
      <c r="K37" s="69"/>
      <c r="L37" s="37" t="s">
        <v>105</v>
      </c>
      <c r="M37" s="276">
        <v>43</v>
      </c>
      <c r="N37" s="276">
        <v>61</v>
      </c>
      <c r="O37" s="130">
        <f t="shared" si="2"/>
        <v>18</v>
      </c>
      <c r="P37" s="112">
        <v>1</v>
      </c>
      <c r="Q37" s="112">
        <v>1</v>
      </c>
      <c r="R37" s="112" t="s">
        <v>391</v>
      </c>
      <c r="S37" s="276">
        <v>54</v>
      </c>
      <c r="T37" s="276">
        <v>74</v>
      </c>
      <c r="U37" s="130">
        <f t="shared" si="3"/>
        <v>20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8.75" customHeight="1" thickBo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69"/>
      <c r="L38" s="37" t="s">
        <v>106</v>
      </c>
      <c r="M38" s="276">
        <v>38</v>
      </c>
      <c r="N38" s="276">
        <v>37</v>
      </c>
      <c r="O38" s="130">
        <f t="shared" si="2"/>
        <v>-1</v>
      </c>
      <c r="P38" s="112" t="s">
        <v>391</v>
      </c>
      <c r="Q38" s="112">
        <v>1</v>
      </c>
      <c r="R38" s="130">
        <f>Q38</f>
        <v>1</v>
      </c>
      <c r="S38" s="276">
        <v>52</v>
      </c>
      <c r="T38" s="276">
        <v>55</v>
      </c>
      <c r="U38" s="130">
        <f t="shared" si="3"/>
        <v>3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8.75" customHeight="1">
      <c r="A39" s="536" t="s">
        <v>381</v>
      </c>
      <c r="B39" s="538" t="s">
        <v>356</v>
      </c>
      <c r="C39" s="539"/>
      <c r="D39" s="540"/>
      <c r="E39" s="538" t="s">
        <v>357</v>
      </c>
      <c r="F39" s="539"/>
      <c r="G39" s="540"/>
      <c r="H39" s="488" t="s">
        <v>308</v>
      </c>
      <c r="I39" s="541"/>
      <c r="J39" s="541"/>
      <c r="K39" s="69"/>
      <c r="L39" s="37" t="s">
        <v>107</v>
      </c>
      <c r="M39" s="276">
        <v>33</v>
      </c>
      <c r="N39" s="276">
        <v>33</v>
      </c>
      <c r="O39" s="112" t="s">
        <v>391</v>
      </c>
      <c r="P39" s="112">
        <v>1</v>
      </c>
      <c r="Q39" s="112" t="s">
        <v>391</v>
      </c>
      <c r="R39" s="130">
        <f>-P39</f>
        <v>-1</v>
      </c>
      <c r="S39" s="276">
        <v>38</v>
      </c>
      <c r="T39" s="276">
        <v>40</v>
      </c>
      <c r="U39" s="130">
        <f t="shared" si="3"/>
        <v>2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8.75" customHeight="1">
      <c r="A40" s="537"/>
      <c r="B40" s="70" t="s">
        <v>145</v>
      </c>
      <c r="C40" s="70" t="s">
        <v>144</v>
      </c>
      <c r="D40" s="253" t="s">
        <v>382</v>
      </c>
      <c r="E40" s="70" t="s">
        <v>145</v>
      </c>
      <c r="F40" s="70" t="s">
        <v>144</v>
      </c>
      <c r="G40" s="253" t="s">
        <v>382</v>
      </c>
      <c r="H40" s="70" t="s">
        <v>145</v>
      </c>
      <c r="I40" s="70" t="s">
        <v>144</v>
      </c>
      <c r="J40" s="254" t="s">
        <v>382</v>
      </c>
      <c r="K40" s="69"/>
      <c r="L40" s="37" t="s">
        <v>108</v>
      </c>
      <c r="M40" s="276">
        <v>22</v>
      </c>
      <c r="N40" s="276">
        <v>30</v>
      </c>
      <c r="O40" s="130">
        <f t="shared" si="2"/>
        <v>8</v>
      </c>
      <c r="P40" s="112">
        <v>2</v>
      </c>
      <c r="Q40" s="112" t="s">
        <v>391</v>
      </c>
      <c r="R40" s="130">
        <f>-P40</f>
        <v>-2</v>
      </c>
      <c r="S40" s="276">
        <v>25</v>
      </c>
      <c r="T40" s="276">
        <v>42</v>
      </c>
      <c r="U40" s="130">
        <f t="shared" si="3"/>
        <v>17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8.75" customHeight="1">
      <c r="A41" s="257" t="s">
        <v>291</v>
      </c>
      <c r="B41" s="269">
        <f>SUM(B43:B50)</f>
        <v>6693</v>
      </c>
      <c r="C41" s="269">
        <f>SUM(C43:C50)</f>
        <v>7210</v>
      </c>
      <c r="D41" s="269">
        <f aca="true" t="shared" si="5" ref="D41:J41">SUM(D43:D50)</f>
        <v>520</v>
      </c>
      <c r="E41" s="269">
        <f t="shared" si="5"/>
        <v>109</v>
      </c>
      <c r="F41" s="269">
        <f t="shared" si="5"/>
        <v>113</v>
      </c>
      <c r="G41" s="269">
        <f t="shared" si="5"/>
        <v>4</v>
      </c>
      <c r="H41" s="269">
        <f t="shared" si="5"/>
        <v>7570</v>
      </c>
      <c r="I41" s="269">
        <f t="shared" si="5"/>
        <v>8935</v>
      </c>
      <c r="J41" s="269">
        <f t="shared" si="5"/>
        <v>1365</v>
      </c>
      <c r="K41" s="69"/>
      <c r="L41" s="37" t="s">
        <v>109</v>
      </c>
      <c r="M41" s="276">
        <v>33</v>
      </c>
      <c r="N41" s="276">
        <v>33</v>
      </c>
      <c r="O41" s="112" t="s">
        <v>391</v>
      </c>
      <c r="P41" s="112">
        <v>1</v>
      </c>
      <c r="Q41" s="112">
        <v>5</v>
      </c>
      <c r="R41" s="130">
        <f>Q41-P41</f>
        <v>4</v>
      </c>
      <c r="S41" s="276">
        <v>42</v>
      </c>
      <c r="T41" s="276">
        <v>43</v>
      </c>
      <c r="U41" s="130">
        <f t="shared" si="3"/>
        <v>1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8.75" customHeight="1">
      <c r="A42" s="42"/>
      <c r="B42" s="288"/>
      <c r="C42" s="289"/>
      <c r="D42" s="289"/>
      <c r="E42" s="289"/>
      <c r="F42" s="289"/>
      <c r="G42" s="289"/>
      <c r="H42" s="289"/>
      <c r="I42" s="289"/>
      <c r="J42" s="289"/>
      <c r="K42" s="69"/>
      <c r="L42" s="37" t="s">
        <v>111</v>
      </c>
      <c r="M42" s="276">
        <v>25</v>
      </c>
      <c r="N42" s="276">
        <v>32</v>
      </c>
      <c r="O42" s="130">
        <f t="shared" si="2"/>
        <v>7</v>
      </c>
      <c r="P42" s="112">
        <v>2</v>
      </c>
      <c r="Q42" s="112" t="s">
        <v>391</v>
      </c>
      <c r="R42" s="130">
        <f>-P42</f>
        <v>-2</v>
      </c>
      <c r="S42" s="276">
        <v>25</v>
      </c>
      <c r="T42" s="276">
        <v>44</v>
      </c>
      <c r="U42" s="130">
        <f t="shared" si="3"/>
        <v>19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8.75" customHeight="1">
      <c r="A43" s="37" t="s">
        <v>110</v>
      </c>
      <c r="B43" s="290">
        <v>1388</v>
      </c>
      <c r="C43" s="291">
        <v>1544</v>
      </c>
      <c r="D43" s="292">
        <f>C43-B43</f>
        <v>156</v>
      </c>
      <c r="E43" s="292">
        <v>40</v>
      </c>
      <c r="F43" s="292">
        <v>29</v>
      </c>
      <c r="G43" s="292">
        <f>F43-E43</f>
        <v>-11</v>
      </c>
      <c r="H43" s="291">
        <v>1641</v>
      </c>
      <c r="I43" s="291">
        <v>2091</v>
      </c>
      <c r="J43" s="292">
        <f>I43-H43</f>
        <v>450</v>
      </c>
      <c r="K43" s="69"/>
      <c r="L43" s="37" t="s">
        <v>113</v>
      </c>
      <c r="M43" s="276">
        <v>10</v>
      </c>
      <c r="N43" s="276">
        <v>11</v>
      </c>
      <c r="O43" s="130">
        <f t="shared" si="2"/>
        <v>1</v>
      </c>
      <c r="P43" s="112" t="s">
        <v>391</v>
      </c>
      <c r="Q43" s="112">
        <v>1</v>
      </c>
      <c r="R43" s="130">
        <f>Q43</f>
        <v>1</v>
      </c>
      <c r="S43" s="276">
        <v>15</v>
      </c>
      <c r="T43" s="276">
        <v>20</v>
      </c>
      <c r="U43" s="130">
        <f t="shared" si="3"/>
        <v>5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8.75" customHeight="1">
      <c r="A44" s="37" t="s">
        <v>114</v>
      </c>
      <c r="B44" s="290">
        <v>909</v>
      </c>
      <c r="C44" s="291">
        <v>1093</v>
      </c>
      <c r="D44" s="292">
        <f aca="true" t="shared" si="6" ref="D44:D50">C44-B44</f>
        <v>184</v>
      </c>
      <c r="E44" s="292">
        <v>19</v>
      </c>
      <c r="F44" s="292">
        <v>17</v>
      </c>
      <c r="G44" s="292">
        <f aca="true" t="shared" si="7" ref="G44:G50">F44-E44</f>
        <v>-2</v>
      </c>
      <c r="H44" s="291">
        <v>1045</v>
      </c>
      <c r="I44" s="291">
        <v>1393</v>
      </c>
      <c r="J44" s="292">
        <f aca="true" t="shared" si="8" ref="J44:J50">I44-H44</f>
        <v>348</v>
      </c>
      <c r="K44" s="69"/>
      <c r="L44" s="37" t="s">
        <v>115</v>
      </c>
      <c r="M44" s="276">
        <v>19</v>
      </c>
      <c r="N44" s="276">
        <v>12</v>
      </c>
      <c r="O44" s="130">
        <f t="shared" si="2"/>
        <v>-7</v>
      </c>
      <c r="P44" s="112">
        <v>2</v>
      </c>
      <c r="Q44" s="112">
        <v>1</v>
      </c>
      <c r="R44" s="130">
        <f>Q44-P44</f>
        <v>-1</v>
      </c>
      <c r="S44" s="276">
        <v>20</v>
      </c>
      <c r="T44" s="276">
        <v>15</v>
      </c>
      <c r="U44" s="130">
        <f t="shared" si="3"/>
        <v>-5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8.75" customHeight="1">
      <c r="A45" s="37" t="s">
        <v>116</v>
      </c>
      <c r="B45" s="290">
        <v>22</v>
      </c>
      <c r="C45" s="291">
        <v>29</v>
      </c>
      <c r="D45" s="292">
        <f t="shared" si="6"/>
        <v>7</v>
      </c>
      <c r="E45" s="292">
        <v>1</v>
      </c>
      <c r="F45" s="292">
        <v>7</v>
      </c>
      <c r="G45" s="292">
        <f t="shared" si="7"/>
        <v>6</v>
      </c>
      <c r="H45" s="291">
        <v>33</v>
      </c>
      <c r="I45" s="291">
        <v>49</v>
      </c>
      <c r="J45" s="292">
        <f t="shared" si="8"/>
        <v>16</v>
      </c>
      <c r="K45" s="69"/>
      <c r="L45" s="37" t="s">
        <v>117</v>
      </c>
      <c r="M45" s="276">
        <v>66</v>
      </c>
      <c r="N45" s="276">
        <v>79</v>
      </c>
      <c r="O45" s="130">
        <f t="shared" si="2"/>
        <v>13</v>
      </c>
      <c r="P45" s="112">
        <v>1</v>
      </c>
      <c r="Q45" s="112">
        <v>6</v>
      </c>
      <c r="R45" s="130">
        <f>Q45-P45</f>
        <v>5</v>
      </c>
      <c r="S45" s="276">
        <v>86</v>
      </c>
      <c r="T45" s="276">
        <v>104</v>
      </c>
      <c r="U45" s="130">
        <f t="shared" si="3"/>
        <v>18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8.75" customHeight="1">
      <c r="A46" s="77" t="s">
        <v>118</v>
      </c>
      <c r="B46" s="290">
        <v>9</v>
      </c>
      <c r="C46" s="291">
        <v>3</v>
      </c>
      <c r="D46" s="292">
        <f t="shared" si="6"/>
        <v>-6</v>
      </c>
      <c r="E46" s="292" t="s">
        <v>384</v>
      </c>
      <c r="F46" s="292" t="s">
        <v>384</v>
      </c>
      <c r="G46" s="292" t="s">
        <v>384</v>
      </c>
      <c r="H46" s="291">
        <v>15</v>
      </c>
      <c r="I46" s="291">
        <v>6</v>
      </c>
      <c r="J46" s="292">
        <f t="shared" si="8"/>
        <v>-9</v>
      </c>
      <c r="K46" s="69"/>
      <c r="L46" s="37" t="s">
        <v>119</v>
      </c>
      <c r="M46" s="276">
        <v>39</v>
      </c>
      <c r="N46" s="276">
        <v>29</v>
      </c>
      <c r="O46" s="130">
        <f t="shared" si="2"/>
        <v>-10</v>
      </c>
      <c r="P46" s="112">
        <v>1</v>
      </c>
      <c r="Q46" s="112">
        <v>1</v>
      </c>
      <c r="R46" s="112" t="s">
        <v>391</v>
      </c>
      <c r="S46" s="276">
        <v>48</v>
      </c>
      <c r="T46" s="276">
        <v>49</v>
      </c>
      <c r="U46" s="130">
        <f t="shared" si="3"/>
        <v>1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8.75" customHeight="1">
      <c r="A47" s="37" t="s">
        <v>120</v>
      </c>
      <c r="B47" s="290">
        <v>927</v>
      </c>
      <c r="C47" s="291">
        <v>1006</v>
      </c>
      <c r="D47" s="292">
        <f t="shared" si="6"/>
        <v>79</v>
      </c>
      <c r="E47" s="292">
        <v>18</v>
      </c>
      <c r="F47" s="292">
        <v>15</v>
      </c>
      <c r="G47" s="292">
        <f t="shared" si="7"/>
        <v>-3</v>
      </c>
      <c r="H47" s="291">
        <v>1027</v>
      </c>
      <c r="I47" s="291">
        <v>1231</v>
      </c>
      <c r="J47" s="292">
        <f t="shared" si="8"/>
        <v>204</v>
      </c>
      <c r="K47" s="69"/>
      <c r="L47" s="37" t="s">
        <v>121</v>
      </c>
      <c r="M47" s="276">
        <v>55</v>
      </c>
      <c r="N47" s="276">
        <v>51</v>
      </c>
      <c r="O47" s="130">
        <f t="shared" si="2"/>
        <v>-4</v>
      </c>
      <c r="P47" s="112">
        <v>2</v>
      </c>
      <c r="Q47" s="112">
        <v>1</v>
      </c>
      <c r="R47" s="130">
        <f>Q47-P47</f>
        <v>-1</v>
      </c>
      <c r="S47" s="276">
        <v>82</v>
      </c>
      <c r="T47" s="276">
        <v>76</v>
      </c>
      <c r="U47" s="130">
        <f t="shared" si="3"/>
        <v>-6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8.75" customHeight="1">
      <c r="A48" s="37" t="s">
        <v>133</v>
      </c>
      <c r="B48" s="290">
        <v>3244</v>
      </c>
      <c r="C48" s="291">
        <v>3358</v>
      </c>
      <c r="D48" s="292">
        <v>117</v>
      </c>
      <c r="E48" s="292">
        <v>25</v>
      </c>
      <c r="F48" s="292">
        <v>40</v>
      </c>
      <c r="G48" s="292">
        <f t="shared" si="7"/>
        <v>15</v>
      </c>
      <c r="H48" s="291">
        <v>3569</v>
      </c>
      <c r="I48" s="291">
        <v>3958</v>
      </c>
      <c r="J48" s="292">
        <f t="shared" si="8"/>
        <v>389</v>
      </c>
      <c r="K48" s="69"/>
      <c r="L48" s="37" t="s">
        <v>122</v>
      </c>
      <c r="M48" s="276">
        <v>13</v>
      </c>
      <c r="N48" s="276">
        <v>22</v>
      </c>
      <c r="O48" s="130">
        <f t="shared" si="2"/>
        <v>9</v>
      </c>
      <c r="P48" s="112">
        <v>1</v>
      </c>
      <c r="Q48" s="112">
        <v>2</v>
      </c>
      <c r="R48" s="130">
        <f>Q48-P48</f>
        <v>1</v>
      </c>
      <c r="S48" s="276">
        <v>15</v>
      </c>
      <c r="T48" s="276">
        <v>34</v>
      </c>
      <c r="U48" s="130">
        <f t="shared" si="3"/>
        <v>19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8.75" customHeight="1">
      <c r="A49" s="37" t="s">
        <v>26</v>
      </c>
      <c r="B49" s="290">
        <v>142</v>
      </c>
      <c r="C49" s="291">
        <v>137</v>
      </c>
      <c r="D49" s="292">
        <f t="shared" si="6"/>
        <v>-5</v>
      </c>
      <c r="E49" s="292">
        <v>2</v>
      </c>
      <c r="F49" s="292">
        <v>2</v>
      </c>
      <c r="G49" s="292" t="s">
        <v>384</v>
      </c>
      <c r="H49" s="291">
        <v>171</v>
      </c>
      <c r="I49" s="291">
        <v>156</v>
      </c>
      <c r="J49" s="292">
        <f t="shared" si="8"/>
        <v>-15</v>
      </c>
      <c r="K49" s="69"/>
      <c r="L49" s="37" t="s">
        <v>123</v>
      </c>
      <c r="M49" s="276">
        <v>13</v>
      </c>
      <c r="N49" s="276">
        <v>15</v>
      </c>
      <c r="O49" s="130">
        <f t="shared" si="2"/>
        <v>2</v>
      </c>
      <c r="P49" s="112">
        <v>3</v>
      </c>
      <c r="Q49" s="112">
        <v>1</v>
      </c>
      <c r="R49" s="130">
        <f>Q49-P49</f>
        <v>-2</v>
      </c>
      <c r="S49" s="276">
        <v>12</v>
      </c>
      <c r="T49" s="276">
        <v>19</v>
      </c>
      <c r="U49" s="130">
        <f t="shared" si="3"/>
        <v>7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18.75" customHeight="1">
      <c r="A50" s="37" t="s">
        <v>112</v>
      </c>
      <c r="B50" s="293">
        <v>52</v>
      </c>
      <c r="C50" s="294">
        <v>40</v>
      </c>
      <c r="D50" s="295">
        <f t="shared" si="6"/>
        <v>-12</v>
      </c>
      <c r="E50" s="295">
        <v>4</v>
      </c>
      <c r="F50" s="295">
        <v>3</v>
      </c>
      <c r="G50" s="295">
        <f t="shared" si="7"/>
        <v>-1</v>
      </c>
      <c r="H50" s="294">
        <v>69</v>
      </c>
      <c r="I50" s="294">
        <v>51</v>
      </c>
      <c r="J50" s="295">
        <f t="shared" si="8"/>
        <v>-18</v>
      </c>
      <c r="K50" s="69"/>
      <c r="L50" s="36" t="s">
        <v>124</v>
      </c>
      <c r="M50" s="276">
        <v>52</v>
      </c>
      <c r="N50" s="276">
        <v>40</v>
      </c>
      <c r="O50" s="130">
        <f t="shared" si="2"/>
        <v>-12</v>
      </c>
      <c r="P50" s="296">
        <v>4</v>
      </c>
      <c r="Q50" s="296">
        <v>3</v>
      </c>
      <c r="R50" s="297">
        <f>Q50-P50</f>
        <v>-1</v>
      </c>
      <c r="S50" s="284">
        <v>69</v>
      </c>
      <c r="T50" s="284">
        <v>51</v>
      </c>
      <c r="U50" s="297">
        <f t="shared" si="3"/>
        <v>-18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ht="15" customHeight="1">
      <c r="A51" s="46" t="s">
        <v>125</v>
      </c>
      <c r="B51" s="38"/>
      <c r="C51" s="38"/>
      <c r="D51" s="38"/>
      <c r="E51" s="38"/>
      <c r="F51" s="35"/>
      <c r="G51" s="35"/>
      <c r="H51" s="35"/>
      <c r="I51" s="35"/>
      <c r="J51" s="35"/>
      <c r="K51" s="69"/>
      <c r="L51" s="52" t="s">
        <v>125</v>
      </c>
      <c r="M51" s="51"/>
      <c r="N51" s="51"/>
      <c r="O51" s="51"/>
      <c r="P51" s="43"/>
      <c r="R51" s="78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6.5" customHeight="1">
      <c r="A53" s="40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6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6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6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ht="16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ht="16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ht="16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ht="16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ht="16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6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ht="16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6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ht="16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ht="16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ht="16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ht="16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ht="16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ht="16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6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</sheetData>
  <sheetProtection/>
  <mergeCells count="22">
    <mergeCell ref="P5:R5"/>
    <mergeCell ref="S5:U5"/>
    <mergeCell ref="L2:U2"/>
    <mergeCell ref="L3:U3"/>
    <mergeCell ref="L5:L6"/>
    <mergeCell ref="M5:O5"/>
    <mergeCell ref="A36:J36"/>
    <mergeCell ref="A37:J37"/>
    <mergeCell ref="A39:A40"/>
    <mergeCell ref="B39:D39"/>
    <mergeCell ref="E39:G39"/>
    <mergeCell ref="H39:J39"/>
    <mergeCell ref="A2:J2"/>
    <mergeCell ref="A3:J3"/>
    <mergeCell ref="F6:G6"/>
    <mergeCell ref="E5:G5"/>
    <mergeCell ref="D5:D6"/>
    <mergeCell ref="C5:C6"/>
    <mergeCell ref="B5:B6"/>
    <mergeCell ref="A5:A6"/>
    <mergeCell ref="I6:J6"/>
    <mergeCell ref="H5:J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2013-06-07T07:55:26Z</cp:lastPrinted>
  <dcterms:created xsi:type="dcterms:W3CDTF">1998-03-26T00:53:14Z</dcterms:created>
  <dcterms:modified xsi:type="dcterms:W3CDTF">2013-06-07T07:56:03Z</dcterms:modified>
  <cp:category/>
  <cp:version/>
  <cp:contentType/>
  <cp:contentStatus/>
</cp:coreProperties>
</file>