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690" windowHeight="6465" tabRatio="575" activeTab="6"/>
  </bookViews>
  <sheets>
    <sheet name="036" sheetId="1" r:id="rId1"/>
    <sheet name="038" sheetId="2" r:id="rId2"/>
    <sheet name="040" sheetId="3" r:id="rId3"/>
    <sheet name="042" sheetId="4" r:id="rId4"/>
    <sheet name="044" sheetId="5" r:id="rId5"/>
    <sheet name="046" sheetId="6" r:id="rId6"/>
    <sheet name="048" sheetId="7" r:id="rId7"/>
  </sheets>
  <definedNames/>
  <calcPr fullCalcOnLoad="1"/>
</workbook>
</file>

<file path=xl/sharedStrings.xml><?xml version="1.0" encoding="utf-8"?>
<sst xmlns="http://schemas.openxmlformats.org/spreadsheetml/2006/main" count="1553" uniqueCount="468">
  <si>
    <t>（単位：戸）</t>
  </si>
  <si>
    <t>年　　次</t>
  </si>
  <si>
    <t>総　　　農　　　家　　　数</t>
  </si>
  <si>
    <t>販　　　売　　　農　　　家</t>
  </si>
  <si>
    <t>自　　給　　的　　農　　家</t>
  </si>
  <si>
    <t>専　業</t>
  </si>
  <si>
    <t>計</t>
  </si>
  <si>
    <t>県計</t>
  </si>
  <si>
    <t>金沢市</t>
  </si>
  <si>
    <t>七尾市</t>
  </si>
  <si>
    <t>小松市</t>
  </si>
  <si>
    <t>輪島市</t>
  </si>
  <si>
    <t>珠洲市</t>
  </si>
  <si>
    <t>加賀市</t>
  </si>
  <si>
    <t>羽咋市</t>
  </si>
  <si>
    <t>松任市</t>
  </si>
  <si>
    <t>江沼郡</t>
  </si>
  <si>
    <t>山中町</t>
  </si>
  <si>
    <t>能美郡</t>
  </si>
  <si>
    <t>根上町</t>
  </si>
  <si>
    <t>兼　　　　業　　　　農　　　　家</t>
  </si>
  <si>
    <t>寺井町</t>
  </si>
  <si>
    <t>第１種兼業農家</t>
  </si>
  <si>
    <t>第２種兼業農家</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</si>
  <si>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</si>
  <si>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</si>
  <si>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</si>
  <si>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</si>
  <si>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</si>
  <si>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</si>
  <si>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</si>
  <si>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</si>
  <si>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</si>
  <si>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</si>
  <si>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</si>
  <si>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</si>
  <si>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</si>
  <si>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</si>
  <si>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</si>
  <si>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</si>
  <si>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</si>
  <si>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0.5ha未満</t>
  </si>
  <si>
    <t>0.5～1.0</t>
  </si>
  <si>
    <t>3.0～5.0</t>
  </si>
  <si>
    <t>5.0ha以上</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</si>
  <si>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</si>
  <si>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</si>
  <si>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</si>
  <si>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</si>
  <si>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</si>
  <si>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</si>
  <si>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</si>
  <si>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</si>
  <si>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</si>
  <si>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</si>
  <si>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</si>
  <si>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</si>
  <si>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</si>
  <si>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</si>
  <si>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</si>
  <si>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</si>
  <si>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</si>
  <si>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農　　家　　人　　口</t>
  </si>
  <si>
    <t>農　業　就　業　人　口</t>
  </si>
  <si>
    <t>基 幹 的 農 業 従 事 者</t>
  </si>
  <si>
    <t>珠洲郡</t>
  </si>
  <si>
    <t>男</t>
  </si>
  <si>
    <t>女</t>
  </si>
  <si>
    <t>内浦町</t>
  </si>
  <si>
    <t>36 農  業</t>
  </si>
  <si>
    <t>農  業 37</t>
  </si>
  <si>
    <t>（単位：人）</t>
  </si>
  <si>
    <t>市町村別</t>
  </si>
  <si>
    <t>38 農  業</t>
  </si>
  <si>
    <t>農  業 39</t>
  </si>
  <si>
    <t>（単位：人）</t>
  </si>
  <si>
    <t>総　数</t>
  </si>
  <si>
    <t>販　　　　　　売　　　　　　農　　　　　　家</t>
  </si>
  <si>
    <t>例　外　　　規　定</t>
  </si>
  <si>
    <t>0.1～</t>
  </si>
  <si>
    <t>例外規定販売農家</t>
  </si>
  <si>
    <t>0.5～</t>
  </si>
  <si>
    <t>1.0～</t>
  </si>
  <si>
    <t>1.5～</t>
  </si>
  <si>
    <t>2.0～</t>
  </si>
  <si>
    <t>2.5～</t>
  </si>
  <si>
    <t>3.0～</t>
  </si>
  <si>
    <t>4.0～</t>
  </si>
  <si>
    <t>5.0～</t>
  </si>
  <si>
    <t>10.0ha</t>
  </si>
  <si>
    <t>0.1ha</t>
  </si>
  <si>
    <t>県　計</t>
  </si>
  <si>
    <t>0.3ha</t>
  </si>
  <si>
    <t>未満</t>
  </si>
  <si>
    <t>1.0</t>
  </si>
  <si>
    <t>2.0</t>
  </si>
  <si>
    <t>2.5</t>
  </si>
  <si>
    <t>3.0</t>
  </si>
  <si>
    <t>4.0</t>
  </si>
  <si>
    <t>5.0</t>
  </si>
  <si>
    <t>10.0</t>
  </si>
  <si>
    <t>―</t>
  </si>
  <si>
    <t>（単位：ａ）</t>
  </si>
  <si>
    <t>採草地　　　　　　・　　　　　　放牧地</t>
  </si>
  <si>
    <t>総　　数</t>
  </si>
  <si>
    <t>田</t>
  </si>
  <si>
    <t>畑</t>
  </si>
  <si>
    <t>果樹園</t>
  </si>
  <si>
    <t>茶　園</t>
  </si>
  <si>
    <t>その他</t>
  </si>
  <si>
    <t>（単位：ｔ）</t>
  </si>
  <si>
    <t>年次及び　　市町村別</t>
  </si>
  <si>
    <t>米</t>
  </si>
  <si>
    <t>小　　　　　　　　麦</t>
  </si>
  <si>
    <t>六　　条　　大　　麦</t>
  </si>
  <si>
    <t>作付面積</t>
  </si>
  <si>
    <t>10ａ当たり　　　　収　　　量</t>
  </si>
  <si>
    <t>kg</t>
  </si>
  <si>
    <t>麦　　　類</t>
  </si>
  <si>
    <t>小　　麦</t>
  </si>
  <si>
    <t>六条大麦</t>
  </si>
  <si>
    <t>い　も　類</t>
  </si>
  <si>
    <t>かんしょ</t>
  </si>
  <si>
    <t>…</t>
  </si>
  <si>
    <t>豆　　　類</t>
  </si>
  <si>
    <t>大　　豆</t>
  </si>
  <si>
    <t>小　　豆</t>
  </si>
  <si>
    <t>野　　　菜</t>
  </si>
  <si>
    <t>果　　　樹</t>
  </si>
  <si>
    <t>り ん ご</t>
  </si>
  <si>
    <t>日本なし</t>
  </si>
  <si>
    <t>キウイフルーツ</t>
  </si>
  <si>
    <t>工芸農作物</t>
  </si>
  <si>
    <t>葉たばこ</t>
  </si>
  <si>
    <t>茶（未乾燥）</t>
  </si>
  <si>
    <t>（単位：台）</t>
  </si>
  <si>
    <t>年　　  次</t>
  </si>
  <si>
    <t>動力耕うん機・農用トラクター</t>
  </si>
  <si>
    <t>動　力　　　防除機</t>
  </si>
  <si>
    <t>動　力　　　田植機</t>
  </si>
  <si>
    <t>バインダー</t>
  </si>
  <si>
    <r>
      <t>自脱型　　ｺ</t>
    </r>
    <r>
      <rPr>
        <sz val="12"/>
        <rFont val="ＭＳ 明朝"/>
        <family val="1"/>
      </rPr>
      <t>ﾝ</t>
    </r>
    <r>
      <rPr>
        <sz val="12"/>
        <rFont val="ＭＳ 明朝"/>
        <family val="1"/>
      </rPr>
      <t>ﾊﾞ</t>
    </r>
    <r>
      <rPr>
        <sz val="12"/>
        <rFont val="ＭＳ 明朝"/>
        <family val="1"/>
      </rPr>
      <t>ｲ</t>
    </r>
    <r>
      <rPr>
        <sz val="12"/>
        <rFont val="ＭＳ 明朝"/>
        <family val="1"/>
      </rPr>
      <t>ﾝ</t>
    </r>
  </si>
  <si>
    <t>米麦用　　乾燥機</t>
  </si>
  <si>
    <t>15馬力未満</t>
  </si>
  <si>
    <t>30馬力以上</t>
  </si>
  <si>
    <t>肉　用　牛</t>
  </si>
  <si>
    <t>豚</t>
  </si>
  <si>
    <t>採　卵　鶏</t>
  </si>
  <si>
    <t>ブロイラー</t>
  </si>
  <si>
    <t>（頭）</t>
  </si>
  <si>
    <t>（千羽）</t>
  </si>
  <si>
    <t>（kg）</t>
  </si>
  <si>
    <t>（ｔ）</t>
  </si>
  <si>
    <t>生 産 量</t>
  </si>
  <si>
    <t>移 入 量</t>
  </si>
  <si>
    <t>移 出 量</t>
  </si>
  <si>
    <t>飲用牛乳等</t>
  </si>
  <si>
    <t>そ　の　他</t>
  </si>
  <si>
    <t>資料　北陸農政局統計情報部「牛乳乳製品統計」</t>
  </si>
  <si>
    <t>46 農  業</t>
  </si>
  <si>
    <t>農  業 47</t>
  </si>
  <si>
    <t>（単位：千円）</t>
  </si>
  <si>
    <t>0.5 ha 未満</t>
  </si>
  <si>
    <t>0.5 ～ 1.0</t>
  </si>
  <si>
    <t>1.0 ～ 1.5</t>
  </si>
  <si>
    <t>1.5 ～ 2.0</t>
  </si>
  <si>
    <t>経営耕地面積（ａ）</t>
  </si>
  <si>
    <t>農業労働時間（時間）</t>
  </si>
  <si>
    <t>農業固定資本額（千円）</t>
  </si>
  <si>
    <t>うち 農機具資本額</t>
  </si>
  <si>
    <t>農　家　所　得</t>
  </si>
  <si>
    <t>農　業　所　得</t>
  </si>
  <si>
    <t>農 業 粗 収 益</t>
  </si>
  <si>
    <t>農 業 経 営 費</t>
  </si>
  <si>
    <t>農  外  所  得</t>
  </si>
  <si>
    <t>農  外  収  入</t>
  </si>
  <si>
    <t>農  外  支  出</t>
  </si>
  <si>
    <t>租税公課諸負担</t>
  </si>
  <si>
    <t>年金・被贈等の収入</t>
  </si>
  <si>
    <t>可 処 分 所 得</t>
  </si>
  <si>
    <t>家   計   費</t>
  </si>
  <si>
    <t>農家経済余剰</t>
  </si>
  <si>
    <t>経常的収入</t>
  </si>
  <si>
    <t>財産的収入</t>
  </si>
  <si>
    <t>経常的支出</t>
  </si>
  <si>
    <t>財産的支出</t>
  </si>
  <si>
    <r>
      <t>生活</t>
    </r>
    <r>
      <rPr>
        <sz val="12"/>
        <rFont val="ＭＳ 明朝"/>
        <family val="1"/>
      </rPr>
      <t>水</t>
    </r>
    <r>
      <rPr>
        <sz val="12"/>
        <rFont val="ＭＳ 明朝"/>
        <family val="1"/>
      </rPr>
      <t>準</t>
    </r>
  </si>
  <si>
    <t>エンゲル係数（％）</t>
  </si>
  <si>
    <t>平均消費性向（％）</t>
  </si>
  <si>
    <t>資料　北陸農政局統計情報部「農業経営動向統計」</t>
  </si>
  <si>
    <t>48 農　業</t>
  </si>
  <si>
    <t>農　業 49</t>
  </si>
  <si>
    <t>(単位：千円)</t>
  </si>
  <si>
    <t>合　　　　　計</t>
  </si>
  <si>
    <t>う　ち　現　金</t>
  </si>
  <si>
    <t>作　物　収　入</t>
  </si>
  <si>
    <t>稲　　　　作</t>
  </si>
  <si>
    <t>林 業 収 入</t>
  </si>
  <si>
    <t>麦　　　　作</t>
  </si>
  <si>
    <t>水産業収入</t>
  </si>
  <si>
    <t>い　も　　類</t>
  </si>
  <si>
    <t>農外雑収入</t>
  </si>
  <si>
    <t>野　　　　菜</t>
  </si>
  <si>
    <t>果　　　　樹</t>
  </si>
  <si>
    <t>被用労賃</t>
  </si>
  <si>
    <t>給料・俸給</t>
  </si>
  <si>
    <t>その他の作物</t>
  </si>
  <si>
    <t>養　蚕　収　入</t>
  </si>
  <si>
    <t>租税公課諸負担</t>
  </si>
  <si>
    <t>畜　産　収　入</t>
  </si>
  <si>
    <t>農 業 雑 収 入</t>
  </si>
  <si>
    <t>国　　　　　税</t>
  </si>
  <si>
    <t>合　　　　計</t>
  </si>
  <si>
    <t>県　　　　　税</t>
  </si>
  <si>
    <t>市  町  村  税</t>
  </si>
  <si>
    <t>公 課 諸 負 担</t>
  </si>
  <si>
    <t>うち減価償却費</t>
  </si>
  <si>
    <t>農業雇用労賃</t>
  </si>
  <si>
    <r>
      <t xml:space="preserve">家 </t>
    </r>
    <r>
      <rPr>
        <sz val="12"/>
        <rFont val="ＭＳ 明朝"/>
        <family val="1"/>
      </rPr>
      <t xml:space="preserve">   </t>
    </r>
    <r>
      <rPr>
        <sz val="12"/>
        <rFont val="ＭＳ 明朝"/>
        <family val="1"/>
      </rPr>
      <t>計</t>
    </r>
    <r>
      <rPr>
        <sz val="12"/>
        <rFont val="ＭＳ 明朝"/>
        <family val="1"/>
      </rPr>
      <t xml:space="preserve">    </t>
    </r>
    <r>
      <rPr>
        <sz val="12"/>
        <rFont val="ＭＳ 明朝"/>
        <family val="1"/>
      </rPr>
      <t>費</t>
    </r>
  </si>
  <si>
    <t>動　　　　　物</t>
  </si>
  <si>
    <t>肥　　　　　料</t>
  </si>
  <si>
    <t>飼　　　　　料</t>
  </si>
  <si>
    <t>飲　　食　　費</t>
  </si>
  <si>
    <t>農　業　薬　剤</t>
  </si>
  <si>
    <t>住　　居　　費</t>
  </si>
  <si>
    <t>家計光熱・水道料</t>
  </si>
  <si>
    <t>光　熱　動　力</t>
  </si>
  <si>
    <t>家具・家事用品費</t>
  </si>
  <si>
    <t>被服及び履物費</t>
  </si>
  <si>
    <t>農用建物維持修繕</t>
  </si>
  <si>
    <t>保 健 医 療 費</t>
  </si>
  <si>
    <t>賃借料及び料金</t>
  </si>
  <si>
    <t>交 通 通 信 費</t>
  </si>
  <si>
    <t>土地改良水利費</t>
  </si>
  <si>
    <t>教　　育　　費</t>
  </si>
  <si>
    <t>そ　　の　　他</t>
  </si>
  <si>
    <t xml:space="preserve">教 養 娯 楽 費 </t>
  </si>
  <si>
    <t>雑　　　　　費</t>
  </si>
  <si>
    <t>臨　　時　　費</t>
  </si>
  <si>
    <t>販　 売 　農　 家</t>
  </si>
  <si>
    <t>専　 業　 農　 家</t>
  </si>
  <si>
    <r>
      <t>1.</t>
    </r>
    <r>
      <rPr>
        <sz val="12"/>
        <rFont val="ＭＳ 明朝"/>
        <family val="1"/>
      </rPr>
      <t>0</t>
    </r>
    <r>
      <rPr>
        <sz val="12"/>
        <rFont val="ＭＳ 明朝"/>
        <family val="1"/>
      </rPr>
      <t>～</t>
    </r>
    <r>
      <rPr>
        <sz val="12"/>
        <rFont val="ＭＳ 明朝"/>
        <family val="1"/>
      </rPr>
      <t>1.5</t>
    </r>
  </si>
  <si>
    <r>
      <t>1.</t>
    </r>
    <r>
      <rPr>
        <sz val="12"/>
        <rFont val="ＭＳ 明朝"/>
        <family val="1"/>
      </rPr>
      <t>5</t>
    </r>
    <r>
      <rPr>
        <sz val="12"/>
        <rFont val="ＭＳ 明朝"/>
        <family val="1"/>
      </rPr>
      <t>～2.0</t>
    </r>
  </si>
  <si>
    <r>
      <t>2</t>
    </r>
    <r>
      <rPr>
        <sz val="12"/>
        <rFont val="ＭＳ 明朝"/>
        <family val="1"/>
      </rPr>
      <t>.0</t>
    </r>
    <r>
      <rPr>
        <sz val="12"/>
        <rFont val="ＭＳ 明朝"/>
        <family val="1"/>
      </rPr>
      <t>～2.</t>
    </r>
    <r>
      <rPr>
        <sz val="12"/>
        <rFont val="ＭＳ 明朝"/>
        <family val="1"/>
      </rPr>
      <t>5</t>
    </r>
  </si>
  <si>
    <r>
      <t>2</t>
    </r>
    <r>
      <rPr>
        <sz val="12"/>
        <rFont val="ＭＳ 明朝"/>
        <family val="1"/>
      </rPr>
      <t>.</t>
    </r>
    <r>
      <rPr>
        <sz val="12"/>
        <rFont val="ＭＳ 明朝"/>
        <family val="1"/>
      </rPr>
      <t>5</t>
    </r>
    <r>
      <rPr>
        <sz val="12"/>
        <rFont val="ＭＳ 明朝"/>
        <family val="1"/>
      </rPr>
      <t>～</t>
    </r>
    <r>
      <rPr>
        <sz val="12"/>
        <rFont val="ＭＳ 明朝"/>
        <family val="1"/>
      </rPr>
      <t>3</t>
    </r>
    <r>
      <rPr>
        <sz val="12"/>
        <rFont val="ＭＳ 明朝"/>
        <family val="1"/>
      </rPr>
      <t>.0</t>
    </r>
  </si>
  <si>
    <t>市町村別</t>
  </si>
  <si>
    <t>市町村別</t>
  </si>
  <si>
    <t>自給的農家</t>
  </si>
  <si>
    <t>0.3～</t>
  </si>
  <si>
    <r>
      <t xml:space="preserve">以 </t>
    </r>
    <r>
      <rPr>
        <sz val="12"/>
        <rFont val="ＭＳ 明朝"/>
        <family val="1"/>
      </rPr>
      <t xml:space="preserve"> </t>
    </r>
    <r>
      <rPr>
        <sz val="12"/>
        <rFont val="ＭＳ 明朝"/>
        <family val="1"/>
      </rPr>
      <t>上</t>
    </r>
  </si>
  <si>
    <t>　　　　よそに独立して住んでいる者は除く。</t>
  </si>
  <si>
    <t>40 農  業</t>
  </si>
  <si>
    <t>農  業 41</t>
  </si>
  <si>
    <t>市町村別</t>
  </si>
  <si>
    <t>その他</t>
  </si>
  <si>
    <t>42 農  業</t>
  </si>
  <si>
    <t>農  業 43</t>
  </si>
  <si>
    <t>農　    作    　物</t>
  </si>
  <si>
    <t>農　家　経　済　の　総　括</t>
  </si>
  <si>
    <r>
      <t>現金</t>
    </r>
    <r>
      <rPr>
        <sz val="12"/>
        <rFont val="ＭＳ 明朝"/>
        <family val="1"/>
      </rPr>
      <t>収</t>
    </r>
    <r>
      <rPr>
        <sz val="12"/>
        <rFont val="ＭＳ 明朝"/>
        <family val="1"/>
      </rPr>
      <t>支</t>
    </r>
    <r>
      <rPr>
        <sz val="12"/>
        <rFont val="ＭＳ 明朝"/>
        <family val="1"/>
      </rPr>
      <t>の</t>
    </r>
    <r>
      <rPr>
        <sz val="12"/>
        <rFont val="ＭＳ 明朝"/>
        <family val="1"/>
      </rPr>
      <t>総</t>
    </r>
    <r>
      <rPr>
        <sz val="12"/>
        <rFont val="ＭＳ 明朝"/>
        <family val="1"/>
      </rPr>
      <t>括</t>
    </r>
  </si>
  <si>
    <t>農外事業等の収入</t>
  </si>
  <si>
    <t>商工鉱業等収入</t>
  </si>
  <si>
    <t>事業以外の収入</t>
  </si>
  <si>
    <t>種苗・苗木・蚕種</t>
  </si>
  <si>
    <t>諸材料加工原料</t>
  </si>
  <si>
    <t>兼　　　　　　　業</t>
  </si>
  <si>
    <t>自　作</t>
  </si>
  <si>
    <t>自小作</t>
  </si>
  <si>
    <t>小自作</t>
  </si>
  <si>
    <t>小　作</t>
  </si>
  <si>
    <t>44 農  業</t>
  </si>
  <si>
    <t>農  業 45</t>
  </si>
  <si>
    <t>市町村別</t>
  </si>
  <si>
    <r>
      <t>歩 行</t>
    </r>
    <r>
      <rPr>
        <sz val="12"/>
        <rFont val="ＭＳ 明朝"/>
        <family val="1"/>
      </rPr>
      <t xml:space="preserve"> </t>
    </r>
    <r>
      <rPr>
        <sz val="12"/>
        <rFont val="ＭＳ 明朝"/>
        <family val="1"/>
      </rPr>
      <t>型</t>
    </r>
  </si>
  <si>
    <r>
      <t>15</t>
    </r>
    <r>
      <rPr>
        <sz val="12"/>
        <rFont val="ＭＳ 明朝"/>
        <family val="1"/>
      </rPr>
      <t xml:space="preserve"> </t>
    </r>
    <r>
      <rPr>
        <sz val="12"/>
        <rFont val="ＭＳ 明朝"/>
        <family val="1"/>
      </rPr>
      <t>～</t>
    </r>
    <r>
      <rPr>
        <sz val="12"/>
        <rFont val="ＭＳ 明朝"/>
        <family val="1"/>
      </rPr>
      <t xml:space="preserve"> </t>
    </r>
    <r>
      <rPr>
        <sz val="12"/>
        <rFont val="ＭＳ 明朝"/>
        <family val="1"/>
      </rPr>
      <t>30</t>
    </r>
  </si>
  <si>
    <t>成  鶏  め  す  羽  数</t>
  </si>
  <si>
    <t>一 羽 当 た り 産 卵 量</t>
  </si>
  <si>
    <t>産　　　   卵　 　　  量</t>
  </si>
  <si>
    <t>処　　　　    理　    　　　量</t>
  </si>
  <si>
    <t>米</t>
  </si>
  <si>
    <t>金　沢　市</t>
  </si>
  <si>
    <t>七　尾　市</t>
  </si>
  <si>
    <t>小　松　市</t>
  </si>
  <si>
    <t>輪　島　市</t>
  </si>
  <si>
    <t>珠　洲　市</t>
  </si>
  <si>
    <t>加　賀　市</t>
  </si>
  <si>
    <t>羽　咋　市</t>
  </si>
  <si>
    <t>松　任　市</t>
  </si>
  <si>
    <t>-</t>
  </si>
  <si>
    <t>-</t>
  </si>
  <si>
    <t>-</t>
  </si>
  <si>
    <t>国・地方　　　公共団体</t>
  </si>
  <si>
    <t>株式会社</t>
  </si>
  <si>
    <t>有限会社</t>
  </si>
  <si>
    <r>
      <t>資料　石川県統計課「1</t>
    </r>
    <r>
      <rPr>
        <sz val="12"/>
        <rFont val="ＭＳ 明朝"/>
        <family val="1"/>
      </rPr>
      <t>995</t>
    </r>
    <r>
      <rPr>
        <sz val="12"/>
        <rFont val="ＭＳ 明朝"/>
        <family val="1"/>
      </rPr>
      <t>年農業センサス」</t>
    </r>
  </si>
  <si>
    <t>珠　洲　市</t>
  </si>
  <si>
    <t>加　賀　市</t>
  </si>
  <si>
    <t>羽　咋　市</t>
  </si>
  <si>
    <t>江　沼　郡</t>
  </si>
  <si>
    <t>能　美　郡</t>
  </si>
  <si>
    <t>石　川　郡</t>
  </si>
  <si>
    <t>河　北　郡</t>
  </si>
  <si>
    <t>羽　咋　郡</t>
  </si>
  <si>
    <t>鹿　島　郡</t>
  </si>
  <si>
    <t>鳳　至　郡</t>
  </si>
  <si>
    <t>珠　洲　郡</t>
  </si>
  <si>
    <t>きゅうり</t>
  </si>
  <si>
    <t>トマト</t>
  </si>
  <si>
    <t>なす</t>
  </si>
  <si>
    <t>ピーマン</t>
  </si>
  <si>
    <t>かぼちゃ</t>
  </si>
  <si>
    <t>いちご</t>
  </si>
  <si>
    <t>すいか</t>
  </si>
  <si>
    <t>メロン</t>
  </si>
  <si>
    <t>キャベツ</t>
  </si>
  <si>
    <t>はくさい</t>
  </si>
  <si>
    <t>ほうれんそう</t>
  </si>
  <si>
    <t>ねぎ</t>
  </si>
  <si>
    <t>たまねぎ</t>
  </si>
  <si>
    <t>レタス</t>
  </si>
  <si>
    <t>かぶ</t>
  </si>
  <si>
    <t>にんじん</t>
  </si>
  <si>
    <t>ごぼう</t>
  </si>
  <si>
    <t>やまのいも</t>
  </si>
  <si>
    <t>たけのこ</t>
  </si>
  <si>
    <t>さやえんどう</t>
  </si>
  <si>
    <t>ばれいしょ</t>
  </si>
  <si>
    <t>ぶどう</t>
  </si>
  <si>
    <t>もも</t>
  </si>
  <si>
    <t>うめ</t>
  </si>
  <si>
    <t>かき</t>
  </si>
  <si>
    <t>くり</t>
  </si>
  <si>
    <t>さやいんげん</t>
  </si>
  <si>
    <t>れんこん</t>
  </si>
  <si>
    <t>だいこん</t>
  </si>
  <si>
    <t>資料　北陸農政局統計情報部、葉たばこは日本たばこ産業㈱調</t>
  </si>
  <si>
    <t>…</t>
  </si>
  <si>
    <t>養蚕戸数　　　　　　（戸）</t>
  </si>
  <si>
    <r>
      <t>桑園面積　　　　（10</t>
    </r>
    <r>
      <rPr>
        <sz val="12"/>
        <rFont val="ＭＳ 明朝"/>
        <family val="1"/>
      </rPr>
      <t>a）</t>
    </r>
  </si>
  <si>
    <t>掃立箱数　　　　　（箱）</t>
  </si>
  <si>
    <t>資料　石川県農産課「蚕桑統計書」</t>
  </si>
  <si>
    <t>.</t>
  </si>
  <si>
    <t>資料　石川県統計課「1995年世界農林業センサス」</t>
  </si>
  <si>
    <t>農業固定資本額</t>
  </si>
  <si>
    <t>資料　北陸農政局統計情報部調</t>
  </si>
  <si>
    <t>資料　北陸農政局統計情報部調</t>
  </si>
  <si>
    <t>「農業被服費」を合算してここに掲載した。</t>
  </si>
  <si>
    <t>-</t>
  </si>
  <si>
    <t>x</t>
  </si>
  <si>
    <t>（３）　経営耕地規模別農家数（販売農家）</t>
  </si>
  <si>
    <r>
      <t>基 幹 的 農 業 従 事 者 数</t>
    </r>
    <r>
      <rPr>
        <sz val="12"/>
        <rFont val="ＭＳ 明朝"/>
        <family val="1"/>
      </rPr>
      <t>　</t>
    </r>
  </si>
  <si>
    <t>計</t>
  </si>
  <si>
    <t>桑　園</t>
  </si>
  <si>
    <t>さといも</t>
  </si>
  <si>
    <r>
      <t>収 穫</t>
    </r>
    <r>
      <rPr>
        <sz val="12"/>
        <rFont val="ＭＳ 明朝"/>
        <family val="1"/>
      </rPr>
      <t xml:space="preserve"> </t>
    </r>
    <r>
      <rPr>
        <sz val="12"/>
        <rFont val="ＭＳ 明朝"/>
        <family val="1"/>
      </rPr>
      <t>量</t>
    </r>
  </si>
  <si>
    <t>乳　　牛</t>
  </si>
  <si>
    <t>資料　北陸農政局統計情報部「畜産統計」（ただし、平成7年は「家畜の飼養動向」による。）</t>
  </si>
  <si>
    <r>
      <t>乳 製</t>
    </r>
    <r>
      <rPr>
        <sz val="12"/>
        <rFont val="ＭＳ 明朝"/>
        <family val="1"/>
      </rPr>
      <t xml:space="preserve"> </t>
    </r>
    <r>
      <rPr>
        <sz val="12"/>
        <rFont val="ＭＳ 明朝"/>
        <family val="1"/>
      </rPr>
      <t>品</t>
    </r>
    <r>
      <rPr>
        <sz val="12"/>
        <rFont val="ＭＳ 明朝"/>
        <family val="1"/>
      </rPr>
      <t xml:space="preserve"> </t>
    </r>
    <r>
      <rPr>
        <sz val="12"/>
        <rFont val="ＭＳ 明朝"/>
        <family val="1"/>
      </rPr>
      <t>等</t>
    </r>
  </si>
  <si>
    <t>年度始め世帯員（人）</t>
  </si>
  <si>
    <t>年度始め手持ち現金</t>
  </si>
  <si>
    <t>年度内収入</t>
  </si>
  <si>
    <t>年度内支出</t>
  </si>
  <si>
    <t>年度末手持ち現金</t>
  </si>
  <si>
    <r>
      <t>2</t>
    </r>
    <r>
      <rPr>
        <sz val="12"/>
        <rFont val="ＭＳ 明朝"/>
        <family val="1"/>
      </rPr>
      <t>.</t>
    </r>
    <r>
      <rPr>
        <sz val="12"/>
        <rFont val="ＭＳ 明朝"/>
        <family val="1"/>
      </rPr>
      <t>0 ha 以上</t>
    </r>
  </si>
  <si>
    <t>雑こく・豆類</t>
  </si>
  <si>
    <t>農機具・農用自動車</t>
  </si>
  <si>
    <t>―</t>
  </si>
  <si>
    <t>協業経営体</t>
  </si>
  <si>
    <t>-</t>
  </si>
  <si>
    <t>―</t>
  </si>
  <si>
    <t>24　　市 　　 町 　　 村 　　 別 　　 農 　　 家 　　 数　　（平成7年2月1日現在）</t>
  </si>
  <si>
    <r>
      <t>(</t>
    </r>
    <r>
      <rPr>
        <sz val="12"/>
        <rFont val="ＭＳ 明朝"/>
        <family val="1"/>
      </rPr>
      <t>1)</t>
    </r>
    <r>
      <rPr>
        <sz val="12"/>
        <rFont val="ＭＳ 明朝"/>
        <family val="1"/>
      </rPr>
      <t>　専　業　・　兼　業　別　、　自　小　作　別　農　家　数</t>
    </r>
  </si>
  <si>
    <t>5　　　農　　　　　　　　　　　　　　　業</t>
  </si>
  <si>
    <t>23　農家数及び農家人口</t>
  </si>
  <si>
    <r>
      <t>(</t>
    </r>
    <r>
      <rPr>
        <sz val="12"/>
        <rFont val="ＭＳ 明朝"/>
        <family val="1"/>
      </rPr>
      <t xml:space="preserve">1)  </t>
    </r>
    <r>
      <rPr>
        <sz val="12"/>
        <rFont val="ＭＳ 明朝"/>
        <family val="1"/>
      </rPr>
      <t>　総　　　　農　　　　家　　</t>
    </r>
  </si>
  <si>
    <r>
      <t>平 成</t>
    </r>
    <r>
      <rPr>
        <sz val="12"/>
        <rFont val="ＭＳ 明朝"/>
        <family val="1"/>
      </rPr>
      <t xml:space="preserve"> 4</t>
    </r>
    <r>
      <rPr>
        <sz val="12"/>
        <rFont val="ＭＳ 明朝"/>
        <family val="1"/>
      </rPr>
      <t xml:space="preserve"> 年</t>
    </r>
  </si>
  <si>
    <r>
      <t>(</t>
    </r>
    <r>
      <rPr>
        <sz val="12"/>
        <rFont val="ＭＳ 明朝"/>
        <family val="1"/>
      </rPr>
      <t xml:space="preserve">4)  </t>
    </r>
    <r>
      <rPr>
        <sz val="12"/>
        <rFont val="ＭＳ 明朝"/>
        <family val="1"/>
      </rPr>
      <t>農家人口及び農業労働力（販売農家）</t>
    </r>
  </si>
  <si>
    <r>
      <t xml:space="preserve">(2)  </t>
    </r>
    <r>
      <rPr>
        <sz val="12"/>
        <rFont val="ＭＳ 明朝"/>
        <family val="1"/>
      </rPr>
      <t>専  兼  業  別  農  家  数（販売農家）</t>
    </r>
  </si>
  <si>
    <r>
      <t xml:space="preserve">総　 </t>
    </r>
    <r>
      <rPr>
        <sz val="12"/>
        <rFont val="ＭＳ 明朝"/>
        <family val="1"/>
      </rPr>
      <t xml:space="preserve"> </t>
    </r>
    <r>
      <rPr>
        <sz val="12"/>
        <rFont val="ＭＳ 明朝"/>
        <family val="1"/>
      </rPr>
      <t>数</t>
    </r>
  </si>
  <si>
    <r>
      <t xml:space="preserve">            専　　業　・　兼　　業　　別　　　　</t>
    </r>
    <r>
      <rPr>
        <sz val="12"/>
        <rFont val="ＭＳ 明朝"/>
        <family val="1"/>
      </rPr>
      <t>1</t>
    </r>
    <r>
      <rPr>
        <sz val="12"/>
        <rFont val="ＭＳ 明朝"/>
        <family val="1"/>
      </rPr>
      <t>）</t>
    </r>
  </si>
  <si>
    <t>第1種</t>
  </si>
  <si>
    <t>第2種</t>
  </si>
  <si>
    <r>
      <t>例外規定　　　農家</t>
    </r>
    <r>
      <rPr>
        <sz val="12"/>
        <rFont val="ＭＳ 明朝"/>
        <family val="1"/>
      </rPr>
      <t xml:space="preserve"> </t>
    </r>
    <r>
      <rPr>
        <sz val="12"/>
        <rFont val="ＭＳ 明朝"/>
        <family val="1"/>
      </rPr>
      <t>3</t>
    </r>
    <r>
      <rPr>
        <sz val="12"/>
        <rFont val="ＭＳ 明朝"/>
        <family val="1"/>
      </rPr>
      <t>)</t>
    </r>
  </si>
  <si>
    <t>自　　　　小　　　　作　　　　別　  2)</t>
  </si>
  <si>
    <t>注 1 「1995年世界センサス」では、経営耕地面積が10アール以上あるか又は、農産物販売金額が15万円以上のものを農家として調査した。</t>
  </si>
  <si>
    <t xml:space="preserve"> </t>
  </si>
  <si>
    <t>-</t>
  </si>
  <si>
    <t xml:space="preserve">   2  1）の兼業農家とは、世帯員の中に自家の農業以外の仕事に従事した者（年間30日以上雇用兼業に従事するか、又は、年間15万円以上の売上げ</t>
  </si>
  <si>
    <t xml:space="preserve"> 　　 のある自営兼業に従事した者をいう。）がいる農家をいい、専業農家とは、それらの者がいない農家をいう。兼業農家のうち第１種兼業農家</t>
  </si>
  <si>
    <t xml:space="preserve"> 　　 とは、農業を主とし兼業を従とする農家をいい、第２種兼業農家とは、兼業を主とし農業を従とする農家をいう。</t>
  </si>
  <si>
    <t>　 2）は経営耕地面積のうち，借入地が10％未満を自作、借入地が10～50％を自小作、借入地が50～90％を小自作、借入地が90％以上を小作とい</t>
  </si>
  <si>
    <t xml:space="preserve"> 　　 う。</t>
  </si>
  <si>
    <t xml:space="preserve">   3）の例外規定農家とは、経営耕地面積が10ｱｰﾙ未満か全くなくても、過去1年間の農産物販売金額が15万円以上あった農家をいう。たとえ</t>
  </si>
  <si>
    <t xml:space="preserve">      ば、温室栽培や、養蓄を営む農家などは良い例である。</t>
  </si>
  <si>
    <r>
      <t>(</t>
    </r>
    <r>
      <rPr>
        <sz val="12"/>
        <rFont val="ＭＳ 明朝"/>
        <family val="1"/>
      </rPr>
      <t xml:space="preserve">2) </t>
    </r>
    <r>
      <rPr>
        <sz val="12"/>
        <rFont val="ＭＳ 明朝"/>
        <family val="1"/>
      </rPr>
      <t>　経 営 耕 地 面 積 規 模 別 農 家 数（ 平年7年</t>
    </r>
    <r>
      <rPr>
        <sz val="12"/>
        <rFont val="ＭＳ 明朝"/>
        <family val="1"/>
      </rPr>
      <t>2</t>
    </r>
    <r>
      <rPr>
        <sz val="12"/>
        <rFont val="ＭＳ 明朝"/>
        <family val="1"/>
      </rPr>
      <t>月</t>
    </r>
    <r>
      <rPr>
        <sz val="12"/>
        <rFont val="ＭＳ 明朝"/>
        <family val="1"/>
      </rPr>
      <t>1</t>
    </r>
    <r>
      <rPr>
        <sz val="12"/>
        <rFont val="ＭＳ 明朝"/>
        <family val="1"/>
      </rPr>
      <t>日現在）</t>
    </r>
  </si>
  <si>
    <r>
      <t>(</t>
    </r>
    <r>
      <rPr>
        <sz val="12"/>
        <rFont val="ＭＳ 明朝"/>
        <family val="1"/>
      </rPr>
      <t xml:space="preserve">3)    </t>
    </r>
    <r>
      <rPr>
        <sz val="12"/>
        <rFont val="ＭＳ 明朝"/>
        <family val="1"/>
      </rPr>
      <t>市町村別農家人口及び農業就業人口　（平成</t>
    </r>
    <r>
      <rPr>
        <sz val="12"/>
        <rFont val="ＭＳ 明朝"/>
        <family val="1"/>
      </rPr>
      <t>7</t>
    </r>
    <r>
      <rPr>
        <sz val="12"/>
        <rFont val="ＭＳ 明朝"/>
        <family val="1"/>
      </rPr>
      <t>年</t>
    </r>
    <r>
      <rPr>
        <sz val="12"/>
        <rFont val="ＭＳ 明朝"/>
        <family val="1"/>
      </rPr>
      <t>2</t>
    </r>
    <r>
      <rPr>
        <sz val="12"/>
        <rFont val="ＭＳ 明朝"/>
        <family val="1"/>
      </rPr>
      <t>月</t>
    </r>
    <r>
      <rPr>
        <sz val="12"/>
        <rFont val="ＭＳ 明朝"/>
        <family val="1"/>
      </rPr>
      <t>1</t>
    </r>
    <r>
      <rPr>
        <sz val="12"/>
        <rFont val="ＭＳ 明朝"/>
        <family val="1"/>
      </rPr>
      <t>日現在）</t>
    </r>
  </si>
  <si>
    <t>　　農　　家　　人　　口　　1）</t>
  </si>
  <si>
    <t>注　1) の農家人口は、原則として住居と生計を共にしている農家の「世帯員数」であり、出かせぎに出ている人は含めるが、勉学、就職のため、</t>
  </si>
  <si>
    <t xml:space="preserve">    2) の農業就業人口とは、満15歳以上の農家世帯員のうち、自営農業だけに従事した世帯員及び自営農業とその他の仕事の双方に従事したが、</t>
  </si>
  <si>
    <t>　　自営農業従事日数の方が多かった世帯員のことである。</t>
  </si>
  <si>
    <t>資料　石川県統計課「1995年農業センサス」</t>
  </si>
  <si>
    <t>　　農　業　就　業　人　口　  2）</t>
  </si>
  <si>
    <t>26　　市町村別農家以外の農業事業体数（平成7年2月1日現在）</t>
  </si>
  <si>
    <r>
      <t xml:space="preserve">農業事業体　　　　総　　 </t>
    </r>
    <r>
      <rPr>
        <sz val="12"/>
        <rFont val="ＭＳ 明朝"/>
        <family val="1"/>
      </rPr>
      <t xml:space="preserve"> </t>
    </r>
    <r>
      <rPr>
        <sz val="12"/>
        <rFont val="ＭＳ 明朝"/>
        <family val="1"/>
      </rPr>
      <t>数</t>
    </r>
  </si>
  <si>
    <t>農協・その他
の農業団体</t>
  </si>
  <si>
    <r>
      <t xml:space="preserve">学 </t>
    </r>
    <r>
      <rPr>
        <sz val="12"/>
        <rFont val="ＭＳ 明朝"/>
        <family val="1"/>
      </rPr>
      <t xml:space="preserve"> </t>
    </r>
    <r>
      <rPr>
        <sz val="12"/>
        <rFont val="ＭＳ 明朝"/>
        <family val="1"/>
      </rPr>
      <t>校</t>
    </r>
  </si>
  <si>
    <t>農 家 の
保有山林</t>
  </si>
  <si>
    <t>　　樹　　　　　　　園　　　　　　　地</t>
  </si>
  <si>
    <t>経　　　　　　　営　　　　　　　耕　　　　　　　地</t>
  </si>
  <si>
    <t>25　　市 町 村 別 経 営 耕 地 面 積（平成7年2月1日現在）</t>
  </si>
  <si>
    <t>27　　農　 作 　物 　収　 穫　 量</t>
  </si>
  <si>
    <r>
      <t>平 成</t>
    </r>
    <r>
      <rPr>
        <sz val="12"/>
        <rFont val="ＭＳ 明朝"/>
        <family val="1"/>
      </rPr>
      <t xml:space="preserve"> 4 </t>
    </r>
    <r>
      <rPr>
        <sz val="12"/>
        <rFont val="ＭＳ 明朝"/>
        <family val="1"/>
      </rPr>
      <t>年</t>
    </r>
  </si>
  <si>
    <r>
      <t>（単位:作付面積</t>
    </r>
    <r>
      <rPr>
        <sz val="12"/>
        <rFont val="ＭＳ 明朝"/>
        <family val="1"/>
      </rPr>
      <t xml:space="preserve"> </t>
    </r>
    <r>
      <rPr>
        <sz val="12"/>
        <rFont val="ＭＳ 明朝"/>
        <family val="1"/>
      </rPr>
      <t>ha、収穫量</t>
    </r>
    <r>
      <rPr>
        <sz val="12"/>
        <rFont val="ＭＳ 明朝"/>
        <family val="1"/>
      </rPr>
      <t xml:space="preserve"> </t>
    </r>
    <r>
      <rPr>
        <sz val="12"/>
        <rFont val="ＭＳ 明朝"/>
        <family val="1"/>
      </rPr>
      <t>ｔ）</t>
    </r>
  </si>
  <si>
    <t>28　市町村別米、小麦及び大麦収穫量</t>
  </si>
  <si>
    <t>10     ａ
当たり収量</t>
  </si>
  <si>
    <t>32　　生乳生産量及び用途別処理量</t>
  </si>
  <si>
    <r>
      <t xml:space="preserve">年　 </t>
    </r>
    <r>
      <rPr>
        <sz val="12"/>
        <rFont val="ＭＳ 明朝"/>
        <family val="1"/>
      </rPr>
      <t xml:space="preserve"> </t>
    </r>
    <r>
      <rPr>
        <sz val="12"/>
        <rFont val="ＭＳ 明朝"/>
        <family val="1"/>
      </rPr>
      <t>次</t>
    </r>
  </si>
  <si>
    <t>年　　次</t>
  </si>
  <si>
    <t>年    次</t>
  </si>
  <si>
    <r>
      <t>　平 成</t>
    </r>
    <r>
      <rPr>
        <sz val="12"/>
        <rFont val="ＭＳ 明朝"/>
        <family val="1"/>
      </rPr>
      <t xml:space="preserve"> </t>
    </r>
    <r>
      <rPr>
        <sz val="12"/>
        <rFont val="ＭＳ 明朝"/>
        <family val="1"/>
      </rPr>
      <t>4</t>
    </r>
    <r>
      <rPr>
        <sz val="12"/>
        <rFont val="ＭＳ 明朝"/>
        <family val="1"/>
      </rPr>
      <t xml:space="preserve"> </t>
    </r>
    <r>
      <rPr>
        <sz val="12"/>
        <rFont val="ＭＳ 明朝"/>
        <family val="1"/>
      </rPr>
      <t>年</t>
    </r>
  </si>
  <si>
    <r>
      <t xml:space="preserve">収　　 </t>
    </r>
    <r>
      <rPr>
        <sz val="12"/>
        <rFont val="ＭＳ 明朝"/>
        <family val="1"/>
      </rPr>
      <t xml:space="preserve">   </t>
    </r>
    <r>
      <rPr>
        <sz val="12"/>
        <rFont val="ＭＳ 明朝"/>
        <family val="1"/>
      </rPr>
      <t>繭</t>
    </r>
    <r>
      <rPr>
        <sz val="12"/>
        <rFont val="ＭＳ 明朝"/>
        <family val="1"/>
      </rPr>
      <t xml:space="preserve">    </t>
    </r>
    <r>
      <rPr>
        <sz val="12"/>
        <rFont val="ＭＳ 明朝"/>
        <family val="1"/>
      </rPr>
      <t>　　量（㎏）</t>
    </r>
  </si>
  <si>
    <r>
      <t xml:space="preserve">総 </t>
    </r>
    <r>
      <rPr>
        <sz val="12"/>
        <rFont val="ＭＳ 明朝"/>
        <family val="1"/>
      </rPr>
      <t xml:space="preserve">   </t>
    </r>
    <r>
      <rPr>
        <sz val="12"/>
        <rFont val="ＭＳ 明朝"/>
        <family val="1"/>
      </rPr>
      <t>数</t>
    </r>
  </si>
  <si>
    <r>
      <t xml:space="preserve">上 </t>
    </r>
    <r>
      <rPr>
        <sz val="12"/>
        <rFont val="ＭＳ 明朝"/>
        <family val="1"/>
      </rPr>
      <t xml:space="preserve">   </t>
    </r>
    <r>
      <rPr>
        <sz val="12"/>
        <rFont val="ＭＳ 明朝"/>
        <family val="1"/>
      </rPr>
      <t>繭</t>
    </r>
  </si>
  <si>
    <r>
      <t xml:space="preserve">中 </t>
    </r>
    <r>
      <rPr>
        <sz val="12"/>
        <rFont val="ＭＳ 明朝"/>
        <family val="1"/>
      </rPr>
      <t xml:space="preserve"> </t>
    </r>
    <r>
      <rPr>
        <sz val="12"/>
        <rFont val="ＭＳ 明朝"/>
        <family val="1"/>
      </rPr>
      <t>玉</t>
    </r>
    <r>
      <rPr>
        <sz val="12"/>
        <rFont val="ＭＳ 明朝"/>
        <family val="1"/>
      </rPr>
      <t xml:space="preserve">  </t>
    </r>
    <r>
      <rPr>
        <sz val="12"/>
        <rFont val="ＭＳ 明朝"/>
        <family val="1"/>
      </rPr>
      <t>繭</t>
    </r>
  </si>
  <si>
    <t>29　　桑園面積、養蚕戸数及び収繭量</t>
  </si>
  <si>
    <t>30  　家畜飼養頭羽数 (各年2月1日現在）</t>
  </si>
  <si>
    <t>31　  成鶏めす羽数及び産卵量</t>
  </si>
  <si>
    <t>33　　市町村別農業用機械所有台数（平成7年2月1日現在）</t>
  </si>
  <si>
    <t>34　　農　　　　　家　　　　　経　　　　　済</t>
  </si>
  <si>
    <r>
      <t>(</t>
    </r>
    <r>
      <rPr>
        <sz val="12"/>
        <rFont val="ＭＳ 明朝"/>
        <family val="1"/>
      </rPr>
      <t xml:space="preserve">1) </t>
    </r>
    <r>
      <rPr>
        <sz val="12"/>
        <rFont val="ＭＳ 明朝"/>
        <family val="1"/>
      </rPr>
      <t>　農　　　家　　　経　　　済　　　の　　　総　　　括</t>
    </r>
  </si>
  <si>
    <t>（販売農家1戸当たり平均）</t>
  </si>
  <si>
    <r>
      <t xml:space="preserve">項　　　 </t>
    </r>
    <r>
      <rPr>
        <sz val="12"/>
        <rFont val="ＭＳ 明朝"/>
        <family val="1"/>
      </rPr>
      <t xml:space="preserve"> </t>
    </r>
    <r>
      <rPr>
        <sz val="12"/>
        <rFont val="ＭＳ 明朝"/>
        <family val="1"/>
      </rPr>
      <t>　　　目</t>
    </r>
  </si>
  <si>
    <t>概　　　況</t>
  </si>
  <si>
    <t>平成4年度</t>
  </si>
  <si>
    <t>平成5年度</t>
  </si>
  <si>
    <t>平成6年度</t>
  </si>
  <si>
    <t>平成7年</t>
  </si>
  <si>
    <t>平成8年</t>
  </si>
  <si>
    <t>経　　営　　耕　　地　　規　　模　　別</t>
  </si>
  <si>
    <t xml:space="preserve">注 1) </t>
  </si>
  <si>
    <t>農機具資本額には農用自動車を含めている。合計は合わない場合がある。</t>
  </si>
  <si>
    <t>平成7年から調査体系変更により、暦年調査となった。</t>
  </si>
  <si>
    <t>エンゲル係数の規模別数値については、規模別家計費のうちの飲食費を把握する必要があるが、平成7年から農業経営統計調査に移行したことに伴い、家計費の内訳把握の簡素化により規模別の飲食費が適切に反映されないため、掲載しないこととした。</t>
  </si>
  <si>
    <t>平成7年から調査体系変更により、暦年調査となった。</t>
  </si>
  <si>
    <t xml:space="preserve">   2)  </t>
  </si>
  <si>
    <r>
      <t xml:space="preserve">   3)  </t>
    </r>
  </si>
  <si>
    <t>世帯員1人当たり家計費</t>
  </si>
  <si>
    <r>
      <t>(</t>
    </r>
    <r>
      <rPr>
        <sz val="12"/>
        <rFont val="ＭＳ 明朝"/>
        <family val="1"/>
      </rPr>
      <t>3)</t>
    </r>
    <r>
      <rPr>
        <sz val="12"/>
        <rFont val="ＭＳ 明朝"/>
        <family val="1"/>
      </rPr>
      <t>　農外収入、租税公課諸負担及び家計費</t>
    </r>
  </si>
  <si>
    <t>項　　　　目</t>
  </si>
  <si>
    <r>
      <t>農</t>
    </r>
    <r>
      <rPr>
        <sz val="12"/>
        <rFont val="ＭＳ 明朝"/>
        <family val="1"/>
      </rPr>
      <t xml:space="preserve">  </t>
    </r>
    <r>
      <rPr>
        <sz val="12"/>
        <rFont val="ＭＳ 明朝"/>
        <family val="1"/>
      </rPr>
      <t xml:space="preserve"> 外</t>
    </r>
    <r>
      <rPr>
        <sz val="12"/>
        <rFont val="ＭＳ 明朝"/>
        <family val="1"/>
      </rPr>
      <t xml:space="preserve">   </t>
    </r>
    <r>
      <rPr>
        <sz val="12"/>
        <rFont val="ＭＳ 明朝"/>
        <family val="1"/>
      </rPr>
      <t>収</t>
    </r>
    <r>
      <rPr>
        <sz val="12"/>
        <rFont val="ＭＳ 明朝"/>
        <family val="1"/>
      </rPr>
      <t xml:space="preserve">   </t>
    </r>
    <r>
      <rPr>
        <sz val="12"/>
        <rFont val="ＭＳ 明朝"/>
        <family val="1"/>
      </rPr>
      <t>入</t>
    </r>
  </si>
  <si>
    <r>
      <t>農</t>
    </r>
    <r>
      <rPr>
        <sz val="12"/>
        <rFont val="ＭＳ 明朝"/>
        <family val="1"/>
      </rPr>
      <t xml:space="preserve"> </t>
    </r>
    <r>
      <rPr>
        <sz val="12"/>
        <rFont val="ＭＳ 明朝"/>
        <family val="1"/>
      </rPr>
      <t xml:space="preserve"> 業</t>
    </r>
    <r>
      <rPr>
        <sz val="12"/>
        <rFont val="ＭＳ 明朝"/>
        <family val="1"/>
      </rPr>
      <t xml:space="preserve">  </t>
    </r>
    <r>
      <rPr>
        <sz val="12"/>
        <rFont val="ＭＳ 明朝"/>
        <family val="1"/>
      </rPr>
      <t>粗</t>
    </r>
    <r>
      <rPr>
        <sz val="12"/>
        <rFont val="ＭＳ 明朝"/>
        <family val="1"/>
      </rPr>
      <t xml:space="preserve">  </t>
    </r>
    <r>
      <rPr>
        <sz val="12"/>
        <rFont val="ＭＳ 明朝"/>
        <family val="1"/>
      </rPr>
      <t>収</t>
    </r>
    <r>
      <rPr>
        <sz val="12"/>
        <rFont val="ＭＳ 明朝"/>
        <family val="1"/>
      </rPr>
      <t xml:space="preserve">  </t>
    </r>
    <r>
      <rPr>
        <sz val="12"/>
        <rFont val="ＭＳ 明朝"/>
        <family val="1"/>
      </rPr>
      <t>益</t>
    </r>
  </si>
  <si>
    <r>
      <t>(</t>
    </r>
    <r>
      <rPr>
        <sz val="12"/>
        <rFont val="ＭＳ 明朝"/>
        <family val="1"/>
      </rPr>
      <t xml:space="preserve">2) </t>
    </r>
    <r>
      <rPr>
        <sz val="12"/>
        <rFont val="ＭＳ 明朝"/>
        <family val="1"/>
      </rPr>
      <t>　農　業　粗　収　益　及　び　農　業　経　営　費</t>
    </r>
  </si>
  <si>
    <r>
      <t>農</t>
    </r>
    <r>
      <rPr>
        <sz val="12"/>
        <rFont val="ＭＳ 明朝"/>
        <family val="1"/>
      </rPr>
      <t xml:space="preserve">  </t>
    </r>
    <r>
      <rPr>
        <sz val="12"/>
        <rFont val="ＭＳ 明朝"/>
        <family val="1"/>
      </rPr>
      <t xml:space="preserve"> 業</t>
    </r>
    <r>
      <rPr>
        <sz val="12"/>
        <rFont val="ＭＳ 明朝"/>
        <family val="1"/>
      </rPr>
      <t xml:space="preserve">   </t>
    </r>
    <r>
      <rPr>
        <sz val="12"/>
        <rFont val="ＭＳ 明朝"/>
        <family val="1"/>
      </rPr>
      <t>経</t>
    </r>
    <r>
      <rPr>
        <sz val="12"/>
        <rFont val="ＭＳ 明朝"/>
        <family val="1"/>
      </rPr>
      <t xml:space="preserve">   </t>
    </r>
    <r>
      <rPr>
        <sz val="12"/>
        <rFont val="ＭＳ 明朝"/>
        <family val="1"/>
      </rPr>
      <t>営</t>
    </r>
    <r>
      <rPr>
        <sz val="12"/>
        <rFont val="ＭＳ 明朝"/>
        <family val="1"/>
      </rPr>
      <t xml:space="preserve">   </t>
    </r>
    <r>
      <rPr>
        <sz val="12"/>
        <rFont val="ＭＳ 明朝"/>
        <family val="1"/>
      </rPr>
      <t>費</t>
    </r>
  </si>
  <si>
    <t>た、このことから過年次についても従来の「農機具」「農用自動車」「農業用被服費」を合算してここに掲載した。</t>
  </si>
  <si>
    <t>注　　平成7年から調査体系変更により、暦年調査となった。</t>
  </si>
  <si>
    <t>注</t>
  </si>
  <si>
    <r>
      <t>1</t>
    </r>
    <r>
      <rPr>
        <sz val="12"/>
        <rFont val="ＭＳ 明朝"/>
        <family val="1"/>
      </rPr>
      <t>)</t>
    </r>
  </si>
  <si>
    <r>
      <t>2</t>
    </r>
    <r>
      <rPr>
        <sz val="12"/>
        <rFont val="ＭＳ 明朝"/>
        <family val="1"/>
      </rPr>
      <t>)</t>
    </r>
  </si>
  <si>
    <t>「光熱動力」の平成6年度の数値は、農用自動車に使用したガソリン・オイル等の燃料代を含む。</t>
  </si>
  <si>
    <t>3)</t>
  </si>
  <si>
    <t>「農機具・農用自動車等」の平成6年度の数値には、農用自動車の修繕、任意保険料などの維持費及び減価償却費、農業被服費を含む。ま</t>
  </si>
  <si>
    <t>4)</t>
  </si>
  <si>
    <t>雑こく・豆類の平成6年度以降については、豆類のみの数値。雑こくはその他作物に含まれる。</t>
  </si>
  <si>
    <t>-</t>
  </si>
  <si>
    <t>-</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</si>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</sst>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000;[Red]\-#,##0.000"/>
  </numFmts>
  <fonts count="5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b/>
      <sz val="12"/>
      <name val="ＭＳ 明朝"/>
      <family val="1"/>
    </font>
    <font>
      <sz val="10"/>
      <name val="ＭＳ 明朝"/>
      <family val="1"/>
    </font>
    <font>
      <sz val="14"/>
      <name val="ＭＳ ゴシック"/>
      <family val="3"/>
    </font>
    <font>
      <sz val="12"/>
      <name val="ＭＳ ゴシック"/>
      <family val="3"/>
    </font>
    <font>
      <sz val="6"/>
      <name val="ＭＳ 明朝"/>
      <family val="1"/>
    </font>
    <font>
      <b/>
      <sz val="14"/>
      <name val="ＭＳ 明朝"/>
      <family val="1"/>
    </font>
    <font>
      <sz val="12"/>
      <color indexed="56"/>
      <name val="ＭＳ ゴシック"/>
      <family val="3"/>
    </font>
    <font>
      <sz val="12"/>
      <color indexed="56"/>
      <name val="ＭＳ 明朝"/>
      <family val="1"/>
    </font>
    <font>
      <b/>
      <sz val="12"/>
      <name val="ＭＳ ゴシック"/>
      <family val="3"/>
    </font>
    <font>
      <b/>
      <sz val="12"/>
      <color indexed="56"/>
      <name val="ＭＳ ゴシック"/>
      <family val="3"/>
    </font>
    <font>
      <u val="single"/>
      <sz val="9"/>
      <color indexed="12"/>
      <name val="ＭＳ 明朝"/>
      <family val="1"/>
    </font>
    <font>
      <u val="single"/>
      <sz val="9"/>
      <color indexed="36"/>
      <name val="ＭＳ 明朝"/>
      <family val="1"/>
    </font>
    <font>
      <b/>
      <sz val="16"/>
      <name val="ＭＳ ゴシック"/>
      <family val="3"/>
    </font>
    <font>
      <b/>
      <sz val="14"/>
      <name val="ＭＳ ゴシック"/>
      <family val="3"/>
    </font>
    <font>
      <sz val="8"/>
      <name val="ＭＳ 明朝"/>
      <family val="1"/>
    </font>
    <font>
      <sz val="9"/>
      <name val="ＭＳ 明朝"/>
      <family val="1"/>
    </font>
    <font>
      <sz val="6.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thin"/>
    </border>
    <border>
      <left style="thin"/>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bottom>
        <color indexed="63"/>
      </bottom>
    </border>
    <border>
      <left style="thin">
        <color indexed="8"/>
      </left>
      <right style="thin"/>
      <top>
        <color indexed="63"/>
      </top>
      <bottom style="thin">
        <color indexed="8"/>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19" fillId="0" borderId="0" applyNumberFormat="0" applyFill="0" applyBorder="0" applyAlignment="0" applyProtection="0"/>
    <xf numFmtId="0" fontId="5" fillId="0" borderId="0">
      <alignment/>
      <protection/>
    </xf>
    <xf numFmtId="0" fontId="57" fillId="32" borderId="0" applyNumberFormat="0" applyBorder="0" applyAlignment="0" applyProtection="0"/>
  </cellStyleXfs>
  <cellXfs count="468">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10" xfId="0"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11" fillId="0" borderId="13"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37"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13" xfId="0" applyFont="1" applyFill="1" applyBorder="1" applyAlignment="1" applyProtection="1">
      <alignment vertical="center"/>
      <protection/>
    </xf>
    <xf numFmtId="0" fontId="0" fillId="0" borderId="14" xfId="0" applyFont="1" applyFill="1" applyBorder="1" applyAlignment="1">
      <alignment horizontal="center" vertical="center"/>
    </xf>
    <xf numFmtId="0" fontId="7"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5"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9" xfId="0" applyFont="1" applyFill="1" applyBorder="1" applyAlignment="1">
      <alignment vertical="center"/>
    </xf>
    <xf numFmtId="0" fontId="0" fillId="0" borderId="18" xfId="0"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20" xfId="0" applyFont="1" applyFill="1" applyBorder="1" applyAlignment="1">
      <alignment horizontal="right"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right" vertical="center"/>
      <protection/>
    </xf>
    <xf numFmtId="0" fontId="0" fillId="0" borderId="18" xfId="0" applyFont="1" applyFill="1" applyBorder="1" applyAlignment="1" applyProtection="1">
      <alignment horizontal="distributed" vertical="center"/>
      <protection/>
    </xf>
    <xf numFmtId="37" fontId="0" fillId="0" borderId="12"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37" fontId="0" fillId="0" borderId="12" xfId="0" applyNumberFormat="1" applyFont="1" applyFill="1" applyBorder="1" applyAlignment="1" applyProtection="1">
      <alignment horizontal="right" vertical="center"/>
      <protection/>
    </xf>
    <xf numFmtId="0" fontId="9"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8" fillId="0" borderId="0"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8" fillId="0" borderId="0" xfId="0" applyFont="1" applyFill="1" applyBorder="1" applyAlignment="1">
      <alignment vertical="center"/>
    </xf>
    <xf numFmtId="0" fontId="7" fillId="0" borderId="11" xfId="0" applyFont="1" applyFill="1" applyBorder="1" applyAlignment="1">
      <alignment horizontal="distributed" vertical="center"/>
    </xf>
    <xf numFmtId="38" fontId="0" fillId="0" borderId="0" xfId="49" applyFont="1" applyFill="1" applyAlignment="1">
      <alignment vertical="center"/>
    </xf>
    <xf numFmtId="0" fontId="0" fillId="0" borderId="18" xfId="0" applyFont="1" applyFill="1" applyBorder="1" applyAlignment="1">
      <alignment horizontal="distributed" vertical="center"/>
    </xf>
    <xf numFmtId="0" fontId="8" fillId="0" borderId="12" xfId="0" applyFont="1" applyFill="1" applyBorder="1" applyAlignment="1">
      <alignment vertical="center"/>
    </xf>
    <xf numFmtId="0" fontId="11" fillId="0" borderId="0" xfId="0" applyFont="1" applyFill="1" applyAlignment="1" applyProtection="1">
      <alignment vertical="center"/>
      <protection/>
    </xf>
    <xf numFmtId="37" fontId="11" fillId="0" borderId="0" xfId="0" applyNumberFormat="1" applyFont="1" applyFill="1" applyAlignment="1" applyProtection="1">
      <alignment vertical="center"/>
      <protection/>
    </xf>
    <xf numFmtId="0" fontId="11" fillId="0" borderId="12" xfId="0" applyFont="1" applyFill="1" applyBorder="1" applyAlignment="1" applyProtection="1">
      <alignment horizontal="center" vertical="center"/>
      <protection/>
    </xf>
    <xf numFmtId="38" fontId="7" fillId="0" borderId="0" xfId="0" applyNumberFormat="1" applyFont="1" applyFill="1" applyAlignment="1">
      <alignment vertical="top"/>
    </xf>
    <xf numFmtId="38" fontId="0" fillId="0" borderId="0" xfId="0" applyNumberFormat="1" applyFont="1" applyFill="1" applyAlignment="1">
      <alignment vertical="top"/>
    </xf>
    <xf numFmtId="38" fontId="7" fillId="0" borderId="0" xfId="0" applyNumberFormat="1" applyFont="1" applyFill="1" applyAlignment="1">
      <alignment horizontal="right" vertical="top"/>
    </xf>
    <xf numFmtId="38" fontId="0" fillId="0" borderId="0" xfId="0" applyNumberFormat="1" applyFont="1" applyFill="1" applyAlignment="1">
      <alignment vertical="center"/>
    </xf>
    <xf numFmtId="38" fontId="0" fillId="0" borderId="0" xfId="0" applyNumberFormat="1" applyFont="1" applyFill="1" applyAlignment="1">
      <alignment horizontal="right" vertical="center"/>
    </xf>
    <xf numFmtId="38" fontId="0" fillId="0" borderId="18" xfId="0" applyNumberFormat="1" applyFont="1" applyFill="1" applyBorder="1" applyAlignment="1" applyProtection="1">
      <alignment horizontal="center" vertical="center"/>
      <protection/>
    </xf>
    <xf numFmtId="38" fontId="0" fillId="0" borderId="12" xfId="0" applyNumberFormat="1" applyFont="1" applyFill="1" applyBorder="1" applyAlignment="1" applyProtection="1">
      <alignment horizontal="center" vertical="center"/>
      <protection/>
    </xf>
    <xf numFmtId="40" fontId="0" fillId="0" borderId="23" xfId="0" applyNumberFormat="1" applyFont="1" applyFill="1" applyBorder="1" applyAlignment="1" applyProtection="1">
      <alignment vertical="center"/>
      <protection/>
    </xf>
    <xf numFmtId="38" fontId="0" fillId="0" borderId="11" xfId="0" applyNumberFormat="1" applyFont="1" applyFill="1" applyBorder="1" applyAlignment="1" applyProtection="1">
      <alignment horizontal="distributed" vertical="center"/>
      <protection/>
    </xf>
    <xf numFmtId="177"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38" fontId="0" fillId="0" borderId="13" xfId="0" applyNumberFormat="1" applyFont="1" applyFill="1" applyBorder="1" applyAlignment="1">
      <alignment vertical="center"/>
    </xf>
    <xf numFmtId="0" fontId="0" fillId="0" borderId="0" xfId="0" applyFont="1" applyFill="1" applyAlignment="1" quotePrefix="1">
      <alignment horizontal="right" vertical="center"/>
    </xf>
    <xf numFmtId="0" fontId="0" fillId="0" borderId="0" xfId="0" applyFont="1" applyFill="1" applyAlignment="1">
      <alignment horizontal="right" vertical="center"/>
    </xf>
    <xf numFmtId="0" fontId="0" fillId="0" borderId="13" xfId="0" applyFont="1" applyFill="1" applyBorder="1" applyAlignment="1" applyProtection="1">
      <alignment horizontal="distributed" vertical="center"/>
      <protection/>
    </xf>
    <xf numFmtId="0" fontId="0" fillId="0" borderId="11" xfId="0" applyFont="1" applyFill="1" applyBorder="1" applyAlignment="1">
      <alignment vertical="center" wrapText="1"/>
    </xf>
    <xf numFmtId="0" fontId="7" fillId="0" borderId="0" xfId="0" applyFont="1" applyFill="1" applyAlignment="1">
      <alignment vertical="center"/>
    </xf>
    <xf numFmtId="0" fontId="0" fillId="0" borderId="0" xfId="0" applyFont="1" applyFill="1" applyBorder="1" applyAlignment="1" applyProtection="1" quotePrefix="1">
      <alignment horizontal="right" vertical="center"/>
      <protection/>
    </xf>
    <xf numFmtId="0" fontId="0" fillId="0" borderId="24" xfId="0" applyFont="1" applyFill="1" applyBorder="1" applyAlignment="1" applyProtection="1">
      <alignment vertical="center"/>
      <protection/>
    </xf>
    <xf numFmtId="0" fontId="0" fillId="0" borderId="23" xfId="0"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11" xfId="0" applyFont="1" applyFill="1" applyBorder="1" applyAlignment="1" applyProtection="1" quotePrefix="1">
      <alignment horizontal="center" vertical="center"/>
      <protection/>
    </xf>
    <xf numFmtId="0" fontId="0" fillId="0" borderId="13" xfId="0" applyFont="1" applyFill="1" applyBorder="1" applyAlignment="1" applyProtection="1">
      <alignment vertical="center"/>
      <protection/>
    </xf>
    <xf numFmtId="0" fontId="11" fillId="0" borderId="25" xfId="0" applyFont="1" applyFill="1" applyBorder="1" applyAlignment="1" applyProtection="1">
      <alignment vertical="center"/>
      <protection/>
    </xf>
    <xf numFmtId="0" fontId="11" fillId="0" borderId="12" xfId="0"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37" fontId="0" fillId="0" borderId="18" xfId="0" applyNumberFormat="1" applyFont="1" applyFill="1" applyBorder="1" applyAlignment="1" applyProtection="1">
      <alignment horizontal="center" vertical="center"/>
      <protection/>
    </xf>
    <xf numFmtId="37" fontId="0" fillId="0" borderId="25" xfId="0" applyNumberFormat="1" applyFont="1" applyFill="1" applyBorder="1" applyAlignment="1" applyProtection="1">
      <alignment vertical="center"/>
      <protection/>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horizontal="right" vertical="center"/>
    </xf>
    <xf numFmtId="37" fontId="0" fillId="0" borderId="13"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0" fontId="0" fillId="0" borderId="27" xfId="0" applyFont="1" applyFill="1" applyBorder="1" applyAlignment="1" applyProtection="1">
      <alignment vertical="center"/>
      <protection/>
    </xf>
    <xf numFmtId="0" fontId="0" fillId="0" borderId="20" xfId="0"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horizontal="distributed" vertical="center"/>
      <protection/>
    </xf>
    <xf numFmtId="178" fontId="0" fillId="0" borderId="13"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37" fontId="0" fillId="0" borderId="28" xfId="0" applyNumberFormat="1" applyFont="1" applyFill="1" applyBorder="1" applyAlignment="1" applyProtection="1">
      <alignment vertical="center"/>
      <protection/>
    </xf>
    <xf numFmtId="37" fontId="15" fillId="0" borderId="0"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25" xfId="0" applyFont="1" applyFill="1" applyBorder="1" applyAlignment="1" applyProtection="1">
      <alignment horizontal="right" vertical="center"/>
      <protection/>
    </xf>
    <xf numFmtId="0" fontId="0" fillId="0" borderId="25" xfId="0" applyFont="1" applyFill="1" applyBorder="1" applyAlignment="1">
      <alignment vertical="center"/>
    </xf>
    <xf numFmtId="37" fontId="16" fillId="0" borderId="13" xfId="0" applyNumberFormat="1" applyFont="1" applyFill="1" applyBorder="1" applyAlignment="1" applyProtection="1">
      <alignment vertical="center"/>
      <protection/>
    </xf>
    <xf numFmtId="37"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vertical="center"/>
      <protection/>
    </xf>
    <xf numFmtId="37" fontId="17" fillId="0" borderId="0" xfId="0" applyNumberFormat="1" applyFont="1" applyFill="1" applyBorder="1" applyAlignment="1" applyProtection="1">
      <alignment horizontal="right" vertical="center"/>
      <protection/>
    </xf>
    <xf numFmtId="37" fontId="16" fillId="0" borderId="13" xfId="0" applyNumberFormat="1" applyFont="1" applyFill="1" applyBorder="1" applyAlignment="1" applyProtection="1">
      <alignment horizontal="right" vertical="center"/>
      <protection/>
    </xf>
    <xf numFmtId="0" fontId="0" fillId="0" borderId="13" xfId="0"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Fill="1" applyBorder="1" applyAlignment="1">
      <alignment horizontal="right" vertical="center"/>
    </xf>
    <xf numFmtId="0" fontId="16" fillId="0" borderId="0" xfId="0"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15" fillId="0" borderId="0" xfId="0" applyFont="1" applyFill="1" applyBorder="1" applyAlignment="1">
      <alignment horizontal="center" vertical="center"/>
    </xf>
    <xf numFmtId="0" fontId="0" fillId="0" borderId="28" xfId="0" applyFont="1" applyFill="1" applyBorder="1" applyAlignment="1">
      <alignment vertical="center"/>
    </xf>
    <xf numFmtId="0" fontId="15" fillId="0" borderId="23" xfId="0" applyFont="1" applyFill="1" applyBorder="1" applyAlignment="1" applyProtection="1">
      <alignment horizontal="center" vertical="center"/>
      <protection/>
    </xf>
    <xf numFmtId="0" fontId="15" fillId="0" borderId="0" xfId="0" applyFont="1" applyFill="1" applyAlignment="1">
      <alignment vertical="center"/>
    </xf>
    <xf numFmtId="0" fontId="15" fillId="0" borderId="0"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9" fillId="0" borderId="28" xfId="0" applyFont="1" applyFill="1" applyBorder="1" applyAlignment="1" applyProtection="1">
      <alignment vertical="center"/>
      <protection/>
    </xf>
    <xf numFmtId="178" fontId="15" fillId="0" borderId="13" xfId="0" applyNumberFormat="1" applyFont="1" applyFill="1" applyBorder="1" applyAlignment="1" applyProtection="1">
      <alignment vertical="center"/>
      <protection/>
    </xf>
    <xf numFmtId="178" fontId="15" fillId="0" borderId="0" xfId="0" applyNumberFormat="1" applyFont="1" applyFill="1" applyBorder="1" applyAlignment="1" applyProtection="1">
      <alignment vertical="center"/>
      <protection/>
    </xf>
    <xf numFmtId="0" fontId="15" fillId="0" borderId="13"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29" xfId="0" applyFont="1" applyFill="1" applyBorder="1" applyAlignment="1">
      <alignment vertical="center"/>
    </xf>
    <xf numFmtId="38" fontId="0" fillId="0" borderId="11" xfId="0" applyNumberFormat="1" applyFont="1" applyFill="1" applyBorder="1" applyAlignment="1">
      <alignment horizontal="center" vertical="center" textRotation="255"/>
    </xf>
    <xf numFmtId="0" fontId="0" fillId="0" borderId="30" xfId="0" applyFont="1" applyFill="1" applyBorder="1" applyAlignment="1">
      <alignment vertical="center"/>
    </xf>
    <xf numFmtId="0" fontId="0" fillId="0" borderId="30" xfId="0" applyFont="1" applyFill="1" applyBorder="1" applyAlignment="1">
      <alignment horizontal="right" vertical="center"/>
    </xf>
    <xf numFmtId="0" fontId="0" fillId="0" borderId="31" xfId="0" applyFont="1" applyFill="1" applyBorder="1" applyAlignment="1">
      <alignment horizontal="distributed" vertical="center"/>
    </xf>
    <xf numFmtId="0" fontId="0" fillId="0" borderId="0" xfId="0" applyAlignment="1">
      <alignment wrapText="1"/>
    </xf>
    <xf numFmtId="38" fontId="0" fillId="0" borderId="0" xfId="49" applyFont="1" applyAlignment="1">
      <alignment/>
    </xf>
    <xf numFmtId="38" fontId="0" fillId="0" borderId="0" xfId="49" applyFont="1" applyFill="1" applyBorder="1" applyAlignment="1">
      <alignment vertical="center"/>
    </xf>
    <xf numFmtId="38" fontId="0" fillId="0" borderId="0" xfId="49" applyFont="1" applyBorder="1" applyAlignment="1">
      <alignment/>
    </xf>
    <xf numFmtId="177" fontId="0" fillId="0" borderId="29" xfId="0" applyNumberFormat="1" applyFont="1" applyFill="1" applyBorder="1" applyAlignment="1" applyProtection="1">
      <alignment vertical="center"/>
      <protection/>
    </xf>
    <xf numFmtId="38" fontId="0" fillId="0" borderId="0" xfId="0" applyNumberFormat="1" applyFont="1" applyFill="1" applyBorder="1" applyAlignment="1">
      <alignment horizontal="center" vertical="center" textRotation="255"/>
    </xf>
    <xf numFmtId="38" fontId="0" fillId="0" borderId="0" xfId="0" applyNumberFormat="1" applyFont="1" applyFill="1" applyBorder="1" applyAlignment="1" applyProtection="1">
      <alignment horizontal="left" vertical="center"/>
      <protection/>
    </xf>
    <xf numFmtId="38" fontId="0" fillId="0" borderId="32"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left" vertical="distributed" wrapText="1"/>
      <protection/>
    </xf>
    <xf numFmtId="0" fontId="7" fillId="0" borderId="0" xfId="0" applyNumberFormat="1" applyFont="1" applyFill="1" applyAlignment="1" applyProtection="1">
      <alignment horizontal="center" vertical="distributed" wrapText="1"/>
      <protection/>
    </xf>
    <xf numFmtId="37" fontId="11" fillId="0" borderId="13"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37" fontId="0" fillId="0" borderId="12" xfId="0" applyNumberFormat="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37" fontId="0" fillId="0" borderId="23"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0" fillId="0" borderId="24" xfId="0"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xf>
    <xf numFmtId="37" fontId="0" fillId="0" borderId="13"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vertical="center"/>
      <protection/>
    </xf>
    <xf numFmtId="37" fontId="0" fillId="0" borderId="33" xfId="0" applyNumberFormat="1" applyFont="1" applyFill="1" applyBorder="1" applyAlignment="1" applyProtection="1">
      <alignment vertical="center"/>
      <protection/>
    </xf>
    <xf numFmtId="37" fontId="0" fillId="0" borderId="29" xfId="0" applyNumberFormat="1" applyFont="1" applyFill="1" applyBorder="1" applyAlignment="1" applyProtection="1">
      <alignment vertical="center"/>
      <protection/>
    </xf>
    <xf numFmtId="37" fontId="0" fillId="0" borderId="29"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37" fontId="0" fillId="0" borderId="12"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182" fontId="0" fillId="0" borderId="23" xfId="0" applyNumberFormat="1" applyFont="1" applyFill="1" applyBorder="1" applyAlignment="1" applyProtection="1">
      <alignment vertical="center"/>
      <protection/>
    </xf>
    <xf numFmtId="183" fontId="0" fillId="0" borderId="23" xfId="0" applyNumberFormat="1" applyFont="1" applyFill="1" applyBorder="1" applyAlignment="1" applyProtection="1">
      <alignment vertical="center"/>
      <protection/>
    </xf>
    <xf numFmtId="0" fontId="0" fillId="0" borderId="0" xfId="0" applyFont="1" applyFill="1" applyAlignment="1">
      <alignment vertical="center"/>
    </xf>
    <xf numFmtId="182"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2" fontId="0"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vertical="center"/>
      <protection/>
    </xf>
    <xf numFmtId="0" fontId="0" fillId="0" borderId="13" xfId="0" applyFont="1" applyFill="1" applyBorder="1" applyAlignment="1" applyProtection="1">
      <alignment horizontal="centerContinuous" vertical="center"/>
      <protection/>
    </xf>
    <xf numFmtId="0" fontId="0" fillId="0" borderId="0" xfId="0" applyFont="1" applyFill="1" applyBorder="1" applyAlignment="1" applyProtection="1">
      <alignment horizontal="centerContinuous" vertical="center"/>
      <protection/>
    </xf>
    <xf numFmtId="40" fontId="0" fillId="0" borderId="24" xfId="0" applyNumberFormat="1" applyFont="1" applyFill="1" applyBorder="1" applyAlignment="1" applyProtection="1">
      <alignment vertical="center"/>
      <protection/>
    </xf>
    <xf numFmtId="40" fontId="0" fillId="0" borderId="23"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180" fontId="0" fillId="0" borderId="33" xfId="0" applyNumberFormat="1" applyFont="1" applyFill="1" applyBorder="1" applyAlignment="1" applyProtection="1">
      <alignment vertical="center"/>
      <protection/>
    </xf>
    <xf numFmtId="180" fontId="0" fillId="0" borderId="29" xfId="0" applyNumberFormat="1" applyFont="1" applyFill="1" applyBorder="1" applyAlignment="1" applyProtection="1">
      <alignment vertical="center"/>
      <protection/>
    </xf>
    <xf numFmtId="180" fontId="0" fillId="0" borderId="32" xfId="0" applyNumberFormat="1" applyFont="1" applyFill="1" applyBorder="1" applyAlignment="1" applyProtection="1">
      <alignment vertical="center"/>
      <protection/>
    </xf>
    <xf numFmtId="180" fontId="0" fillId="0" borderId="24" xfId="0" applyNumberFormat="1" applyFont="1" applyFill="1" applyBorder="1" applyAlignment="1" applyProtection="1">
      <alignment vertical="center"/>
      <protection/>
    </xf>
    <xf numFmtId="180" fontId="0" fillId="0" borderId="23"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178" fontId="0" fillId="0" borderId="13" xfId="0" applyNumberForma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0" fontId="0" fillId="0" borderId="13" xfId="0" applyFont="1" applyFill="1" applyBorder="1" applyAlignment="1" applyProtection="1">
      <alignment vertical="center"/>
      <protection/>
    </xf>
    <xf numFmtId="38" fontId="0" fillId="0" borderId="0" xfId="0" applyNumberFormat="1" applyFill="1" applyAlignment="1">
      <alignment vertical="center"/>
    </xf>
    <xf numFmtId="180" fontId="0" fillId="0" borderId="23" xfId="0" applyNumberFormat="1" applyFont="1" applyFill="1" applyBorder="1" applyAlignment="1" applyProtection="1">
      <alignment horizontal="right" vertical="center"/>
      <protection/>
    </xf>
    <xf numFmtId="178" fontId="16" fillId="0" borderId="23" xfId="0" applyNumberFormat="1" applyFont="1" applyFill="1" applyBorder="1" applyAlignment="1" applyProtection="1">
      <alignment vertical="center"/>
      <protection/>
    </xf>
    <xf numFmtId="0" fontId="7" fillId="0" borderId="0" xfId="0" applyFont="1" applyFill="1" applyAlignment="1">
      <alignment horizontal="center" vertical="center"/>
    </xf>
    <xf numFmtId="0" fontId="0" fillId="0" borderId="0" xfId="0" applyAlignment="1">
      <alignment vertical="center"/>
    </xf>
    <xf numFmtId="0" fontId="0" fillId="0" borderId="16"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pplyProtection="1">
      <alignment vertical="center"/>
      <protection/>
    </xf>
    <xf numFmtId="0" fontId="0" fillId="0" borderId="26" xfId="0" applyFill="1" applyBorder="1" applyAlignment="1" applyProtection="1">
      <alignment horizontal="center" vertical="center"/>
      <protection/>
    </xf>
    <xf numFmtId="0" fontId="16" fillId="0" borderId="31" xfId="0" applyFont="1" applyFill="1" applyBorder="1" applyAlignment="1" applyProtection="1" quotePrefix="1">
      <alignment horizontal="center" vertical="center"/>
      <protection/>
    </xf>
    <xf numFmtId="37" fontId="16" fillId="0" borderId="29"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left" vertical="center" indent="2"/>
      <protection/>
    </xf>
    <xf numFmtId="0" fontId="16" fillId="0" borderId="31" xfId="0" applyFont="1" applyFill="1" applyBorder="1" applyAlignment="1" applyProtection="1" quotePrefix="1">
      <alignment horizontal="left" vertical="center" indent="2"/>
      <protection/>
    </xf>
    <xf numFmtId="0" fontId="0" fillId="0" borderId="18" xfId="0" applyFill="1" applyBorder="1" applyAlignment="1" applyProtection="1">
      <alignment horizontal="center" vertical="center"/>
      <protection/>
    </xf>
    <xf numFmtId="37" fontId="16" fillId="0" borderId="0" xfId="0" applyNumberFormat="1" applyFont="1" applyFill="1" applyAlignment="1" applyProtection="1">
      <alignment horizontal="right" vertical="center"/>
      <protection/>
    </xf>
    <xf numFmtId="37" fontId="16" fillId="0" borderId="29" xfId="0" applyNumberFormat="1" applyFont="1" applyFill="1" applyBorder="1" applyAlignment="1" applyProtection="1">
      <alignment horizontal="right" vertical="center"/>
      <protection/>
    </xf>
    <xf numFmtId="0" fontId="7" fillId="0" borderId="0" xfId="0" applyFont="1" applyFill="1" applyBorder="1" applyAlignment="1">
      <alignment vertical="center"/>
    </xf>
    <xf numFmtId="0" fontId="7" fillId="0" borderId="0" xfId="0" applyFont="1" applyFill="1" applyBorder="1" applyAlignment="1" applyProtection="1">
      <alignment vertical="center"/>
      <protection/>
    </xf>
    <xf numFmtId="0" fontId="0" fillId="0" borderId="14" xfId="0" applyFill="1" applyBorder="1" applyAlignment="1">
      <alignment horizontal="center" vertical="center"/>
    </xf>
    <xf numFmtId="0" fontId="0" fillId="0" borderId="0" xfId="0" applyFill="1" applyBorder="1" applyAlignment="1">
      <alignment horizontal="right" vertical="center"/>
    </xf>
    <xf numFmtId="37" fontId="16" fillId="0" borderId="25" xfId="0" applyNumberFormat="1" applyFont="1" applyFill="1" applyBorder="1" applyAlignment="1" applyProtection="1">
      <alignment vertical="center"/>
      <protection/>
    </xf>
    <xf numFmtId="37" fontId="16" fillId="0" borderId="12" xfId="0" applyNumberFormat="1" applyFont="1" applyFill="1" applyBorder="1" applyAlignment="1" applyProtection="1">
      <alignment vertical="center"/>
      <protection/>
    </xf>
    <xf numFmtId="182" fontId="16" fillId="0" borderId="29" xfId="0" applyNumberFormat="1" applyFont="1" applyFill="1" applyBorder="1" applyAlignment="1" applyProtection="1">
      <alignment vertical="center"/>
      <protection/>
    </xf>
    <xf numFmtId="183" fontId="16" fillId="0" borderId="29" xfId="0" applyNumberFormat="1" applyFont="1" applyFill="1" applyBorder="1" applyAlignment="1" applyProtection="1">
      <alignment vertical="center"/>
      <protection/>
    </xf>
    <xf numFmtId="0" fontId="16" fillId="0" borderId="11" xfId="0" applyFont="1" applyFill="1" applyBorder="1" applyAlignment="1" applyProtection="1" quotePrefix="1">
      <alignment horizontal="center" vertical="center"/>
      <protection/>
    </xf>
    <xf numFmtId="0" fontId="0" fillId="0" borderId="0" xfId="0" applyFill="1" applyAlignment="1">
      <alignment vertical="center"/>
    </xf>
    <xf numFmtId="0" fontId="16" fillId="0" borderId="29" xfId="0" applyFont="1" applyFill="1" applyBorder="1" applyAlignment="1">
      <alignment horizontal="center" vertical="center"/>
    </xf>
    <xf numFmtId="38" fontId="16" fillId="0" borderId="29" xfId="49" applyFont="1" applyFill="1" applyBorder="1" applyAlignment="1">
      <alignment vertical="center"/>
    </xf>
    <xf numFmtId="38" fontId="16" fillId="0" borderId="29" xfId="49" applyFont="1" applyBorder="1" applyAlignment="1">
      <alignment/>
    </xf>
    <xf numFmtId="38" fontId="0" fillId="0" borderId="0" xfId="0" applyNumberFormat="1" applyFill="1" applyAlignment="1">
      <alignment horizontal="left" vertical="center"/>
    </xf>
    <xf numFmtId="38" fontId="0" fillId="0" borderId="34" xfId="0" applyNumberFormat="1" applyFill="1" applyBorder="1" applyAlignment="1" applyProtection="1">
      <alignment horizontal="center" vertical="center"/>
      <protection/>
    </xf>
    <xf numFmtId="38" fontId="0" fillId="0" borderId="15" xfId="0" applyNumberFormat="1" applyFill="1" applyBorder="1" applyAlignment="1" applyProtection="1">
      <alignment horizontal="center" vertical="center"/>
      <protection/>
    </xf>
    <xf numFmtId="38" fontId="22" fillId="0" borderId="0" xfId="0" applyNumberFormat="1" applyFont="1" applyFill="1" applyAlignment="1">
      <alignment vertical="center"/>
    </xf>
    <xf numFmtId="38" fontId="22"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Fill="1" applyAlignment="1" applyProtection="1">
      <alignment vertical="center"/>
      <protection/>
    </xf>
    <xf numFmtId="0" fontId="0" fillId="0" borderId="31" xfId="0" applyFont="1" applyFill="1" applyBorder="1" applyAlignment="1" applyProtection="1">
      <alignment vertical="center"/>
      <protection/>
    </xf>
    <xf numFmtId="0" fontId="0" fillId="0" borderId="0" xfId="0" applyNumberFormat="1" applyFill="1" applyAlignment="1" applyProtection="1">
      <alignment vertical="distributed" wrapText="1"/>
      <protection/>
    </xf>
    <xf numFmtId="0" fontId="0" fillId="0" borderId="0" xfId="0" applyAlignment="1">
      <alignment/>
    </xf>
    <xf numFmtId="0" fontId="9" fillId="0" borderId="0" xfId="0" applyFont="1" applyFill="1" applyAlignment="1" applyProtection="1">
      <alignment vertical="center"/>
      <protection/>
    </xf>
    <xf numFmtId="0" fontId="16" fillId="0" borderId="12" xfId="0" applyFont="1" applyFill="1" applyBorder="1" applyAlignment="1" applyProtection="1">
      <alignment horizontal="center" vertical="center"/>
      <protection/>
    </xf>
    <xf numFmtId="37" fontId="0" fillId="0" borderId="25" xfId="0" applyNumberFormat="1" applyFont="1" applyFill="1" applyBorder="1" applyAlignment="1" applyProtection="1">
      <alignment vertical="center"/>
      <protection/>
    </xf>
    <xf numFmtId="0" fontId="0" fillId="0" borderId="29" xfId="0" applyFont="1" applyFill="1" applyBorder="1" applyAlignment="1">
      <alignment vertical="center"/>
    </xf>
    <xf numFmtId="37" fontId="16" fillId="0" borderId="24" xfId="0" applyNumberFormat="1" applyFont="1" applyFill="1" applyBorder="1" applyAlignment="1" applyProtection="1">
      <alignment vertical="center"/>
      <protection/>
    </xf>
    <xf numFmtId="37" fontId="16" fillId="0" borderId="23" xfId="0" applyNumberFormat="1"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37" fontId="16" fillId="0" borderId="0" xfId="0" applyNumberFormat="1"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16" fillId="0" borderId="13" xfId="0"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7" fontId="0" fillId="0" borderId="0" xfId="49"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177" fontId="0" fillId="0" borderId="23"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80" fontId="0" fillId="0" borderId="12"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0" fontId="16" fillId="0" borderId="11" xfId="0" applyFont="1" applyFill="1" applyBorder="1" applyAlignment="1">
      <alignment horizontal="distributed" vertical="center"/>
    </xf>
    <xf numFmtId="0" fontId="7" fillId="0" borderId="0" xfId="0" applyFont="1" applyFill="1" applyAlignment="1">
      <alignment horizontal="center" vertical="center"/>
    </xf>
    <xf numFmtId="0" fontId="0" fillId="0" borderId="0" xfId="0" applyAlignment="1">
      <alignment vertical="center"/>
    </xf>
    <xf numFmtId="0" fontId="0" fillId="0" borderId="35" xfId="0" applyFont="1" applyFill="1" applyBorder="1" applyAlignment="1" applyProtection="1">
      <alignment horizontal="center" vertical="center"/>
      <protection/>
    </xf>
    <xf numFmtId="0" fontId="0" fillId="0" borderId="18" xfId="0" applyBorder="1" applyAlignment="1">
      <alignment horizontal="center" vertical="center"/>
    </xf>
    <xf numFmtId="37" fontId="0" fillId="0" borderId="15"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37" xfId="0" applyBorder="1" applyAlignment="1">
      <alignment horizontal="center" vertical="center"/>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6" fillId="0" borderId="11" xfId="0" applyFont="1" applyFill="1" applyBorder="1" applyAlignment="1" applyProtection="1">
      <alignment horizontal="distributed" vertical="center"/>
      <protection/>
    </xf>
    <xf numFmtId="0" fontId="0" fillId="0" borderId="0" xfId="0"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25" xfId="0" applyBorder="1" applyAlignment="1">
      <alignment horizontal="center" vertical="center"/>
    </xf>
    <xf numFmtId="0" fontId="16" fillId="0" borderId="23" xfId="0" applyFont="1" applyFill="1" applyBorder="1" applyAlignment="1" applyProtection="1">
      <alignment horizontal="distributed" vertical="center"/>
      <protection/>
    </xf>
    <xf numFmtId="0" fontId="16" fillId="0" borderId="26" xfId="0" applyFont="1" applyFill="1" applyBorder="1" applyAlignment="1">
      <alignment horizontal="distributed" vertical="center"/>
    </xf>
    <xf numFmtId="0" fontId="21"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7" xfId="0"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17"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20" fillId="0" borderId="0" xfId="0" applyFont="1" applyFill="1" applyBorder="1" applyAlignment="1" applyProtection="1">
      <alignment horizontal="center" vertical="center"/>
      <protection/>
    </xf>
    <xf numFmtId="0" fontId="7" fillId="0" borderId="0" xfId="0" applyFont="1" applyFill="1" applyAlignment="1">
      <alignment horizontal="left"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39"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34" xfId="0" applyFill="1" applyBorder="1" applyAlignment="1" applyProtection="1">
      <alignment horizontal="center" vertical="center"/>
      <protection/>
    </xf>
    <xf numFmtId="0" fontId="0" fillId="0" borderId="19" xfId="0" applyFont="1" applyFill="1" applyBorder="1" applyAlignment="1">
      <alignment horizontal="center" vertical="center"/>
    </xf>
    <xf numFmtId="0" fontId="16" fillId="0" borderId="26" xfId="0" applyFont="1" applyFill="1" applyBorder="1" applyAlignment="1" applyProtection="1">
      <alignment horizontal="distributed" vertical="center"/>
      <protection/>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9" fillId="0" borderId="36"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6" xfId="0" applyFill="1" applyBorder="1" applyAlignment="1">
      <alignment horizontal="center" vertical="center" wrapText="1"/>
    </xf>
    <xf numFmtId="0" fontId="0" fillId="0" borderId="4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9" fillId="0" borderId="11" xfId="0" applyFont="1" applyFill="1" applyBorder="1" applyAlignment="1" applyProtection="1">
      <alignment vertical="center" wrapText="1"/>
      <protection/>
    </xf>
    <xf numFmtId="0" fontId="9" fillId="0" borderId="11" xfId="0" applyFont="1" applyFill="1" applyBorder="1" applyAlignment="1">
      <alignment vertical="center" wrapText="1"/>
    </xf>
    <xf numFmtId="0" fontId="9" fillId="0" borderId="18" xfId="0" applyFont="1" applyFill="1" applyBorder="1" applyAlignment="1">
      <alignment vertical="center" wrapText="1"/>
    </xf>
    <xf numFmtId="0" fontId="0" fillId="0" borderId="13" xfId="0"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8" fillId="0" borderId="11" xfId="0" applyFont="1" applyBorder="1" applyAlignment="1">
      <alignment horizontal="distributed" vertical="center"/>
    </xf>
    <xf numFmtId="37" fontId="16" fillId="0" borderId="0" xfId="0" applyNumberFormat="1" applyFont="1" applyFill="1" applyBorder="1" applyAlignment="1" applyProtection="1">
      <alignment horizontal="distributed" vertical="center"/>
      <protection/>
    </xf>
    <xf numFmtId="0" fontId="0" fillId="0" borderId="39" xfId="0" applyFill="1" applyBorder="1" applyAlignment="1" applyProtection="1">
      <alignment horizontal="center" vertical="center"/>
      <protection/>
    </xf>
    <xf numFmtId="0" fontId="0" fillId="0" borderId="35"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4" xfId="0" applyFont="1" applyFill="1" applyBorder="1" applyAlignment="1" applyProtection="1">
      <alignment horizontal="center" vertical="center" wrapText="1"/>
      <protection/>
    </xf>
    <xf numFmtId="0" fontId="0" fillId="0" borderId="3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2" xfId="0" applyBorder="1" applyAlignment="1">
      <alignment horizontal="distributed" vertical="center"/>
    </xf>
    <xf numFmtId="0" fontId="0" fillId="0" borderId="18" xfId="0" applyBorder="1" applyAlignment="1">
      <alignment horizontal="distributed" vertical="center"/>
    </xf>
    <xf numFmtId="0" fontId="0" fillId="0" borderId="38" xfId="0"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36" xfId="0" applyFill="1" applyBorder="1" applyAlignment="1" applyProtection="1">
      <alignment horizontal="center" vertical="center"/>
      <protection/>
    </xf>
    <xf numFmtId="0" fontId="0" fillId="0" borderId="15" xfId="0" applyFill="1"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16" fillId="0" borderId="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distributed" vertical="center"/>
    </xf>
    <xf numFmtId="0" fontId="11" fillId="0" borderId="0" xfId="0"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1" xfId="0" applyBorder="1" applyAlignment="1">
      <alignment horizontal="center" vertical="center"/>
    </xf>
    <xf numFmtId="0" fontId="16" fillId="0" borderId="0" xfId="0" applyFont="1" applyFill="1" applyBorder="1" applyAlignment="1" applyProtection="1" quotePrefix="1">
      <alignment horizontal="center" vertical="center"/>
      <protection/>
    </xf>
    <xf numFmtId="0" fontId="11" fillId="0" borderId="11" xfId="0" applyFont="1" applyBorder="1" applyAlignment="1">
      <alignment horizontal="center" vertical="center"/>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6" xfId="0" applyFont="1"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2" xfId="0" applyBorder="1" applyAlignment="1">
      <alignment horizontal="center" vertical="center"/>
    </xf>
    <xf numFmtId="0" fontId="0" fillId="0" borderId="10" xfId="0" applyFont="1" applyFill="1" applyBorder="1" applyAlignment="1">
      <alignment horizontal="center" vertical="center"/>
    </xf>
    <xf numFmtId="0" fontId="0" fillId="0" borderId="36" xfId="0" applyBorder="1" applyAlignment="1">
      <alignment horizontal="center" vertical="center"/>
    </xf>
    <xf numFmtId="0" fontId="0" fillId="0" borderId="22"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0" fillId="0" borderId="38" xfId="0" applyFont="1" applyFill="1" applyBorder="1" applyAlignment="1" applyProtection="1">
      <alignment horizontal="center" vertical="center" wrapText="1"/>
      <protection/>
    </xf>
    <xf numFmtId="0" fontId="0" fillId="0" borderId="45" xfId="0" applyFill="1" applyBorder="1" applyAlignment="1">
      <alignment horizontal="center" vertical="distributed"/>
    </xf>
    <xf numFmtId="0" fontId="0" fillId="0" borderId="47" xfId="0" applyBorder="1" applyAlignment="1">
      <alignment horizontal="center" vertical="distributed"/>
    </xf>
    <xf numFmtId="0" fontId="0" fillId="0" borderId="46" xfId="0" applyBorder="1" applyAlignment="1">
      <alignment horizontal="center" vertical="distributed"/>
    </xf>
    <xf numFmtId="0" fontId="0" fillId="0" borderId="4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49" xfId="0" applyBorder="1" applyAlignment="1">
      <alignment horizontal="center" vertical="center" wrapText="1"/>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ill="1" applyBorder="1" applyAlignment="1">
      <alignment horizontal="center" vertical="center"/>
    </xf>
    <xf numFmtId="0" fontId="0" fillId="0" borderId="49" xfId="0" applyFont="1" applyFill="1" applyBorder="1" applyAlignment="1">
      <alignment horizontal="center" vertical="center"/>
    </xf>
    <xf numFmtId="38" fontId="0" fillId="0" borderId="26" xfId="0" applyNumberFormat="1" applyFont="1" applyFill="1" applyBorder="1" applyAlignment="1" applyProtection="1">
      <alignment horizontal="center" vertical="center" textRotation="255"/>
      <protection/>
    </xf>
    <xf numFmtId="38" fontId="0" fillId="0" borderId="11" xfId="0" applyNumberFormat="1" applyFont="1" applyFill="1" applyBorder="1" applyAlignment="1" applyProtection="1">
      <alignment horizontal="center" vertical="center" textRotation="255"/>
      <protection/>
    </xf>
    <xf numFmtId="38" fontId="0" fillId="0" borderId="18" xfId="0" applyNumberFormat="1" applyFont="1" applyFill="1" applyBorder="1" applyAlignment="1" applyProtection="1">
      <alignment horizontal="center" vertical="center" textRotation="255"/>
      <protection/>
    </xf>
    <xf numFmtId="38" fontId="0" fillId="0" borderId="24" xfId="0" applyNumberFormat="1" applyFont="1" applyFill="1" applyBorder="1" applyAlignment="1" applyProtection="1">
      <alignment horizontal="distributed" vertical="center"/>
      <protection/>
    </xf>
    <xf numFmtId="38" fontId="0" fillId="0" borderId="23" xfId="0" applyNumberFormat="1" applyFont="1" applyFill="1" applyBorder="1" applyAlignment="1" applyProtection="1">
      <alignment horizontal="distributed" vertical="center"/>
      <protection/>
    </xf>
    <xf numFmtId="38" fontId="0" fillId="0" borderId="26" xfId="0" applyNumberFormat="1" applyFont="1" applyFill="1" applyBorder="1" applyAlignment="1" applyProtection="1">
      <alignment horizontal="distributed" vertical="center"/>
      <protection/>
    </xf>
    <xf numFmtId="38" fontId="0" fillId="0" borderId="13"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38" fontId="0" fillId="0" borderId="11" xfId="0" applyNumberFormat="1" applyFont="1" applyFill="1" applyBorder="1" applyAlignment="1" applyProtection="1">
      <alignment horizontal="distributed" vertical="center"/>
      <protection/>
    </xf>
    <xf numFmtId="38" fontId="0" fillId="0" borderId="25" xfId="0" applyNumberFormat="1" applyFont="1" applyFill="1" applyBorder="1" applyAlignment="1" applyProtection="1">
      <alignment horizontal="distributed" vertical="center"/>
      <protection/>
    </xf>
    <xf numFmtId="38" fontId="0" fillId="0" borderId="12" xfId="0" applyNumberFormat="1" applyFont="1" applyFill="1" applyBorder="1" applyAlignment="1" applyProtection="1">
      <alignment horizontal="distributed" vertical="center"/>
      <protection/>
    </xf>
    <xf numFmtId="38" fontId="0" fillId="0" borderId="18" xfId="0" applyNumberFormat="1" applyFont="1" applyFill="1" applyBorder="1" applyAlignment="1" applyProtection="1">
      <alignment horizontal="distributed" vertical="center"/>
      <protection/>
    </xf>
    <xf numFmtId="38" fontId="0" fillId="0" borderId="11" xfId="0" applyNumberFormat="1" applyBorder="1" applyAlignment="1">
      <alignment horizontal="center" vertical="center" textRotation="255"/>
    </xf>
    <xf numFmtId="38" fontId="0" fillId="0" borderId="18" xfId="0" applyNumberFormat="1" applyBorder="1" applyAlignment="1">
      <alignment horizontal="center" vertical="center" textRotation="255"/>
    </xf>
    <xf numFmtId="38" fontId="0" fillId="0" borderId="24" xfId="0" applyNumberFormat="1" applyFill="1" applyBorder="1" applyAlignment="1" applyProtection="1">
      <alignment horizontal="distributed" vertical="center"/>
      <protection/>
    </xf>
    <xf numFmtId="38" fontId="0" fillId="0" borderId="26" xfId="0" applyNumberFormat="1" applyFont="1" applyFill="1" applyBorder="1" applyAlignment="1">
      <alignment horizontal="distributed" vertical="center"/>
    </xf>
    <xf numFmtId="38" fontId="0" fillId="0" borderId="11" xfId="0" applyNumberFormat="1" applyFont="1" applyFill="1" applyBorder="1" applyAlignment="1">
      <alignment horizontal="center" vertical="center" textRotation="255"/>
    </xf>
    <xf numFmtId="38" fontId="0" fillId="0" borderId="18" xfId="0" applyNumberFormat="1" applyFont="1" applyFill="1" applyBorder="1" applyAlignment="1">
      <alignment horizontal="center" vertical="center" textRotation="255"/>
    </xf>
    <xf numFmtId="38" fontId="0" fillId="0" borderId="13" xfId="0" applyNumberFormat="1" applyFont="1" applyFill="1" applyBorder="1" applyAlignment="1" applyProtection="1">
      <alignment horizontal="distributed" vertical="distributed"/>
      <protection/>
    </xf>
    <xf numFmtId="38" fontId="0" fillId="0" borderId="0" xfId="0" applyNumberFormat="1" applyFont="1" applyFill="1" applyBorder="1" applyAlignment="1" applyProtection="1">
      <alignment horizontal="distributed" vertical="distributed"/>
      <protection/>
    </xf>
    <xf numFmtId="38" fontId="0" fillId="0" borderId="11" xfId="0" applyNumberFormat="1" applyFont="1" applyFill="1" applyBorder="1" applyAlignment="1" applyProtection="1">
      <alignment horizontal="distributed" vertical="distributed"/>
      <protection/>
    </xf>
    <xf numFmtId="38" fontId="21" fillId="0" borderId="0" xfId="0" applyNumberFormat="1" applyFont="1" applyFill="1" applyBorder="1" applyAlignment="1" applyProtection="1">
      <alignment horizontal="center" vertical="center"/>
      <protection/>
    </xf>
    <xf numFmtId="0" fontId="8" fillId="0" borderId="0" xfId="0" applyFont="1" applyAlignment="1">
      <alignment horizontal="center" vertical="center"/>
    </xf>
    <xf numFmtId="38" fontId="0" fillId="0" borderId="0" xfId="0" applyNumberFormat="1" applyFill="1" applyBorder="1" applyAlignment="1" applyProtection="1">
      <alignment horizontal="center" vertical="center"/>
      <protection/>
    </xf>
    <xf numFmtId="0" fontId="0" fillId="0" borderId="0" xfId="0" applyAlignment="1">
      <alignment horizontal="center" vertical="center"/>
    </xf>
    <xf numFmtId="38" fontId="0" fillId="0" borderId="39" xfId="0" applyNumberFormat="1" applyFill="1" applyBorder="1" applyAlignment="1" applyProtection="1">
      <alignment horizontal="center" vertical="center"/>
      <protection/>
    </xf>
    <xf numFmtId="38" fontId="0" fillId="0" borderId="39"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38" fontId="0" fillId="0" borderId="18" xfId="0" applyNumberFormat="1" applyFont="1" applyFill="1" applyBorder="1" applyAlignment="1">
      <alignment horizontal="center" vertical="center"/>
    </xf>
    <xf numFmtId="38" fontId="0" fillId="0" borderId="34" xfId="0" applyNumberFormat="1" applyFill="1" applyBorder="1" applyAlignment="1" applyProtection="1">
      <alignment horizontal="center" vertical="center"/>
      <protection/>
    </xf>
    <xf numFmtId="0" fontId="0" fillId="0" borderId="20" xfId="0" applyBorder="1" applyAlignment="1">
      <alignment horizontal="center" vertical="center"/>
    </xf>
    <xf numFmtId="38" fontId="0" fillId="0" borderId="15" xfId="0" applyNumberFormat="1" applyFill="1" applyBorder="1" applyAlignment="1" applyProtection="1">
      <alignment horizontal="center" vertical="center"/>
      <protection/>
    </xf>
    <xf numFmtId="38" fontId="0" fillId="0" borderId="16" xfId="0" applyNumberFormat="1" applyFont="1" applyFill="1" applyBorder="1" applyAlignment="1" applyProtection="1">
      <alignment horizontal="center" vertical="center"/>
      <protection/>
    </xf>
    <xf numFmtId="38" fontId="0" fillId="0" borderId="26" xfId="0" applyNumberFormat="1" applyFill="1" applyBorder="1" applyAlignment="1">
      <alignment horizontal="center" vertical="center" textRotation="255"/>
    </xf>
    <xf numFmtId="38" fontId="0" fillId="0" borderId="31" xfId="0" applyNumberFormat="1" applyFont="1" applyFill="1" applyBorder="1" applyAlignment="1">
      <alignment horizontal="center" vertical="center" textRotation="255"/>
    </xf>
    <xf numFmtId="38" fontId="22" fillId="0" borderId="0" xfId="0" applyNumberFormat="1" applyFont="1" applyFill="1" applyAlignment="1">
      <alignment horizontal="left" vertical="center"/>
    </xf>
    <xf numFmtId="38" fontId="0" fillId="0" borderId="33" xfId="0" applyNumberFormat="1" applyFont="1" applyFill="1" applyBorder="1" applyAlignment="1" applyProtection="1">
      <alignment horizontal="distributed" vertical="center"/>
      <protection/>
    </xf>
    <xf numFmtId="38" fontId="0" fillId="0" borderId="29" xfId="0" applyNumberFormat="1" applyFont="1" applyFill="1" applyBorder="1" applyAlignment="1" applyProtection="1">
      <alignment horizontal="distributed" vertical="center"/>
      <protection/>
    </xf>
    <xf numFmtId="38" fontId="0" fillId="0" borderId="31" xfId="0" applyNumberFormat="1"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7" fillId="0" borderId="0" xfId="0" applyNumberFormat="1" applyFont="1" applyFill="1" applyAlignment="1" applyProtection="1">
      <alignment horizontal="center" vertical="distributed" wrapText="1"/>
      <protection/>
    </xf>
    <xf numFmtId="0" fontId="0" fillId="0" borderId="0" xfId="0" applyFill="1" applyAlignment="1" applyProtection="1">
      <alignment horizontal="left" vertical="center" shrinkToFit="1"/>
      <protection/>
    </xf>
    <xf numFmtId="0" fontId="24" fillId="0" borderId="0" xfId="0" applyFont="1" applyAlignment="1">
      <alignment vertical="center"/>
    </xf>
    <xf numFmtId="0" fontId="0" fillId="0" borderId="11" xfId="0" applyFill="1" applyBorder="1" applyAlignment="1" applyProtection="1">
      <alignment horizontal="center" vertical="center" textRotation="255"/>
      <protection/>
    </xf>
    <xf numFmtId="0" fontId="0" fillId="0" borderId="11" xfId="0" applyFont="1" applyFill="1" applyBorder="1" applyAlignment="1">
      <alignment horizontal="center" vertical="center" textRotation="255"/>
    </xf>
    <xf numFmtId="0" fontId="16" fillId="0" borderId="24" xfId="0" applyFont="1" applyFill="1" applyBorder="1" applyAlignment="1" applyProtection="1">
      <alignment horizontal="distributed" vertical="center"/>
      <protection/>
    </xf>
    <xf numFmtId="0" fontId="8" fillId="0" borderId="26" xfId="0" applyFont="1" applyBorder="1" applyAlignment="1">
      <alignment horizontal="distributed" vertical="center"/>
    </xf>
    <xf numFmtId="0" fontId="0" fillId="0" borderId="11" xfId="0" applyFont="1" applyFill="1" applyBorder="1" applyAlignment="1" applyProtection="1">
      <alignment horizontal="center" vertical="center" textRotation="255"/>
      <protection/>
    </xf>
    <xf numFmtId="0" fontId="0" fillId="0" borderId="26" xfId="0" applyFont="1" applyFill="1" applyBorder="1" applyAlignment="1" applyProtection="1">
      <alignment horizontal="center" vertical="center" textRotation="255"/>
      <protection/>
    </xf>
    <xf numFmtId="0" fontId="0" fillId="0" borderId="18" xfId="0" applyFont="1" applyFill="1" applyBorder="1" applyAlignment="1">
      <alignment horizontal="center" vertical="center" textRotation="255"/>
    </xf>
    <xf numFmtId="0" fontId="10" fillId="0" borderId="0" xfId="0" applyFont="1" applyFill="1" applyAlignment="1">
      <alignment horizontal="center" vertical="center"/>
    </xf>
    <xf numFmtId="0" fontId="0" fillId="0" borderId="16" xfId="0" applyFill="1" applyBorder="1" applyAlignment="1" applyProtection="1">
      <alignment horizontal="center" vertical="center"/>
      <protection/>
    </xf>
    <xf numFmtId="0" fontId="22" fillId="0" borderId="0" xfId="0" applyFont="1" applyFill="1" applyAlignment="1">
      <alignment horizontal="left" vertical="center"/>
    </xf>
    <xf numFmtId="0" fontId="23" fillId="0" borderId="0" xfId="0" applyFont="1" applyFill="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80"/>
  <sheetViews>
    <sheetView zoomScale="80" zoomScaleNormal="80" zoomScalePageLayoutView="0" workbookViewId="0" topLeftCell="A42">
      <selection activeCell="A66" sqref="A66"/>
    </sheetView>
  </sheetViews>
  <sheetFormatPr defaultColWidth="10.59765625" defaultRowHeight="15"/>
  <cols>
    <col min="1" max="1" width="13.59765625" style="24" customWidth="1"/>
    <col min="2" max="11" width="10.59765625" style="24" customWidth="1"/>
    <col min="12" max="12" width="8.8984375" style="24" customWidth="1"/>
    <col min="13" max="13" width="2.59765625" style="24" customWidth="1"/>
    <col min="14" max="14" width="9.59765625" style="24" customWidth="1"/>
    <col min="15" max="21" width="14.59765625" style="24" customWidth="1"/>
    <col min="22" max="16384" width="10.59765625" style="24" customWidth="1"/>
  </cols>
  <sheetData>
    <row r="1" spans="1:24" s="3" customFormat="1" ht="19.5" customHeight="1">
      <c r="A1" s="2" t="s">
        <v>69</v>
      </c>
      <c r="U1" s="4"/>
      <c r="X1" s="4" t="s">
        <v>70</v>
      </c>
    </row>
    <row r="2" spans="1:24" s="216" customFormat="1" ht="24.75" customHeight="1">
      <c r="A2" s="299" t="s">
        <v>372</v>
      </c>
      <c r="B2" s="299"/>
      <c r="C2" s="299"/>
      <c r="D2" s="299"/>
      <c r="E2" s="299"/>
      <c r="F2" s="299"/>
      <c r="G2" s="299"/>
      <c r="H2" s="299"/>
      <c r="I2" s="299"/>
      <c r="J2" s="299"/>
      <c r="K2" s="299"/>
      <c r="L2" s="299"/>
      <c r="M2" s="299"/>
      <c r="N2" s="299"/>
      <c r="O2" s="299"/>
      <c r="P2" s="299"/>
      <c r="Q2" s="299"/>
      <c r="R2" s="299"/>
      <c r="S2" s="299"/>
      <c r="T2" s="299"/>
      <c r="U2" s="299"/>
      <c r="V2" s="299"/>
      <c r="W2" s="299"/>
      <c r="X2" s="299"/>
    </row>
    <row r="3" spans="1:24" s="216" customFormat="1" ht="19.5" customHeight="1">
      <c r="A3" s="289" t="s">
        <v>373</v>
      </c>
      <c r="B3" s="289"/>
      <c r="C3" s="289"/>
      <c r="D3" s="289"/>
      <c r="E3" s="289"/>
      <c r="F3" s="289"/>
      <c r="G3" s="289"/>
      <c r="H3" s="289"/>
      <c r="I3" s="289"/>
      <c r="J3" s="289"/>
      <c r="K3" s="217"/>
      <c r="L3" s="217"/>
      <c r="M3" s="289" t="s">
        <v>370</v>
      </c>
      <c r="N3" s="289"/>
      <c r="O3" s="289"/>
      <c r="P3" s="289"/>
      <c r="Q3" s="289"/>
      <c r="R3" s="289"/>
      <c r="S3" s="289"/>
      <c r="T3" s="289"/>
      <c r="U3" s="289"/>
      <c r="V3" s="289"/>
      <c r="W3" s="289"/>
      <c r="X3" s="289"/>
    </row>
    <row r="4" spans="1:24" ht="19.5" customHeight="1">
      <c r="A4" s="283" t="s">
        <v>374</v>
      </c>
      <c r="B4" s="281"/>
      <c r="C4" s="281"/>
      <c r="D4" s="281"/>
      <c r="E4" s="281"/>
      <c r="F4" s="281"/>
      <c r="G4" s="281"/>
      <c r="H4" s="281"/>
      <c r="I4" s="281"/>
      <c r="J4" s="281"/>
      <c r="K4" s="48"/>
      <c r="L4" s="48"/>
      <c r="M4" s="283" t="s">
        <v>371</v>
      </c>
      <c r="N4" s="281"/>
      <c r="O4" s="281"/>
      <c r="P4" s="281"/>
      <c r="Q4" s="281"/>
      <c r="R4" s="281"/>
      <c r="S4" s="281"/>
      <c r="T4" s="281"/>
      <c r="U4" s="281"/>
      <c r="V4" s="281"/>
      <c r="W4" s="281"/>
      <c r="X4" s="281"/>
    </row>
    <row r="5" spans="2:24" ht="18" customHeight="1" thickBot="1">
      <c r="B5" s="25"/>
      <c r="C5" s="25"/>
      <c r="D5" s="25"/>
      <c r="E5" s="25"/>
      <c r="F5" s="25"/>
      <c r="G5" s="25"/>
      <c r="H5" s="25"/>
      <c r="I5" s="25"/>
      <c r="J5" s="26" t="s">
        <v>0</v>
      </c>
      <c r="K5" s="48"/>
      <c r="L5" s="48"/>
      <c r="M5" s="25"/>
      <c r="N5" s="25"/>
      <c r="O5" s="25"/>
      <c r="P5" s="25"/>
      <c r="Q5" s="25"/>
      <c r="R5" s="25"/>
      <c r="S5" s="25"/>
      <c r="T5" s="25"/>
      <c r="U5" s="86"/>
      <c r="X5" s="86" t="s">
        <v>0</v>
      </c>
    </row>
    <row r="6" spans="1:24" ht="14.25" customHeight="1">
      <c r="A6" s="28" t="s">
        <v>1</v>
      </c>
      <c r="B6" s="276" t="s">
        <v>2</v>
      </c>
      <c r="C6" s="290"/>
      <c r="D6" s="291"/>
      <c r="E6" s="276" t="s">
        <v>3</v>
      </c>
      <c r="F6" s="290"/>
      <c r="G6" s="291"/>
      <c r="H6" s="276" t="s">
        <v>4</v>
      </c>
      <c r="I6" s="290"/>
      <c r="J6" s="290"/>
      <c r="K6" s="48"/>
      <c r="L6" s="48"/>
      <c r="M6" s="303" t="s">
        <v>72</v>
      </c>
      <c r="N6" s="304"/>
      <c r="O6" s="309" t="s">
        <v>378</v>
      </c>
      <c r="P6" s="292" t="s">
        <v>379</v>
      </c>
      <c r="Q6" s="290"/>
      <c r="R6" s="290"/>
      <c r="S6" s="291"/>
      <c r="T6" s="292" t="s">
        <v>383</v>
      </c>
      <c r="U6" s="290"/>
      <c r="V6" s="290"/>
      <c r="W6" s="290"/>
      <c r="X6" s="290"/>
    </row>
    <row r="7" spans="1:24" ht="14.25" customHeight="1">
      <c r="A7" s="218" t="s">
        <v>375</v>
      </c>
      <c r="B7" s="87"/>
      <c r="C7" s="88"/>
      <c r="D7" s="161">
        <f>SUM(G7,J7)</f>
        <v>46560</v>
      </c>
      <c r="E7" s="160"/>
      <c r="F7" s="160"/>
      <c r="G7" s="161">
        <f>SUM(C26)</f>
        <v>37370</v>
      </c>
      <c r="H7" s="89"/>
      <c r="I7" s="89"/>
      <c r="J7" s="161">
        <v>9190</v>
      </c>
      <c r="K7" s="48"/>
      <c r="L7" s="48"/>
      <c r="M7" s="305"/>
      <c r="N7" s="306"/>
      <c r="O7" s="310"/>
      <c r="P7" s="297" t="s">
        <v>5</v>
      </c>
      <c r="Q7" s="277" t="s">
        <v>265</v>
      </c>
      <c r="R7" s="293"/>
      <c r="S7" s="294"/>
      <c r="T7" s="295" t="s">
        <v>382</v>
      </c>
      <c r="U7" s="297" t="s">
        <v>266</v>
      </c>
      <c r="V7" s="297" t="s">
        <v>267</v>
      </c>
      <c r="W7" s="297" t="s">
        <v>268</v>
      </c>
      <c r="X7" s="301" t="s">
        <v>269</v>
      </c>
    </row>
    <row r="8" spans="1:24" ht="14.25" customHeight="1">
      <c r="A8" s="221">
        <v>5</v>
      </c>
      <c r="B8" s="92"/>
      <c r="C8" s="21"/>
      <c r="D8" s="163">
        <f>SUM(G8,J8)</f>
        <v>45950</v>
      </c>
      <c r="E8" s="162"/>
      <c r="F8" s="162"/>
      <c r="G8" s="163">
        <f>SUM(C27)</f>
        <v>36800</v>
      </c>
      <c r="H8" s="21"/>
      <c r="I8" s="40"/>
      <c r="J8" s="163">
        <v>9150</v>
      </c>
      <c r="K8" s="48"/>
      <c r="L8" s="48"/>
      <c r="M8" s="307"/>
      <c r="N8" s="308"/>
      <c r="O8" s="298"/>
      <c r="P8" s="298"/>
      <c r="Q8" s="34" t="s">
        <v>6</v>
      </c>
      <c r="R8" s="223" t="s">
        <v>380</v>
      </c>
      <c r="S8" s="223" t="s">
        <v>381</v>
      </c>
      <c r="T8" s="296"/>
      <c r="U8" s="298"/>
      <c r="V8" s="298"/>
      <c r="W8" s="298"/>
      <c r="X8" s="302"/>
    </row>
    <row r="9" spans="1:24" ht="14.25" customHeight="1">
      <c r="A9" s="221">
        <v>6</v>
      </c>
      <c r="B9" s="92"/>
      <c r="C9" s="21"/>
      <c r="D9" s="163">
        <f>SUM(G9,J9)</f>
        <v>45440</v>
      </c>
      <c r="E9" s="162"/>
      <c r="F9" s="162"/>
      <c r="G9" s="163">
        <f>SUM(C28)</f>
        <v>36200</v>
      </c>
      <c r="H9" s="40"/>
      <c r="I9" s="40"/>
      <c r="J9" s="163">
        <v>9240</v>
      </c>
      <c r="K9" s="48"/>
      <c r="L9" s="48"/>
      <c r="M9" s="287" t="s">
        <v>7</v>
      </c>
      <c r="N9" s="288"/>
      <c r="O9" s="253">
        <f aca="true" t="shared" si="0" ref="O9:X9">SUM(O11:O18,O20,O23,O29,O39,O46,O52,O60,O66)</f>
        <v>41894</v>
      </c>
      <c r="P9" s="254">
        <f t="shared" si="0"/>
        <v>3783</v>
      </c>
      <c r="Q9" s="254">
        <f t="shared" si="0"/>
        <v>38111</v>
      </c>
      <c r="R9" s="254">
        <f t="shared" si="0"/>
        <v>3741</v>
      </c>
      <c r="S9" s="254">
        <f t="shared" si="0"/>
        <v>34370</v>
      </c>
      <c r="T9" s="254">
        <f t="shared" si="0"/>
        <v>84</v>
      </c>
      <c r="U9" s="254">
        <f t="shared" si="0"/>
        <v>29961</v>
      </c>
      <c r="V9" s="254">
        <f t="shared" si="0"/>
        <v>8120</v>
      </c>
      <c r="W9" s="254">
        <f t="shared" si="0"/>
        <v>3197</v>
      </c>
      <c r="X9" s="254">
        <f t="shared" si="0"/>
        <v>532</v>
      </c>
    </row>
    <row r="10" spans="1:24" ht="14.25" customHeight="1">
      <c r="A10" s="221">
        <v>7</v>
      </c>
      <c r="B10" s="92"/>
      <c r="C10" s="21"/>
      <c r="D10" s="163">
        <f>SUM(G10,J10)</f>
        <v>41894</v>
      </c>
      <c r="E10" s="162"/>
      <c r="F10" s="162"/>
      <c r="G10" s="163">
        <f>SUM(C29)</f>
        <v>33564</v>
      </c>
      <c r="H10" s="40"/>
      <c r="I10" s="40"/>
      <c r="J10" s="163">
        <v>8330</v>
      </c>
      <c r="K10" s="48"/>
      <c r="L10" s="48"/>
      <c r="M10" s="6"/>
      <c r="N10" s="7"/>
      <c r="O10" s="158"/>
      <c r="P10" s="158"/>
      <c r="Q10" s="158"/>
      <c r="R10" s="158"/>
      <c r="S10" s="158"/>
      <c r="T10" s="158"/>
      <c r="U10" s="158"/>
      <c r="V10" s="158"/>
      <c r="W10" s="158"/>
      <c r="X10" s="158"/>
    </row>
    <row r="11" spans="1:24" ht="14.25" customHeight="1">
      <c r="A11" s="222">
        <v>8</v>
      </c>
      <c r="B11" s="93"/>
      <c r="C11" s="94"/>
      <c r="D11" s="122">
        <f>SUM(G11,J11)</f>
        <v>41590</v>
      </c>
      <c r="E11" s="250"/>
      <c r="F11" s="158"/>
      <c r="G11" s="122">
        <f>SUM(C30)</f>
        <v>33350</v>
      </c>
      <c r="H11" s="12"/>
      <c r="I11" s="12"/>
      <c r="J11" s="220">
        <v>8240</v>
      </c>
      <c r="K11" s="48"/>
      <c r="L11" s="48"/>
      <c r="M11" s="267" t="s">
        <v>8</v>
      </c>
      <c r="N11" s="268"/>
      <c r="O11" s="122">
        <f>SUM(P11:Q11)</f>
        <v>4784</v>
      </c>
      <c r="P11" s="122">
        <v>442</v>
      </c>
      <c r="Q11" s="122">
        <f aca="true" t="shared" si="1" ref="Q11:Q18">SUM(R11:S11)</f>
        <v>4342</v>
      </c>
      <c r="R11" s="122">
        <v>507</v>
      </c>
      <c r="S11" s="122">
        <v>3835</v>
      </c>
      <c r="T11" s="122">
        <v>22</v>
      </c>
      <c r="U11" s="122">
        <v>3743</v>
      </c>
      <c r="V11" s="122">
        <v>775</v>
      </c>
      <c r="W11" s="122">
        <v>216</v>
      </c>
      <c r="X11" s="122">
        <v>28</v>
      </c>
    </row>
    <row r="12" spans="1:24" ht="14.25" customHeight="1">
      <c r="A12" s="48" t="s">
        <v>344</v>
      </c>
      <c r="B12" s="48"/>
      <c r="C12" s="48"/>
      <c r="D12" s="114"/>
      <c r="E12" s="48"/>
      <c r="F12" s="115"/>
      <c r="G12" s="115"/>
      <c r="H12" s="115"/>
      <c r="I12" s="115"/>
      <c r="J12" s="115"/>
      <c r="K12" s="48"/>
      <c r="L12" s="48"/>
      <c r="M12" s="267" t="s">
        <v>9</v>
      </c>
      <c r="N12" s="282"/>
      <c r="O12" s="122">
        <f aca="true" t="shared" si="2" ref="O12:O18">SUM(P12:Q12)</f>
        <v>2475</v>
      </c>
      <c r="P12" s="122">
        <v>203</v>
      </c>
      <c r="Q12" s="122">
        <f t="shared" si="1"/>
        <v>2272</v>
      </c>
      <c r="R12" s="122">
        <v>96</v>
      </c>
      <c r="S12" s="122">
        <v>2176</v>
      </c>
      <c r="T12" s="122">
        <v>2</v>
      </c>
      <c r="U12" s="122">
        <v>2012</v>
      </c>
      <c r="V12" s="122">
        <v>344</v>
      </c>
      <c r="W12" s="122">
        <v>96</v>
      </c>
      <c r="X12" s="122">
        <v>21</v>
      </c>
    </row>
    <row r="13" spans="11:24" ht="14.25" customHeight="1">
      <c r="K13" s="48"/>
      <c r="L13" s="48"/>
      <c r="M13" s="267" t="s">
        <v>10</v>
      </c>
      <c r="N13" s="282"/>
      <c r="O13" s="122">
        <f t="shared" si="2"/>
        <v>2617</v>
      </c>
      <c r="P13" s="122">
        <v>159</v>
      </c>
      <c r="Q13" s="122">
        <f t="shared" si="1"/>
        <v>2458</v>
      </c>
      <c r="R13" s="122">
        <v>340</v>
      </c>
      <c r="S13" s="122">
        <v>2118</v>
      </c>
      <c r="T13" s="122">
        <v>5</v>
      </c>
      <c r="U13" s="122">
        <v>1628</v>
      </c>
      <c r="V13" s="122">
        <v>658</v>
      </c>
      <c r="W13" s="122">
        <v>300</v>
      </c>
      <c r="X13" s="122">
        <v>26</v>
      </c>
    </row>
    <row r="14" spans="11:24" ht="14.25" customHeight="1">
      <c r="K14" s="48"/>
      <c r="L14" s="48"/>
      <c r="M14" s="267" t="s">
        <v>11</v>
      </c>
      <c r="N14" s="282"/>
      <c r="O14" s="122">
        <f t="shared" si="2"/>
        <v>2413</v>
      </c>
      <c r="P14" s="122">
        <v>260</v>
      </c>
      <c r="Q14" s="122">
        <f t="shared" si="1"/>
        <v>2153</v>
      </c>
      <c r="R14" s="122">
        <v>199</v>
      </c>
      <c r="S14" s="122">
        <v>1954</v>
      </c>
      <c r="T14" s="224" t="s">
        <v>101</v>
      </c>
      <c r="U14" s="122">
        <v>1904</v>
      </c>
      <c r="V14" s="122">
        <v>329</v>
      </c>
      <c r="W14" s="122">
        <v>144</v>
      </c>
      <c r="X14" s="122">
        <v>36</v>
      </c>
    </row>
    <row r="15" spans="1:24" ht="14.25" customHeight="1">
      <c r="A15" s="48"/>
      <c r="B15" s="48"/>
      <c r="C15" s="48"/>
      <c r="D15" s="48"/>
      <c r="E15" s="48"/>
      <c r="F15" s="48"/>
      <c r="G15" s="48"/>
      <c r="H15" s="48"/>
      <c r="I15" s="48"/>
      <c r="J15" s="48"/>
      <c r="K15" s="48"/>
      <c r="L15" s="48"/>
      <c r="M15" s="267" t="s">
        <v>12</v>
      </c>
      <c r="N15" s="282"/>
      <c r="O15" s="122">
        <f t="shared" si="2"/>
        <v>3072</v>
      </c>
      <c r="P15" s="122">
        <v>426</v>
      </c>
      <c r="Q15" s="122">
        <f t="shared" si="1"/>
        <v>2646</v>
      </c>
      <c r="R15" s="122">
        <v>237</v>
      </c>
      <c r="S15" s="122">
        <v>2409</v>
      </c>
      <c r="T15" s="122">
        <v>3</v>
      </c>
      <c r="U15" s="122">
        <v>2196</v>
      </c>
      <c r="V15" s="122">
        <v>544</v>
      </c>
      <c r="W15" s="122">
        <v>259</v>
      </c>
      <c r="X15" s="122">
        <v>70</v>
      </c>
    </row>
    <row r="16" spans="1:24" ht="14.25" customHeight="1">
      <c r="A16" s="48"/>
      <c r="B16" s="48"/>
      <c r="C16" s="48"/>
      <c r="D16" s="48"/>
      <c r="E16" s="48"/>
      <c r="F16" s="48"/>
      <c r="G16" s="48"/>
      <c r="H16" s="48"/>
      <c r="I16" s="48"/>
      <c r="J16" s="48"/>
      <c r="K16" s="48"/>
      <c r="L16" s="48"/>
      <c r="M16" s="267" t="s">
        <v>13</v>
      </c>
      <c r="N16" s="282"/>
      <c r="O16" s="122">
        <f t="shared" si="2"/>
        <v>1773</v>
      </c>
      <c r="P16" s="122">
        <v>97</v>
      </c>
      <c r="Q16" s="122">
        <f t="shared" si="1"/>
        <v>1676</v>
      </c>
      <c r="R16" s="122">
        <v>260</v>
      </c>
      <c r="S16" s="122">
        <v>1416</v>
      </c>
      <c r="T16" s="122">
        <v>9</v>
      </c>
      <c r="U16" s="122">
        <v>1085</v>
      </c>
      <c r="V16" s="122">
        <v>455</v>
      </c>
      <c r="W16" s="122">
        <v>210</v>
      </c>
      <c r="X16" s="122">
        <v>14</v>
      </c>
    </row>
    <row r="17" spans="1:24" ht="14.25" customHeight="1">
      <c r="A17" s="48"/>
      <c r="B17" s="48"/>
      <c r="C17" s="48"/>
      <c r="D17" s="48"/>
      <c r="E17" s="48"/>
      <c r="F17" s="48"/>
      <c r="G17" s="48"/>
      <c r="H17" s="48"/>
      <c r="I17" s="48"/>
      <c r="J17" s="48"/>
      <c r="K17" s="48"/>
      <c r="L17" s="48"/>
      <c r="M17" s="267" t="s">
        <v>14</v>
      </c>
      <c r="N17" s="282"/>
      <c r="O17" s="122">
        <f t="shared" si="2"/>
        <v>1597</v>
      </c>
      <c r="P17" s="122">
        <v>144</v>
      </c>
      <c r="Q17" s="122">
        <f t="shared" si="1"/>
        <v>1453</v>
      </c>
      <c r="R17" s="122">
        <v>130</v>
      </c>
      <c r="S17" s="122">
        <v>1323</v>
      </c>
      <c r="T17" s="122">
        <v>2</v>
      </c>
      <c r="U17" s="122">
        <v>983</v>
      </c>
      <c r="V17" s="122">
        <v>395</v>
      </c>
      <c r="W17" s="122">
        <v>180</v>
      </c>
      <c r="X17" s="122">
        <v>37</v>
      </c>
    </row>
    <row r="18" spans="1:24" ht="14.25" customHeight="1">
      <c r="A18" s="48"/>
      <c r="B18" s="48"/>
      <c r="C18" s="48"/>
      <c r="D18" s="48"/>
      <c r="E18" s="48"/>
      <c r="F18" s="48"/>
      <c r="G18" s="48"/>
      <c r="H18" s="48"/>
      <c r="I18" s="48"/>
      <c r="J18" s="48"/>
      <c r="K18" s="48"/>
      <c r="L18" s="48"/>
      <c r="M18" s="267" t="s">
        <v>15</v>
      </c>
      <c r="N18" s="282"/>
      <c r="O18" s="122">
        <f t="shared" si="2"/>
        <v>1735</v>
      </c>
      <c r="P18" s="122">
        <v>103</v>
      </c>
      <c r="Q18" s="122">
        <f t="shared" si="1"/>
        <v>1632</v>
      </c>
      <c r="R18" s="122">
        <v>283</v>
      </c>
      <c r="S18" s="122">
        <v>1349</v>
      </c>
      <c r="T18" s="122">
        <v>5</v>
      </c>
      <c r="U18" s="122">
        <v>1220</v>
      </c>
      <c r="V18" s="122">
        <v>375</v>
      </c>
      <c r="W18" s="122">
        <v>123</v>
      </c>
      <c r="X18" s="122">
        <v>12</v>
      </c>
    </row>
    <row r="19" spans="12:24" ht="14.25" customHeight="1">
      <c r="L19" s="48"/>
      <c r="M19" s="6"/>
      <c r="N19" s="7"/>
      <c r="O19" s="158"/>
      <c r="P19" s="158"/>
      <c r="Q19" s="158"/>
      <c r="R19" s="158"/>
      <c r="S19" s="158"/>
      <c r="T19" s="158"/>
      <c r="U19" s="158"/>
      <c r="V19" s="158"/>
      <c r="W19" s="158"/>
      <c r="X19" s="158"/>
    </row>
    <row r="20" spans="12:24" ht="14.25" customHeight="1">
      <c r="L20" s="48"/>
      <c r="M20" s="267" t="s">
        <v>16</v>
      </c>
      <c r="N20" s="268"/>
      <c r="O20" s="123">
        <f>SUM(O21)</f>
        <v>116</v>
      </c>
      <c r="P20" s="123">
        <f>SUM(P21)</f>
        <v>6</v>
      </c>
      <c r="Q20" s="123">
        <f>SUM(Q21)</f>
        <v>110</v>
      </c>
      <c r="R20" s="123">
        <f>SUM(R21)</f>
        <v>7</v>
      </c>
      <c r="S20" s="123">
        <f>SUM(S21)</f>
        <v>103</v>
      </c>
      <c r="T20" s="123" t="s">
        <v>101</v>
      </c>
      <c r="U20" s="123">
        <f>SUM(U21)</f>
        <v>88</v>
      </c>
      <c r="V20" s="123">
        <f>SUM(V21)</f>
        <v>19</v>
      </c>
      <c r="W20" s="123">
        <f>SUM(W21)</f>
        <v>8</v>
      </c>
      <c r="X20" s="123">
        <f>SUM(X21)</f>
        <v>1</v>
      </c>
    </row>
    <row r="21" spans="1:24" ht="18" customHeight="1">
      <c r="A21" s="280"/>
      <c r="B21" s="280"/>
      <c r="C21" s="280"/>
      <c r="D21" s="280"/>
      <c r="E21" s="280"/>
      <c r="F21" s="280"/>
      <c r="G21" s="280"/>
      <c r="H21" s="280"/>
      <c r="I21" s="280"/>
      <c r="J21" s="280"/>
      <c r="K21" s="280"/>
      <c r="L21" s="48"/>
      <c r="M21" s="8"/>
      <c r="N21" s="41" t="s">
        <v>17</v>
      </c>
      <c r="O21" s="163">
        <f>SUM(P21:Q21)</f>
        <v>116</v>
      </c>
      <c r="P21" s="177">
        <v>6</v>
      </c>
      <c r="Q21" s="163">
        <f>SUM(R21:S21)</f>
        <v>110</v>
      </c>
      <c r="R21" s="177">
        <v>7</v>
      </c>
      <c r="S21" s="177">
        <v>103</v>
      </c>
      <c r="T21" s="176" t="s">
        <v>101</v>
      </c>
      <c r="U21" s="177">
        <v>88</v>
      </c>
      <c r="V21" s="177">
        <v>19</v>
      </c>
      <c r="W21" s="177">
        <v>8</v>
      </c>
      <c r="X21" s="177">
        <v>1</v>
      </c>
    </row>
    <row r="22" spans="1:24" ht="18" customHeight="1">
      <c r="A22" s="283" t="s">
        <v>377</v>
      </c>
      <c r="B22" s="281"/>
      <c r="C22" s="281"/>
      <c r="D22" s="281"/>
      <c r="E22" s="281"/>
      <c r="F22" s="281"/>
      <c r="G22" s="281"/>
      <c r="H22" s="281"/>
      <c r="I22" s="281"/>
      <c r="J22" s="281"/>
      <c r="K22" s="281"/>
      <c r="L22" s="48"/>
      <c r="M22" s="8"/>
      <c r="N22" s="41"/>
      <c r="O22" s="162"/>
      <c r="P22" s="162"/>
      <c r="Q22" s="162"/>
      <c r="R22" s="162"/>
      <c r="S22" s="162"/>
      <c r="T22" s="162"/>
      <c r="U22" s="162"/>
      <c r="V22" s="162"/>
      <c r="W22" s="162"/>
      <c r="X22" s="162"/>
    </row>
    <row r="23" spans="2:24" ht="14.25" customHeight="1" thickBot="1">
      <c r="B23" s="25"/>
      <c r="C23" s="25"/>
      <c r="D23" s="25"/>
      <c r="E23" s="25"/>
      <c r="F23" s="25"/>
      <c r="G23" s="25"/>
      <c r="H23" s="25"/>
      <c r="I23" s="25"/>
      <c r="J23" s="25"/>
      <c r="K23" s="26" t="s">
        <v>0</v>
      </c>
      <c r="L23" s="48"/>
      <c r="M23" s="267" t="s">
        <v>18</v>
      </c>
      <c r="N23" s="268"/>
      <c r="O23" s="122">
        <f aca="true" t="shared" si="3" ref="O23:X23">SUM(O24:O27)</f>
        <v>1928</v>
      </c>
      <c r="P23" s="122">
        <f t="shared" si="3"/>
        <v>111</v>
      </c>
      <c r="Q23" s="122">
        <f t="shared" si="3"/>
        <v>1817</v>
      </c>
      <c r="R23" s="122">
        <f t="shared" si="3"/>
        <v>180</v>
      </c>
      <c r="S23" s="122">
        <f t="shared" si="3"/>
        <v>1637</v>
      </c>
      <c r="T23" s="122">
        <f t="shared" si="3"/>
        <v>5</v>
      </c>
      <c r="U23" s="122">
        <f t="shared" si="3"/>
        <v>1319</v>
      </c>
      <c r="V23" s="122">
        <f t="shared" si="3"/>
        <v>446</v>
      </c>
      <c r="W23" s="122">
        <f t="shared" si="3"/>
        <v>142</v>
      </c>
      <c r="X23" s="122">
        <f t="shared" si="3"/>
        <v>16</v>
      </c>
    </row>
    <row r="24" spans="1:24" ht="14.25" customHeight="1">
      <c r="A24" s="271" t="s">
        <v>1</v>
      </c>
      <c r="B24" s="284" t="s">
        <v>239</v>
      </c>
      <c r="C24" s="285"/>
      <c r="D24" s="284" t="s">
        <v>240</v>
      </c>
      <c r="E24" s="285"/>
      <c r="F24" s="276" t="s">
        <v>20</v>
      </c>
      <c r="G24" s="274"/>
      <c r="H24" s="274"/>
      <c r="I24" s="274"/>
      <c r="J24" s="274"/>
      <c r="K24" s="274"/>
      <c r="L24" s="48"/>
      <c r="M24" s="8"/>
      <c r="N24" s="41" t="s">
        <v>19</v>
      </c>
      <c r="O24" s="163">
        <f>SUM(P24:Q24)</f>
        <v>489</v>
      </c>
      <c r="P24" s="177">
        <v>21</v>
      </c>
      <c r="Q24" s="163">
        <f>SUM(R24:S24)</f>
        <v>468</v>
      </c>
      <c r="R24" s="177">
        <v>47</v>
      </c>
      <c r="S24" s="177">
        <v>421</v>
      </c>
      <c r="T24" s="177">
        <v>2</v>
      </c>
      <c r="U24" s="177">
        <v>325</v>
      </c>
      <c r="V24" s="177">
        <v>126</v>
      </c>
      <c r="W24" s="177">
        <v>33</v>
      </c>
      <c r="X24" s="177">
        <v>3</v>
      </c>
    </row>
    <row r="25" spans="1:24" ht="14.25" customHeight="1">
      <c r="A25" s="272"/>
      <c r="B25" s="286"/>
      <c r="C25" s="272"/>
      <c r="D25" s="286"/>
      <c r="E25" s="272"/>
      <c r="F25" s="277" t="s">
        <v>6</v>
      </c>
      <c r="G25" s="278"/>
      <c r="H25" s="277" t="s">
        <v>22</v>
      </c>
      <c r="I25" s="278"/>
      <c r="J25" s="277" t="s">
        <v>23</v>
      </c>
      <c r="K25" s="279"/>
      <c r="L25" s="48"/>
      <c r="M25" s="8"/>
      <c r="N25" s="41" t="s">
        <v>21</v>
      </c>
      <c r="O25" s="163">
        <f>SUM(P25:Q25)</f>
        <v>345</v>
      </c>
      <c r="P25" s="177">
        <v>24</v>
      </c>
      <c r="Q25" s="163">
        <f>SUM(R25:S25)</f>
        <v>321</v>
      </c>
      <c r="R25" s="177">
        <v>56</v>
      </c>
      <c r="S25" s="177">
        <v>265</v>
      </c>
      <c r="T25" s="177">
        <v>2</v>
      </c>
      <c r="U25" s="177">
        <v>245</v>
      </c>
      <c r="V25" s="177">
        <v>64</v>
      </c>
      <c r="W25" s="177">
        <v>29</v>
      </c>
      <c r="X25" s="177">
        <v>5</v>
      </c>
    </row>
    <row r="26" spans="1:24" ht="14.25" customHeight="1">
      <c r="A26" s="218" t="s">
        <v>375</v>
      </c>
      <c r="B26" s="87"/>
      <c r="C26" s="161">
        <f>SUM(E26,G26)</f>
        <v>37370</v>
      </c>
      <c r="D26" s="160"/>
      <c r="E26" s="161">
        <v>2970</v>
      </c>
      <c r="F26" s="160"/>
      <c r="G26" s="161">
        <f>SUM(I26,K26)</f>
        <v>34400</v>
      </c>
      <c r="H26" s="90"/>
      <c r="I26" s="161">
        <v>2480</v>
      </c>
      <c r="J26" s="160"/>
      <c r="K26" s="161">
        <v>31920</v>
      </c>
      <c r="L26" s="48"/>
      <c r="M26" s="8"/>
      <c r="N26" s="41" t="s">
        <v>24</v>
      </c>
      <c r="O26" s="163">
        <f>SUM(P26:Q26)</f>
        <v>600</v>
      </c>
      <c r="P26" s="177">
        <v>36</v>
      </c>
      <c r="Q26" s="163">
        <f>SUM(R26:S26)</f>
        <v>564</v>
      </c>
      <c r="R26" s="177">
        <v>22</v>
      </c>
      <c r="S26" s="177">
        <v>542</v>
      </c>
      <c r="T26" s="176" t="s">
        <v>101</v>
      </c>
      <c r="U26" s="177">
        <v>420</v>
      </c>
      <c r="V26" s="177">
        <v>125</v>
      </c>
      <c r="W26" s="177">
        <v>47</v>
      </c>
      <c r="X26" s="177">
        <v>8</v>
      </c>
    </row>
    <row r="27" spans="1:24" ht="14.25" customHeight="1">
      <c r="A27" s="221">
        <v>5</v>
      </c>
      <c r="B27" s="92"/>
      <c r="C27" s="163">
        <f>SUM(E27,G27)</f>
        <v>36800</v>
      </c>
      <c r="D27" s="162"/>
      <c r="E27" s="163">
        <v>2860</v>
      </c>
      <c r="F27" s="162"/>
      <c r="G27" s="163">
        <f>SUM(I27,K27)</f>
        <v>33940</v>
      </c>
      <c r="H27" s="23"/>
      <c r="I27" s="163">
        <v>2390</v>
      </c>
      <c r="J27" s="162"/>
      <c r="K27" s="163">
        <v>31550</v>
      </c>
      <c r="L27" s="48"/>
      <c r="M27" s="8"/>
      <c r="N27" s="41" t="s">
        <v>25</v>
      </c>
      <c r="O27" s="163">
        <f>SUM(P27:Q27)</f>
        <v>494</v>
      </c>
      <c r="P27" s="177">
        <v>30</v>
      </c>
      <c r="Q27" s="163">
        <f>SUM(R27:S27)</f>
        <v>464</v>
      </c>
      <c r="R27" s="177">
        <v>55</v>
      </c>
      <c r="S27" s="177">
        <v>409</v>
      </c>
      <c r="T27" s="177">
        <v>1</v>
      </c>
      <c r="U27" s="177">
        <v>329</v>
      </c>
      <c r="V27" s="177">
        <v>131</v>
      </c>
      <c r="W27" s="177">
        <v>33</v>
      </c>
      <c r="X27" s="176" t="s">
        <v>101</v>
      </c>
    </row>
    <row r="28" spans="1:24" ht="14.25" customHeight="1">
      <c r="A28" s="221">
        <v>6</v>
      </c>
      <c r="B28" s="92"/>
      <c r="C28" s="163">
        <f>SUM(E28,G28)</f>
        <v>36200</v>
      </c>
      <c r="D28" s="162"/>
      <c r="E28" s="163">
        <v>2420</v>
      </c>
      <c r="F28" s="162"/>
      <c r="G28" s="163">
        <f>SUM(I28,K28)</f>
        <v>33780</v>
      </c>
      <c r="H28" s="23"/>
      <c r="I28" s="163">
        <v>2240</v>
      </c>
      <c r="J28" s="162"/>
      <c r="K28" s="163">
        <v>31540</v>
      </c>
      <c r="L28" s="48"/>
      <c r="M28" s="8"/>
      <c r="N28" s="41"/>
      <c r="O28" s="162"/>
      <c r="P28" s="162"/>
      <c r="Q28" s="162"/>
      <c r="R28" s="162"/>
      <c r="S28" s="162"/>
      <c r="T28" s="162"/>
      <c r="U28" s="162"/>
      <c r="V28" s="162"/>
      <c r="W28" s="162"/>
      <c r="X28" s="162"/>
    </row>
    <row r="29" spans="1:24" ht="14.25" customHeight="1">
      <c r="A29" s="221">
        <v>7</v>
      </c>
      <c r="B29" s="92"/>
      <c r="C29" s="163">
        <f>SUM(E29,G29)</f>
        <v>33564</v>
      </c>
      <c r="D29" s="162"/>
      <c r="E29" s="163">
        <v>2734</v>
      </c>
      <c r="F29" s="162"/>
      <c r="G29" s="163">
        <f>SUM(I29,K29)</f>
        <v>30830</v>
      </c>
      <c r="H29" s="23"/>
      <c r="I29" s="163">
        <v>3593</v>
      </c>
      <c r="J29" s="162"/>
      <c r="K29" s="163">
        <v>27237</v>
      </c>
      <c r="L29" s="48"/>
      <c r="M29" s="267" t="s">
        <v>26</v>
      </c>
      <c r="N29" s="268"/>
      <c r="O29" s="122">
        <f aca="true" t="shared" si="4" ref="O29:X29">SUM(O30:O37)</f>
        <v>2042</v>
      </c>
      <c r="P29" s="122">
        <f t="shared" si="4"/>
        <v>130</v>
      </c>
      <c r="Q29" s="122">
        <f t="shared" si="4"/>
        <v>1912</v>
      </c>
      <c r="R29" s="122">
        <f t="shared" si="4"/>
        <v>160</v>
      </c>
      <c r="S29" s="122">
        <f t="shared" si="4"/>
        <v>1752</v>
      </c>
      <c r="T29" s="122">
        <f t="shared" si="4"/>
        <v>4</v>
      </c>
      <c r="U29" s="122">
        <f t="shared" si="4"/>
        <v>1495</v>
      </c>
      <c r="V29" s="122">
        <f t="shared" si="4"/>
        <v>394</v>
      </c>
      <c r="W29" s="122">
        <f t="shared" si="4"/>
        <v>130</v>
      </c>
      <c r="X29" s="122">
        <f t="shared" si="4"/>
        <v>19</v>
      </c>
    </row>
    <row r="30" spans="1:24" ht="14.25" customHeight="1">
      <c r="A30" s="222">
        <v>8</v>
      </c>
      <c r="B30" s="15"/>
      <c r="C30" s="122">
        <f>SUM(E30,G30)</f>
        <v>33350</v>
      </c>
      <c r="D30" s="158"/>
      <c r="E30" s="220">
        <v>2800</v>
      </c>
      <c r="F30" s="158"/>
      <c r="G30" s="122">
        <f>SUM(I30,K30)</f>
        <v>30550</v>
      </c>
      <c r="H30" s="11"/>
      <c r="I30" s="220">
        <v>2750</v>
      </c>
      <c r="J30" s="11"/>
      <c r="K30" s="220">
        <v>27800</v>
      </c>
      <c r="L30" s="48"/>
      <c r="M30" s="8"/>
      <c r="N30" s="41" t="s">
        <v>27</v>
      </c>
      <c r="O30" s="163">
        <f>SUM(P30:Q30)</f>
        <v>191</v>
      </c>
      <c r="P30" s="177">
        <v>9</v>
      </c>
      <c r="Q30" s="163">
        <f>SUM(R30:S30)</f>
        <v>182</v>
      </c>
      <c r="R30" s="177">
        <v>18</v>
      </c>
      <c r="S30" s="177">
        <v>164</v>
      </c>
      <c r="T30" s="176" t="s">
        <v>101</v>
      </c>
      <c r="U30" s="177">
        <v>122</v>
      </c>
      <c r="V30" s="177">
        <v>50</v>
      </c>
      <c r="W30" s="177">
        <v>19</v>
      </c>
      <c r="X30" s="176" t="s">
        <v>101</v>
      </c>
    </row>
    <row r="31" spans="1:24" ht="14.25" customHeight="1">
      <c r="A31" s="48" t="s">
        <v>344</v>
      </c>
      <c r="B31" s="115"/>
      <c r="C31" s="115"/>
      <c r="D31" s="115"/>
      <c r="E31" s="115"/>
      <c r="F31" s="115"/>
      <c r="G31" s="115"/>
      <c r="H31" s="115"/>
      <c r="I31" s="115"/>
      <c r="J31" s="115"/>
      <c r="K31" s="115"/>
      <c r="L31" s="48"/>
      <c r="M31" s="8"/>
      <c r="N31" s="41" t="s">
        <v>28</v>
      </c>
      <c r="O31" s="163">
        <f aca="true" t="shared" si="5" ref="O31:O37">SUM(P31:Q31)</f>
        <v>550</v>
      </c>
      <c r="P31" s="177">
        <v>21</v>
      </c>
      <c r="Q31" s="163">
        <f aca="true" t="shared" si="6" ref="Q31:Q37">SUM(R31:S31)</f>
        <v>529</v>
      </c>
      <c r="R31" s="177">
        <v>47</v>
      </c>
      <c r="S31" s="177">
        <v>482</v>
      </c>
      <c r="T31" s="176" t="s">
        <v>101</v>
      </c>
      <c r="U31" s="177">
        <v>419</v>
      </c>
      <c r="V31" s="177">
        <v>91</v>
      </c>
      <c r="W31" s="177">
        <v>35</v>
      </c>
      <c r="X31" s="177">
        <v>5</v>
      </c>
    </row>
    <row r="32" spans="1:24" ht="14.25" customHeight="1">
      <c r="A32" s="48"/>
      <c r="L32" s="48"/>
      <c r="M32" s="8"/>
      <c r="N32" s="41" t="s">
        <v>29</v>
      </c>
      <c r="O32" s="163">
        <f t="shared" si="5"/>
        <v>448</v>
      </c>
      <c r="P32" s="177">
        <v>20</v>
      </c>
      <c r="Q32" s="163">
        <f t="shared" si="6"/>
        <v>428</v>
      </c>
      <c r="R32" s="177">
        <v>49</v>
      </c>
      <c r="S32" s="177">
        <v>379</v>
      </c>
      <c r="T32" s="177">
        <v>1</v>
      </c>
      <c r="U32" s="177">
        <v>383</v>
      </c>
      <c r="V32" s="177">
        <v>51</v>
      </c>
      <c r="W32" s="177">
        <v>8</v>
      </c>
      <c r="X32" s="177">
        <v>5</v>
      </c>
    </row>
    <row r="33" spans="12:24" ht="14.25" customHeight="1">
      <c r="L33" s="48"/>
      <c r="M33" s="8"/>
      <c r="N33" s="41" t="s">
        <v>30</v>
      </c>
      <c r="O33" s="163">
        <f t="shared" si="5"/>
        <v>111</v>
      </c>
      <c r="P33" s="177">
        <v>11</v>
      </c>
      <c r="Q33" s="163">
        <f t="shared" si="6"/>
        <v>100</v>
      </c>
      <c r="R33" s="177">
        <v>3</v>
      </c>
      <c r="S33" s="177">
        <v>97</v>
      </c>
      <c r="T33" s="177">
        <v>1</v>
      </c>
      <c r="U33" s="177">
        <v>83</v>
      </c>
      <c r="V33" s="177">
        <v>18</v>
      </c>
      <c r="W33" s="177">
        <v>8</v>
      </c>
      <c r="X33" s="177">
        <v>1</v>
      </c>
    </row>
    <row r="34" spans="12:24" ht="14.25" customHeight="1">
      <c r="L34" s="48"/>
      <c r="M34" s="8"/>
      <c r="N34" s="41" t="s">
        <v>31</v>
      </c>
      <c r="O34" s="163">
        <f t="shared" si="5"/>
        <v>166</v>
      </c>
      <c r="P34" s="177">
        <v>9</v>
      </c>
      <c r="Q34" s="163">
        <f t="shared" si="6"/>
        <v>157</v>
      </c>
      <c r="R34" s="177">
        <v>4</v>
      </c>
      <c r="S34" s="177">
        <v>153</v>
      </c>
      <c r="T34" s="176" t="s">
        <v>101</v>
      </c>
      <c r="U34" s="177">
        <v>130</v>
      </c>
      <c r="V34" s="177">
        <v>28</v>
      </c>
      <c r="W34" s="177">
        <v>8</v>
      </c>
      <c r="X34" s="176" t="s">
        <v>101</v>
      </c>
    </row>
    <row r="35" spans="12:24" ht="14.25" customHeight="1">
      <c r="L35" s="48"/>
      <c r="M35" s="8"/>
      <c r="N35" s="41" t="s">
        <v>32</v>
      </c>
      <c r="O35" s="163">
        <f t="shared" si="5"/>
        <v>489</v>
      </c>
      <c r="P35" s="177">
        <v>53</v>
      </c>
      <c r="Q35" s="163">
        <f t="shared" si="6"/>
        <v>436</v>
      </c>
      <c r="R35" s="177">
        <v>35</v>
      </c>
      <c r="S35" s="177">
        <v>401</v>
      </c>
      <c r="T35" s="176" t="s">
        <v>101</v>
      </c>
      <c r="U35" s="177">
        <v>298</v>
      </c>
      <c r="V35" s="177">
        <v>142</v>
      </c>
      <c r="W35" s="177">
        <v>45</v>
      </c>
      <c r="X35" s="177">
        <v>4</v>
      </c>
    </row>
    <row r="36" spans="1:24" ht="14.25" customHeight="1">
      <c r="A36" s="48"/>
      <c r="B36" s="48"/>
      <c r="C36" s="48"/>
      <c r="D36" s="48"/>
      <c r="E36" s="48"/>
      <c r="F36" s="48"/>
      <c r="G36" s="48"/>
      <c r="H36" s="48"/>
      <c r="I36" s="48"/>
      <c r="J36" s="48"/>
      <c r="K36" s="48"/>
      <c r="L36" s="48"/>
      <c r="M36" s="8"/>
      <c r="N36" s="41" t="s">
        <v>33</v>
      </c>
      <c r="O36" s="163">
        <f t="shared" si="5"/>
        <v>66</v>
      </c>
      <c r="P36" s="177">
        <v>7</v>
      </c>
      <c r="Q36" s="163">
        <f t="shared" si="6"/>
        <v>59</v>
      </c>
      <c r="R36" s="176" t="s">
        <v>101</v>
      </c>
      <c r="S36" s="177">
        <v>59</v>
      </c>
      <c r="T36" s="176" t="s">
        <v>101</v>
      </c>
      <c r="U36" s="177">
        <v>50</v>
      </c>
      <c r="V36" s="177">
        <v>12</v>
      </c>
      <c r="W36" s="177">
        <v>4</v>
      </c>
      <c r="X36" s="176" t="s">
        <v>101</v>
      </c>
    </row>
    <row r="37" spans="1:24" ht="14.25" customHeight="1">
      <c r="A37" s="48"/>
      <c r="B37" s="48"/>
      <c r="C37" s="48"/>
      <c r="D37" s="48"/>
      <c r="E37" s="48"/>
      <c r="F37" s="48"/>
      <c r="G37" s="48"/>
      <c r="H37" s="48"/>
      <c r="I37" s="48"/>
      <c r="J37" s="48"/>
      <c r="K37" s="48"/>
      <c r="L37" s="48"/>
      <c r="M37" s="8"/>
      <c r="N37" s="41" t="s">
        <v>34</v>
      </c>
      <c r="O37" s="163">
        <f t="shared" si="5"/>
        <v>21</v>
      </c>
      <c r="P37" s="176" t="s">
        <v>101</v>
      </c>
      <c r="Q37" s="163">
        <f t="shared" si="6"/>
        <v>21</v>
      </c>
      <c r="R37" s="177">
        <v>4</v>
      </c>
      <c r="S37" s="177">
        <v>17</v>
      </c>
      <c r="T37" s="177">
        <v>2</v>
      </c>
      <c r="U37" s="177">
        <v>10</v>
      </c>
      <c r="V37" s="177">
        <v>2</v>
      </c>
      <c r="W37" s="177">
        <v>3</v>
      </c>
      <c r="X37" s="177">
        <v>4</v>
      </c>
    </row>
    <row r="38" spans="11:24" ht="14.25" customHeight="1">
      <c r="K38" s="48"/>
      <c r="L38" s="48"/>
      <c r="M38" s="8"/>
      <c r="N38" s="41"/>
      <c r="O38" s="162"/>
      <c r="P38" s="162"/>
      <c r="Q38" s="162"/>
      <c r="R38" s="162"/>
      <c r="S38" s="162"/>
      <c r="T38" s="162"/>
      <c r="U38" s="162"/>
      <c r="V38" s="162"/>
      <c r="W38" s="162"/>
      <c r="X38" s="162"/>
    </row>
    <row r="39" spans="11:24" ht="14.25" customHeight="1">
      <c r="K39" s="48"/>
      <c r="L39" s="48"/>
      <c r="M39" s="267" t="s">
        <v>35</v>
      </c>
      <c r="N39" s="268"/>
      <c r="O39" s="122">
        <f aca="true" t="shared" si="7" ref="O39:X39">SUM(O40:O44)</f>
        <v>3017</v>
      </c>
      <c r="P39" s="122">
        <f t="shared" si="7"/>
        <v>206</v>
      </c>
      <c r="Q39" s="122">
        <f t="shared" si="7"/>
        <v>2811</v>
      </c>
      <c r="R39" s="122">
        <f t="shared" si="7"/>
        <v>188</v>
      </c>
      <c r="S39" s="122">
        <f t="shared" si="7"/>
        <v>2623</v>
      </c>
      <c r="T39" s="122">
        <f t="shared" si="7"/>
        <v>5</v>
      </c>
      <c r="U39" s="122">
        <f t="shared" si="7"/>
        <v>2110</v>
      </c>
      <c r="V39" s="122">
        <f t="shared" si="7"/>
        <v>650</v>
      </c>
      <c r="W39" s="122">
        <f t="shared" si="7"/>
        <v>215</v>
      </c>
      <c r="X39" s="122">
        <f t="shared" si="7"/>
        <v>37</v>
      </c>
    </row>
    <row r="40" spans="1:24" ht="18" customHeight="1">
      <c r="A40" s="280"/>
      <c r="B40" s="280"/>
      <c r="C40" s="280"/>
      <c r="D40" s="280"/>
      <c r="E40" s="280"/>
      <c r="F40" s="280"/>
      <c r="G40" s="280"/>
      <c r="H40" s="280"/>
      <c r="I40" s="280"/>
      <c r="J40" s="280"/>
      <c r="L40" s="48"/>
      <c r="M40" s="8"/>
      <c r="N40" s="41" t="s">
        <v>36</v>
      </c>
      <c r="O40" s="163">
        <f>SUM(P40:Q40)</f>
        <v>1682</v>
      </c>
      <c r="P40" s="177">
        <v>106</v>
      </c>
      <c r="Q40" s="163">
        <f>SUM(R40:S40)</f>
        <v>1576</v>
      </c>
      <c r="R40" s="177">
        <v>76</v>
      </c>
      <c r="S40" s="177">
        <v>1500</v>
      </c>
      <c r="T40" s="177">
        <v>2</v>
      </c>
      <c r="U40" s="177">
        <v>1169</v>
      </c>
      <c r="V40" s="177">
        <v>401</v>
      </c>
      <c r="W40" s="177">
        <v>104</v>
      </c>
      <c r="X40" s="177">
        <v>6</v>
      </c>
    </row>
    <row r="41" spans="1:24" ht="18" customHeight="1">
      <c r="A41" s="281" t="s">
        <v>349</v>
      </c>
      <c r="B41" s="281"/>
      <c r="C41" s="281"/>
      <c r="D41" s="281"/>
      <c r="E41" s="281"/>
      <c r="F41" s="281"/>
      <c r="G41" s="281"/>
      <c r="H41" s="281"/>
      <c r="I41" s="281"/>
      <c r="J41" s="281"/>
      <c r="L41" s="48"/>
      <c r="M41" s="8"/>
      <c r="N41" s="41" t="s">
        <v>37</v>
      </c>
      <c r="O41" s="163">
        <f>SUM(P41:Q41)</f>
        <v>450</v>
      </c>
      <c r="P41" s="177">
        <v>37</v>
      </c>
      <c r="Q41" s="163">
        <f>SUM(R41:S41)</f>
        <v>413</v>
      </c>
      <c r="R41" s="177">
        <v>42</v>
      </c>
      <c r="S41" s="177">
        <v>371</v>
      </c>
      <c r="T41" s="176" t="s">
        <v>101</v>
      </c>
      <c r="U41" s="177">
        <v>299</v>
      </c>
      <c r="V41" s="177">
        <v>106</v>
      </c>
      <c r="W41" s="177">
        <v>31</v>
      </c>
      <c r="X41" s="177">
        <v>14</v>
      </c>
    </row>
    <row r="42" spans="2:24" ht="14.25" customHeight="1" thickBot="1">
      <c r="B42" s="25"/>
      <c r="C42" s="25"/>
      <c r="D42" s="25"/>
      <c r="E42" s="25"/>
      <c r="F42" s="25"/>
      <c r="G42" s="25"/>
      <c r="H42" s="25"/>
      <c r="I42" s="25"/>
      <c r="J42" s="26" t="s">
        <v>0</v>
      </c>
      <c r="L42" s="48"/>
      <c r="M42" s="8"/>
      <c r="N42" s="41" t="s">
        <v>38</v>
      </c>
      <c r="O42" s="163">
        <f>SUM(P42:Q42)</f>
        <v>83</v>
      </c>
      <c r="P42" s="177">
        <v>12</v>
      </c>
      <c r="Q42" s="163">
        <f>SUM(R42:S42)</f>
        <v>71</v>
      </c>
      <c r="R42" s="177">
        <v>3</v>
      </c>
      <c r="S42" s="177">
        <v>68</v>
      </c>
      <c r="T42" s="177">
        <v>1</v>
      </c>
      <c r="U42" s="177">
        <v>73</v>
      </c>
      <c r="V42" s="177">
        <v>4</v>
      </c>
      <c r="W42" s="177">
        <v>4</v>
      </c>
      <c r="X42" s="177">
        <v>1</v>
      </c>
    </row>
    <row r="43" spans="1:24" ht="14.25" customHeight="1">
      <c r="A43" s="28" t="s">
        <v>1</v>
      </c>
      <c r="B43" s="27" t="s">
        <v>6</v>
      </c>
      <c r="C43" s="27" t="s">
        <v>41</v>
      </c>
      <c r="D43" s="97" t="s">
        <v>42</v>
      </c>
      <c r="E43" s="97" t="s">
        <v>241</v>
      </c>
      <c r="F43" s="97" t="s">
        <v>242</v>
      </c>
      <c r="G43" s="97" t="s">
        <v>243</v>
      </c>
      <c r="H43" s="5" t="s">
        <v>244</v>
      </c>
      <c r="I43" s="28" t="s">
        <v>43</v>
      </c>
      <c r="J43" s="29" t="s">
        <v>44</v>
      </c>
      <c r="L43" s="48"/>
      <c r="M43" s="8"/>
      <c r="N43" s="41" t="s">
        <v>39</v>
      </c>
      <c r="O43" s="163">
        <f>SUM(P43:Q43)</f>
        <v>464</v>
      </c>
      <c r="P43" s="177">
        <v>28</v>
      </c>
      <c r="Q43" s="163">
        <f>SUM(R43:S43)</f>
        <v>436</v>
      </c>
      <c r="R43" s="177">
        <v>51</v>
      </c>
      <c r="S43" s="177">
        <v>385</v>
      </c>
      <c r="T43" s="177">
        <v>2</v>
      </c>
      <c r="U43" s="177">
        <v>281</v>
      </c>
      <c r="V43" s="177">
        <v>118</v>
      </c>
      <c r="W43" s="177">
        <v>52</v>
      </c>
      <c r="X43" s="177">
        <v>11</v>
      </c>
    </row>
    <row r="44" spans="1:24" ht="14.25" customHeight="1">
      <c r="A44" s="218" t="s">
        <v>375</v>
      </c>
      <c r="B44" s="174">
        <v>37370</v>
      </c>
      <c r="C44" s="161">
        <v>7790</v>
      </c>
      <c r="D44" s="161">
        <v>15660</v>
      </c>
      <c r="E44" s="161">
        <v>6260</v>
      </c>
      <c r="F44" s="161">
        <v>3260</v>
      </c>
      <c r="G44" s="161">
        <v>1650</v>
      </c>
      <c r="H44" s="161">
        <v>830</v>
      </c>
      <c r="I44" s="161">
        <v>1400</v>
      </c>
      <c r="J44" s="161">
        <v>530</v>
      </c>
      <c r="L44" s="48"/>
      <c r="M44" s="8"/>
      <c r="N44" s="41" t="s">
        <v>40</v>
      </c>
      <c r="O44" s="163">
        <f>SUM(P44:Q44)</f>
        <v>338</v>
      </c>
      <c r="P44" s="177">
        <v>23</v>
      </c>
      <c r="Q44" s="163">
        <f>SUM(R44:S44)</f>
        <v>315</v>
      </c>
      <c r="R44" s="177">
        <v>16</v>
      </c>
      <c r="S44" s="177">
        <v>299</v>
      </c>
      <c r="T44" s="176" t="s">
        <v>101</v>
      </c>
      <c r="U44" s="177">
        <v>288</v>
      </c>
      <c r="V44" s="177">
        <v>21</v>
      </c>
      <c r="W44" s="177">
        <v>24</v>
      </c>
      <c r="X44" s="177">
        <v>5</v>
      </c>
    </row>
    <row r="45" spans="1:24" ht="14.25" customHeight="1">
      <c r="A45" s="221">
        <v>5</v>
      </c>
      <c r="B45" s="174">
        <f>SUM(C45:J45)</f>
        <v>36800</v>
      </c>
      <c r="C45" s="163">
        <v>8020</v>
      </c>
      <c r="D45" s="163">
        <v>15180</v>
      </c>
      <c r="E45" s="163">
        <v>6060</v>
      </c>
      <c r="F45" s="163">
        <v>3090</v>
      </c>
      <c r="G45" s="163">
        <v>1620</v>
      </c>
      <c r="H45" s="163">
        <v>870</v>
      </c>
      <c r="I45" s="163">
        <v>1410</v>
      </c>
      <c r="J45" s="163">
        <v>550</v>
      </c>
      <c r="K45" s="48"/>
      <c r="L45" s="48"/>
      <c r="M45" s="8"/>
      <c r="N45" s="41"/>
      <c r="O45" s="162"/>
      <c r="P45" s="162"/>
      <c r="Q45" s="162"/>
      <c r="R45" s="162"/>
      <c r="S45" s="162"/>
      <c r="T45" s="162"/>
      <c r="U45" s="162"/>
      <c r="V45" s="162"/>
      <c r="W45" s="162"/>
      <c r="X45" s="162"/>
    </row>
    <row r="46" spans="1:24" ht="14.25" customHeight="1">
      <c r="A46" s="221">
        <v>6</v>
      </c>
      <c r="B46" s="174">
        <f>SUM(C46:J46)</f>
        <v>36200</v>
      </c>
      <c r="C46" s="163">
        <v>8580</v>
      </c>
      <c r="D46" s="163">
        <v>14200</v>
      </c>
      <c r="E46" s="163">
        <v>6060</v>
      </c>
      <c r="F46" s="163">
        <v>3010</v>
      </c>
      <c r="G46" s="163">
        <v>1520</v>
      </c>
      <c r="H46" s="163">
        <v>820</v>
      </c>
      <c r="I46" s="163">
        <v>1420</v>
      </c>
      <c r="J46" s="163">
        <v>590</v>
      </c>
      <c r="K46" s="48"/>
      <c r="L46" s="48"/>
      <c r="M46" s="267" t="s">
        <v>45</v>
      </c>
      <c r="N46" s="268"/>
      <c r="O46" s="122">
        <f aca="true" t="shared" si="8" ref="O46:X46">SUM(O47:O50)</f>
        <v>4581</v>
      </c>
      <c r="P46" s="122">
        <f t="shared" si="8"/>
        <v>441</v>
      </c>
      <c r="Q46" s="122">
        <f t="shared" si="8"/>
        <v>4140</v>
      </c>
      <c r="R46" s="122">
        <f t="shared" si="8"/>
        <v>372</v>
      </c>
      <c r="S46" s="122">
        <f t="shared" si="8"/>
        <v>3768</v>
      </c>
      <c r="T46" s="122">
        <f t="shared" si="8"/>
        <v>5</v>
      </c>
      <c r="U46" s="122">
        <f t="shared" si="8"/>
        <v>3229</v>
      </c>
      <c r="V46" s="122">
        <f t="shared" si="8"/>
        <v>923</v>
      </c>
      <c r="W46" s="122">
        <f t="shared" si="8"/>
        <v>362</v>
      </c>
      <c r="X46" s="122">
        <f t="shared" si="8"/>
        <v>62</v>
      </c>
    </row>
    <row r="47" spans="1:24" ht="14.25" customHeight="1">
      <c r="A47" s="221">
        <v>7</v>
      </c>
      <c r="B47" s="174">
        <f>SUM(C47:J47)</f>
        <v>33564</v>
      </c>
      <c r="C47" s="163">
        <v>8302</v>
      </c>
      <c r="D47" s="163">
        <v>12579</v>
      </c>
      <c r="E47" s="163">
        <v>5797</v>
      </c>
      <c r="F47" s="163">
        <v>2836</v>
      </c>
      <c r="G47" s="163">
        <v>1448</v>
      </c>
      <c r="H47" s="163">
        <v>813</v>
      </c>
      <c r="I47" s="163">
        <v>1149</v>
      </c>
      <c r="J47" s="163">
        <v>640</v>
      </c>
      <c r="L47" s="48"/>
      <c r="M47" s="21"/>
      <c r="N47" s="41" t="s">
        <v>46</v>
      </c>
      <c r="O47" s="163">
        <f>SUM(P47:Q47)</f>
        <v>1306</v>
      </c>
      <c r="P47" s="177">
        <v>166</v>
      </c>
      <c r="Q47" s="163">
        <f>SUM(R47:S47)</f>
        <v>1140</v>
      </c>
      <c r="R47" s="177">
        <v>118</v>
      </c>
      <c r="S47" s="177">
        <v>1022</v>
      </c>
      <c r="T47" s="177">
        <v>3</v>
      </c>
      <c r="U47" s="177">
        <v>878</v>
      </c>
      <c r="V47" s="177">
        <v>275</v>
      </c>
      <c r="W47" s="177">
        <v>127</v>
      </c>
      <c r="X47" s="177">
        <v>23</v>
      </c>
    </row>
    <row r="48" spans="1:24" ht="14.25" customHeight="1">
      <c r="A48" s="222">
        <v>8</v>
      </c>
      <c r="B48" s="121">
        <f>SUM(C48:J48)</f>
        <v>33350</v>
      </c>
      <c r="C48" s="220">
        <v>6990</v>
      </c>
      <c r="D48" s="220">
        <v>12360</v>
      </c>
      <c r="E48" s="220">
        <v>6550</v>
      </c>
      <c r="F48" s="220">
        <v>3050</v>
      </c>
      <c r="G48" s="220">
        <v>1620</v>
      </c>
      <c r="H48" s="220">
        <v>810</v>
      </c>
      <c r="I48" s="220">
        <v>1970</v>
      </c>
      <c r="J48" s="225" t="s">
        <v>386</v>
      </c>
      <c r="K48"/>
      <c r="L48" s="48"/>
      <c r="M48" s="21"/>
      <c r="N48" s="41" t="s">
        <v>47</v>
      </c>
      <c r="O48" s="163">
        <f>SUM(P48:Q48)</f>
        <v>702</v>
      </c>
      <c r="P48" s="177">
        <v>71</v>
      </c>
      <c r="Q48" s="163">
        <f>SUM(R48:S48)</f>
        <v>631</v>
      </c>
      <c r="R48" s="177">
        <v>40</v>
      </c>
      <c r="S48" s="177">
        <v>591</v>
      </c>
      <c r="T48" s="176" t="s">
        <v>101</v>
      </c>
      <c r="U48" s="177">
        <v>489</v>
      </c>
      <c r="V48" s="177">
        <v>138</v>
      </c>
      <c r="W48" s="177">
        <v>63</v>
      </c>
      <c r="X48" s="177">
        <v>12</v>
      </c>
    </row>
    <row r="49" spans="1:24" ht="14.25" customHeight="1">
      <c r="A49" s="48" t="s">
        <v>344</v>
      </c>
      <c r="B49" s="116"/>
      <c r="C49" s="115"/>
      <c r="D49" s="115"/>
      <c r="E49" s="115"/>
      <c r="F49" s="115"/>
      <c r="G49" s="115"/>
      <c r="H49" s="115"/>
      <c r="I49" s="115"/>
      <c r="J49" s="115"/>
      <c r="K49"/>
      <c r="L49" s="48"/>
      <c r="M49" s="21"/>
      <c r="N49" s="41" t="s">
        <v>48</v>
      </c>
      <c r="O49" s="163">
        <f>SUM(P49:Q49)</f>
        <v>1920</v>
      </c>
      <c r="P49" s="177">
        <v>151</v>
      </c>
      <c r="Q49" s="163">
        <f>SUM(R49:S49)</f>
        <v>1769</v>
      </c>
      <c r="R49" s="177">
        <v>163</v>
      </c>
      <c r="S49" s="177">
        <v>1606</v>
      </c>
      <c r="T49" s="177">
        <v>1</v>
      </c>
      <c r="U49" s="177">
        <v>1484</v>
      </c>
      <c r="V49" s="177">
        <v>340</v>
      </c>
      <c r="W49" s="177">
        <v>82</v>
      </c>
      <c r="X49" s="177">
        <v>13</v>
      </c>
    </row>
    <row r="50" spans="1:24" ht="14.25" customHeight="1">
      <c r="A50" s="48"/>
      <c r="K50"/>
      <c r="L50" s="48"/>
      <c r="M50" s="21"/>
      <c r="N50" s="41" t="s">
        <v>49</v>
      </c>
      <c r="O50" s="163">
        <f>SUM(P50:Q50)</f>
        <v>653</v>
      </c>
      <c r="P50" s="177">
        <v>53</v>
      </c>
      <c r="Q50" s="163">
        <f>SUM(R50:S50)</f>
        <v>600</v>
      </c>
      <c r="R50" s="177">
        <v>51</v>
      </c>
      <c r="S50" s="177">
        <v>549</v>
      </c>
      <c r="T50" s="177">
        <v>1</v>
      </c>
      <c r="U50" s="177">
        <v>378</v>
      </c>
      <c r="V50" s="177">
        <v>170</v>
      </c>
      <c r="W50" s="177">
        <v>90</v>
      </c>
      <c r="X50" s="177">
        <v>14</v>
      </c>
    </row>
    <row r="51" spans="11:24" ht="14.25" customHeight="1">
      <c r="K51"/>
      <c r="L51" s="48"/>
      <c r="M51" s="21"/>
      <c r="N51" s="41"/>
      <c r="O51" s="163"/>
      <c r="P51" s="162"/>
      <c r="Q51" s="162"/>
      <c r="R51" s="162"/>
      <c r="S51" s="162"/>
      <c r="T51" s="162"/>
      <c r="U51" s="162"/>
      <c r="V51" s="162"/>
      <c r="W51" s="162"/>
      <c r="X51" s="162"/>
    </row>
    <row r="52" spans="11:24" ht="14.25" customHeight="1">
      <c r="K52"/>
      <c r="L52" s="48"/>
      <c r="M52" s="267" t="s">
        <v>50</v>
      </c>
      <c r="N52" s="268"/>
      <c r="O52" s="122">
        <f aca="true" t="shared" si="9" ref="O52:X52">SUM(O53:O58)</f>
        <v>4102</v>
      </c>
      <c r="P52" s="122">
        <f t="shared" si="9"/>
        <v>324</v>
      </c>
      <c r="Q52" s="122">
        <f t="shared" si="9"/>
        <v>3778</v>
      </c>
      <c r="R52" s="122">
        <f t="shared" si="9"/>
        <v>274</v>
      </c>
      <c r="S52" s="122">
        <f t="shared" si="9"/>
        <v>3504</v>
      </c>
      <c r="T52" s="122">
        <f t="shared" si="9"/>
        <v>4</v>
      </c>
      <c r="U52" s="122">
        <f t="shared" si="9"/>
        <v>2771</v>
      </c>
      <c r="V52" s="122">
        <f t="shared" si="9"/>
        <v>812</v>
      </c>
      <c r="W52" s="122">
        <f t="shared" si="9"/>
        <v>427</v>
      </c>
      <c r="X52" s="122">
        <f t="shared" si="9"/>
        <v>88</v>
      </c>
    </row>
    <row r="53" spans="11:24" ht="14.25" customHeight="1">
      <c r="K53"/>
      <c r="L53" s="48"/>
      <c r="M53" s="8"/>
      <c r="N53" s="41" t="s">
        <v>51</v>
      </c>
      <c r="O53" s="163">
        <f aca="true" t="shared" si="10" ref="O53:O58">SUM(P53:Q53)</f>
        <v>590</v>
      </c>
      <c r="P53" s="177">
        <v>43</v>
      </c>
      <c r="Q53" s="163">
        <f aca="true" t="shared" si="11" ref="Q53:Q58">SUM(R53:S53)</f>
        <v>547</v>
      </c>
      <c r="R53" s="177">
        <v>26</v>
      </c>
      <c r="S53" s="177">
        <v>521</v>
      </c>
      <c r="T53" s="176" t="s">
        <v>101</v>
      </c>
      <c r="U53" s="177">
        <v>438</v>
      </c>
      <c r="V53" s="177">
        <v>98</v>
      </c>
      <c r="W53" s="177">
        <v>41</v>
      </c>
      <c r="X53" s="177">
        <v>13</v>
      </c>
    </row>
    <row r="54" spans="11:24" ht="14.25" customHeight="1">
      <c r="K54"/>
      <c r="L54" s="48"/>
      <c r="M54" s="8"/>
      <c r="N54" s="41" t="s">
        <v>52</v>
      </c>
      <c r="O54" s="163">
        <f t="shared" si="10"/>
        <v>547</v>
      </c>
      <c r="P54" s="177">
        <v>63</v>
      </c>
      <c r="Q54" s="163">
        <f t="shared" si="11"/>
        <v>484</v>
      </c>
      <c r="R54" s="177">
        <v>29</v>
      </c>
      <c r="S54" s="177">
        <v>455</v>
      </c>
      <c r="T54" s="177">
        <v>3</v>
      </c>
      <c r="U54" s="177">
        <v>334</v>
      </c>
      <c r="V54" s="177">
        <v>127</v>
      </c>
      <c r="W54" s="177">
        <v>71</v>
      </c>
      <c r="X54" s="177">
        <v>12</v>
      </c>
    </row>
    <row r="55" spans="2:24" ht="14.25" customHeight="1">
      <c r="B55" s="51"/>
      <c r="C55" s="48"/>
      <c r="D55" s="48"/>
      <c r="E55" s="48"/>
      <c r="F55" s="48"/>
      <c r="G55" s="48"/>
      <c r="H55" s="48"/>
      <c r="I55" s="48"/>
      <c r="J55" s="48"/>
      <c r="K55" s="48"/>
      <c r="L55" s="48"/>
      <c r="M55" s="8"/>
      <c r="N55" s="41" t="s">
        <v>53</v>
      </c>
      <c r="O55" s="163">
        <f t="shared" si="10"/>
        <v>1269</v>
      </c>
      <c r="P55" s="177">
        <v>88</v>
      </c>
      <c r="Q55" s="163">
        <f t="shared" si="11"/>
        <v>1181</v>
      </c>
      <c r="R55" s="177">
        <v>94</v>
      </c>
      <c r="S55" s="177">
        <v>1087</v>
      </c>
      <c r="T55" s="177">
        <v>1</v>
      </c>
      <c r="U55" s="177">
        <v>946</v>
      </c>
      <c r="V55" s="177">
        <v>241</v>
      </c>
      <c r="W55" s="177">
        <v>70</v>
      </c>
      <c r="X55" s="177">
        <v>11</v>
      </c>
    </row>
    <row r="56" spans="1:24" ht="14.25" customHeight="1">
      <c r="A56" s="48"/>
      <c r="B56" s="51"/>
      <c r="C56" s="48"/>
      <c r="D56" s="48"/>
      <c r="E56" s="48"/>
      <c r="F56" s="48"/>
      <c r="G56" s="48"/>
      <c r="H56" s="48"/>
      <c r="I56" s="48"/>
      <c r="J56" s="48"/>
      <c r="K56" s="48"/>
      <c r="L56" s="48"/>
      <c r="M56" s="8"/>
      <c r="N56" s="41" t="s">
        <v>54</v>
      </c>
      <c r="O56" s="163">
        <f t="shared" si="10"/>
        <v>791</v>
      </c>
      <c r="P56" s="177">
        <v>83</v>
      </c>
      <c r="Q56" s="163">
        <f t="shared" si="11"/>
        <v>708</v>
      </c>
      <c r="R56" s="177">
        <v>64</v>
      </c>
      <c r="S56" s="177">
        <v>644</v>
      </c>
      <c r="T56" s="176" t="s">
        <v>101</v>
      </c>
      <c r="U56" s="177">
        <v>483</v>
      </c>
      <c r="V56" s="177">
        <v>155</v>
      </c>
      <c r="W56" s="177">
        <v>123</v>
      </c>
      <c r="X56" s="177">
        <v>30</v>
      </c>
    </row>
    <row r="57" spans="11:24" ht="14.25" customHeight="1">
      <c r="K57" s="48"/>
      <c r="L57" s="48"/>
      <c r="M57" s="8"/>
      <c r="N57" s="41" t="s">
        <v>55</v>
      </c>
      <c r="O57" s="163">
        <f t="shared" si="10"/>
        <v>595</v>
      </c>
      <c r="P57" s="177">
        <v>18</v>
      </c>
      <c r="Q57" s="163">
        <f t="shared" si="11"/>
        <v>577</v>
      </c>
      <c r="R57" s="177">
        <v>35</v>
      </c>
      <c r="S57" s="177">
        <v>542</v>
      </c>
      <c r="T57" s="176" t="s">
        <v>101</v>
      </c>
      <c r="U57" s="177">
        <v>416</v>
      </c>
      <c r="V57" s="177">
        <v>126</v>
      </c>
      <c r="W57" s="177">
        <v>50</v>
      </c>
      <c r="X57" s="177">
        <v>3</v>
      </c>
    </row>
    <row r="58" spans="1:24" ht="18" customHeight="1">
      <c r="A58" s="280"/>
      <c r="B58" s="280"/>
      <c r="C58" s="280"/>
      <c r="D58" s="280"/>
      <c r="E58" s="280"/>
      <c r="F58" s="280"/>
      <c r="G58" s="280"/>
      <c r="H58" s="280"/>
      <c r="I58" s="280"/>
      <c r="J58" s="280"/>
      <c r="K58" s="48"/>
      <c r="L58" s="48"/>
      <c r="M58" s="8"/>
      <c r="N58" s="41" t="s">
        <v>56</v>
      </c>
      <c r="O58" s="163">
        <f t="shared" si="10"/>
        <v>310</v>
      </c>
      <c r="P58" s="177">
        <v>29</v>
      </c>
      <c r="Q58" s="163">
        <f t="shared" si="11"/>
        <v>281</v>
      </c>
      <c r="R58" s="177">
        <v>26</v>
      </c>
      <c r="S58" s="177">
        <v>255</v>
      </c>
      <c r="T58" s="176" t="s">
        <v>101</v>
      </c>
      <c r="U58" s="177">
        <v>154</v>
      </c>
      <c r="V58" s="177">
        <v>65</v>
      </c>
      <c r="W58" s="177">
        <v>72</v>
      </c>
      <c r="X58" s="177">
        <v>19</v>
      </c>
    </row>
    <row r="59" spans="1:24" ht="18" customHeight="1">
      <c r="A59" s="283" t="s">
        <v>376</v>
      </c>
      <c r="B59" s="281"/>
      <c r="C59" s="281"/>
      <c r="D59" s="281"/>
      <c r="E59" s="281"/>
      <c r="F59" s="281"/>
      <c r="G59" s="281"/>
      <c r="H59" s="281"/>
      <c r="I59" s="281"/>
      <c r="J59" s="281"/>
      <c r="L59" s="48"/>
      <c r="M59" s="8"/>
      <c r="N59" s="41"/>
      <c r="O59" s="162"/>
      <c r="P59" s="162"/>
      <c r="Q59" s="162"/>
      <c r="R59" s="162"/>
      <c r="S59" s="162"/>
      <c r="T59" s="162"/>
      <c r="U59" s="162"/>
      <c r="V59" s="162"/>
      <c r="W59" s="162"/>
      <c r="X59" s="162"/>
    </row>
    <row r="60" spans="10:24" ht="14.25" customHeight="1" thickBot="1">
      <c r="J60" s="26" t="s">
        <v>71</v>
      </c>
      <c r="L60" s="48"/>
      <c r="M60" s="267" t="s">
        <v>57</v>
      </c>
      <c r="N60" s="268"/>
      <c r="O60" s="122">
        <f aca="true" t="shared" si="12" ref="O60:X60">SUM(O61:O64)</f>
        <v>4910</v>
      </c>
      <c r="P60" s="122">
        <f t="shared" si="12"/>
        <v>633</v>
      </c>
      <c r="Q60" s="122">
        <f t="shared" si="12"/>
        <v>4277</v>
      </c>
      <c r="R60" s="122">
        <f t="shared" si="12"/>
        <v>405</v>
      </c>
      <c r="S60" s="122">
        <f t="shared" si="12"/>
        <v>3872</v>
      </c>
      <c r="T60" s="122">
        <f t="shared" si="12"/>
        <v>10</v>
      </c>
      <c r="U60" s="122">
        <f t="shared" si="12"/>
        <v>3711</v>
      </c>
      <c r="V60" s="122">
        <f t="shared" si="12"/>
        <v>845</v>
      </c>
      <c r="W60" s="122">
        <f t="shared" si="12"/>
        <v>296</v>
      </c>
      <c r="X60" s="122">
        <f t="shared" si="12"/>
        <v>48</v>
      </c>
    </row>
    <row r="61" spans="1:24" ht="14.25" customHeight="1">
      <c r="A61" s="271" t="s">
        <v>1</v>
      </c>
      <c r="B61" s="273" t="s">
        <v>62</v>
      </c>
      <c r="C61" s="274"/>
      <c r="D61" s="275"/>
      <c r="E61" s="276" t="s">
        <v>63</v>
      </c>
      <c r="F61" s="274"/>
      <c r="G61" s="275"/>
      <c r="H61" s="276" t="s">
        <v>64</v>
      </c>
      <c r="I61" s="274"/>
      <c r="J61" s="274"/>
      <c r="L61" s="48"/>
      <c r="M61" s="8"/>
      <c r="N61" s="41" t="s">
        <v>58</v>
      </c>
      <c r="O61" s="163">
        <f>SUM(P61:Q61)</f>
        <v>1603</v>
      </c>
      <c r="P61" s="177">
        <v>190</v>
      </c>
      <c r="Q61" s="163">
        <f>SUM(R61:S61)</f>
        <v>1413</v>
      </c>
      <c r="R61" s="177">
        <v>159</v>
      </c>
      <c r="S61" s="177">
        <v>1254</v>
      </c>
      <c r="T61" s="177">
        <v>8</v>
      </c>
      <c r="U61" s="177">
        <v>1298</v>
      </c>
      <c r="V61" s="177">
        <v>209</v>
      </c>
      <c r="W61" s="177">
        <v>76</v>
      </c>
      <c r="X61" s="177">
        <v>12</v>
      </c>
    </row>
    <row r="62" spans="1:24" ht="14.25" customHeight="1">
      <c r="A62" s="272"/>
      <c r="B62" s="98" t="s">
        <v>6</v>
      </c>
      <c r="C62" s="34" t="s">
        <v>66</v>
      </c>
      <c r="D62" s="34" t="s">
        <v>67</v>
      </c>
      <c r="E62" s="34" t="s">
        <v>6</v>
      </c>
      <c r="F62" s="34" t="s">
        <v>66</v>
      </c>
      <c r="G62" s="34" t="s">
        <v>67</v>
      </c>
      <c r="H62" s="34" t="s">
        <v>6</v>
      </c>
      <c r="I62" s="34" t="s">
        <v>66</v>
      </c>
      <c r="J62" s="35" t="s">
        <v>67</v>
      </c>
      <c r="L62" s="48"/>
      <c r="M62" s="8"/>
      <c r="N62" s="41" t="s">
        <v>59</v>
      </c>
      <c r="O62" s="163">
        <f>SUM(P62:Q62)</f>
        <v>1472</v>
      </c>
      <c r="P62" s="177">
        <v>275</v>
      </c>
      <c r="Q62" s="163">
        <f>SUM(R62:S62)</f>
        <v>1197</v>
      </c>
      <c r="R62" s="177">
        <v>124</v>
      </c>
      <c r="S62" s="177">
        <v>1073</v>
      </c>
      <c r="T62" s="177">
        <v>1</v>
      </c>
      <c r="U62" s="177">
        <v>1059</v>
      </c>
      <c r="V62" s="177">
        <v>277</v>
      </c>
      <c r="W62" s="177">
        <v>118</v>
      </c>
      <c r="X62" s="177">
        <v>17</v>
      </c>
    </row>
    <row r="63" spans="1:24" ht="14.25" customHeight="1">
      <c r="A63" s="218" t="s">
        <v>375</v>
      </c>
      <c r="B63" s="163">
        <f>SUM(C63:D63)</f>
        <v>170680</v>
      </c>
      <c r="C63" s="161">
        <v>80520</v>
      </c>
      <c r="D63" s="161">
        <v>90160</v>
      </c>
      <c r="E63" s="163">
        <v>40100</v>
      </c>
      <c r="F63" s="161">
        <v>15180</v>
      </c>
      <c r="G63" s="161">
        <v>24930</v>
      </c>
      <c r="H63" s="163">
        <f>SUM(I63:J63)</f>
        <v>15520</v>
      </c>
      <c r="I63" s="161">
        <v>8180</v>
      </c>
      <c r="J63" s="161">
        <v>7340</v>
      </c>
      <c r="L63" s="48"/>
      <c r="M63" s="8"/>
      <c r="N63" s="41" t="s">
        <v>60</v>
      </c>
      <c r="O63" s="163">
        <f>SUM(P63:Q63)</f>
        <v>898</v>
      </c>
      <c r="P63" s="177">
        <v>83</v>
      </c>
      <c r="Q63" s="163">
        <f>SUM(R63:S63)</f>
        <v>815</v>
      </c>
      <c r="R63" s="177">
        <v>74</v>
      </c>
      <c r="S63" s="177">
        <v>741</v>
      </c>
      <c r="T63" s="177">
        <v>1</v>
      </c>
      <c r="U63" s="177">
        <v>692</v>
      </c>
      <c r="V63" s="177">
        <v>144</v>
      </c>
      <c r="W63" s="177">
        <v>51</v>
      </c>
      <c r="X63" s="177">
        <v>10</v>
      </c>
    </row>
    <row r="64" spans="1:24" ht="14.25" customHeight="1">
      <c r="A64" s="221">
        <v>5</v>
      </c>
      <c r="B64" s="163">
        <f>SUM(C64:D64)</f>
        <v>166760</v>
      </c>
      <c r="C64" s="163">
        <v>78740</v>
      </c>
      <c r="D64" s="163">
        <v>88020</v>
      </c>
      <c r="E64" s="163">
        <f>SUM(F64:G64)</f>
        <v>37430</v>
      </c>
      <c r="F64" s="163">
        <v>14190</v>
      </c>
      <c r="G64" s="163">
        <v>23240</v>
      </c>
      <c r="H64" s="163">
        <f>SUM(I64:J64)</f>
        <v>13360</v>
      </c>
      <c r="I64" s="163">
        <v>7500</v>
      </c>
      <c r="J64" s="163">
        <v>5860</v>
      </c>
      <c r="K64" s="48"/>
      <c r="L64" s="48"/>
      <c r="M64" s="8"/>
      <c r="N64" s="41" t="s">
        <v>61</v>
      </c>
      <c r="O64" s="163">
        <f>SUM(P64:Q64)</f>
        <v>937</v>
      </c>
      <c r="P64" s="177">
        <v>85</v>
      </c>
      <c r="Q64" s="163">
        <f>SUM(R64:S64)</f>
        <v>852</v>
      </c>
      <c r="R64" s="177">
        <v>48</v>
      </c>
      <c r="S64" s="177">
        <v>804</v>
      </c>
      <c r="T64" s="176" t="s">
        <v>101</v>
      </c>
      <c r="U64" s="177">
        <v>662</v>
      </c>
      <c r="V64" s="177">
        <v>215</v>
      </c>
      <c r="W64" s="177">
        <v>51</v>
      </c>
      <c r="X64" s="177">
        <v>9</v>
      </c>
    </row>
    <row r="65" spans="1:24" ht="14.25" customHeight="1">
      <c r="A65" s="221">
        <v>6</v>
      </c>
      <c r="B65" s="163">
        <f>SUM(C65:D65)</f>
        <v>163820</v>
      </c>
      <c r="C65" s="163">
        <v>77950</v>
      </c>
      <c r="D65" s="163">
        <v>85870</v>
      </c>
      <c r="E65" s="163">
        <f>SUM(F65:G65)</f>
        <v>36720</v>
      </c>
      <c r="F65" s="163">
        <v>14340</v>
      </c>
      <c r="G65" s="163">
        <v>22380</v>
      </c>
      <c r="H65" s="163">
        <f>SUM(I65:J65)</f>
        <v>13530</v>
      </c>
      <c r="I65" s="163">
        <v>7400</v>
      </c>
      <c r="J65" s="163">
        <v>6130</v>
      </c>
      <c r="K65" s="48"/>
      <c r="L65" s="48"/>
      <c r="M65" s="8"/>
      <c r="N65" s="41"/>
      <c r="O65" s="162"/>
      <c r="P65" s="162"/>
      <c r="Q65" s="162"/>
      <c r="R65" s="162"/>
      <c r="S65" s="162"/>
      <c r="T65" s="162"/>
      <c r="U65" s="162"/>
      <c r="V65" s="162"/>
      <c r="W65" s="162"/>
      <c r="X65" s="162"/>
    </row>
    <row r="66" spans="1:24" ht="14.25" customHeight="1">
      <c r="A66" s="221">
        <v>7</v>
      </c>
      <c r="B66" s="163">
        <f>SUM(C66:D66)</f>
        <v>152088</v>
      </c>
      <c r="C66" s="163">
        <v>73747</v>
      </c>
      <c r="D66" s="163">
        <v>78341</v>
      </c>
      <c r="E66" s="163">
        <f>SUM(F66:G66)</f>
        <v>40026</v>
      </c>
      <c r="F66" s="163">
        <v>16412</v>
      </c>
      <c r="G66" s="163">
        <v>23614</v>
      </c>
      <c r="H66" s="163">
        <f>SUM(I66:J66)</f>
        <v>17424</v>
      </c>
      <c r="I66" s="163">
        <v>9660</v>
      </c>
      <c r="J66" s="163">
        <v>7764</v>
      </c>
      <c r="K66" s="48"/>
      <c r="L66" s="48"/>
      <c r="M66" s="267" t="s">
        <v>65</v>
      </c>
      <c r="N66" s="268"/>
      <c r="O66" s="122">
        <f aca="true" t="shared" si="13" ref="O66:X66">SUM(O67)</f>
        <v>732</v>
      </c>
      <c r="P66" s="122">
        <f t="shared" si="13"/>
        <v>98</v>
      </c>
      <c r="Q66" s="122">
        <f t="shared" si="13"/>
        <v>634</v>
      </c>
      <c r="R66" s="122">
        <f t="shared" si="13"/>
        <v>103</v>
      </c>
      <c r="S66" s="122">
        <f t="shared" si="13"/>
        <v>531</v>
      </c>
      <c r="T66" s="122">
        <f t="shared" si="13"/>
        <v>3</v>
      </c>
      <c r="U66" s="122">
        <f t="shared" si="13"/>
        <v>467</v>
      </c>
      <c r="V66" s="122">
        <f t="shared" si="13"/>
        <v>156</v>
      </c>
      <c r="W66" s="122">
        <f t="shared" si="13"/>
        <v>89</v>
      </c>
      <c r="X66" s="122">
        <f t="shared" si="13"/>
        <v>17</v>
      </c>
    </row>
    <row r="67" spans="1:24" ht="14.25" customHeight="1">
      <c r="A67" s="222">
        <v>8</v>
      </c>
      <c r="B67" s="122">
        <f>SUM(C67:D67)</f>
        <v>149980</v>
      </c>
      <c r="C67" s="220">
        <v>72310</v>
      </c>
      <c r="D67" s="220">
        <v>77670</v>
      </c>
      <c r="E67" s="122">
        <f>SUM(F67:G67)</f>
        <v>39420</v>
      </c>
      <c r="F67" s="220">
        <v>16150</v>
      </c>
      <c r="G67" s="220">
        <v>23270</v>
      </c>
      <c r="H67" s="122">
        <f>SUM(I67:J67)</f>
        <v>16930</v>
      </c>
      <c r="I67" s="220">
        <v>9080</v>
      </c>
      <c r="J67" s="220">
        <v>7850</v>
      </c>
      <c r="K67" s="48"/>
      <c r="L67" s="48"/>
      <c r="M67" s="9"/>
      <c r="N67" s="43" t="s">
        <v>68</v>
      </c>
      <c r="O67" s="251">
        <f>SUM(P67:Q67)</f>
        <v>732</v>
      </c>
      <c r="P67" s="159">
        <v>98</v>
      </c>
      <c r="Q67" s="159">
        <f>SUM(R67:S67)</f>
        <v>634</v>
      </c>
      <c r="R67" s="159">
        <v>103</v>
      </c>
      <c r="S67" s="159">
        <v>531</v>
      </c>
      <c r="T67" s="159">
        <v>3</v>
      </c>
      <c r="U67" s="159">
        <v>467</v>
      </c>
      <c r="V67" s="252">
        <v>156</v>
      </c>
      <c r="W67" s="252">
        <v>89</v>
      </c>
      <c r="X67" s="252">
        <v>17</v>
      </c>
    </row>
    <row r="68" spans="1:13" ht="14.25" customHeight="1">
      <c r="A68" s="48" t="s">
        <v>344</v>
      </c>
      <c r="B68" s="115"/>
      <c r="C68" s="115"/>
      <c r="D68" s="115"/>
      <c r="E68" s="115"/>
      <c r="F68" s="115"/>
      <c r="G68" s="115"/>
      <c r="H68" s="115"/>
      <c r="I68" s="115"/>
      <c r="J68" s="115"/>
      <c r="K68" s="48"/>
      <c r="L68" s="48"/>
      <c r="M68" s="1" t="s">
        <v>384</v>
      </c>
    </row>
    <row r="69" spans="1:13" ht="14.25" customHeight="1">
      <c r="A69" s="48"/>
      <c r="K69" s="48"/>
      <c r="L69" s="48"/>
      <c r="M69" s="1" t="s">
        <v>387</v>
      </c>
    </row>
    <row r="70" spans="11:13" ht="14.25" customHeight="1">
      <c r="K70" s="48"/>
      <c r="M70" s="1" t="s">
        <v>388</v>
      </c>
    </row>
    <row r="71" spans="11:13" ht="14.25" customHeight="1">
      <c r="K71" s="48"/>
      <c r="M71" s="1" t="s">
        <v>389</v>
      </c>
    </row>
    <row r="72" spans="11:23" ht="14.25" customHeight="1">
      <c r="K72" s="48"/>
      <c r="M72" s="269" t="s">
        <v>390</v>
      </c>
      <c r="N72" s="269"/>
      <c r="O72" s="269"/>
      <c r="P72" s="269"/>
      <c r="Q72" s="269"/>
      <c r="R72" s="269"/>
      <c r="S72" s="269"/>
      <c r="T72" s="269"/>
      <c r="U72" s="269"/>
      <c r="V72" s="269"/>
      <c r="W72" s="270"/>
    </row>
    <row r="73" spans="11:23" ht="14.25" customHeight="1">
      <c r="K73" s="48"/>
      <c r="M73" s="213"/>
      <c r="N73" s="300" t="s">
        <v>391</v>
      </c>
      <c r="O73" s="300"/>
      <c r="P73" s="213"/>
      <c r="Q73" s="213"/>
      <c r="R73" s="213"/>
      <c r="S73" s="213"/>
      <c r="T73" s="213"/>
      <c r="U73" s="213"/>
      <c r="V73" s="213"/>
      <c r="W73" s="214"/>
    </row>
    <row r="74" spans="11:14" ht="14.25">
      <c r="K74" s="48"/>
      <c r="M74" s="1" t="s">
        <v>385</v>
      </c>
      <c r="N74" s="85" t="s">
        <v>392</v>
      </c>
    </row>
    <row r="75" spans="11:14" ht="14.25">
      <c r="K75" s="48"/>
      <c r="M75" s="1"/>
      <c r="N75" s="85" t="s">
        <v>393</v>
      </c>
    </row>
    <row r="76" spans="11:13" ht="14.25">
      <c r="K76" s="48"/>
      <c r="M76" s="24" t="s">
        <v>294</v>
      </c>
    </row>
    <row r="77" ht="14.25">
      <c r="K77" s="48"/>
    </row>
    <row r="78" ht="14.25">
      <c r="K78" s="48"/>
    </row>
    <row r="80" spans="1:11" ht="14.25">
      <c r="A80" s="48"/>
      <c r="B80" s="48"/>
      <c r="C80" s="48"/>
      <c r="D80" s="48"/>
      <c r="E80" s="48"/>
      <c r="F80" s="48"/>
      <c r="G80" s="48"/>
      <c r="H80" s="48"/>
      <c r="I80" s="48"/>
      <c r="J80" s="48"/>
      <c r="K80" s="48"/>
    </row>
  </sheetData>
  <sheetProtection/>
  <mergeCells count="55">
    <mergeCell ref="A2:X2"/>
    <mergeCell ref="N73:O73"/>
    <mergeCell ref="X7:X8"/>
    <mergeCell ref="M6:N8"/>
    <mergeCell ref="O6:O8"/>
    <mergeCell ref="P7:P8"/>
    <mergeCell ref="M3:X3"/>
    <mergeCell ref="M4:X4"/>
    <mergeCell ref="M12:N12"/>
    <mergeCell ref="M13:N13"/>
    <mergeCell ref="P6:S6"/>
    <mergeCell ref="T6:X6"/>
    <mergeCell ref="Q7:S7"/>
    <mergeCell ref="T7:T8"/>
    <mergeCell ref="U7:U8"/>
    <mergeCell ref="V7:V8"/>
    <mergeCell ref="W7:W8"/>
    <mergeCell ref="A21:K21"/>
    <mergeCell ref="A22:K22"/>
    <mergeCell ref="A3:J3"/>
    <mergeCell ref="A4:J4"/>
    <mergeCell ref="B6:D6"/>
    <mergeCell ref="E6:G6"/>
    <mergeCell ref="H6:J6"/>
    <mergeCell ref="M9:N9"/>
    <mergeCell ref="M11:N11"/>
    <mergeCell ref="M14:N14"/>
    <mergeCell ref="M15:N15"/>
    <mergeCell ref="M16:N16"/>
    <mergeCell ref="M17:N17"/>
    <mergeCell ref="M18:N18"/>
    <mergeCell ref="M20:N20"/>
    <mergeCell ref="A58:J58"/>
    <mergeCell ref="A59:J59"/>
    <mergeCell ref="M23:N23"/>
    <mergeCell ref="A24:A25"/>
    <mergeCell ref="B24:C25"/>
    <mergeCell ref="D24:E25"/>
    <mergeCell ref="F24:K24"/>
    <mergeCell ref="F25:G25"/>
    <mergeCell ref="H25:I25"/>
    <mergeCell ref="J25:K25"/>
    <mergeCell ref="M29:N29"/>
    <mergeCell ref="M39:N39"/>
    <mergeCell ref="A40:J40"/>
    <mergeCell ref="A41:J41"/>
    <mergeCell ref="M46:N46"/>
    <mergeCell ref="M52:N52"/>
    <mergeCell ref="M72:W72"/>
    <mergeCell ref="M66:N66"/>
    <mergeCell ref="M60:N60"/>
    <mergeCell ref="A61:A62"/>
    <mergeCell ref="B61:D61"/>
    <mergeCell ref="E61:G61"/>
    <mergeCell ref="H61:J6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GS71"/>
  <sheetViews>
    <sheetView zoomScale="90" zoomScaleNormal="90" zoomScalePageLayoutView="0" workbookViewId="0" topLeftCell="A50">
      <selection activeCell="A80" sqref="A80"/>
    </sheetView>
  </sheetViews>
  <sheetFormatPr defaultColWidth="10.59765625" defaultRowHeight="15"/>
  <cols>
    <col min="1" max="1" width="2.59765625" style="21" customWidth="1"/>
    <col min="2" max="2" width="9.59765625" style="21" customWidth="1"/>
    <col min="3" max="3" width="8.09765625" style="21" customWidth="1"/>
    <col min="4" max="8" width="7.09765625" style="21" customWidth="1"/>
    <col min="9" max="9" width="8.09765625" style="21" customWidth="1"/>
    <col min="10" max="17" width="7.09765625" style="21" customWidth="1"/>
    <col min="18" max="18" width="6.8984375" style="21" customWidth="1"/>
    <col min="19" max="19" width="2.59765625" style="21" customWidth="1"/>
    <col min="20" max="20" width="9.59765625" style="21" customWidth="1"/>
    <col min="21" max="29" width="11.59765625" style="21" customWidth="1"/>
    <col min="30" max="201" width="10.59765625" style="21" customWidth="1"/>
    <col min="202" max="16384" width="10.59765625" style="24" customWidth="1"/>
  </cols>
  <sheetData>
    <row r="1" spans="1:201" s="3" customFormat="1" ht="19.5" customHeight="1">
      <c r="A1" s="17" t="s">
        <v>73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9" t="s">
        <v>74</v>
      </c>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row>
    <row r="2" spans="1:201" s="22" customFormat="1" ht="19.5" customHeight="1">
      <c r="A2" s="280"/>
      <c r="B2" s="280"/>
      <c r="C2" s="280"/>
      <c r="D2" s="280"/>
      <c r="E2" s="280"/>
      <c r="F2" s="280"/>
      <c r="G2" s="280"/>
      <c r="H2" s="280"/>
      <c r="I2" s="280"/>
      <c r="J2" s="280"/>
      <c r="K2" s="280"/>
      <c r="L2" s="280"/>
      <c r="M2" s="280"/>
      <c r="N2" s="280"/>
      <c r="O2" s="280"/>
      <c r="P2" s="280"/>
      <c r="Q2" s="280"/>
      <c r="R2" s="20"/>
      <c r="S2" s="280"/>
      <c r="T2" s="280"/>
      <c r="U2" s="280"/>
      <c r="V2" s="280"/>
      <c r="W2" s="280"/>
      <c r="X2" s="280"/>
      <c r="Y2" s="280"/>
      <c r="Z2" s="280"/>
      <c r="AA2" s="280"/>
      <c r="AB2" s="280"/>
      <c r="AC2" s="280"/>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row>
    <row r="3" spans="1:29" ht="19.5" customHeight="1">
      <c r="A3" s="283" t="s">
        <v>394</v>
      </c>
      <c r="B3" s="281"/>
      <c r="C3" s="281"/>
      <c r="D3" s="281"/>
      <c r="E3" s="281"/>
      <c r="F3" s="281"/>
      <c r="G3" s="281"/>
      <c r="H3" s="281"/>
      <c r="I3" s="281"/>
      <c r="J3" s="281"/>
      <c r="K3" s="281"/>
      <c r="L3" s="281"/>
      <c r="M3" s="281"/>
      <c r="N3" s="281"/>
      <c r="O3" s="281"/>
      <c r="P3" s="281"/>
      <c r="Q3" s="281"/>
      <c r="S3" s="283" t="s">
        <v>395</v>
      </c>
      <c r="T3" s="281"/>
      <c r="U3" s="281"/>
      <c r="V3" s="281"/>
      <c r="W3" s="281"/>
      <c r="X3" s="281"/>
      <c r="Y3" s="281"/>
      <c r="Z3" s="281"/>
      <c r="AA3" s="281"/>
      <c r="AB3" s="281"/>
      <c r="AC3" s="281"/>
    </row>
    <row r="4" spans="1:201" s="22" customFormat="1" ht="18" customHeight="1" thickBot="1">
      <c r="A4" s="24"/>
      <c r="B4" s="25"/>
      <c r="C4" s="25"/>
      <c r="D4" s="25"/>
      <c r="E4" s="25"/>
      <c r="F4" s="25"/>
      <c r="G4" s="25"/>
      <c r="H4" s="25"/>
      <c r="I4" s="25"/>
      <c r="J4" s="25"/>
      <c r="K4" s="25"/>
      <c r="L4" s="25"/>
      <c r="M4" s="25"/>
      <c r="N4" s="25"/>
      <c r="O4" s="25"/>
      <c r="P4" s="25"/>
      <c r="Q4" s="26" t="s">
        <v>0</v>
      </c>
      <c r="R4" s="21"/>
      <c r="S4" s="24"/>
      <c r="T4" s="25"/>
      <c r="U4" s="25"/>
      <c r="V4" s="25"/>
      <c r="W4" s="25"/>
      <c r="X4" s="25"/>
      <c r="Y4" s="25"/>
      <c r="Z4" s="25"/>
      <c r="AA4" s="25"/>
      <c r="AB4" s="25"/>
      <c r="AC4" s="26" t="s">
        <v>75</v>
      </c>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row>
    <row r="5" spans="1:201" s="22" customFormat="1" ht="15" customHeight="1">
      <c r="A5" s="303" t="s">
        <v>246</v>
      </c>
      <c r="B5" s="304"/>
      <c r="C5" s="312" t="s">
        <v>76</v>
      </c>
      <c r="D5" s="276" t="s">
        <v>247</v>
      </c>
      <c r="E5" s="291"/>
      <c r="F5" s="276" t="s">
        <v>77</v>
      </c>
      <c r="G5" s="290"/>
      <c r="H5" s="290"/>
      <c r="I5" s="290"/>
      <c r="J5" s="290"/>
      <c r="K5" s="290"/>
      <c r="L5" s="290"/>
      <c r="M5" s="290"/>
      <c r="N5" s="290"/>
      <c r="O5" s="290"/>
      <c r="P5" s="290"/>
      <c r="Q5" s="290"/>
      <c r="R5" s="21"/>
      <c r="S5" s="303" t="s">
        <v>245</v>
      </c>
      <c r="T5" s="304"/>
      <c r="U5" s="292" t="s">
        <v>396</v>
      </c>
      <c r="V5" s="290"/>
      <c r="W5" s="291"/>
      <c r="X5" s="292" t="s">
        <v>401</v>
      </c>
      <c r="Y5" s="290"/>
      <c r="Z5" s="291"/>
      <c r="AA5" s="276" t="s">
        <v>350</v>
      </c>
      <c r="AB5" s="290"/>
      <c r="AC5" s="290"/>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row>
    <row r="6" spans="1:201" s="22" customFormat="1" ht="15" customHeight="1">
      <c r="A6" s="305"/>
      <c r="B6" s="306"/>
      <c r="C6" s="310"/>
      <c r="D6" s="313" t="s">
        <v>78</v>
      </c>
      <c r="E6" s="32" t="s">
        <v>79</v>
      </c>
      <c r="F6" s="315" t="s">
        <v>80</v>
      </c>
      <c r="G6" s="316"/>
      <c r="H6" s="33" t="s">
        <v>248</v>
      </c>
      <c r="I6" s="32" t="s">
        <v>81</v>
      </c>
      <c r="J6" s="32" t="s">
        <v>82</v>
      </c>
      <c r="K6" s="32" t="s">
        <v>83</v>
      </c>
      <c r="L6" s="32" t="s">
        <v>84</v>
      </c>
      <c r="M6" s="32" t="s">
        <v>85</v>
      </c>
      <c r="N6" s="32" t="s">
        <v>86</v>
      </c>
      <c r="O6" s="32" t="s">
        <v>87</v>
      </c>
      <c r="P6" s="32" t="s">
        <v>88</v>
      </c>
      <c r="Q6" s="23" t="s">
        <v>89</v>
      </c>
      <c r="R6" s="21"/>
      <c r="S6" s="307"/>
      <c r="T6" s="308"/>
      <c r="U6" s="34" t="s">
        <v>6</v>
      </c>
      <c r="V6" s="34" t="s">
        <v>66</v>
      </c>
      <c r="W6" s="34" t="s">
        <v>67</v>
      </c>
      <c r="X6" s="34" t="s">
        <v>6</v>
      </c>
      <c r="Y6" s="34" t="s">
        <v>66</v>
      </c>
      <c r="Z6" s="34" t="s">
        <v>67</v>
      </c>
      <c r="AA6" s="34" t="s">
        <v>6</v>
      </c>
      <c r="AB6" s="34" t="s">
        <v>66</v>
      </c>
      <c r="AC6" s="35" t="s">
        <v>67</v>
      </c>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row>
    <row r="7" spans="1:201" s="22" customFormat="1" ht="15" customHeight="1">
      <c r="A7" s="305"/>
      <c r="B7" s="306"/>
      <c r="C7" s="310"/>
      <c r="D7" s="314"/>
      <c r="E7" s="32"/>
      <c r="F7" s="32" t="s">
        <v>90</v>
      </c>
      <c r="G7" s="32" t="s">
        <v>79</v>
      </c>
      <c r="H7" s="36"/>
      <c r="I7" s="32"/>
      <c r="J7" s="32"/>
      <c r="K7" s="32"/>
      <c r="L7" s="32"/>
      <c r="M7" s="32"/>
      <c r="N7" s="32"/>
      <c r="O7" s="32"/>
      <c r="P7" s="32"/>
      <c r="Q7" s="21"/>
      <c r="R7" s="21"/>
      <c r="S7" s="287" t="s">
        <v>91</v>
      </c>
      <c r="T7" s="311"/>
      <c r="U7" s="254">
        <f>SUM(U9:U16,U18,U21,U27,U37,U44,U50,U58,U64)</f>
        <v>183877</v>
      </c>
      <c r="V7" s="254">
        <f>SUM(V9:V16,V18,V21,V27,V37,V44,V50,V58,V64)</f>
        <v>88865</v>
      </c>
      <c r="W7" s="254">
        <f>SUM(W9:W16,W18,W21,W27,W37,W44,W50,W58,W64)</f>
        <v>95012</v>
      </c>
      <c r="X7" s="254">
        <f aca="true" t="shared" si="0" ref="X7:AC7">SUM(X9:X16,X18,X21,X27,X37,X44,X50,X58,X64)</f>
        <v>47093</v>
      </c>
      <c r="Y7" s="254">
        <f t="shared" si="0"/>
        <v>18938</v>
      </c>
      <c r="Z7" s="254">
        <f t="shared" si="0"/>
        <v>28155</v>
      </c>
      <c r="AA7" s="254">
        <f t="shared" si="0"/>
        <v>18980</v>
      </c>
      <c r="AB7" s="254">
        <f t="shared" si="0"/>
        <v>10390</v>
      </c>
      <c r="AC7" s="254">
        <f t="shared" si="0"/>
        <v>8590</v>
      </c>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row>
    <row r="8" spans="1:201" s="22" customFormat="1" ht="15" customHeight="1">
      <c r="A8" s="307"/>
      <c r="B8" s="308"/>
      <c r="C8" s="298"/>
      <c r="D8" s="296"/>
      <c r="E8" s="37" t="s">
        <v>92</v>
      </c>
      <c r="F8" s="37" t="s">
        <v>93</v>
      </c>
      <c r="G8" s="38">
        <v>0.3</v>
      </c>
      <c r="H8" s="39">
        <v>0.5</v>
      </c>
      <c r="I8" s="37" t="s">
        <v>94</v>
      </c>
      <c r="J8" s="38">
        <v>1.5</v>
      </c>
      <c r="K8" s="37" t="s">
        <v>95</v>
      </c>
      <c r="L8" s="37" t="s">
        <v>96</v>
      </c>
      <c r="M8" s="37" t="s">
        <v>97</v>
      </c>
      <c r="N8" s="37" t="s">
        <v>98</v>
      </c>
      <c r="O8" s="37" t="s">
        <v>99</v>
      </c>
      <c r="P8" s="37" t="s">
        <v>100</v>
      </c>
      <c r="Q8" s="35" t="s">
        <v>249</v>
      </c>
      <c r="R8" s="21"/>
      <c r="S8" s="6"/>
      <c r="T8" s="7"/>
      <c r="U8" s="166"/>
      <c r="V8" s="158"/>
      <c r="W8" s="158"/>
      <c r="X8" s="158"/>
      <c r="Y8" s="158"/>
      <c r="Z8" s="158"/>
      <c r="AA8" s="158"/>
      <c r="AB8" s="158"/>
      <c r="AC8" s="158"/>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row>
    <row r="9" spans="1:201" s="22" customFormat="1" ht="15" customHeight="1">
      <c r="A9" s="287" t="s">
        <v>91</v>
      </c>
      <c r="B9" s="311"/>
      <c r="C9" s="253">
        <f>SUM(C11:C18,C20,C23,C29,C39,C46,C52,C60,C66)</f>
        <v>41894</v>
      </c>
      <c r="D9" s="253">
        <f aca="true" t="shared" si="1" ref="D9:Q9">SUM(D11:D18,D20,D23,D29,D39,D46,D52,D60,D66)</f>
        <v>19</v>
      </c>
      <c r="E9" s="253">
        <f t="shared" si="1"/>
        <v>8311</v>
      </c>
      <c r="F9" s="253">
        <f t="shared" si="1"/>
        <v>65</v>
      </c>
      <c r="G9" s="253">
        <f t="shared" si="1"/>
        <v>186</v>
      </c>
      <c r="H9" s="253">
        <f t="shared" si="1"/>
        <v>8051</v>
      </c>
      <c r="I9" s="253">
        <f t="shared" si="1"/>
        <v>12579</v>
      </c>
      <c r="J9" s="253">
        <f t="shared" si="1"/>
        <v>5797</v>
      </c>
      <c r="K9" s="253">
        <f t="shared" si="1"/>
        <v>2836</v>
      </c>
      <c r="L9" s="253">
        <f t="shared" si="1"/>
        <v>1448</v>
      </c>
      <c r="M9" s="253">
        <f t="shared" si="1"/>
        <v>813</v>
      </c>
      <c r="N9" s="253">
        <f t="shared" si="1"/>
        <v>805</v>
      </c>
      <c r="O9" s="253">
        <f t="shared" si="1"/>
        <v>344</v>
      </c>
      <c r="P9" s="253">
        <f t="shared" si="1"/>
        <v>514</v>
      </c>
      <c r="Q9" s="253">
        <f t="shared" si="1"/>
        <v>126</v>
      </c>
      <c r="R9" s="21"/>
      <c r="S9" s="267" t="s">
        <v>8</v>
      </c>
      <c r="T9" s="282"/>
      <c r="U9" s="121">
        <f>SUM(V9:W9)</f>
        <v>23119</v>
      </c>
      <c r="V9" s="122">
        <v>11167</v>
      </c>
      <c r="W9" s="122">
        <v>11952</v>
      </c>
      <c r="X9" s="122">
        <f>SUM(Y9:Z9)</f>
        <v>6354</v>
      </c>
      <c r="Y9" s="122">
        <v>2550</v>
      </c>
      <c r="Z9" s="122">
        <v>3804</v>
      </c>
      <c r="AA9" s="122">
        <f>SUM(AB9:AC9)</f>
        <v>2902</v>
      </c>
      <c r="AB9" s="122">
        <v>1595</v>
      </c>
      <c r="AC9" s="122">
        <v>1307</v>
      </c>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row>
    <row r="10" spans="1:201" s="22" customFormat="1" ht="15" customHeight="1">
      <c r="A10" s="6"/>
      <c r="B10" s="7"/>
      <c r="C10" s="166"/>
      <c r="D10" s="158"/>
      <c r="E10" s="158"/>
      <c r="F10" s="158"/>
      <c r="G10" s="158"/>
      <c r="H10" s="158"/>
      <c r="I10" s="158"/>
      <c r="J10" s="158"/>
      <c r="K10" s="158"/>
      <c r="L10" s="158"/>
      <c r="M10" s="158"/>
      <c r="N10" s="158"/>
      <c r="O10" s="158"/>
      <c r="P10" s="158"/>
      <c r="Q10" s="158"/>
      <c r="R10" s="40"/>
      <c r="S10" s="267" t="s">
        <v>9</v>
      </c>
      <c r="T10" s="282"/>
      <c r="U10" s="121">
        <f aca="true" t="shared" si="2" ref="U10:U16">SUM(V10:W10)</f>
        <v>10726</v>
      </c>
      <c r="V10" s="122">
        <v>5196</v>
      </c>
      <c r="W10" s="122">
        <v>5530</v>
      </c>
      <c r="X10" s="122">
        <f aca="true" t="shared" si="3" ref="X10:X16">SUM(Y10:Z10)</f>
        <v>2467</v>
      </c>
      <c r="Y10" s="122">
        <v>930</v>
      </c>
      <c r="Z10" s="122">
        <v>1537</v>
      </c>
      <c r="AA10" s="122">
        <f aca="true" t="shared" si="4" ref="AA10:AA16">SUM(AB10:AC10)</f>
        <v>910</v>
      </c>
      <c r="AB10" s="122">
        <v>478</v>
      </c>
      <c r="AC10" s="122">
        <v>432</v>
      </c>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row>
    <row r="11" spans="1:201" s="22" customFormat="1" ht="15" customHeight="1">
      <c r="A11" s="267" t="s">
        <v>8</v>
      </c>
      <c r="B11" s="282"/>
      <c r="C11" s="121">
        <f>SUM(D11:Q11)</f>
        <v>4784</v>
      </c>
      <c r="D11" s="122">
        <v>10</v>
      </c>
      <c r="E11" s="122">
        <v>802</v>
      </c>
      <c r="F11" s="122">
        <v>12</v>
      </c>
      <c r="G11" s="122">
        <v>88</v>
      </c>
      <c r="H11" s="122">
        <v>884</v>
      </c>
      <c r="I11" s="122">
        <v>1560</v>
      </c>
      <c r="J11" s="122">
        <v>782</v>
      </c>
      <c r="K11" s="122">
        <v>318</v>
      </c>
      <c r="L11" s="122">
        <v>129</v>
      </c>
      <c r="M11" s="122">
        <v>60</v>
      </c>
      <c r="N11" s="122">
        <v>60</v>
      </c>
      <c r="O11" s="122">
        <v>26</v>
      </c>
      <c r="P11" s="122">
        <v>40</v>
      </c>
      <c r="Q11" s="122">
        <v>13</v>
      </c>
      <c r="R11" s="40"/>
      <c r="S11" s="267" t="s">
        <v>10</v>
      </c>
      <c r="T11" s="282"/>
      <c r="U11" s="121">
        <f t="shared" si="2"/>
        <v>12910</v>
      </c>
      <c r="V11" s="122">
        <v>6290</v>
      </c>
      <c r="W11" s="122">
        <v>6620</v>
      </c>
      <c r="X11" s="122">
        <f t="shared" si="3"/>
        <v>2930</v>
      </c>
      <c r="Y11" s="122">
        <v>1338</v>
      </c>
      <c r="Z11" s="122">
        <v>1592</v>
      </c>
      <c r="AA11" s="122">
        <f t="shared" si="4"/>
        <v>1179</v>
      </c>
      <c r="AB11" s="122">
        <v>731</v>
      </c>
      <c r="AC11" s="122">
        <v>448</v>
      </c>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row>
    <row r="12" spans="1:29" ht="15" customHeight="1">
      <c r="A12" s="267" t="s">
        <v>9</v>
      </c>
      <c r="B12" s="282"/>
      <c r="C12" s="121">
        <f aca="true" t="shared" si="5" ref="C12:C18">SUM(D12:Q12)</f>
        <v>2475</v>
      </c>
      <c r="D12" s="123" t="s">
        <v>463</v>
      </c>
      <c r="E12" s="122">
        <v>664</v>
      </c>
      <c r="F12" s="122">
        <v>2</v>
      </c>
      <c r="G12" s="122">
        <v>2</v>
      </c>
      <c r="H12" s="122">
        <v>664</v>
      </c>
      <c r="I12" s="122">
        <v>848</v>
      </c>
      <c r="J12" s="122">
        <v>205</v>
      </c>
      <c r="K12" s="122">
        <v>54</v>
      </c>
      <c r="L12" s="122">
        <v>17</v>
      </c>
      <c r="M12" s="122">
        <v>4</v>
      </c>
      <c r="N12" s="122">
        <v>5</v>
      </c>
      <c r="O12" s="122">
        <v>4</v>
      </c>
      <c r="P12" s="122">
        <v>5</v>
      </c>
      <c r="Q12" s="123">
        <v>1</v>
      </c>
      <c r="R12" s="40"/>
      <c r="S12" s="267" t="s">
        <v>11</v>
      </c>
      <c r="T12" s="282"/>
      <c r="U12" s="121">
        <f t="shared" si="2"/>
        <v>9087</v>
      </c>
      <c r="V12" s="122">
        <v>4395</v>
      </c>
      <c r="W12" s="122">
        <v>4692</v>
      </c>
      <c r="X12" s="122">
        <f t="shared" si="3"/>
        <v>2374</v>
      </c>
      <c r="Y12" s="122">
        <v>935</v>
      </c>
      <c r="Z12" s="122">
        <v>1439</v>
      </c>
      <c r="AA12" s="122">
        <f t="shared" si="4"/>
        <v>1045</v>
      </c>
      <c r="AB12" s="122">
        <v>487</v>
      </c>
      <c r="AC12" s="122">
        <v>558</v>
      </c>
    </row>
    <row r="13" spans="1:29" ht="15" customHeight="1">
      <c r="A13" s="267" t="s">
        <v>10</v>
      </c>
      <c r="B13" s="282"/>
      <c r="C13" s="121">
        <f t="shared" si="5"/>
        <v>2617</v>
      </c>
      <c r="D13" s="122">
        <v>1</v>
      </c>
      <c r="E13" s="122">
        <v>292</v>
      </c>
      <c r="F13" s="122">
        <v>4</v>
      </c>
      <c r="G13" s="122">
        <v>6</v>
      </c>
      <c r="H13" s="122">
        <v>400</v>
      </c>
      <c r="I13" s="122">
        <v>685</v>
      </c>
      <c r="J13" s="122">
        <v>442</v>
      </c>
      <c r="K13" s="122">
        <v>256</v>
      </c>
      <c r="L13" s="122">
        <v>141</v>
      </c>
      <c r="M13" s="122">
        <v>94</v>
      </c>
      <c r="N13" s="122">
        <v>132</v>
      </c>
      <c r="O13" s="122">
        <v>61</v>
      </c>
      <c r="P13" s="122">
        <v>89</v>
      </c>
      <c r="Q13" s="122">
        <v>14</v>
      </c>
      <c r="R13" s="40"/>
      <c r="S13" s="267" t="s">
        <v>12</v>
      </c>
      <c r="T13" s="282"/>
      <c r="U13" s="121">
        <f t="shared" si="2"/>
        <v>11256</v>
      </c>
      <c r="V13" s="122">
        <v>5373</v>
      </c>
      <c r="W13" s="122">
        <v>5883</v>
      </c>
      <c r="X13" s="122">
        <f t="shared" si="3"/>
        <v>3123</v>
      </c>
      <c r="Y13" s="122">
        <v>1180</v>
      </c>
      <c r="Z13" s="122">
        <v>1943</v>
      </c>
      <c r="AA13" s="122">
        <f t="shared" si="4"/>
        <v>1003</v>
      </c>
      <c r="AB13" s="122">
        <v>483</v>
      </c>
      <c r="AC13" s="122">
        <v>520</v>
      </c>
    </row>
    <row r="14" spans="1:29" ht="15" customHeight="1">
      <c r="A14" s="267" t="s">
        <v>11</v>
      </c>
      <c r="B14" s="282"/>
      <c r="C14" s="121">
        <f t="shared" si="5"/>
        <v>2413</v>
      </c>
      <c r="D14" s="123" t="s">
        <v>463</v>
      </c>
      <c r="E14" s="122">
        <v>662</v>
      </c>
      <c r="F14" s="123" t="s">
        <v>463</v>
      </c>
      <c r="G14" s="122">
        <v>8</v>
      </c>
      <c r="H14" s="122">
        <v>706</v>
      </c>
      <c r="I14" s="122">
        <v>795</v>
      </c>
      <c r="J14" s="122">
        <v>142</v>
      </c>
      <c r="K14" s="122">
        <v>60</v>
      </c>
      <c r="L14" s="122">
        <v>20</v>
      </c>
      <c r="M14" s="122">
        <v>12</v>
      </c>
      <c r="N14" s="122">
        <v>2</v>
      </c>
      <c r="O14" s="122">
        <v>3</v>
      </c>
      <c r="P14" s="123">
        <v>3</v>
      </c>
      <c r="Q14" s="123">
        <v>0</v>
      </c>
      <c r="R14" s="40"/>
      <c r="S14" s="267" t="s">
        <v>13</v>
      </c>
      <c r="T14" s="282"/>
      <c r="U14" s="121">
        <f t="shared" si="2"/>
        <v>8980</v>
      </c>
      <c r="V14" s="122">
        <v>4333</v>
      </c>
      <c r="W14" s="122">
        <v>4647</v>
      </c>
      <c r="X14" s="122">
        <f t="shared" si="3"/>
        <v>2130</v>
      </c>
      <c r="Y14" s="122">
        <v>982</v>
      </c>
      <c r="Z14" s="122">
        <v>1148</v>
      </c>
      <c r="AA14" s="122">
        <f t="shared" si="4"/>
        <v>1041</v>
      </c>
      <c r="AB14" s="122">
        <v>621</v>
      </c>
      <c r="AC14" s="122">
        <v>420</v>
      </c>
    </row>
    <row r="15" spans="1:29" ht="15" customHeight="1">
      <c r="A15" s="267" t="s">
        <v>12</v>
      </c>
      <c r="B15" s="282"/>
      <c r="C15" s="121">
        <f t="shared" si="5"/>
        <v>3072</v>
      </c>
      <c r="D15" s="123" t="s">
        <v>463</v>
      </c>
      <c r="E15" s="122">
        <v>1041</v>
      </c>
      <c r="F15" s="122">
        <v>3</v>
      </c>
      <c r="G15" s="122">
        <v>8</v>
      </c>
      <c r="H15" s="122">
        <v>856</v>
      </c>
      <c r="I15" s="122">
        <v>797</v>
      </c>
      <c r="J15" s="122">
        <v>189</v>
      </c>
      <c r="K15" s="122">
        <v>62</v>
      </c>
      <c r="L15" s="122">
        <v>30</v>
      </c>
      <c r="M15" s="122">
        <v>25</v>
      </c>
      <c r="N15" s="122">
        <v>17</v>
      </c>
      <c r="O15" s="122">
        <v>10</v>
      </c>
      <c r="P15" s="122">
        <v>23</v>
      </c>
      <c r="Q15" s="122">
        <v>11</v>
      </c>
      <c r="R15" s="40"/>
      <c r="S15" s="267" t="s">
        <v>14</v>
      </c>
      <c r="T15" s="282"/>
      <c r="U15" s="121">
        <f t="shared" si="2"/>
        <v>7127</v>
      </c>
      <c r="V15" s="122">
        <v>3472</v>
      </c>
      <c r="W15" s="122">
        <v>3655</v>
      </c>
      <c r="X15" s="122">
        <f t="shared" si="3"/>
        <v>1732</v>
      </c>
      <c r="Y15" s="122">
        <v>773</v>
      </c>
      <c r="Z15" s="122">
        <v>959</v>
      </c>
      <c r="AA15" s="122">
        <f t="shared" si="4"/>
        <v>620</v>
      </c>
      <c r="AB15" s="122">
        <v>416</v>
      </c>
      <c r="AC15" s="122">
        <v>204</v>
      </c>
    </row>
    <row r="16" spans="1:29" ht="15" customHeight="1">
      <c r="A16" s="267" t="s">
        <v>13</v>
      </c>
      <c r="B16" s="282"/>
      <c r="C16" s="121">
        <f t="shared" si="5"/>
        <v>1773</v>
      </c>
      <c r="D16" s="123">
        <v>1</v>
      </c>
      <c r="E16" s="122">
        <v>129</v>
      </c>
      <c r="F16" s="122">
        <v>8</v>
      </c>
      <c r="G16" s="122">
        <v>7</v>
      </c>
      <c r="H16" s="122">
        <v>156</v>
      </c>
      <c r="I16" s="122">
        <v>342</v>
      </c>
      <c r="J16" s="122">
        <v>295</v>
      </c>
      <c r="K16" s="130">
        <v>234</v>
      </c>
      <c r="L16" s="122">
        <v>173</v>
      </c>
      <c r="M16" s="122">
        <v>138</v>
      </c>
      <c r="N16" s="122">
        <v>151</v>
      </c>
      <c r="O16" s="122">
        <v>48</v>
      </c>
      <c r="P16" s="122">
        <v>82</v>
      </c>
      <c r="Q16" s="122">
        <v>9</v>
      </c>
      <c r="R16" s="40"/>
      <c r="S16" s="267" t="s">
        <v>15</v>
      </c>
      <c r="T16" s="282"/>
      <c r="U16" s="121">
        <f t="shared" si="2"/>
        <v>8995</v>
      </c>
      <c r="V16" s="122">
        <v>4326</v>
      </c>
      <c r="W16" s="122">
        <v>4669</v>
      </c>
      <c r="X16" s="122">
        <f t="shared" si="3"/>
        <v>2501</v>
      </c>
      <c r="Y16" s="122">
        <v>965</v>
      </c>
      <c r="Z16" s="122">
        <v>1536</v>
      </c>
      <c r="AA16" s="122">
        <f t="shared" si="4"/>
        <v>1174</v>
      </c>
      <c r="AB16" s="122">
        <v>629</v>
      </c>
      <c r="AC16" s="122">
        <v>545</v>
      </c>
    </row>
    <row r="17" spans="1:201" s="22" customFormat="1" ht="15" customHeight="1">
      <c r="A17" s="267" t="s">
        <v>14</v>
      </c>
      <c r="B17" s="282"/>
      <c r="C17" s="121">
        <f t="shared" si="5"/>
        <v>1597</v>
      </c>
      <c r="D17" s="123">
        <v>1</v>
      </c>
      <c r="E17" s="122">
        <v>209</v>
      </c>
      <c r="F17" s="123">
        <v>1</v>
      </c>
      <c r="G17" s="123" t="s">
        <v>463</v>
      </c>
      <c r="H17" s="122">
        <v>193</v>
      </c>
      <c r="I17" s="122">
        <v>419</v>
      </c>
      <c r="J17" s="122">
        <v>286</v>
      </c>
      <c r="K17" s="122">
        <v>183</v>
      </c>
      <c r="L17" s="122">
        <v>99</v>
      </c>
      <c r="M17" s="122">
        <v>60</v>
      </c>
      <c r="N17" s="122">
        <v>68</v>
      </c>
      <c r="O17" s="122">
        <v>29</v>
      </c>
      <c r="P17" s="122">
        <v>42</v>
      </c>
      <c r="Q17" s="122">
        <v>7</v>
      </c>
      <c r="R17" s="40"/>
      <c r="S17" s="6"/>
      <c r="T17" s="7"/>
      <c r="U17" s="166"/>
      <c r="V17" s="158"/>
      <c r="W17" s="158"/>
      <c r="X17" s="158"/>
      <c r="Y17" s="158"/>
      <c r="Z17" s="158"/>
      <c r="AA17" s="158"/>
      <c r="AB17" s="158"/>
      <c r="AC17" s="158"/>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row>
    <row r="18" spans="1:201" s="22" customFormat="1" ht="15" customHeight="1">
      <c r="A18" s="267" t="s">
        <v>15</v>
      </c>
      <c r="B18" s="282"/>
      <c r="C18" s="121">
        <f t="shared" si="5"/>
        <v>1735</v>
      </c>
      <c r="D18" s="122">
        <v>1</v>
      </c>
      <c r="E18" s="122">
        <v>102</v>
      </c>
      <c r="F18" s="122">
        <v>4</v>
      </c>
      <c r="G18" s="122">
        <v>13</v>
      </c>
      <c r="H18" s="122">
        <v>94</v>
      </c>
      <c r="I18" s="122">
        <v>326</v>
      </c>
      <c r="J18" s="122">
        <v>388</v>
      </c>
      <c r="K18" s="122">
        <v>329</v>
      </c>
      <c r="L18" s="122">
        <v>220</v>
      </c>
      <c r="M18" s="122">
        <v>109</v>
      </c>
      <c r="N18" s="122">
        <v>69</v>
      </c>
      <c r="O18" s="122">
        <v>22</v>
      </c>
      <c r="P18" s="122">
        <v>40</v>
      </c>
      <c r="Q18" s="122">
        <v>18</v>
      </c>
      <c r="R18" s="40"/>
      <c r="S18" s="267" t="s">
        <v>16</v>
      </c>
      <c r="T18" s="282"/>
      <c r="U18" s="122">
        <f>SUM(U19)</f>
        <v>524</v>
      </c>
      <c r="V18" s="122">
        <f>SUM(V19)</f>
        <v>261</v>
      </c>
      <c r="W18" s="122">
        <f aca="true" t="shared" si="6" ref="W18:AC18">SUM(W19)</f>
        <v>263</v>
      </c>
      <c r="X18" s="122">
        <f t="shared" si="6"/>
        <v>93</v>
      </c>
      <c r="Y18" s="122">
        <f t="shared" si="6"/>
        <v>29</v>
      </c>
      <c r="Z18" s="122">
        <f t="shared" si="6"/>
        <v>64</v>
      </c>
      <c r="AA18" s="122">
        <f t="shared" si="6"/>
        <v>23</v>
      </c>
      <c r="AB18" s="122">
        <f t="shared" si="6"/>
        <v>16</v>
      </c>
      <c r="AC18" s="122">
        <f t="shared" si="6"/>
        <v>7</v>
      </c>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row>
    <row r="19" spans="1:201" s="22" customFormat="1" ht="15" customHeight="1">
      <c r="A19" s="6"/>
      <c r="B19" s="7"/>
      <c r="C19" s="166"/>
      <c r="D19" s="158"/>
      <c r="E19" s="158"/>
      <c r="F19" s="158"/>
      <c r="G19" s="158"/>
      <c r="H19" s="158"/>
      <c r="I19" s="158"/>
      <c r="J19" s="158"/>
      <c r="K19" s="158"/>
      <c r="L19" s="158"/>
      <c r="M19" s="158"/>
      <c r="N19" s="158"/>
      <c r="O19" s="158"/>
      <c r="P19" s="158"/>
      <c r="Q19" s="158"/>
      <c r="R19" s="40"/>
      <c r="S19" s="8"/>
      <c r="T19" s="41" t="s">
        <v>17</v>
      </c>
      <c r="U19" s="174">
        <f>SUM(V19:W19)</f>
        <v>524</v>
      </c>
      <c r="V19" s="163">
        <v>261</v>
      </c>
      <c r="W19" s="163">
        <v>263</v>
      </c>
      <c r="X19" s="163">
        <f>SUM(Y19:Z19)</f>
        <v>93</v>
      </c>
      <c r="Y19" s="163">
        <v>29</v>
      </c>
      <c r="Z19" s="163">
        <v>64</v>
      </c>
      <c r="AA19" s="163">
        <f>SUM(AB19:AC19)</f>
        <v>23</v>
      </c>
      <c r="AB19" s="163">
        <v>16</v>
      </c>
      <c r="AC19" s="163">
        <v>7</v>
      </c>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row>
    <row r="20" spans="1:201" s="22" customFormat="1" ht="15" customHeight="1">
      <c r="A20" s="267" t="s">
        <v>16</v>
      </c>
      <c r="B20" s="282"/>
      <c r="C20" s="121">
        <f>SUM(C21)</f>
        <v>116</v>
      </c>
      <c r="D20" s="123" t="s">
        <v>347</v>
      </c>
      <c r="E20" s="123">
        <f>SUM(E21)</f>
        <v>48</v>
      </c>
      <c r="F20" s="123" t="s">
        <v>463</v>
      </c>
      <c r="G20" s="123">
        <f aca="true" t="shared" si="7" ref="G20:P20">SUM(G21)</f>
        <v>1</v>
      </c>
      <c r="H20" s="123">
        <f t="shared" si="7"/>
        <v>23</v>
      </c>
      <c r="I20" s="123">
        <f t="shared" si="7"/>
        <v>24</v>
      </c>
      <c r="J20" s="123">
        <f t="shared" si="7"/>
        <v>16</v>
      </c>
      <c r="K20" s="123" t="s">
        <v>463</v>
      </c>
      <c r="L20" s="123">
        <f t="shared" si="7"/>
        <v>2</v>
      </c>
      <c r="M20" s="123" t="s">
        <v>463</v>
      </c>
      <c r="N20" s="123">
        <f t="shared" si="7"/>
        <v>1</v>
      </c>
      <c r="O20" s="123" t="s">
        <v>463</v>
      </c>
      <c r="P20" s="123">
        <f t="shared" si="7"/>
        <v>1</v>
      </c>
      <c r="Q20" s="123" t="s">
        <v>463</v>
      </c>
      <c r="R20" s="40"/>
      <c r="S20" s="8"/>
      <c r="T20" s="32"/>
      <c r="U20" s="255"/>
      <c r="V20" s="162"/>
      <c r="W20" s="162"/>
      <c r="X20" s="162"/>
      <c r="Y20" s="162"/>
      <c r="Z20" s="162"/>
      <c r="AA20" s="162"/>
      <c r="AB20" s="162"/>
      <c r="AC20" s="162"/>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row>
    <row r="21" spans="1:201" s="22" customFormat="1" ht="15" customHeight="1">
      <c r="A21" s="8"/>
      <c r="B21" s="41" t="s">
        <v>17</v>
      </c>
      <c r="C21" s="174">
        <f>SUM(D21:Q21)</f>
        <v>116</v>
      </c>
      <c r="D21" s="165" t="s">
        <v>288</v>
      </c>
      <c r="E21" s="163">
        <v>48</v>
      </c>
      <c r="F21" s="165" t="s">
        <v>288</v>
      </c>
      <c r="G21" s="165">
        <v>1</v>
      </c>
      <c r="H21" s="163">
        <v>23</v>
      </c>
      <c r="I21" s="163">
        <v>24</v>
      </c>
      <c r="J21" s="163">
        <v>16</v>
      </c>
      <c r="K21" s="165" t="s">
        <v>288</v>
      </c>
      <c r="L21" s="163">
        <v>2</v>
      </c>
      <c r="M21" s="165" t="s">
        <v>288</v>
      </c>
      <c r="N21" s="165">
        <v>1</v>
      </c>
      <c r="O21" s="165" t="s">
        <v>288</v>
      </c>
      <c r="P21" s="163">
        <v>1</v>
      </c>
      <c r="Q21" s="165" t="s">
        <v>288</v>
      </c>
      <c r="R21" s="40"/>
      <c r="S21" s="267" t="s">
        <v>18</v>
      </c>
      <c r="T21" s="282"/>
      <c r="U21" s="122">
        <f>SUM(U22:U25)</f>
        <v>9430</v>
      </c>
      <c r="V21" s="122">
        <f>SUM(V22:V25)</f>
        <v>4635</v>
      </c>
      <c r="W21" s="122">
        <f aca="true" t="shared" si="8" ref="W21:AC21">SUM(W22:W25)</f>
        <v>4795</v>
      </c>
      <c r="X21" s="122">
        <f t="shared" si="8"/>
        <v>2071</v>
      </c>
      <c r="Y21" s="122">
        <f t="shared" si="8"/>
        <v>839</v>
      </c>
      <c r="Z21" s="122">
        <f t="shared" si="8"/>
        <v>1232</v>
      </c>
      <c r="AA21" s="122">
        <f t="shared" si="8"/>
        <v>678</v>
      </c>
      <c r="AB21" s="122">
        <f t="shared" si="8"/>
        <v>413</v>
      </c>
      <c r="AC21" s="122">
        <f t="shared" si="8"/>
        <v>265</v>
      </c>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row>
    <row r="22" spans="1:201" s="22" customFormat="1" ht="15" customHeight="1">
      <c r="A22" s="8"/>
      <c r="B22" s="32"/>
      <c r="C22" s="255"/>
      <c r="D22" s="162"/>
      <c r="E22" s="162"/>
      <c r="F22" s="162"/>
      <c r="G22" s="162"/>
      <c r="H22" s="162"/>
      <c r="I22" s="162"/>
      <c r="J22" s="162"/>
      <c r="K22" s="162"/>
      <c r="L22" s="162"/>
      <c r="M22" s="162"/>
      <c r="N22" s="162"/>
      <c r="O22" s="162"/>
      <c r="P22" s="162"/>
      <c r="Q22" s="162"/>
      <c r="R22" s="40"/>
      <c r="S22" s="8"/>
      <c r="T22" s="41" t="s">
        <v>19</v>
      </c>
      <c r="U22" s="174">
        <f>SUM(V22:W22)</f>
        <v>2444</v>
      </c>
      <c r="V22" s="163">
        <v>1195</v>
      </c>
      <c r="W22" s="163">
        <v>1249</v>
      </c>
      <c r="X22" s="163">
        <f>SUM(Y22:Z22)</f>
        <v>511</v>
      </c>
      <c r="Y22" s="163">
        <v>231</v>
      </c>
      <c r="Z22" s="163">
        <v>280</v>
      </c>
      <c r="AA22" s="163">
        <f>SUM(AB22:AC22)</f>
        <v>169</v>
      </c>
      <c r="AB22" s="163">
        <v>116</v>
      </c>
      <c r="AC22" s="163">
        <v>53</v>
      </c>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row>
    <row r="23" spans="1:201" s="22" customFormat="1" ht="15" customHeight="1">
      <c r="A23" s="267" t="s">
        <v>18</v>
      </c>
      <c r="B23" s="282"/>
      <c r="C23" s="121">
        <f>SUM(C24:C27)</f>
        <v>1928</v>
      </c>
      <c r="D23" s="122">
        <f>SUM(D24:D27)</f>
        <v>1</v>
      </c>
      <c r="E23" s="122">
        <f aca="true" t="shared" si="9" ref="E23:Q23">SUM(E24:E27)</f>
        <v>249</v>
      </c>
      <c r="F23" s="122">
        <f t="shared" si="9"/>
        <v>4</v>
      </c>
      <c r="G23" s="122">
        <f t="shared" si="9"/>
        <v>5</v>
      </c>
      <c r="H23" s="122">
        <f t="shared" si="9"/>
        <v>232</v>
      </c>
      <c r="I23" s="122">
        <f t="shared" si="9"/>
        <v>509</v>
      </c>
      <c r="J23" s="122">
        <f t="shared" si="9"/>
        <v>329</v>
      </c>
      <c r="K23" s="122">
        <f t="shared" si="9"/>
        <v>228</v>
      </c>
      <c r="L23" s="122">
        <f t="shared" si="9"/>
        <v>144</v>
      </c>
      <c r="M23" s="122">
        <f t="shared" si="9"/>
        <v>78</v>
      </c>
      <c r="N23" s="122">
        <f t="shared" si="9"/>
        <v>57</v>
      </c>
      <c r="O23" s="122">
        <f t="shared" si="9"/>
        <v>39</v>
      </c>
      <c r="P23" s="122">
        <f t="shared" si="9"/>
        <v>41</v>
      </c>
      <c r="Q23" s="122">
        <f t="shared" si="9"/>
        <v>12</v>
      </c>
      <c r="R23" s="40"/>
      <c r="S23" s="8"/>
      <c r="T23" s="41" t="s">
        <v>21</v>
      </c>
      <c r="U23" s="174">
        <f>SUM(V23:W23)</f>
        <v>1660</v>
      </c>
      <c r="V23" s="163">
        <v>829</v>
      </c>
      <c r="W23" s="163">
        <v>831</v>
      </c>
      <c r="X23" s="163">
        <f>SUM(Y23:Z23)</f>
        <v>380</v>
      </c>
      <c r="Y23" s="163">
        <v>174</v>
      </c>
      <c r="Z23" s="163">
        <v>206</v>
      </c>
      <c r="AA23" s="163">
        <f>SUM(AB23:AC23)</f>
        <v>146</v>
      </c>
      <c r="AB23" s="163">
        <v>99</v>
      </c>
      <c r="AC23" s="163">
        <v>47</v>
      </c>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row>
    <row r="24" spans="1:201" s="22" customFormat="1" ht="15" customHeight="1">
      <c r="A24" s="8"/>
      <c r="B24" s="41" t="s">
        <v>19</v>
      </c>
      <c r="C24" s="174">
        <f>SUM(D24:Q24)</f>
        <v>489</v>
      </c>
      <c r="D24" s="165">
        <v>1</v>
      </c>
      <c r="E24" s="163">
        <v>82</v>
      </c>
      <c r="F24" s="165">
        <v>1</v>
      </c>
      <c r="G24" s="163">
        <v>4</v>
      </c>
      <c r="H24" s="163">
        <v>54</v>
      </c>
      <c r="I24" s="163">
        <v>124</v>
      </c>
      <c r="J24" s="163">
        <v>76</v>
      </c>
      <c r="K24" s="163">
        <v>62</v>
      </c>
      <c r="L24" s="163">
        <v>33</v>
      </c>
      <c r="M24" s="163">
        <v>24</v>
      </c>
      <c r="N24" s="163">
        <v>9</v>
      </c>
      <c r="O24" s="163">
        <v>7</v>
      </c>
      <c r="P24" s="163">
        <v>11</v>
      </c>
      <c r="Q24" s="163">
        <v>1</v>
      </c>
      <c r="R24" s="40"/>
      <c r="S24" s="8"/>
      <c r="T24" s="41" t="s">
        <v>24</v>
      </c>
      <c r="U24" s="174">
        <f>SUM(V24:W24)</f>
        <v>2856</v>
      </c>
      <c r="V24" s="163">
        <v>1428</v>
      </c>
      <c r="W24" s="163">
        <v>1428</v>
      </c>
      <c r="X24" s="163">
        <f>SUM(Y24:Z24)</f>
        <v>592</v>
      </c>
      <c r="Y24" s="163">
        <v>217</v>
      </c>
      <c r="Z24" s="163">
        <v>375</v>
      </c>
      <c r="AA24" s="163">
        <f>SUM(AB24:AC24)</f>
        <v>136</v>
      </c>
      <c r="AB24" s="163">
        <v>81</v>
      </c>
      <c r="AC24" s="163">
        <v>55</v>
      </c>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row>
    <row r="25" spans="1:201" s="22" customFormat="1" ht="15" customHeight="1">
      <c r="A25" s="8"/>
      <c r="B25" s="41" t="s">
        <v>21</v>
      </c>
      <c r="C25" s="174">
        <f>SUM(D25:Q25)</f>
        <v>345</v>
      </c>
      <c r="D25" s="165" t="s">
        <v>288</v>
      </c>
      <c r="E25" s="163">
        <v>49</v>
      </c>
      <c r="F25" s="163">
        <v>2</v>
      </c>
      <c r="G25" s="165" t="s">
        <v>288</v>
      </c>
      <c r="H25" s="163">
        <v>38</v>
      </c>
      <c r="I25" s="163">
        <v>94</v>
      </c>
      <c r="J25" s="163">
        <v>61</v>
      </c>
      <c r="K25" s="163">
        <v>28</v>
      </c>
      <c r="L25" s="163">
        <v>21</v>
      </c>
      <c r="M25" s="163">
        <v>11</v>
      </c>
      <c r="N25" s="163">
        <v>17</v>
      </c>
      <c r="O25" s="163">
        <v>6</v>
      </c>
      <c r="P25" s="163">
        <v>13</v>
      </c>
      <c r="Q25" s="163">
        <v>5</v>
      </c>
      <c r="R25" s="40"/>
      <c r="S25" s="8"/>
      <c r="T25" s="41" t="s">
        <v>25</v>
      </c>
      <c r="U25" s="174">
        <f>SUM(V25:W25)</f>
        <v>2470</v>
      </c>
      <c r="V25" s="163">
        <v>1183</v>
      </c>
      <c r="W25" s="163">
        <v>1287</v>
      </c>
      <c r="X25" s="163">
        <f>SUM(Y25:Z25)</f>
        <v>588</v>
      </c>
      <c r="Y25" s="163">
        <v>217</v>
      </c>
      <c r="Z25" s="163">
        <v>371</v>
      </c>
      <c r="AA25" s="163">
        <f>SUM(AB25:AC25)</f>
        <v>227</v>
      </c>
      <c r="AB25" s="163">
        <v>117</v>
      </c>
      <c r="AC25" s="163">
        <v>110</v>
      </c>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row>
    <row r="26" spans="1:29" ht="15" customHeight="1">
      <c r="A26" s="8"/>
      <c r="B26" s="41" t="s">
        <v>24</v>
      </c>
      <c r="C26" s="174">
        <f>SUM(D26:Q26)</f>
        <v>600</v>
      </c>
      <c r="D26" s="165" t="s">
        <v>288</v>
      </c>
      <c r="E26" s="163">
        <v>99</v>
      </c>
      <c r="F26" s="165" t="s">
        <v>288</v>
      </c>
      <c r="G26" s="165" t="s">
        <v>288</v>
      </c>
      <c r="H26" s="163">
        <v>107</v>
      </c>
      <c r="I26" s="163">
        <v>186</v>
      </c>
      <c r="J26" s="163">
        <v>90</v>
      </c>
      <c r="K26" s="163">
        <v>40</v>
      </c>
      <c r="L26" s="163">
        <v>35</v>
      </c>
      <c r="M26" s="163">
        <v>15</v>
      </c>
      <c r="N26" s="163">
        <v>10</v>
      </c>
      <c r="O26" s="163">
        <v>7</v>
      </c>
      <c r="P26" s="163">
        <v>8</v>
      </c>
      <c r="Q26" s="163">
        <v>3</v>
      </c>
      <c r="R26" s="40"/>
      <c r="S26" s="8"/>
      <c r="T26" s="32"/>
      <c r="U26" s="255"/>
      <c r="V26" s="162"/>
      <c r="W26" s="162"/>
      <c r="X26" s="162"/>
      <c r="Y26" s="162"/>
      <c r="Z26" s="162"/>
      <c r="AA26" s="162"/>
      <c r="AB26" s="162"/>
      <c r="AC26" s="162"/>
    </row>
    <row r="27" spans="1:201" s="22" customFormat="1" ht="15" customHeight="1">
      <c r="A27" s="8"/>
      <c r="B27" s="41" t="s">
        <v>25</v>
      </c>
      <c r="C27" s="174">
        <f>SUM(D27:Q27)</f>
        <v>494</v>
      </c>
      <c r="D27" s="165" t="s">
        <v>288</v>
      </c>
      <c r="E27" s="163">
        <v>19</v>
      </c>
      <c r="F27" s="165">
        <v>1</v>
      </c>
      <c r="G27" s="163">
        <v>1</v>
      </c>
      <c r="H27" s="163">
        <v>33</v>
      </c>
      <c r="I27" s="163">
        <v>105</v>
      </c>
      <c r="J27" s="163">
        <v>102</v>
      </c>
      <c r="K27" s="163">
        <v>98</v>
      </c>
      <c r="L27" s="163">
        <v>55</v>
      </c>
      <c r="M27" s="163">
        <v>28</v>
      </c>
      <c r="N27" s="163">
        <v>21</v>
      </c>
      <c r="O27" s="163">
        <v>19</v>
      </c>
      <c r="P27" s="163">
        <v>9</v>
      </c>
      <c r="Q27" s="163">
        <v>3</v>
      </c>
      <c r="R27" s="40"/>
      <c r="S27" s="267" t="s">
        <v>26</v>
      </c>
      <c r="T27" s="282"/>
      <c r="U27" s="122">
        <f>SUM(U28:U35)</f>
        <v>10112</v>
      </c>
      <c r="V27" s="122">
        <f>SUM(V28:V35)</f>
        <v>4863</v>
      </c>
      <c r="W27" s="122">
        <f aca="true" t="shared" si="10" ref="W27:AC27">SUM(W28:W35)</f>
        <v>5249</v>
      </c>
      <c r="X27" s="122">
        <f t="shared" si="10"/>
        <v>2712</v>
      </c>
      <c r="Y27" s="122">
        <f t="shared" si="10"/>
        <v>992</v>
      </c>
      <c r="Z27" s="122">
        <f t="shared" si="10"/>
        <v>1720</v>
      </c>
      <c r="AA27" s="122">
        <f t="shared" si="10"/>
        <v>1124</v>
      </c>
      <c r="AB27" s="122">
        <f t="shared" si="10"/>
        <v>567</v>
      </c>
      <c r="AC27" s="122">
        <f t="shared" si="10"/>
        <v>557</v>
      </c>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row>
    <row r="28" spans="1:29" ht="15" customHeight="1">
      <c r="A28" s="8"/>
      <c r="B28" s="32"/>
      <c r="C28" s="255"/>
      <c r="D28" s="162"/>
      <c r="E28" s="162"/>
      <c r="F28" s="162"/>
      <c r="G28" s="162"/>
      <c r="H28" s="162"/>
      <c r="I28" s="162"/>
      <c r="J28" s="162"/>
      <c r="K28" s="162"/>
      <c r="L28" s="162"/>
      <c r="M28" s="162"/>
      <c r="N28" s="162"/>
      <c r="O28" s="162"/>
      <c r="P28" s="162"/>
      <c r="Q28" s="162"/>
      <c r="R28" s="40"/>
      <c r="S28" s="8"/>
      <c r="T28" s="41" t="s">
        <v>27</v>
      </c>
      <c r="U28" s="174">
        <f>SUM(V28:W28)</f>
        <v>961</v>
      </c>
      <c r="V28" s="163">
        <v>469</v>
      </c>
      <c r="W28" s="163">
        <v>492</v>
      </c>
      <c r="X28" s="163">
        <f>SUM(Y28:Z28)</f>
        <v>259</v>
      </c>
      <c r="Y28" s="163">
        <v>101</v>
      </c>
      <c r="Z28" s="163">
        <v>158</v>
      </c>
      <c r="AA28" s="163">
        <f>SUM(AB28:AC28)</f>
        <v>104</v>
      </c>
      <c r="AB28" s="163">
        <v>59</v>
      </c>
      <c r="AC28" s="163">
        <v>45</v>
      </c>
    </row>
    <row r="29" spans="1:29" ht="15" customHeight="1">
      <c r="A29" s="267" t="s">
        <v>26</v>
      </c>
      <c r="B29" s="282"/>
      <c r="C29" s="121">
        <f>SUM(C30:C37)</f>
        <v>2042</v>
      </c>
      <c r="D29" s="122">
        <f>SUM(D30:D37)</f>
        <v>1</v>
      </c>
      <c r="E29" s="122">
        <f aca="true" t="shared" si="11" ref="E29:Q29">SUM(E30:E37)</f>
        <v>391</v>
      </c>
      <c r="F29" s="122">
        <f t="shared" si="11"/>
        <v>3</v>
      </c>
      <c r="G29" s="122">
        <f t="shared" si="11"/>
        <v>9</v>
      </c>
      <c r="H29" s="122">
        <f t="shared" si="11"/>
        <v>319</v>
      </c>
      <c r="I29" s="122">
        <f t="shared" si="11"/>
        <v>559</v>
      </c>
      <c r="J29" s="122">
        <f t="shared" si="11"/>
        <v>357</v>
      </c>
      <c r="K29" s="122">
        <f t="shared" si="11"/>
        <v>201</v>
      </c>
      <c r="L29" s="122">
        <f t="shared" si="11"/>
        <v>85</v>
      </c>
      <c r="M29" s="122">
        <f t="shared" si="11"/>
        <v>44</v>
      </c>
      <c r="N29" s="122">
        <f t="shared" si="11"/>
        <v>39</v>
      </c>
      <c r="O29" s="122">
        <f t="shared" si="11"/>
        <v>11</v>
      </c>
      <c r="P29" s="122">
        <f t="shared" si="11"/>
        <v>13</v>
      </c>
      <c r="Q29" s="122">
        <f t="shared" si="11"/>
        <v>10</v>
      </c>
      <c r="R29" s="40"/>
      <c r="S29" s="8"/>
      <c r="T29" s="41" t="s">
        <v>28</v>
      </c>
      <c r="U29" s="174">
        <f aca="true" t="shared" si="12" ref="U29:U35">SUM(V29:W29)</f>
        <v>2839</v>
      </c>
      <c r="V29" s="163">
        <v>1376</v>
      </c>
      <c r="W29" s="163">
        <v>1463</v>
      </c>
      <c r="X29" s="163">
        <f aca="true" t="shared" si="13" ref="X29:X35">SUM(Y29:Z29)</f>
        <v>733</v>
      </c>
      <c r="Y29" s="163">
        <v>268</v>
      </c>
      <c r="Z29" s="163">
        <v>465</v>
      </c>
      <c r="AA29" s="163">
        <f aca="true" t="shared" si="14" ref="AA29:AA35">SUM(AB29:AC29)</f>
        <v>287</v>
      </c>
      <c r="AB29" s="163">
        <v>162</v>
      </c>
      <c r="AC29" s="163">
        <v>125</v>
      </c>
    </row>
    <row r="30" spans="1:29" ht="15" customHeight="1">
      <c r="A30" s="8"/>
      <c r="B30" s="41" t="s">
        <v>27</v>
      </c>
      <c r="C30" s="174">
        <f>SUM(D30:Q30)</f>
        <v>191</v>
      </c>
      <c r="D30" s="165" t="s">
        <v>288</v>
      </c>
      <c r="E30" s="163">
        <v>16</v>
      </c>
      <c r="F30" s="165" t="s">
        <v>288</v>
      </c>
      <c r="G30" s="165" t="s">
        <v>288</v>
      </c>
      <c r="H30" s="163">
        <v>17</v>
      </c>
      <c r="I30" s="163">
        <v>41</v>
      </c>
      <c r="J30" s="163">
        <v>39</v>
      </c>
      <c r="K30" s="163">
        <v>29</v>
      </c>
      <c r="L30" s="163">
        <v>16</v>
      </c>
      <c r="M30" s="163">
        <v>15</v>
      </c>
      <c r="N30" s="163">
        <v>11</v>
      </c>
      <c r="O30" s="163">
        <v>4</v>
      </c>
      <c r="P30" s="163">
        <v>3</v>
      </c>
      <c r="Q30" s="165" t="s">
        <v>288</v>
      </c>
      <c r="R30" s="40"/>
      <c r="S30" s="8"/>
      <c r="T30" s="41" t="s">
        <v>29</v>
      </c>
      <c r="U30" s="174">
        <f t="shared" si="12"/>
        <v>2370</v>
      </c>
      <c r="V30" s="163">
        <v>1140</v>
      </c>
      <c r="W30" s="163">
        <v>1230</v>
      </c>
      <c r="X30" s="163">
        <f t="shared" si="13"/>
        <v>679</v>
      </c>
      <c r="Y30" s="163">
        <v>258</v>
      </c>
      <c r="Z30" s="163">
        <v>421</v>
      </c>
      <c r="AA30" s="163">
        <f t="shared" si="14"/>
        <v>329</v>
      </c>
      <c r="AB30" s="163">
        <v>165</v>
      </c>
      <c r="AC30" s="163">
        <v>164</v>
      </c>
    </row>
    <row r="31" spans="1:29" ht="15" customHeight="1">
      <c r="A31" s="8"/>
      <c r="B31" s="41" t="s">
        <v>28</v>
      </c>
      <c r="C31" s="174">
        <f aca="true" t="shared" si="15" ref="C31:C37">SUM(D31:Q31)</f>
        <v>550</v>
      </c>
      <c r="D31" s="165" t="s">
        <v>288</v>
      </c>
      <c r="E31" s="163">
        <v>62</v>
      </c>
      <c r="F31" s="165" t="s">
        <v>288</v>
      </c>
      <c r="G31" s="165" t="s">
        <v>288</v>
      </c>
      <c r="H31" s="163">
        <v>73</v>
      </c>
      <c r="I31" s="163">
        <v>150</v>
      </c>
      <c r="J31" s="163">
        <v>119</v>
      </c>
      <c r="K31" s="163">
        <v>78</v>
      </c>
      <c r="L31" s="163">
        <v>30</v>
      </c>
      <c r="M31" s="163">
        <v>11</v>
      </c>
      <c r="N31" s="163">
        <v>13</v>
      </c>
      <c r="O31" s="163">
        <v>2</v>
      </c>
      <c r="P31" s="163">
        <v>6</v>
      </c>
      <c r="Q31" s="163">
        <v>6</v>
      </c>
      <c r="R31" s="40"/>
      <c r="S31" s="8"/>
      <c r="T31" s="41" t="s">
        <v>30</v>
      </c>
      <c r="U31" s="174">
        <f t="shared" si="12"/>
        <v>530</v>
      </c>
      <c r="V31" s="163">
        <v>251</v>
      </c>
      <c r="W31" s="163">
        <v>279</v>
      </c>
      <c r="X31" s="163">
        <f t="shared" si="13"/>
        <v>151</v>
      </c>
      <c r="Y31" s="163">
        <v>52</v>
      </c>
      <c r="Z31" s="163">
        <v>99</v>
      </c>
      <c r="AA31" s="163">
        <f t="shared" si="14"/>
        <v>54</v>
      </c>
      <c r="AB31" s="163">
        <v>22</v>
      </c>
      <c r="AC31" s="163">
        <v>32</v>
      </c>
    </row>
    <row r="32" spans="1:29" ht="15" customHeight="1">
      <c r="A32" s="8"/>
      <c r="B32" s="41" t="s">
        <v>29</v>
      </c>
      <c r="C32" s="174">
        <f t="shared" si="15"/>
        <v>448</v>
      </c>
      <c r="D32" s="165">
        <v>1</v>
      </c>
      <c r="E32" s="163">
        <v>74</v>
      </c>
      <c r="F32" s="165" t="s">
        <v>288</v>
      </c>
      <c r="G32" s="165" t="s">
        <v>288</v>
      </c>
      <c r="H32" s="163">
        <v>73</v>
      </c>
      <c r="I32" s="163">
        <v>136</v>
      </c>
      <c r="J32" s="163">
        <v>80</v>
      </c>
      <c r="K32" s="163">
        <v>49</v>
      </c>
      <c r="L32" s="163">
        <v>21</v>
      </c>
      <c r="M32" s="163">
        <v>5</v>
      </c>
      <c r="N32" s="163">
        <v>4</v>
      </c>
      <c r="O32" s="163">
        <v>3</v>
      </c>
      <c r="P32" s="165" t="s">
        <v>288</v>
      </c>
      <c r="Q32" s="165">
        <v>2</v>
      </c>
      <c r="R32" s="40"/>
      <c r="S32" s="8"/>
      <c r="T32" s="41" t="s">
        <v>31</v>
      </c>
      <c r="U32" s="174">
        <f t="shared" si="12"/>
        <v>777</v>
      </c>
      <c r="V32" s="163">
        <v>371</v>
      </c>
      <c r="W32" s="163">
        <v>406</v>
      </c>
      <c r="X32" s="163">
        <f t="shared" si="13"/>
        <v>194</v>
      </c>
      <c r="Y32" s="163">
        <v>55</v>
      </c>
      <c r="Z32" s="163">
        <v>139</v>
      </c>
      <c r="AA32" s="163">
        <f t="shared" si="14"/>
        <v>34</v>
      </c>
      <c r="AB32" s="163">
        <v>15</v>
      </c>
      <c r="AC32" s="163">
        <v>19</v>
      </c>
    </row>
    <row r="33" spans="1:29" ht="15" customHeight="1">
      <c r="A33" s="8"/>
      <c r="B33" s="41" t="s">
        <v>30</v>
      </c>
      <c r="C33" s="174">
        <f t="shared" si="15"/>
        <v>111</v>
      </c>
      <c r="D33" s="165" t="s">
        <v>288</v>
      </c>
      <c r="E33" s="163">
        <v>40</v>
      </c>
      <c r="F33" s="165">
        <v>1</v>
      </c>
      <c r="G33" s="165">
        <v>3</v>
      </c>
      <c r="H33" s="163">
        <v>12</v>
      </c>
      <c r="I33" s="163">
        <v>27</v>
      </c>
      <c r="J33" s="163">
        <v>19</v>
      </c>
      <c r="K33" s="163">
        <v>4</v>
      </c>
      <c r="L33" s="163">
        <v>4</v>
      </c>
      <c r="M33" s="165" t="s">
        <v>288</v>
      </c>
      <c r="N33" s="165">
        <v>1</v>
      </c>
      <c r="O33" s="165" t="s">
        <v>288</v>
      </c>
      <c r="P33" s="165" t="s">
        <v>288</v>
      </c>
      <c r="Q33" s="165" t="s">
        <v>288</v>
      </c>
      <c r="R33" s="40"/>
      <c r="S33" s="8"/>
      <c r="T33" s="41" t="s">
        <v>32</v>
      </c>
      <c r="U33" s="174">
        <f t="shared" si="12"/>
        <v>2243</v>
      </c>
      <c r="V33" s="163">
        <v>1083</v>
      </c>
      <c r="W33" s="163">
        <v>1160</v>
      </c>
      <c r="X33" s="163">
        <f t="shared" si="13"/>
        <v>611</v>
      </c>
      <c r="Y33" s="163">
        <v>232</v>
      </c>
      <c r="Z33" s="163">
        <v>379</v>
      </c>
      <c r="AA33" s="163">
        <f t="shared" si="14"/>
        <v>294</v>
      </c>
      <c r="AB33" s="163">
        <v>135</v>
      </c>
      <c r="AC33" s="163">
        <v>159</v>
      </c>
    </row>
    <row r="34" spans="1:29" ht="15" customHeight="1">
      <c r="A34" s="8"/>
      <c r="B34" s="41" t="s">
        <v>31</v>
      </c>
      <c r="C34" s="174">
        <f t="shared" si="15"/>
        <v>166</v>
      </c>
      <c r="D34" s="165" t="s">
        <v>288</v>
      </c>
      <c r="E34" s="163">
        <v>71</v>
      </c>
      <c r="F34" s="165" t="s">
        <v>288</v>
      </c>
      <c r="G34" s="165" t="s">
        <v>288</v>
      </c>
      <c r="H34" s="163">
        <v>48</v>
      </c>
      <c r="I34" s="163">
        <v>32</v>
      </c>
      <c r="J34" s="163">
        <v>10</v>
      </c>
      <c r="K34" s="165">
        <v>1</v>
      </c>
      <c r="L34" s="163">
        <v>1</v>
      </c>
      <c r="M34" s="163">
        <v>1</v>
      </c>
      <c r="N34" s="165" t="s">
        <v>288</v>
      </c>
      <c r="O34" s="165">
        <v>2</v>
      </c>
      <c r="P34" s="165" t="s">
        <v>288</v>
      </c>
      <c r="Q34" s="165" t="s">
        <v>288</v>
      </c>
      <c r="R34" s="40"/>
      <c r="S34" s="8"/>
      <c r="T34" s="41" t="s">
        <v>33</v>
      </c>
      <c r="U34" s="174">
        <f t="shared" si="12"/>
        <v>286</v>
      </c>
      <c r="V34" s="163">
        <v>128</v>
      </c>
      <c r="W34" s="163">
        <v>158</v>
      </c>
      <c r="X34" s="163">
        <f t="shared" si="13"/>
        <v>65</v>
      </c>
      <c r="Y34" s="163">
        <v>19</v>
      </c>
      <c r="Z34" s="163">
        <v>46</v>
      </c>
      <c r="AA34" s="163">
        <f t="shared" si="14"/>
        <v>10</v>
      </c>
      <c r="AB34" s="163">
        <v>2</v>
      </c>
      <c r="AC34" s="163">
        <v>8</v>
      </c>
    </row>
    <row r="35" spans="1:29" ht="15" customHeight="1">
      <c r="A35" s="8"/>
      <c r="B35" s="41" t="s">
        <v>32</v>
      </c>
      <c r="C35" s="174">
        <f t="shared" si="15"/>
        <v>489</v>
      </c>
      <c r="D35" s="165" t="s">
        <v>288</v>
      </c>
      <c r="E35" s="163">
        <v>73</v>
      </c>
      <c r="F35" s="165" t="s">
        <v>288</v>
      </c>
      <c r="G35" s="163">
        <v>2</v>
      </c>
      <c r="H35" s="163">
        <v>73</v>
      </c>
      <c r="I35" s="163">
        <v>171</v>
      </c>
      <c r="J35" s="163">
        <v>89</v>
      </c>
      <c r="K35" s="163">
        <v>40</v>
      </c>
      <c r="L35" s="163">
        <v>13</v>
      </c>
      <c r="M35" s="163">
        <v>12</v>
      </c>
      <c r="N35" s="163">
        <v>10</v>
      </c>
      <c r="O35" s="165" t="s">
        <v>288</v>
      </c>
      <c r="P35" s="163">
        <v>4</v>
      </c>
      <c r="Q35" s="163">
        <v>2</v>
      </c>
      <c r="R35" s="40"/>
      <c r="S35" s="8"/>
      <c r="T35" s="41" t="s">
        <v>34</v>
      </c>
      <c r="U35" s="174">
        <f t="shared" si="12"/>
        <v>106</v>
      </c>
      <c r="V35" s="163">
        <v>45</v>
      </c>
      <c r="W35" s="163">
        <v>61</v>
      </c>
      <c r="X35" s="163">
        <f t="shared" si="13"/>
        <v>20</v>
      </c>
      <c r="Y35" s="163">
        <v>7</v>
      </c>
      <c r="Z35" s="163">
        <v>13</v>
      </c>
      <c r="AA35" s="163">
        <f t="shared" si="14"/>
        <v>12</v>
      </c>
      <c r="AB35" s="163">
        <v>7</v>
      </c>
      <c r="AC35" s="163">
        <v>5</v>
      </c>
    </row>
    <row r="36" spans="1:29" ht="15" customHeight="1">
      <c r="A36" s="8"/>
      <c r="B36" s="41" t="s">
        <v>33</v>
      </c>
      <c r="C36" s="174">
        <f t="shared" si="15"/>
        <v>66</v>
      </c>
      <c r="D36" s="165" t="s">
        <v>288</v>
      </c>
      <c r="E36" s="163">
        <v>43</v>
      </c>
      <c r="F36" s="165" t="s">
        <v>288</v>
      </c>
      <c r="G36" s="165" t="s">
        <v>288</v>
      </c>
      <c r="H36" s="163">
        <v>21</v>
      </c>
      <c r="I36" s="163">
        <v>1</v>
      </c>
      <c r="J36" s="165">
        <v>1</v>
      </c>
      <c r="K36" s="165" t="s">
        <v>288</v>
      </c>
      <c r="L36" s="165" t="s">
        <v>288</v>
      </c>
      <c r="M36" s="165" t="s">
        <v>288</v>
      </c>
      <c r="N36" s="165" t="s">
        <v>288</v>
      </c>
      <c r="O36" s="165" t="s">
        <v>288</v>
      </c>
      <c r="P36" s="165" t="s">
        <v>288</v>
      </c>
      <c r="Q36" s="165" t="s">
        <v>288</v>
      </c>
      <c r="R36" s="40"/>
      <c r="S36" s="8"/>
      <c r="T36" s="32"/>
      <c r="U36" s="255"/>
      <c r="V36" s="162"/>
      <c r="W36" s="162"/>
      <c r="X36" s="162"/>
      <c r="Y36" s="162"/>
      <c r="Z36" s="162"/>
      <c r="AA36" s="162"/>
      <c r="AB36" s="162"/>
      <c r="AC36" s="162"/>
    </row>
    <row r="37" spans="1:29" ht="15" customHeight="1">
      <c r="A37" s="8"/>
      <c r="B37" s="41" t="s">
        <v>34</v>
      </c>
      <c r="C37" s="174">
        <f t="shared" si="15"/>
        <v>21</v>
      </c>
      <c r="D37" s="165" t="s">
        <v>288</v>
      </c>
      <c r="E37" s="163">
        <v>12</v>
      </c>
      <c r="F37" s="163">
        <v>2</v>
      </c>
      <c r="G37" s="163">
        <v>4</v>
      </c>
      <c r="H37" s="163">
        <v>2</v>
      </c>
      <c r="I37" s="163">
        <v>1</v>
      </c>
      <c r="J37" s="165" t="s">
        <v>288</v>
      </c>
      <c r="K37" s="165" t="s">
        <v>288</v>
      </c>
      <c r="L37" s="165" t="s">
        <v>288</v>
      </c>
      <c r="M37" s="165" t="s">
        <v>288</v>
      </c>
      <c r="N37" s="165" t="s">
        <v>288</v>
      </c>
      <c r="O37" s="165" t="s">
        <v>288</v>
      </c>
      <c r="P37" s="165" t="s">
        <v>288</v>
      </c>
      <c r="Q37" s="165" t="s">
        <v>288</v>
      </c>
      <c r="R37" s="40"/>
      <c r="S37" s="267" t="s">
        <v>35</v>
      </c>
      <c r="T37" s="282"/>
      <c r="U37" s="122">
        <f>SUM(U38:U42)</f>
        <v>14104</v>
      </c>
      <c r="V37" s="122">
        <f>SUM(V38:V42)</f>
        <v>6789</v>
      </c>
      <c r="W37" s="122">
        <f aca="true" t="shared" si="16" ref="W37:AC37">SUM(W38:W42)</f>
        <v>7315</v>
      </c>
      <c r="X37" s="122">
        <f t="shared" si="16"/>
        <v>3494</v>
      </c>
      <c r="Y37" s="122">
        <f t="shared" si="16"/>
        <v>1414</v>
      </c>
      <c r="Z37" s="122">
        <f t="shared" si="16"/>
        <v>2080</v>
      </c>
      <c r="AA37" s="122">
        <f t="shared" si="16"/>
        <v>1343</v>
      </c>
      <c r="AB37" s="122">
        <f t="shared" si="16"/>
        <v>766</v>
      </c>
      <c r="AC37" s="122">
        <f t="shared" si="16"/>
        <v>577</v>
      </c>
    </row>
    <row r="38" spans="1:29" ht="15" customHeight="1">
      <c r="A38" s="8"/>
      <c r="B38" s="32"/>
      <c r="C38" s="255"/>
      <c r="D38" s="162"/>
      <c r="E38" s="162"/>
      <c r="F38" s="162"/>
      <c r="G38" s="162"/>
      <c r="H38" s="162"/>
      <c r="I38" s="162"/>
      <c r="J38" s="162"/>
      <c r="K38" s="162"/>
      <c r="L38" s="162"/>
      <c r="M38" s="162"/>
      <c r="N38" s="162"/>
      <c r="O38" s="162"/>
      <c r="P38" s="162"/>
      <c r="Q38" s="162"/>
      <c r="R38" s="40"/>
      <c r="S38" s="8"/>
      <c r="T38" s="41" t="s">
        <v>36</v>
      </c>
      <c r="U38" s="174">
        <f>SUM(V38:W38)</f>
        <v>7713</v>
      </c>
      <c r="V38" s="163">
        <v>3727</v>
      </c>
      <c r="W38" s="163">
        <v>3986</v>
      </c>
      <c r="X38" s="163">
        <f>SUM(Y38:Z38)</f>
        <v>1946</v>
      </c>
      <c r="Y38" s="163">
        <v>778</v>
      </c>
      <c r="Z38" s="163">
        <v>1168</v>
      </c>
      <c r="AA38" s="163">
        <f>SUM(AB38:AC38)</f>
        <v>687</v>
      </c>
      <c r="AB38" s="163">
        <v>378</v>
      </c>
      <c r="AC38" s="163">
        <v>309</v>
      </c>
    </row>
    <row r="39" spans="1:29" ht="15" customHeight="1">
      <c r="A39" s="267" t="s">
        <v>35</v>
      </c>
      <c r="B39" s="282"/>
      <c r="C39" s="121">
        <f>SUM(C40:C44)</f>
        <v>3017</v>
      </c>
      <c r="D39" s="122">
        <f>SUM(D40:D44)</f>
        <v>2</v>
      </c>
      <c r="E39" s="122">
        <f aca="true" t="shared" si="17" ref="E39:Q39">SUM(E40:E44)</f>
        <v>660</v>
      </c>
      <c r="F39" s="122">
        <f t="shared" si="17"/>
        <v>3</v>
      </c>
      <c r="G39" s="122">
        <f t="shared" si="17"/>
        <v>16</v>
      </c>
      <c r="H39" s="122">
        <f t="shared" si="17"/>
        <v>434</v>
      </c>
      <c r="I39" s="122">
        <f t="shared" si="17"/>
        <v>933</v>
      </c>
      <c r="J39" s="122">
        <f t="shared" si="17"/>
        <v>512</v>
      </c>
      <c r="K39" s="122">
        <f t="shared" si="17"/>
        <v>218</v>
      </c>
      <c r="L39" s="122">
        <f t="shared" si="17"/>
        <v>80</v>
      </c>
      <c r="M39" s="122">
        <f t="shared" si="17"/>
        <v>45</v>
      </c>
      <c r="N39" s="122">
        <f t="shared" si="17"/>
        <v>37</v>
      </c>
      <c r="O39" s="122">
        <f t="shared" si="17"/>
        <v>20</v>
      </c>
      <c r="P39" s="122">
        <f t="shared" si="17"/>
        <v>44</v>
      </c>
      <c r="Q39" s="122">
        <f t="shared" si="17"/>
        <v>13</v>
      </c>
      <c r="R39" s="40"/>
      <c r="S39" s="8"/>
      <c r="T39" s="41" t="s">
        <v>37</v>
      </c>
      <c r="U39" s="174">
        <f>SUM(V39:W39)</f>
        <v>2204</v>
      </c>
      <c r="V39" s="163">
        <v>1025</v>
      </c>
      <c r="W39" s="163">
        <v>1179</v>
      </c>
      <c r="X39" s="163">
        <f>SUM(Y39:Z39)</f>
        <v>549</v>
      </c>
      <c r="Y39" s="163">
        <v>221</v>
      </c>
      <c r="Z39" s="163">
        <v>328</v>
      </c>
      <c r="AA39" s="163">
        <f>SUM(AB39:AC39)</f>
        <v>252</v>
      </c>
      <c r="AB39" s="163">
        <v>154</v>
      </c>
      <c r="AC39" s="163">
        <v>98</v>
      </c>
    </row>
    <row r="40" spans="1:29" ht="15" customHeight="1">
      <c r="A40" s="8"/>
      <c r="B40" s="41" t="s">
        <v>36</v>
      </c>
      <c r="C40" s="174">
        <f>SUM(D40:Q40)</f>
        <v>1681</v>
      </c>
      <c r="D40" s="165">
        <v>1</v>
      </c>
      <c r="E40" s="163">
        <v>217</v>
      </c>
      <c r="F40" s="165" t="s">
        <v>288</v>
      </c>
      <c r="G40" s="165">
        <v>1</v>
      </c>
      <c r="H40" s="163">
        <v>232</v>
      </c>
      <c r="I40" s="163">
        <v>670</v>
      </c>
      <c r="J40" s="163">
        <v>331</v>
      </c>
      <c r="K40" s="163">
        <v>129</v>
      </c>
      <c r="L40" s="163">
        <v>41</v>
      </c>
      <c r="M40" s="163">
        <v>21</v>
      </c>
      <c r="N40" s="163">
        <v>15</v>
      </c>
      <c r="O40" s="163">
        <v>7</v>
      </c>
      <c r="P40" s="163">
        <v>13</v>
      </c>
      <c r="Q40" s="163">
        <v>3</v>
      </c>
      <c r="R40" s="40"/>
      <c r="S40" s="8"/>
      <c r="T40" s="41" t="s">
        <v>38</v>
      </c>
      <c r="U40" s="174">
        <f>SUM(V40:W40)</f>
        <v>384</v>
      </c>
      <c r="V40" s="163">
        <v>193</v>
      </c>
      <c r="W40" s="163">
        <v>191</v>
      </c>
      <c r="X40" s="163">
        <f>SUM(Y40:Z40)</f>
        <v>104</v>
      </c>
      <c r="Y40" s="163">
        <v>47</v>
      </c>
      <c r="Z40" s="163">
        <v>57</v>
      </c>
      <c r="AA40" s="163">
        <f>SUM(AB40:AC40)</f>
        <v>53</v>
      </c>
      <c r="AB40" s="163">
        <v>32</v>
      </c>
      <c r="AC40" s="163">
        <v>21</v>
      </c>
    </row>
    <row r="41" spans="1:29" ht="15" customHeight="1">
      <c r="A41" s="8"/>
      <c r="B41" s="41" t="s">
        <v>37</v>
      </c>
      <c r="C41" s="174">
        <f>SUM(D41:Q41)</f>
        <v>451</v>
      </c>
      <c r="D41" s="165" t="s">
        <v>288</v>
      </c>
      <c r="E41" s="163">
        <v>116</v>
      </c>
      <c r="F41" s="165">
        <v>1</v>
      </c>
      <c r="G41" s="163">
        <v>10</v>
      </c>
      <c r="H41" s="163">
        <v>81</v>
      </c>
      <c r="I41" s="163">
        <v>131</v>
      </c>
      <c r="J41" s="163">
        <v>70</v>
      </c>
      <c r="K41" s="163">
        <v>25</v>
      </c>
      <c r="L41" s="163">
        <v>9</v>
      </c>
      <c r="M41" s="163">
        <v>3</v>
      </c>
      <c r="N41" s="163">
        <v>2</v>
      </c>
      <c r="O41" s="163">
        <v>1</v>
      </c>
      <c r="P41" s="163">
        <v>2</v>
      </c>
      <c r="Q41" s="165" t="s">
        <v>288</v>
      </c>
      <c r="R41" s="40"/>
      <c r="S41" s="8"/>
      <c r="T41" s="41" t="s">
        <v>39</v>
      </c>
      <c r="U41" s="174">
        <f>SUM(V41:W41)</f>
        <v>2268</v>
      </c>
      <c r="V41" s="163">
        <v>1104</v>
      </c>
      <c r="W41" s="163">
        <v>1164</v>
      </c>
      <c r="X41" s="163">
        <f>SUM(Y41:Z41)</f>
        <v>613</v>
      </c>
      <c r="Y41" s="163">
        <v>258</v>
      </c>
      <c r="Z41" s="163">
        <v>355</v>
      </c>
      <c r="AA41" s="163">
        <f>SUM(AB41:AC41)</f>
        <v>265</v>
      </c>
      <c r="AB41" s="163">
        <v>152</v>
      </c>
      <c r="AC41" s="163">
        <v>113</v>
      </c>
    </row>
    <row r="42" spans="1:29" ht="15" customHeight="1">
      <c r="A42" s="8"/>
      <c r="B42" s="41" t="s">
        <v>38</v>
      </c>
      <c r="C42" s="174">
        <f>SUM(D42:Q42)</f>
        <v>82</v>
      </c>
      <c r="D42" s="165" t="s">
        <v>288</v>
      </c>
      <c r="E42" s="163">
        <v>60</v>
      </c>
      <c r="F42" s="165" t="s">
        <v>288</v>
      </c>
      <c r="G42" s="163">
        <v>2</v>
      </c>
      <c r="H42" s="163">
        <v>7</v>
      </c>
      <c r="I42" s="163">
        <v>6</v>
      </c>
      <c r="J42" s="163">
        <v>3</v>
      </c>
      <c r="K42" s="163">
        <v>1</v>
      </c>
      <c r="L42" s="165">
        <v>2</v>
      </c>
      <c r="M42" s="165" t="s">
        <v>288</v>
      </c>
      <c r="N42" s="165">
        <v>1</v>
      </c>
      <c r="O42" s="165" t="s">
        <v>288</v>
      </c>
      <c r="P42" s="165" t="s">
        <v>288</v>
      </c>
      <c r="Q42" s="165" t="s">
        <v>288</v>
      </c>
      <c r="R42" s="40"/>
      <c r="S42" s="8"/>
      <c r="T42" s="41" t="s">
        <v>40</v>
      </c>
      <c r="U42" s="174">
        <f>SUM(V42:W42)</f>
        <v>1535</v>
      </c>
      <c r="V42" s="163">
        <v>740</v>
      </c>
      <c r="W42" s="163">
        <v>795</v>
      </c>
      <c r="X42" s="163">
        <f>SUM(Y42:Z42)</f>
        <v>282</v>
      </c>
      <c r="Y42" s="163">
        <v>110</v>
      </c>
      <c r="Z42" s="163">
        <v>172</v>
      </c>
      <c r="AA42" s="163">
        <f>SUM(AB42:AC42)</f>
        <v>86</v>
      </c>
      <c r="AB42" s="163">
        <v>50</v>
      </c>
      <c r="AC42" s="163">
        <v>36</v>
      </c>
    </row>
    <row r="43" spans="1:29" ht="15" customHeight="1">
      <c r="A43" s="8"/>
      <c r="B43" s="41" t="s">
        <v>39</v>
      </c>
      <c r="C43" s="174">
        <f>SUM(D43:Q43)</f>
        <v>464</v>
      </c>
      <c r="D43" s="165">
        <v>1</v>
      </c>
      <c r="E43" s="163">
        <v>66</v>
      </c>
      <c r="F43" s="163">
        <v>1</v>
      </c>
      <c r="G43" s="165">
        <v>3</v>
      </c>
      <c r="H43" s="163">
        <v>45</v>
      </c>
      <c r="I43" s="163">
        <v>99</v>
      </c>
      <c r="J43" s="163">
        <v>96</v>
      </c>
      <c r="K43" s="163">
        <v>61</v>
      </c>
      <c r="L43" s="163">
        <v>26</v>
      </c>
      <c r="M43" s="163">
        <v>19</v>
      </c>
      <c r="N43" s="163">
        <v>19</v>
      </c>
      <c r="O43" s="163">
        <v>10</v>
      </c>
      <c r="P43" s="163">
        <v>12</v>
      </c>
      <c r="Q43" s="163">
        <v>6</v>
      </c>
      <c r="R43" s="40"/>
      <c r="S43" s="8"/>
      <c r="T43" s="32"/>
      <c r="U43" s="255"/>
      <c r="V43" s="162"/>
      <c r="W43" s="162"/>
      <c r="X43" s="162"/>
      <c r="Y43" s="162"/>
      <c r="Z43" s="162"/>
      <c r="AA43" s="162"/>
      <c r="AB43" s="162"/>
      <c r="AC43" s="162"/>
    </row>
    <row r="44" spans="1:29" ht="15" customHeight="1">
      <c r="A44" s="8"/>
      <c r="B44" s="41" t="s">
        <v>40</v>
      </c>
      <c r="C44" s="174">
        <f>SUM(D44:Q44)</f>
        <v>339</v>
      </c>
      <c r="D44" s="165" t="s">
        <v>288</v>
      </c>
      <c r="E44" s="163">
        <v>201</v>
      </c>
      <c r="F44" s="163">
        <v>1</v>
      </c>
      <c r="G44" s="165" t="s">
        <v>288</v>
      </c>
      <c r="H44" s="163">
        <v>69</v>
      </c>
      <c r="I44" s="163">
        <v>27</v>
      </c>
      <c r="J44" s="163">
        <v>12</v>
      </c>
      <c r="K44" s="163">
        <v>2</v>
      </c>
      <c r="L44" s="163">
        <v>2</v>
      </c>
      <c r="M44" s="165">
        <v>2</v>
      </c>
      <c r="N44" s="165" t="s">
        <v>288</v>
      </c>
      <c r="O44" s="165">
        <v>2</v>
      </c>
      <c r="P44" s="163">
        <v>17</v>
      </c>
      <c r="Q44" s="163">
        <v>4</v>
      </c>
      <c r="R44" s="40"/>
      <c r="S44" s="267" t="s">
        <v>45</v>
      </c>
      <c r="T44" s="282"/>
      <c r="U44" s="122">
        <f>SUM(U45:U48)</f>
        <v>19630</v>
      </c>
      <c r="V44" s="122">
        <f>SUM(V45:V48)</f>
        <v>9505</v>
      </c>
      <c r="W44" s="122">
        <f aca="true" t="shared" si="18" ref="W44:AC44">SUM(W45:W48)</f>
        <v>10125</v>
      </c>
      <c r="X44" s="122">
        <f t="shared" si="18"/>
        <v>5033</v>
      </c>
      <c r="Y44" s="122">
        <f t="shared" si="18"/>
        <v>2005</v>
      </c>
      <c r="Z44" s="122">
        <f t="shared" si="18"/>
        <v>3028</v>
      </c>
      <c r="AA44" s="122">
        <f t="shared" si="18"/>
        <v>1914</v>
      </c>
      <c r="AB44" s="122">
        <f t="shared" si="18"/>
        <v>1044</v>
      </c>
      <c r="AC44" s="122">
        <f t="shared" si="18"/>
        <v>870</v>
      </c>
    </row>
    <row r="45" spans="1:29" ht="15" customHeight="1">
      <c r="A45" s="8"/>
      <c r="B45" s="32"/>
      <c r="C45" s="255"/>
      <c r="D45" s="162"/>
      <c r="E45" s="162"/>
      <c r="F45" s="162"/>
      <c r="G45" s="162"/>
      <c r="H45" s="162"/>
      <c r="I45" s="162"/>
      <c r="J45" s="162"/>
      <c r="K45" s="162"/>
      <c r="L45" s="162"/>
      <c r="M45" s="162"/>
      <c r="N45" s="162"/>
      <c r="O45" s="162"/>
      <c r="P45" s="162"/>
      <c r="Q45" s="162"/>
      <c r="R45" s="40"/>
      <c r="T45" s="41" t="s">
        <v>46</v>
      </c>
      <c r="U45" s="174">
        <f>SUM(V45:W45)</f>
        <v>5125</v>
      </c>
      <c r="V45" s="163">
        <v>2440</v>
      </c>
      <c r="W45" s="163">
        <v>2685</v>
      </c>
      <c r="X45" s="163">
        <f>SUM(Y45:Z45)</f>
        <v>1558</v>
      </c>
      <c r="Y45" s="163">
        <v>595</v>
      </c>
      <c r="Z45" s="163">
        <v>963</v>
      </c>
      <c r="AA45" s="163">
        <f>SUM(AB45:AC45)</f>
        <v>745</v>
      </c>
      <c r="AB45" s="163">
        <v>348</v>
      </c>
      <c r="AC45" s="163">
        <v>397</v>
      </c>
    </row>
    <row r="46" spans="1:201" s="22" customFormat="1" ht="15" customHeight="1">
      <c r="A46" s="267" t="s">
        <v>45</v>
      </c>
      <c r="B46" s="282"/>
      <c r="C46" s="122">
        <f>SUM(C47:C50)</f>
        <v>4581</v>
      </c>
      <c r="D46" s="123" t="s">
        <v>463</v>
      </c>
      <c r="E46" s="122">
        <f aca="true" t="shared" si="19" ref="E46:Q46">SUM(E47:E50)</f>
        <v>824</v>
      </c>
      <c r="F46" s="122">
        <f t="shared" si="19"/>
        <v>5</v>
      </c>
      <c r="G46" s="122">
        <f t="shared" si="19"/>
        <v>13</v>
      </c>
      <c r="H46" s="122">
        <f t="shared" si="19"/>
        <v>783</v>
      </c>
      <c r="I46" s="122">
        <f t="shared" si="19"/>
        <v>1532</v>
      </c>
      <c r="J46" s="122">
        <f t="shared" si="19"/>
        <v>765</v>
      </c>
      <c r="K46" s="122">
        <f t="shared" si="19"/>
        <v>329</v>
      </c>
      <c r="L46" s="122">
        <f t="shared" si="19"/>
        <v>142</v>
      </c>
      <c r="M46" s="122">
        <f t="shared" si="19"/>
        <v>62</v>
      </c>
      <c r="N46" s="122">
        <f t="shared" si="19"/>
        <v>62</v>
      </c>
      <c r="O46" s="122">
        <f t="shared" si="19"/>
        <v>28</v>
      </c>
      <c r="P46" s="122">
        <f t="shared" si="19"/>
        <v>33</v>
      </c>
      <c r="Q46" s="122">
        <f t="shared" si="19"/>
        <v>3</v>
      </c>
      <c r="R46" s="40"/>
      <c r="S46" s="21"/>
      <c r="T46" s="41" t="s">
        <v>47</v>
      </c>
      <c r="U46" s="174">
        <f>SUM(V46:W46)</f>
        <v>3111</v>
      </c>
      <c r="V46" s="163">
        <v>1506</v>
      </c>
      <c r="W46" s="163">
        <v>1605</v>
      </c>
      <c r="X46" s="163">
        <f>SUM(Y46:Z46)</f>
        <v>794</v>
      </c>
      <c r="Y46" s="163">
        <v>321</v>
      </c>
      <c r="Z46" s="163">
        <v>473</v>
      </c>
      <c r="AA46" s="163">
        <f>SUM(AB46:AC46)</f>
        <v>264</v>
      </c>
      <c r="AB46" s="163">
        <v>160</v>
      </c>
      <c r="AC46" s="163">
        <v>104</v>
      </c>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row>
    <row r="47" spans="1:201" s="22" customFormat="1" ht="15" customHeight="1">
      <c r="A47" s="21"/>
      <c r="B47" s="41" t="s">
        <v>46</v>
      </c>
      <c r="C47" s="174">
        <f>SUM(D47:Q47)</f>
        <v>1306</v>
      </c>
      <c r="D47" s="165" t="s">
        <v>288</v>
      </c>
      <c r="E47" s="163">
        <v>315</v>
      </c>
      <c r="F47" s="163">
        <v>3</v>
      </c>
      <c r="G47" s="163">
        <v>3</v>
      </c>
      <c r="H47" s="163">
        <v>258</v>
      </c>
      <c r="I47" s="163">
        <v>415</v>
      </c>
      <c r="J47" s="163">
        <v>183</v>
      </c>
      <c r="K47" s="163">
        <v>66</v>
      </c>
      <c r="L47" s="163">
        <v>30</v>
      </c>
      <c r="M47" s="163">
        <v>9</v>
      </c>
      <c r="N47" s="163">
        <v>13</v>
      </c>
      <c r="O47" s="163">
        <v>6</v>
      </c>
      <c r="P47" s="163">
        <v>5</v>
      </c>
      <c r="Q47" s="165" t="s">
        <v>288</v>
      </c>
      <c r="R47" s="40"/>
      <c r="S47" s="21"/>
      <c r="T47" s="41" t="s">
        <v>48</v>
      </c>
      <c r="U47" s="174">
        <f>SUM(V47:W47)</f>
        <v>8358</v>
      </c>
      <c r="V47" s="163">
        <v>4063</v>
      </c>
      <c r="W47" s="163">
        <v>4295</v>
      </c>
      <c r="X47" s="163">
        <f>SUM(Y47:Z47)</f>
        <v>1898</v>
      </c>
      <c r="Y47" s="163">
        <v>735</v>
      </c>
      <c r="Z47" s="163">
        <v>1163</v>
      </c>
      <c r="AA47" s="163">
        <f>SUM(AB47:AC47)</f>
        <v>668</v>
      </c>
      <c r="AB47" s="163">
        <v>370</v>
      </c>
      <c r="AC47" s="163">
        <v>298</v>
      </c>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row>
    <row r="48" spans="1:201" s="22" customFormat="1" ht="15" customHeight="1">
      <c r="A48" s="21"/>
      <c r="B48" s="41" t="s">
        <v>47</v>
      </c>
      <c r="C48" s="174">
        <f>SUM(D48:Q48)</f>
        <v>702</v>
      </c>
      <c r="D48" s="165" t="s">
        <v>288</v>
      </c>
      <c r="E48" s="163">
        <v>113</v>
      </c>
      <c r="F48" s="165" t="s">
        <v>288</v>
      </c>
      <c r="G48" s="163">
        <v>5</v>
      </c>
      <c r="H48" s="163">
        <v>135</v>
      </c>
      <c r="I48" s="163">
        <v>233</v>
      </c>
      <c r="J48" s="163">
        <v>110</v>
      </c>
      <c r="K48" s="163">
        <v>53</v>
      </c>
      <c r="L48" s="163">
        <v>23</v>
      </c>
      <c r="M48" s="163">
        <v>8</v>
      </c>
      <c r="N48" s="163">
        <v>10</v>
      </c>
      <c r="O48" s="165">
        <v>5</v>
      </c>
      <c r="P48" s="163">
        <v>5</v>
      </c>
      <c r="Q48" s="163">
        <v>2</v>
      </c>
      <c r="R48" s="40"/>
      <c r="S48" s="21"/>
      <c r="T48" s="41" t="s">
        <v>49</v>
      </c>
      <c r="U48" s="174">
        <f>SUM(V48:W48)</f>
        <v>3036</v>
      </c>
      <c r="V48" s="163">
        <v>1496</v>
      </c>
      <c r="W48" s="163">
        <v>1540</v>
      </c>
      <c r="X48" s="163">
        <f>SUM(Y48:Z48)</f>
        <v>783</v>
      </c>
      <c r="Y48" s="163">
        <v>354</v>
      </c>
      <c r="Z48" s="163">
        <v>429</v>
      </c>
      <c r="AA48" s="163">
        <f>SUM(AB48:AC48)</f>
        <v>237</v>
      </c>
      <c r="AB48" s="163">
        <v>166</v>
      </c>
      <c r="AC48" s="163">
        <v>71</v>
      </c>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row>
    <row r="49" spans="2:29" ht="15" customHeight="1">
      <c r="B49" s="41" t="s">
        <v>48</v>
      </c>
      <c r="C49" s="174">
        <f>SUM(D49:Q49)</f>
        <v>1920</v>
      </c>
      <c r="D49" s="165" t="s">
        <v>288</v>
      </c>
      <c r="E49" s="163">
        <v>286</v>
      </c>
      <c r="F49" s="165">
        <v>1</v>
      </c>
      <c r="G49" s="163">
        <v>2</v>
      </c>
      <c r="H49" s="163">
        <v>286</v>
      </c>
      <c r="I49" s="163">
        <v>682</v>
      </c>
      <c r="J49" s="163">
        <v>370</v>
      </c>
      <c r="K49" s="163">
        <v>149</v>
      </c>
      <c r="L49" s="163">
        <v>59</v>
      </c>
      <c r="M49" s="163">
        <v>33</v>
      </c>
      <c r="N49" s="163">
        <v>31</v>
      </c>
      <c r="O49" s="163">
        <v>9</v>
      </c>
      <c r="P49" s="163">
        <v>11</v>
      </c>
      <c r="Q49" s="163">
        <v>1</v>
      </c>
      <c r="R49" s="40"/>
      <c r="T49" s="32"/>
      <c r="U49" s="255"/>
      <c r="V49" s="162"/>
      <c r="W49" s="162"/>
      <c r="X49" s="162"/>
      <c r="Y49" s="162"/>
      <c r="Z49" s="162"/>
      <c r="AA49" s="162"/>
      <c r="AB49" s="162"/>
      <c r="AC49" s="162"/>
    </row>
    <row r="50" spans="1:201" s="22" customFormat="1" ht="15" customHeight="1">
      <c r="A50" s="21"/>
      <c r="B50" s="41" t="s">
        <v>49</v>
      </c>
      <c r="C50" s="174">
        <f>SUM(D50:Q50)</f>
        <v>653</v>
      </c>
      <c r="D50" s="165" t="s">
        <v>288</v>
      </c>
      <c r="E50" s="163">
        <v>110</v>
      </c>
      <c r="F50" s="165">
        <v>1</v>
      </c>
      <c r="G50" s="163">
        <v>3</v>
      </c>
      <c r="H50" s="163">
        <v>104</v>
      </c>
      <c r="I50" s="163">
        <v>202</v>
      </c>
      <c r="J50" s="163">
        <v>102</v>
      </c>
      <c r="K50" s="163">
        <v>61</v>
      </c>
      <c r="L50" s="163">
        <v>30</v>
      </c>
      <c r="M50" s="163">
        <v>12</v>
      </c>
      <c r="N50" s="163">
        <v>8</v>
      </c>
      <c r="O50" s="163">
        <v>8</v>
      </c>
      <c r="P50" s="163">
        <v>12</v>
      </c>
      <c r="Q50" s="165" t="s">
        <v>288</v>
      </c>
      <c r="R50" s="40"/>
      <c r="S50" s="267" t="s">
        <v>50</v>
      </c>
      <c r="T50" s="282"/>
      <c r="U50" s="122">
        <f>SUM(U51:U56)</f>
        <v>17318</v>
      </c>
      <c r="V50" s="122">
        <f>SUM(V51:V56)</f>
        <v>8443</v>
      </c>
      <c r="W50" s="122">
        <f aca="true" t="shared" si="20" ref="W50:AC50">SUM(W51:W56)</f>
        <v>8875</v>
      </c>
      <c r="X50" s="122">
        <f t="shared" si="20"/>
        <v>4085</v>
      </c>
      <c r="Y50" s="122">
        <f t="shared" si="20"/>
        <v>1683</v>
      </c>
      <c r="Z50" s="122">
        <f t="shared" si="20"/>
        <v>2402</v>
      </c>
      <c r="AA50" s="122">
        <f t="shared" si="20"/>
        <v>1329</v>
      </c>
      <c r="AB50" s="122">
        <f t="shared" si="20"/>
        <v>829</v>
      </c>
      <c r="AC50" s="122">
        <f t="shared" si="20"/>
        <v>500</v>
      </c>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row>
    <row r="51" spans="1:201" s="22" customFormat="1" ht="15" customHeight="1">
      <c r="A51" s="21"/>
      <c r="B51" s="32"/>
      <c r="C51" s="255"/>
      <c r="D51" s="162"/>
      <c r="E51" s="162"/>
      <c r="F51" s="162"/>
      <c r="G51" s="162"/>
      <c r="H51" s="162"/>
      <c r="I51" s="162"/>
      <c r="J51" s="162"/>
      <c r="K51" s="162"/>
      <c r="L51" s="162"/>
      <c r="M51" s="162"/>
      <c r="N51" s="162"/>
      <c r="O51" s="162"/>
      <c r="P51" s="162"/>
      <c r="Q51" s="162"/>
      <c r="R51" s="40"/>
      <c r="S51" s="8"/>
      <c r="T51" s="41" t="s">
        <v>51</v>
      </c>
      <c r="U51" s="174">
        <f aca="true" t="shared" si="21" ref="U51:U56">SUM(V51:W51)</f>
        <v>2515</v>
      </c>
      <c r="V51" s="163">
        <v>1241</v>
      </c>
      <c r="W51" s="163">
        <v>1274</v>
      </c>
      <c r="X51" s="163">
        <f aca="true" t="shared" si="22" ref="X51:X56">SUM(Y51:Z51)</f>
        <v>637</v>
      </c>
      <c r="Y51" s="163">
        <v>241</v>
      </c>
      <c r="Z51" s="163">
        <v>396</v>
      </c>
      <c r="AA51" s="163">
        <f aca="true" t="shared" si="23" ref="AA51:AA56">SUM(AB51:AC51)</f>
        <v>214</v>
      </c>
      <c r="AB51" s="163">
        <v>117</v>
      </c>
      <c r="AC51" s="163">
        <v>97</v>
      </c>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row>
    <row r="52" spans="1:201" s="22" customFormat="1" ht="15" customHeight="1">
      <c r="A52" s="267" t="s">
        <v>50</v>
      </c>
      <c r="B52" s="282"/>
      <c r="C52" s="121">
        <f>SUM(C53:C58)</f>
        <v>4102</v>
      </c>
      <c r="D52" s="122">
        <f>SUM(D53:D58)</f>
        <v>1</v>
      </c>
      <c r="E52" s="122">
        <f>SUM(E53:E58)</f>
        <v>747</v>
      </c>
      <c r="F52" s="122">
        <f aca="true" t="shared" si="24" ref="F52:Q52">SUM(F53:F58)</f>
        <v>3</v>
      </c>
      <c r="G52" s="123" t="s">
        <v>463</v>
      </c>
      <c r="H52" s="122">
        <f t="shared" si="24"/>
        <v>865</v>
      </c>
      <c r="I52" s="122">
        <f t="shared" si="24"/>
        <v>1417</v>
      </c>
      <c r="J52" s="122">
        <f t="shared" si="24"/>
        <v>597</v>
      </c>
      <c r="K52" s="122">
        <f t="shared" si="24"/>
        <v>217</v>
      </c>
      <c r="L52" s="122">
        <f t="shared" si="24"/>
        <v>95</v>
      </c>
      <c r="M52" s="122">
        <f t="shared" si="24"/>
        <v>45</v>
      </c>
      <c r="N52" s="122">
        <f t="shared" si="24"/>
        <v>62</v>
      </c>
      <c r="O52" s="122">
        <f t="shared" si="24"/>
        <v>24</v>
      </c>
      <c r="P52" s="122">
        <f t="shared" si="24"/>
        <v>26</v>
      </c>
      <c r="Q52" s="122">
        <f t="shared" si="24"/>
        <v>3</v>
      </c>
      <c r="R52" s="40"/>
      <c r="S52" s="8"/>
      <c r="T52" s="41" t="s">
        <v>52</v>
      </c>
      <c r="U52" s="174">
        <f t="shared" si="21"/>
        <v>2336</v>
      </c>
      <c r="V52" s="163">
        <v>1114</v>
      </c>
      <c r="W52" s="163">
        <v>1222</v>
      </c>
      <c r="X52" s="163">
        <f t="shared" si="22"/>
        <v>574</v>
      </c>
      <c r="Y52" s="163">
        <v>219</v>
      </c>
      <c r="Z52" s="163">
        <v>355</v>
      </c>
      <c r="AA52" s="163">
        <f t="shared" si="23"/>
        <v>151</v>
      </c>
      <c r="AB52" s="163">
        <v>93</v>
      </c>
      <c r="AC52" s="163">
        <v>58</v>
      </c>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row>
    <row r="53" spans="1:29" ht="15" customHeight="1">
      <c r="A53" s="8"/>
      <c r="B53" s="41" t="s">
        <v>51</v>
      </c>
      <c r="C53" s="174">
        <f aca="true" t="shared" si="25" ref="C53:C58">SUM(D53:Q53)</f>
        <v>590</v>
      </c>
      <c r="D53" s="165" t="s">
        <v>288</v>
      </c>
      <c r="E53" s="163">
        <v>118</v>
      </c>
      <c r="F53" s="165" t="s">
        <v>288</v>
      </c>
      <c r="G53" s="165" t="s">
        <v>288</v>
      </c>
      <c r="H53" s="163">
        <v>127</v>
      </c>
      <c r="I53" s="163">
        <v>236</v>
      </c>
      <c r="J53" s="163">
        <v>57</v>
      </c>
      <c r="K53" s="163">
        <v>29</v>
      </c>
      <c r="L53" s="163">
        <v>11</v>
      </c>
      <c r="M53" s="163">
        <v>4</v>
      </c>
      <c r="N53" s="163">
        <v>6</v>
      </c>
      <c r="O53" s="165" t="s">
        <v>288</v>
      </c>
      <c r="P53" s="165">
        <v>2</v>
      </c>
      <c r="Q53" s="165" t="s">
        <v>288</v>
      </c>
      <c r="R53" s="40"/>
      <c r="S53" s="8"/>
      <c r="T53" s="41" t="s">
        <v>53</v>
      </c>
      <c r="U53" s="174">
        <f t="shared" si="21"/>
        <v>5187</v>
      </c>
      <c r="V53" s="163">
        <v>2522</v>
      </c>
      <c r="W53" s="163">
        <v>2665</v>
      </c>
      <c r="X53" s="163">
        <f t="shared" si="22"/>
        <v>1084</v>
      </c>
      <c r="Y53" s="163">
        <v>413</v>
      </c>
      <c r="Z53" s="163">
        <v>671</v>
      </c>
      <c r="AA53" s="163">
        <f t="shared" si="23"/>
        <v>355</v>
      </c>
      <c r="AB53" s="163">
        <v>194</v>
      </c>
      <c r="AC53" s="163">
        <v>161</v>
      </c>
    </row>
    <row r="54" spans="1:29" ht="15" customHeight="1">
      <c r="A54" s="8"/>
      <c r="B54" s="41" t="s">
        <v>52</v>
      </c>
      <c r="C54" s="174">
        <f t="shared" si="25"/>
        <v>547</v>
      </c>
      <c r="D54" s="165" t="s">
        <v>288</v>
      </c>
      <c r="E54" s="163">
        <v>109</v>
      </c>
      <c r="F54" s="163">
        <v>3</v>
      </c>
      <c r="G54" s="165" t="s">
        <v>288</v>
      </c>
      <c r="H54" s="163">
        <v>102</v>
      </c>
      <c r="I54" s="163">
        <v>179</v>
      </c>
      <c r="J54" s="163">
        <v>84</v>
      </c>
      <c r="K54" s="163">
        <v>37</v>
      </c>
      <c r="L54" s="163">
        <v>17</v>
      </c>
      <c r="M54" s="163">
        <v>3</v>
      </c>
      <c r="N54" s="163">
        <v>8</v>
      </c>
      <c r="O54" s="163">
        <v>3</v>
      </c>
      <c r="P54" s="163">
        <v>2</v>
      </c>
      <c r="Q54" s="165" t="s">
        <v>288</v>
      </c>
      <c r="R54" s="40"/>
      <c r="S54" s="8"/>
      <c r="T54" s="41" t="s">
        <v>54</v>
      </c>
      <c r="U54" s="174">
        <f t="shared" si="21"/>
        <v>3373</v>
      </c>
      <c r="V54" s="163">
        <v>1668</v>
      </c>
      <c r="W54" s="163">
        <v>1705</v>
      </c>
      <c r="X54" s="163">
        <f t="shared" si="22"/>
        <v>945</v>
      </c>
      <c r="Y54" s="163">
        <v>436</v>
      </c>
      <c r="Z54" s="163">
        <v>509</v>
      </c>
      <c r="AA54" s="163">
        <f t="shared" si="23"/>
        <v>341</v>
      </c>
      <c r="AB54" s="163">
        <v>245</v>
      </c>
      <c r="AC54" s="163">
        <v>96</v>
      </c>
    </row>
    <row r="55" spans="1:29" ht="15" customHeight="1">
      <c r="A55" s="8"/>
      <c r="B55" s="41" t="s">
        <v>53</v>
      </c>
      <c r="C55" s="174">
        <f t="shared" si="25"/>
        <v>1269</v>
      </c>
      <c r="D55" s="165">
        <v>1</v>
      </c>
      <c r="E55" s="163">
        <v>202</v>
      </c>
      <c r="F55" s="165" t="s">
        <v>288</v>
      </c>
      <c r="G55" s="165" t="s">
        <v>288</v>
      </c>
      <c r="H55" s="163">
        <v>297</v>
      </c>
      <c r="I55" s="163">
        <v>525</v>
      </c>
      <c r="J55" s="163">
        <v>185</v>
      </c>
      <c r="K55" s="163">
        <v>30</v>
      </c>
      <c r="L55" s="163">
        <v>13</v>
      </c>
      <c r="M55" s="163">
        <v>4</v>
      </c>
      <c r="N55" s="163">
        <v>6</v>
      </c>
      <c r="O55" s="163">
        <v>2</v>
      </c>
      <c r="P55" s="163">
        <v>3</v>
      </c>
      <c r="Q55" s="163">
        <v>1</v>
      </c>
      <c r="R55" s="40"/>
      <c r="S55" s="8"/>
      <c r="T55" s="41" t="s">
        <v>55</v>
      </c>
      <c r="U55" s="174">
        <f t="shared" si="21"/>
        <v>2603</v>
      </c>
      <c r="V55" s="163">
        <v>1242</v>
      </c>
      <c r="W55" s="163">
        <v>1361</v>
      </c>
      <c r="X55" s="163">
        <f t="shared" si="22"/>
        <v>512</v>
      </c>
      <c r="Y55" s="163">
        <v>222</v>
      </c>
      <c r="Z55" s="163">
        <v>290</v>
      </c>
      <c r="AA55" s="163">
        <f t="shared" si="23"/>
        <v>129</v>
      </c>
      <c r="AB55" s="163">
        <v>69</v>
      </c>
      <c r="AC55" s="163">
        <v>60</v>
      </c>
    </row>
    <row r="56" spans="1:29" ht="15" customHeight="1">
      <c r="A56" s="8"/>
      <c r="B56" s="41" t="s">
        <v>54</v>
      </c>
      <c r="C56" s="174">
        <f t="shared" si="25"/>
        <v>791</v>
      </c>
      <c r="D56" s="165" t="s">
        <v>288</v>
      </c>
      <c r="E56" s="163">
        <v>170</v>
      </c>
      <c r="F56" s="165" t="s">
        <v>288</v>
      </c>
      <c r="G56" s="165" t="s">
        <v>288</v>
      </c>
      <c r="H56" s="163">
        <v>160</v>
      </c>
      <c r="I56" s="163">
        <v>205</v>
      </c>
      <c r="J56" s="163">
        <v>102</v>
      </c>
      <c r="K56" s="163">
        <v>60</v>
      </c>
      <c r="L56" s="163">
        <v>32</v>
      </c>
      <c r="M56" s="163">
        <v>18</v>
      </c>
      <c r="N56" s="163">
        <v>19</v>
      </c>
      <c r="O56" s="163">
        <v>11</v>
      </c>
      <c r="P56" s="163">
        <v>12</v>
      </c>
      <c r="Q56" s="163">
        <v>2</v>
      </c>
      <c r="R56" s="40"/>
      <c r="S56" s="8"/>
      <c r="T56" s="41" t="s">
        <v>56</v>
      </c>
      <c r="U56" s="174">
        <f t="shared" si="21"/>
        <v>1304</v>
      </c>
      <c r="V56" s="163">
        <v>656</v>
      </c>
      <c r="W56" s="163">
        <v>648</v>
      </c>
      <c r="X56" s="163">
        <f t="shared" si="22"/>
        <v>333</v>
      </c>
      <c r="Y56" s="163">
        <v>152</v>
      </c>
      <c r="Z56" s="163">
        <v>181</v>
      </c>
      <c r="AA56" s="163">
        <f t="shared" si="23"/>
        <v>139</v>
      </c>
      <c r="AB56" s="163">
        <v>111</v>
      </c>
      <c r="AC56" s="163">
        <v>28</v>
      </c>
    </row>
    <row r="57" spans="1:29" ht="15" customHeight="1">
      <c r="A57" s="8"/>
      <c r="B57" s="41" t="s">
        <v>55</v>
      </c>
      <c r="C57" s="174">
        <f t="shared" si="25"/>
        <v>595</v>
      </c>
      <c r="D57" s="165" t="s">
        <v>288</v>
      </c>
      <c r="E57" s="163">
        <v>78</v>
      </c>
      <c r="F57" s="165" t="s">
        <v>288</v>
      </c>
      <c r="G57" s="165" t="s">
        <v>288</v>
      </c>
      <c r="H57" s="163">
        <v>116</v>
      </c>
      <c r="I57" s="163">
        <v>197</v>
      </c>
      <c r="J57" s="163">
        <v>116</v>
      </c>
      <c r="K57" s="163">
        <v>44</v>
      </c>
      <c r="L57" s="163">
        <v>13</v>
      </c>
      <c r="M57" s="163">
        <v>11</v>
      </c>
      <c r="N57" s="163">
        <v>12</v>
      </c>
      <c r="O57" s="163">
        <v>6</v>
      </c>
      <c r="P57" s="163">
        <v>2</v>
      </c>
      <c r="Q57" s="165" t="s">
        <v>288</v>
      </c>
      <c r="R57" s="40"/>
      <c r="S57" s="8"/>
      <c r="T57" s="32"/>
      <c r="U57" s="255"/>
      <c r="V57" s="162"/>
      <c r="W57" s="162"/>
      <c r="X57" s="162"/>
      <c r="Y57" s="162"/>
      <c r="Z57" s="162"/>
      <c r="AA57" s="162"/>
      <c r="AB57" s="162"/>
      <c r="AC57" s="162"/>
    </row>
    <row r="58" spans="1:29" ht="15" customHeight="1">
      <c r="A58" s="8"/>
      <c r="B58" s="41" t="s">
        <v>56</v>
      </c>
      <c r="C58" s="174">
        <f t="shared" si="25"/>
        <v>310</v>
      </c>
      <c r="D58" s="165" t="s">
        <v>288</v>
      </c>
      <c r="E58" s="163">
        <v>70</v>
      </c>
      <c r="F58" s="165" t="s">
        <v>288</v>
      </c>
      <c r="G58" s="165" t="s">
        <v>288</v>
      </c>
      <c r="H58" s="163">
        <v>63</v>
      </c>
      <c r="I58" s="163">
        <v>75</v>
      </c>
      <c r="J58" s="163">
        <v>53</v>
      </c>
      <c r="K58" s="163">
        <v>17</v>
      </c>
      <c r="L58" s="163">
        <v>9</v>
      </c>
      <c r="M58" s="163">
        <v>5</v>
      </c>
      <c r="N58" s="163">
        <v>11</v>
      </c>
      <c r="O58" s="163">
        <v>2</v>
      </c>
      <c r="P58" s="163">
        <v>5</v>
      </c>
      <c r="Q58" s="165" t="s">
        <v>288</v>
      </c>
      <c r="R58" s="40"/>
      <c r="S58" s="267" t="s">
        <v>57</v>
      </c>
      <c r="T58" s="282"/>
      <c r="U58" s="122">
        <f>SUM(U59:U62)</f>
        <v>17688</v>
      </c>
      <c r="V58" s="122">
        <f>SUM(V59:V62)</f>
        <v>8441</v>
      </c>
      <c r="W58" s="122">
        <f aca="true" t="shared" si="26" ref="W58:AC58">SUM(W59:W62)</f>
        <v>9247</v>
      </c>
      <c r="X58" s="122">
        <f t="shared" si="26"/>
        <v>5049</v>
      </c>
      <c r="Y58" s="122">
        <f t="shared" si="26"/>
        <v>1944</v>
      </c>
      <c r="Z58" s="122">
        <f t="shared" si="26"/>
        <v>3105</v>
      </c>
      <c r="AA58" s="122">
        <f t="shared" si="26"/>
        <v>2004</v>
      </c>
      <c r="AB58" s="122">
        <f t="shared" si="26"/>
        <v>1013</v>
      </c>
      <c r="AC58" s="122">
        <f t="shared" si="26"/>
        <v>991</v>
      </c>
    </row>
    <row r="59" spans="1:29" ht="15" customHeight="1">
      <c r="A59" s="8"/>
      <c r="B59" s="41"/>
      <c r="C59" s="255"/>
      <c r="D59" s="162"/>
      <c r="E59" s="162"/>
      <c r="F59" s="162"/>
      <c r="G59" s="162"/>
      <c r="H59" s="162"/>
      <c r="I59" s="162"/>
      <c r="J59" s="162"/>
      <c r="K59" s="162"/>
      <c r="L59" s="162"/>
      <c r="M59" s="162"/>
      <c r="N59" s="162"/>
      <c r="O59" s="162"/>
      <c r="P59" s="162"/>
      <c r="Q59" s="162"/>
      <c r="R59" s="40"/>
      <c r="S59" s="8"/>
      <c r="T59" s="41" t="s">
        <v>58</v>
      </c>
      <c r="U59" s="174">
        <f>SUM(V59:W59)</f>
        <v>5892</v>
      </c>
      <c r="V59" s="163">
        <v>2833</v>
      </c>
      <c r="W59" s="163">
        <v>3059</v>
      </c>
      <c r="X59" s="163">
        <f>SUM(Y59:Z59)</f>
        <v>1661</v>
      </c>
      <c r="Y59" s="163">
        <v>661</v>
      </c>
      <c r="Z59" s="163">
        <v>1000</v>
      </c>
      <c r="AA59" s="163">
        <f>SUM(AB59:AC59)</f>
        <v>609</v>
      </c>
      <c r="AB59" s="163">
        <v>326</v>
      </c>
      <c r="AC59" s="163">
        <v>283</v>
      </c>
    </row>
    <row r="60" spans="1:29" ht="15" customHeight="1">
      <c r="A60" s="267" t="s">
        <v>57</v>
      </c>
      <c r="B60" s="282"/>
      <c r="C60" s="122">
        <f>SUM(C61:C64)</f>
        <v>4910</v>
      </c>
      <c r="D60" s="123" t="s">
        <v>463</v>
      </c>
      <c r="E60" s="122">
        <f>SUM(E61:E64)</f>
        <v>1276</v>
      </c>
      <c r="F60" s="122">
        <f>SUM(F61:F64)</f>
        <v>10</v>
      </c>
      <c r="G60" s="122">
        <f aca="true" t="shared" si="27" ref="G60:Q60">SUM(G61:G64)</f>
        <v>5</v>
      </c>
      <c r="H60" s="122">
        <f t="shared" si="27"/>
        <v>1250</v>
      </c>
      <c r="I60" s="122">
        <f t="shared" si="27"/>
        <v>1644</v>
      </c>
      <c r="J60" s="122">
        <f t="shared" si="27"/>
        <v>424</v>
      </c>
      <c r="K60" s="122">
        <f t="shared" si="27"/>
        <v>123</v>
      </c>
      <c r="L60" s="122">
        <f t="shared" si="27"/>
        <v>60</v>
      </c>
      <c r="M60" s="122">
        <f t="shared" si="27"/>
        <v>34</v>
      </c>
      <c r="N60" s="122">
        <f t="shared" si="27"/>
        <v>37</v>
      </c>
      <c r="O60" s="122">
        <f t="shared" si="27"/>
        <v>14</v>
      </c>
      <c r="P60" s="122">
        <f t="shared" si="27"/>
        <v>22</v>
      </c>
      <c r="Q60" s="122">
        <f t="shared" si="27"/>
        <v>11</v>
      </c>
      <c r="R60" s="40"/>
      <c r="S60" s="8"/>
      <c r="T60" s="41" t="s">
        <v>59</v>
      </c>
      <c r="U60" s="174">
        <f>SUM(V60:W60)</f>
        <v>4728</v>
      </c>
      <c r="V60" s="163">
        <v>2255</v>
      </c>
      <c r="W60" s="163">
        <v>2473</v>
      </c>
      <c r="X60" s="163">
        <f>SUM(Y60:Z60)</f>
        <v>1565</v>
      </c>
      <c r="Y60" s="163">
        <v>631</v>
      </c>
      <c r="Z60" s="163">
        <v>934</v>
      </c>
      <c r="AA60" s="163">
        <f>SUM(AB60:AC60)</f>
        <v>637</v>
      </c>
      <c r="AB60" s="163">
        <v>326</v>
      </c>
      <c r="AC60" s="163">
        <v>311</v>
      </c>
    </row>
    <row r="61" spans="1:29" ht="15" customHeight="1">
      <c r="A61" s="8"/>
      <c r="B61" s="41" t="s">
        <v>58</v>
      </c>
      <c r="C61" s="174">
        <f>SUM(D61:Q61)</f>
        <v>1603</v>
      </c>
      <c r="D61" s="165" t="s">
        <v>288</v>
      </c>
      <c r="E61" s="163">
        <v>374</v>
      </c>
      <c r="F61" s="163">
        <v>8</v>
      </c>
      <c r="G61" s="163">
        <v>1</v>
      </c>
      <c r="H61" s="163">
        <v>419</v>
      </c>
      <c r="I61" s="163">
        <v>554</v>
      </c>
      <c r="J61" s="163">
        <v>145</v>
      </c>
      <c r="K61" s="163">
        <v>38</v>
      </c>
      <c r="L61" s="163">
        <v>19</v>
      </c>
      <c r="M61" s="163">
        <v>8</v>
      </c>
      <c r="N61" s="163">
        <v>13</v>
      </c>
      <c r="O61" s="163">
        <v>9</v>
      </c>
      <c r="P61" s="163">
        <v>11</v>
      </c>
      <c r="Q61" s="163">
        <v>4</v>
      </c>
      <c r="R61" s="40"/>
      <c r="S61" s="8"/>
      <c r="T61" s="41" t="s">
        <v>60</v>
      </c>
      <c r="U61" s="174">
        <f>SUM(V61:W61)</f>
        <v>3326</v>
      </c>
      <c r="V61" s="163">
        <v>1578</v>
      </c>
      <c r="W61" s="163">
        <v>1748</v>
      </c>
      <c r="X61" s="163">
        <f>SUM(Y61:Z61)</f>
        <v>951</v>
      </c>
      <c r="Y61" s="163">
        <v>338</v>
      </c>
      <c r="Z61" s="163">
        <v>613</v>
      </c>
      <c r="AA61" s="163">
        <f>SUM(AB61:AC61)</f>
        <v>464</v>
      </c>
      <c r="AB61" s="163">
        <v>214</v>
      </c>
      <c r="AC61" s="163">
        <v>250</v>
      </c>
    </row>
    <row r="62" spans="1:29" ht="15" customHeight="1">
      <c r="A62" s="8"/>
      <c r="B62" s="41" t="s">
        <v>59</v>
      </c>
      <c r="C62" s="174">
        <f>SUM(D62:Q62)</f>
        <v>1472</v>
      </c>
      <c r="D62" s="165" t="s">
        <v>288</v>
      </c>
      <c r="E62" s="163">
        <v>489</v>
      </c>
      <c r="F62" s="163">
        <v>1</v>
      </c>
      <c r="G62" s="163">
        <v>3</v>
      </c>
      <c r="H62" s="163">
        <v>389</v>
      </c>
      <c r="I62" s="163">
        <v>435</v>
      </c>
      <c r="J62" s="163">
        <v>88</v>
      </c>
      <c r="K62" s="163">
        <v>27</v>
      </c>
      <c r="L62" s="163">
        <v>12</v>
      </c>
      <c r="M62" s="163">
        <v>14</v>
      </c>
      <c r="N62" s="163">
        <v>6</v>
      </c>
      <c r="O62" s="163">
        <v>2</v>
      </c>
      <c r="P62" s="163">
        <v>5</v>
      </c>
      <c r="Q62" s="163">
        <v>1</v>
      </c>
      <c r="R62" s="40"/>
      <c r="S62" s="8"/>
      <c r="T62" s="41" t="s">
        <v>61</v>
      </c>
      <c r="U62" s="174">
        <f>SUM(V62:W62)</f>
        <v>3742</v>
      </c>
      <c r="V62" s="163">
        <v>1775</v>
      </c>
      <c r="W62" s="163">
        <v>1967</v>
      </c>
      <c r="X62" s="163">
        <f>SUM(Y62:Z62)</f>
        <v>872</v>
      </c>
      <c r="Y62" s="163">
        <v>314</v>
      </c>
      <c r="Z62" s="163">
        <v>558</v>
      </c>
      <c r="AA62" s="163">
        <f>SUM(AB62:AC62)</f>
        <v>294</v>
      </c>
      <c r="AB62" s="163">
        <v>147</v>
      </c>
      <c r="AC62" s="163">
        <v>147</v>
      </c>
    </row>
    <row r="63" spans="1:29" ht="15" customHeight="1">
      <c r="A63" s="8"/>
      <c r="B63" s="41" t="s">
        <v>60</v>
      </c>
      <c r="C63" s="174">
        <f>SUM(D63:Q63)</f>
        <v>898</v>
      </c>
      <c r="D63" s="165" t="s">
        <v>288</v>
      </c>
      <c r="E63" s="163">
        <v>272</v>
      </c>
      <c r="F63" s="163">
        <v>1</v>
      </c>
      <c r="G63" s="165" t="s">
        <v>288</v>
      </c>
      <c r="H63" s="163">
        <v>227</v>
      </c>
      <c r="I63" s="163">
        <v>255</v>
      </c>
      <c r="J63" s="163">
        <v>72</v>
      </c>
      <c r="K63" s="163">
        <v>27</v>
      </c>
      <c r="L63" s="163">
        <v>11</v>
      </c>
      <c r="M63" s="163">
        <v>9</v>
      </c>
      <c r="N63" s="163">
        <v>11</v>
      </c>
      <c r="O63" s="163">
        <v>3</v>
      </c>
      <c r="P63" s="163">
        <v>4</v>
      </c>
      <c r="Q63" s="163">
        <v>6</v>
      </c>
      <c r="R63" s="40"/>
      <c r="S63" s="8"/>
      <c r="T63" s="32"/>
      <c r="U63" s="255"/>
      <c r="V63" s="162"/>
      <c r="W63" s="162"/>
      <c r="X63" s="162"/>
      <c r="Y63" s="162"/>
      <c r="Z63" s="162"/>
      <c r="AA63" s="162"/>
      <c r="AB63" s="162"/>
      <c r="AC63" s="162"/>
    </row>
    <row r="64" spans="1:29" ht="15" customHeight="1">
      <c r="A64" s="8"/>
      <c r="B64" s="41" t="s">
        <v>61</v>
      </c>
      <c r="C64" s="174">
        <f>SUM(D64:Q64)</f>
        <v>937</v>
      </c>
      <c r="D64" s="165" t="s">
        <v>288</v>
      </c>
      <c r="E64" s="163">
        <v>141</v>
      </c>
      <c r="F64" s="165" t="s">
        <v>288</v>
      </c>
      <c r="G64" s="165">
        <v>1</v>
      </c>
      <c r="H64" s="163">
        <v>215</v>
      </c>
      <c r="I64" s="163">
        <v>400</v>
      </c>
      <c r="J64" s="163">
        <v>119</v>
      </c>
      <c r="K64" s="163">
        <v>31</v>
      </c>
      <c r="L64" s="163">
        <v>18</v>
      </c>
      <c r="M64" s="163">
        <v>3</v>
      </c>
      <c r="N64" s="163">
        <v>7</v>
      </c>
      <c r="O64" s="165" t="s">
        <v>288</v>
      </c>
      <c r="P64" s="163">
        <v>2</v>
      </c>
      <c r="Q64" s="165" t="s">
        <v>288</v>
      </c>
      <c r="R64" s="40"/>
      <c r="S64" s="267" t="s">
        <v>65</v>
      </c>
      <c r="T64" s="282"/>
      <c r="U64" s="122">
        <f>SUM(U65)</f>
        <v>2871</v>
      </c>
      <c r="V64" s="122">
        <f>SUM(V65)</f>
        <v>1376</v>
      </c>
      <c r="W64" s="122">
        <f aca="true" t="shared" si="28" ref="W64:AC64">SUM(W65)</f>
        <v>1495</v>
      </c>
      <c r="X64" s="122">
        <f t="shared" si="28"/>
        <v>945</v>
      </c>
      <c r="Y64" s="122">
        <f t="shared" si="28"/>
        <v>379</v>
      </c>
      <c r="Z64" s="122">
        <f t="shared" si="28"/>
        <v>566</v>
      </c>
      <c r="AA64" s="122">
        <f t="shared" si="28"/>
        <v>691</v>
      </c>
      <c r="AB64" s="122">
        <f t="shared" si="28"/>
        <v>302</v>
      </c>
      <c r="AC64" s="122">
        <f t="shared" si="28"/>
        <v>389</v>
      </c>
    </row>
    <row r="65" spans="1:29" ht="15" customHeight="1">
      <c r="A65" s="8"/>
      <c r="B65" s="32"/>
      <c r="C65" s="255"/>
      <c r="D65" s="162"/>
      <c r="E65" s="162"/>
      <c r="F65" s="162"/>
      <c r="G65" s="162"/>
      <c r="H65" s="162"/>
      <c r="I65" s="162"/>
      <c r="J65" s="162"/>
      <c r="K65" s="162"/>
      <c r="L65" s="162"/>
      <c r="M65" s="162"/>
      <c r="N65" s="162"/>
      <c r="O65" s="162"/>
      <c r="P65" s="162"/>
      <c r="Q65" s="162"/>
      <c r="R65" s="40"/>
      <c r="S65" s="9"/>
      <c r="T65" s="43" t="s">
        <v>68</v>
      </c>
      <c r="U65" s="251">
        <f>SUM(V65:W65)</f>
        <v>2871</v>
      </c>
      <c r="V65" s="159">
        <v>1376</v>
      </c>
      <c r="W65" s="159">
        <v>1495</v>
      </c>
      <c r="X65" s="159">
        <f>SUM(Y65:Z65)</f>
        <v>945</v>
      </c>
      <c r="Y65" s="159">
        <v>379</v>
      </c>
      <c r="Z65" s="159">
        <v>566</v>
      </c>
      <c r="AA65" s="159">
        <f>SUM(AB65:AC65)</f>
        <v>691</v>
      </c>
      <c r="AB65" s="159">
        <v>302</v>
      </c>
      <c r="AC65" s="159">
        <v>389</v>
      </c>
    </row>
    <row r="66" spans="1:26" ht="15" customHeight="1">
      <c r="A66" s="267" t="s">
        <v>65</v>
      </c>
      <c r="B66" s="282"/>
      <c r="C66" s="122">
        <f>SUM(C67)</f>
        <v>732</v>
      </c>
      <c r="D66" s="123" t="s">
        <v>463</v>
      </c>
      <c r="E66" s="122">
        <f>SUM(E67)</f>
        <v>215</v>
      </c>
      <c r="F66" s="122">
        <f aca="true" t="shared" si="29" ref="F66:Q66">SUM(F67)</f>
        <v>3</v>
      </c>
      <c r="G66" s="122">
        <f t="shared" si="29"/>
        <v>5</v>
      </c>
      <c r="H66" s="122">
        <f t="shared" si="29"/>
        <v>192</v>
      </c>
      <c r="I66" s="122">
        <f t="shared" si="29"/>
        <v>189</v>
      </c>
      <c r="J66" s="122">
        <f t="shared" si="29"/>
        <v>68</v>
      </c>
      <c r="K66" s="122">
        <f t="shared" si="29"/>
        <v>24</v>
      </c>
      <c r="L66" s="122">
        <f t="shared" si="29"/>
        <v>11</v>
      </c>
      <c r="M66" s="122">
        <f t="shared" si="29"/>
        <v>3</v>
      </c>
      <c r="N66" s="122">
        <f t="shared" si="29"/>
        <v>6</v>
      </c>
      <c r="O66" s="122">
        <f t="shared" si="29"/>
        <v>5</v>
      </c>
      <c r="P66" s="122">
        <f t="shared" si="29"/>
        <v>10</v>
      </c>
      <c r="Q66" s="122">
        <f t="shared" si="29"/>
        <v>1</v>
      </c>
      <c r="R66" s="40"/>
      <c r="S66" s="45" t="s">
        <v>397</v>
      </c>
      <c r="T66" s="24"/>
      <c r="U66" s="40"/>
      <c r="V66" s="40"/>
      <c r="W66" s="40"/>
      <c r="X66" s="40"/>
      <c r="Y66" s="40"/>
      <c r="Z66" s="40"/>
    </row>
    <row r="67" spans="1:201" s="22" customFormat="1" ht="15" customHeight="1">
      <c r="A67" s="9"/>
      <c r="B67" s="43" t="s">
        <v>68</v>
      </c>
      <c r="C67" s="251">
        <f>SUM(D67:Q67)</f>
        <v>732</v>
      </c>
      <c r="D67" s="182" t="s">
        <v>288</v>
      </c>
      <c r="E67" s="159">
        <v>215</v>
      </c>
      <c r="F67" s="159">
        <v>3</v>
      </c>
      <c r="G67" s="159">
        <v>5</v>
      </c>
      <c r="H67" s="159">
        <v>192</v>
      </c>
      <c r="I67" s="159">
        <v>189</v>
      </c>
      <c r="J67" s="159">
        <v>68</v>
      </c>
      <c r="K67" s="159">
        <v>24</v>
      </c>
      <c r="L67" s="159">
        <v>11</v>
      </c>
      <c r="M67" s="159">
        <v>3</v>
      </c>
      <c r="N67" s="159">
        <v>6</v>
      </c>
      <c r="O67" s="159">
        <v>5</v>
      </c>
      <c r="P67" s="159">
        <v>10</v>
      </c>
      <c r="Q67" s="159">
        <v>1</v>
      </c>
      <c r="R67" s="40"/>
      <c r="S67" s="47" t="s">
        <v>250</v>
      </c>
      <c r="T67" s="21"/>
      <c r="U67" s="40"/>
      <c r="V67" s="40"/>
      <c r="W67" s="40"/>
      <c r="X67" s="40"/>
      <c r="Y67" s="40"/>
      <c r="Z67" s="40"/>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row>
    <row r="68" spans="1:201" s="22" customFormat="1" ht="15" customHeight="1">
      <c r="A68" s="21" t="s">
        <v>294</v>
      </c>
      <c r="B68" s="21"/>
      <c r="C68" s="23"/>
      <c r="D68" s="23"/>
      <c r="E68" s="23"/>
      <c r="F68" s="23"/>
      <c r="G68" s="23"/>
      <c r="H68" s="23"/>
      <c r="I68" s="23"/>
      <c r="J68" s="23"/>
      <c r="K68" s="23"/>
      <c r="L68" s="23"/>
      <c r="M68" s="23"/>
      <c r="N68" s="23"/>
      <c r="O68" s="23"/>
      <c r="P68" s="23"/>
      <c r="Q68" s="23"/>
      <c r="R68" s="40"/>
      <c r="S68" s="45" t="s">
        <v>398</v>
      </c>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row>
    <row r="69" spans="1:201" s="22" customFormat="1" ht="15" customHeight="1">
      <c r="A69" s="21"/>
      <c r="B69" s="21"/>
      <c r="C69" s="21"/>
      <c r="D69" s="21"/>
      <c r="E69" s="21"/>
      <c r="F69" s="21"/>
      <c r="G69" s="21"/>
      <c r="H69" s="21"/>
      <c r="I69" s="21"/>
      <c r="J69" s="21"/>
      <c r="K69" s="21"/>
      <c r="L69" s="21"/>
      <c r="M69" s="21"/>
      <c r="N69" s="21"/>
      <c r="O69" s="21"/>
      <c r="P69" s="21"/>
      <c r="Q69" s="21"/>
      <c r="R69" s="40"/>
      <c r="S69" s="226"/>
      <c r="T69" s="227" t="s">
        <v>399</v>
      </c>
      <c r="U69" s="227"/>
      <c r="V69" s="227"/>
      <c r="W69" s="227"/>
      <c r="X69" s="227"/>
      <c r="Y69" s="227"/>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row>
    <row r="70" spans="19:25" ht="15" customHeight="1">
      <c r="S70" s="227" t="s">
        <v>400</v>
      </c>
      <c r="T70" s="227"/>
      <c r="U70" s="227"/>
      <c r="V70" s="227"/>
      <c r="W70" s="227"/>
      <c r="X70" s="227"/>
      <c r="Y70" s="227"/>
    </row>
    <row r="71" spans="19:25" ht="14.25">
      <c r="S71" s="227"/>
      <c r="T71" s="227"/>
      <c r="U71" s="227"/>
      <c r="V71" s="227"/>
      <c r="W71" s="227"/>
      <c r="X71" s="227"/>
      <c r="Y71" s="227"/>
    </row>
  </sheetData>
  <sheetProtection/>
  <mergeCells count="48">
    <mergeCell ref="S3:AC3"/>
    <mergeCell ref="D6:D8"/>
    <mergeCell ref="F6:G6"/>
    <mergeCell ref="A2:Q2"/>
    <mergeCell ref="S2:AC2"/>
    <mergeCell ref="S5:T6"/>
    <mergeCell ref="U5:W5"/>
    <mergeCell ref="X5:Z5"/>
    <mergeCell ref="AA5:AC5"/>
    <mergeCell ref="A3:Q3"/>
    <mergeCell ref="A14:B14"/>
    <mergeCell ref="S14:T14"/>
    <mergeCell ref="S7:T7"/>
    <mergeCell ref="A9:B9"/>
    <mergeCell ref="S9:T9"/>
    <mergeCell ref="S10:T10"/>
    <mergeCell ref="A5:B8"/>
    <mergeCell ref="C5:C8"/>
    <mergeCell ref="D5:E5"/>
    <mergeCell ref="F5:Q5"/>
    <mergeCell ref="A11:B11"/>
    <mergeCell ref="S11:T11"/>
    <mergeCell ref="A12:B12"/>
    <mergeCell ref="S12:T12"/>
    <mergeCell ref="A13:B13"/>
    <mergeCell ref="S13:T13"/>
    <mergeCell ref="S44:T44"/>
    <mergeCell ref="A46:B46"/>
    <mergeCell ref="A15:B15"/>
    <mergeCell ref="S15:T15"/>
    <mergeCell ref="A16:B16"/>
    <mergeCell ref="S16:T16"/>
    <mergeCell ref="A17:B17"/>
    <mergeCell ref="A18:B18"/>
    <mergeCell ref="S18:T18"/>
    <mergeCell ref="A20:B20"/>
    <mergeCell ref="S21:T21"/>
    <mergeCell ref="A23:B23"/>
    <mergeCell ref="S27:T27"/>
    <mergeCell ref="A29:B29"/>
    <mergeCell ref="S37:T37"/>
    <mergeCell ref="A39:B39"/>
    <mergeCell ref="S64:T64"/>
    <mergeCell ref="A66:B66"/>
    <mergeCell ref="S50:T50"/>
    <mergeCell ref="A52:B52"/>
    <mergeCell ref="S58:T58"/>
    <mergeCell ref="A60:B6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xl/worksheets/sheet3.xml><?xml version="1.0" encoding="utf-8"?>
<worksheet xmlns="http://schemas.openxmlformats.org/spreadsheetml/2006/main" xmlns:r="http://schemas.openxmlformats.org/officeDocument/2006/relationships">
  <sheetPr>
    <pageSetUpPr fitToPage="1"/>
  </sheetPr>
  <dimension ref="A1:AH75"/>
  <sheetViews>
    <sheetView zoomScale="80" zoomScaleNormal="80" zoomScalePageLayoutView="0" workbookViewId="0" topLeftCell="A1">
      <selection activeCell="A1" sqref="A1"/>
    </sheetView>
  </sheetViews>
  <sheetFormatPr defaultColWidth="10.59765625" defaultRowHeight="15"/>
  <cols>
    <col min="1" max="1" width="2.59765625" style="24" customWidth="1"/>
    <col min="2" max="2" width="9.59765625" style="24" customWidth="1"/>
    <col min="3" max="3" width="12.19921875" style="24" customWidth="1"/>
    <col min="4" max="4" width="12.09765625" style="24" customWidth="1"/>
    <col min="5" max="5" width="11.59765625" style="24" customWidth="1"/>
    <col min="6" max="6" width="10.59765625" style="24" customWidth="1"/>
    <col min="7" max="11" width="9.59765625" style="24" customWidth="1"/>
    <col min="12" max="12" width="12.59765625" style="24" customWidth="1"/>
    <col min="13" max="13" width="5" style="24" customWidth="1"/>
    <col min="14" max="14" width="2.59765625" style="24" customWidth="1"/>
    <col min="15" max="15" width="9.59765625" style="24" customWidth="1"/>
    <col min="16" max="16" width="13.09765625" style="24" customWidth="1"/>
    <col min="17" max="17" width="11.09765625" style="24" customWidth="1"/>
    <col min="18" max="18" width="10.59765625" style="24" customWidth="1"/>
    <col min="19" max="19" width="11.59765625" style="24" customWidth="1"/>
    <col min="20" max="20" width="11.19921875" style="24" customWidth="1"/>
    <col min="21" max="21" width="11.59765625" style="24" customWidth="1"/>
    <col min="22" max="23" width="10.59765625" style="24" customWidth="1"/>
    <col min="24" max="16384" width="10.59765625" style="24" customWidth="1"/>
  </cols>
  <sheetData>
    <row r="1" spans="1:23" s="3" customFormat="1" ht="19.5" customHeight="1">
      <c r="A1" s="2" t="s">
        <v>251</v>
      </c>
      <c r="W1" s="4" t="s">
        <v>252</v>
      </c>
    </row>
    <row r="2" spans="1:23" s="216" customFormat="1" ht="19.5" customHeight="1">
      <c r="A2" s="289" t="s">
        <v>409</v>
      </c>
      <c r="B2" s="289"/>
      <c r="C2" s="289"/>
      <c r="D2" s="289"/>
      <c r="E2" s="289"/>
      <c r="F2" s="289"/>
      <c r="G2" s="289"/>
      <c r="H2" s="289"/>
      <c r="I2" s="289"/>
      <c r="J2" s="289"/>
      <c r="K2" s="289"/>
      <c r="L2" s="289"/>
      <c r="M2" s="217"/>
      <c r="N2" s="289" t="s">
        <v>402</v>
      </c>
      <c r="O2" s="289"/>
      <c r="P2" s="289"/>
      <c r="Q2" s="289"/>
      <c r="R2" s="289"/>
      <c r="S2" s="289"/>
      <c r="T2" s="289"/>
      <c r="U2" s="289"/>
      <c r="V2" s="289"/>
      <c r="W2" s="289"/>
    </row>
    <row r="3" spans="2:24" ht="18" customHeight="1" thickBot="1">
      <c r="B3" s="25"/>
      <c r="C3" s="25"/>
      <c r="D3" s="25"/>
      <c r="F3" s="25"/>
      <c r="G3" s="25"/>
      <c r="H3" s="25"/>
      <c r="I3" s="25"/>
      <c r="J3" s="25"/>
      <c r="K3" s="25"/>
      <c r="L3" s="26" t="s">
        <v>102</v>
      </c>
      <c r="Q3" s="144"/>
      <c r="R3" s="144"/>
      <c r="S3" s="144"/>
      <c r="T3" s="144"/>
      <c r="U3" s="144"/>
      <c r="W3" s="145"/>
      <c r="X3" s="22"/>
    </row>
    <row r="4" spans="1:24" ht="15" customHeight="1">
      <c r="A4" s="336" t="s">
        <v>245</v>
      </c>
      <c r="B4" s="337"/>
      <c r="C4" s="292" t="s">
        <v>408</v>
      </c>
      <c r="D4" s="290"/>
      <c r="E4" s="290"/>
      <c r="F4" s="290"/>
      <c r="G4" s="290"/>
      <c r="H4" s="290"/>
      <c r="I4" s="290"/>
      <c r="J4" s="291"/>
      <c r="K4" s="342" t="s">
        <v>103</v>
      </c>
      <c r="L4" s="347" t="s">
        <v>406</v>
      </c>
      <c r="N4" s="303" t="s">
        <v>253</v>
      </c>
      <c r="O4" s="343"/>
      <c r="P4" s="355" t="s">
        <v>403</v>
      </c>
      <c r="Q4" s="352"/>
      <c r="R4" s="325" t="s">
        <v>292</v>
      </c>
      <c r="S4" s="327" t="s">
        <v>293</v>
      </c>
      <c r="T4" s="329" t="s">
        <v>404</v>
      </c>
      <c r="U4" s="319" t="s">
        <v>291</v>
      </c>
      <c r="V4" s="321" t="s">
        <v>254</v>
      </c>
      <c r="W4" s="323"/>
      <c r="X4" s="22"/>
    </row>
    <row r="5" spans="1:24" ht="15" customHeight="1">
      <c r="A5" s="338"/>
      <c r="B5" s="339"/>
      <c r="C5" s="297" t="s">
        <v>104</v>
      </c>
      <c r="D5" s="297" t="s">
        <v>105</v>
      </c>
      <c r="E5" s="297" t="s">
        <v>106</v>
      </c>
      <c r="F5" s="354" t="s">
        <v>407</v>
      </c>
      <c r="G5" s="293"/>
      <c r="H5" s="293"/>
      <c r="I5" s="293"/>
      <c r="J5" s="294"/>
      <c r="K5" s="314"/>
      <c r="L5" s="348"/>
      <c r="M5" s="48"/>
      <c r="N5" s="305"/>
      <c r="O5" s="306"/>
      <c r="P5" s="356"/>
      <c r="Q5" s="353"/>
      <c r="R5" s="325"/>
      <c r="S5" s="327"/>
      <c r="T5" s="330"/>
      <c r="U5" s="319"/>
      <c r="V5" s="322"/>
      <c r="W5" s="324"/>
      <c r="X5" s="22"/>
    </row>
    <row r="6" spans="1:24" ht="15" customHeight="1">
      <c r="A6" s="340"/>
      <c r="B6" s="341"/>
      <c r="C6" s="298"/>
      <c r="D6" s="298"/>
      <c r="E6" s="298"/>
      <c r="F6" s="50" t="s">
        <v>351</v>
      </c>
      <c r="G6" s="50" t="s">
        <v>107</v>
      </c>
      <c r="H6" s="49" t="s">
        <v>108</v>
      </c>
      <c r="I6" s="49" t="s">
        <v>352</v>
      </c>
      <c r="J6" s="49" t="s">
        <v>109</v>
      </c>
      <c r="K6" s="296"/>
      <c r="L6" s="349"/>
      <c r="M6" s="48"/>
      <c r="N6" s="344"/>
      <c r="O6" s="306"/>
      <c r="P6" s="357"/>
      <c r="Q6" s="350" t="s">
        <v>367</v>
      </c>
      <c r="R6" s="325"/>
      <c r="S6" s="327"/>
      <c r="T6" s="330"/>
      <c r="U6" s="319"/>
      <c r="V6" s="322"/>
      <c r="W6" s="332" t="s">
        <v>405</v>
      </c>
      <c r="X6" s="22"/>
    </row>
    <row r="7" spans="1:24" ht="15" customHeight="1">
      <c r="A7" s="287" t="s">
        <v>91</v>
      </c>
      <c r="B7" s="311"/>
      <c r="C7" s="254">
        <f>SUM(C9:C16,C18,C21,C27,C37,C44,C50,C58,C64)</f>
        <v>4035432</v>
      </c>
      <c r="D7" s="254">
        <f>SUM(D9:D16,D18,D21,D27,D37,D44,D50,D58,D64)</f>
        <v>3460619</v>
      </c>
      <c r="E7" s="254">
        <f aca="true" t="shared" si="0" ref="E7:L7">SUM(E9:E16,E18,E21,E27,E37,E44,E50,E58,E64)</f>
        <v>458498</v>
      </c>
      <c r="F7" s="254">
        <f t="shared" si="0"/>
        <v>116315</v>
      </c>
      <c r="G7" s="254">
        <f t="shared" si="0"/>
        <v>95520</v>
      </c>
      <c r="H7" s="254">
        <f t="shared" si="0"/>
        <v>429</v>
      </c>
      <c r="I7" s="254">
        <f t="shared" si="0"/>
        <v>4171</v>
      </c>
      <c r="J7" s="254">
        <f t="shared" si="0"/>
        <v>16195</v>
      </c>
      <c r="K7" s="254">
        <f t="shared" si="0"/>
        <v>24146</v>
      </c>
      <c r="L7" s="254">
        <f t="shared" si="0"/>
        <v>4653175</v>
      </c>
      <c r="M7" s="48"/>
      <c r="N7" s="345"/>
      <c r="O7" s="346"/>
      <c r="P7" s="357"/>
      <c r="Q7" s="351"/>
      <c r="R7" s="326"/>
      <c r="S7" s="328"/>
      <c r="T7" s="331"/>
      <c r="U7" s="320"/>
      <c r="V7" s="322"/>
      <c r="W7" s="333"/>
      <c r="X7" s="22"/>
    </row>
    <row r="8" spans="1:24" ht="15" customHeight="1">
      <c r="A8" s="6"/>
      <c r="B8" s="7"/>
      <c r="C8" s="166"/>
      <c r="D8" s="158"/>
      <c r="E8" s="158"/>
      <c r="F8" s="256"/>
      <c r="G8" s="158"/>
      <c r="H8" s="158"/>
      <c r="I8" s="158"/>
      <c r="J8" s="158"/>
      <c r="K8" s="158"/>
      <c r="L8" s="158"/>
      <c r="M8" s="48"/>
      <c r="N8" s="287" t="s">
        <v>7</v>
      </c>
      <c r="O8" s="311"/>
      <c r="P8" s="122">
        <f>SUM(P10:P16,P18,P21,P27,P37,P44,P50,P58,P64)</f>
        <v>88</v>
      </c>
      <c r="Q8" s="122">
        <f>SUM(Q10:Q16,Q18,Q21,Q27,Q37,Q44,Q50,Q58,Q64)</f>
        <v>38</v>
      </c>
      <c r="R8" s="122">
        <f aca="true" t="shared" si="1" ref="R8:W8">SUM(R10:R16,R18,R21,R27,R37,R44,R50,R58,R64)</f>
        <v>6</v>
      </c>
      <c r="S8" s="122">
        <f t="shared" si="1"/>
        <v>20</v>
      </c>
      <c r="T8" s="122">
        <f t="shared" si="1"/>
        <v>2</v>
      </c>
      <c r="U8" s="122">
        <f t="shared" si="1"/>
        <v>12</v>
      </c>
      <c r="V8" s="122">
        <f t="shared" si="1"/>
        <v>48</v>
      </c>
      <c r="W8" s="122">
        <f t="shared" si="1"/>
        <v>5</v>
      </c>
      <c r="X8" s="22"/>
    </row>
    <row r="9" spans="1:23" ht="15" customHeight="1">
      <c r="A9" s="267" t="s">
        <v>8</v>
      </c>
      <c r="B9" s="282"/>
      <c r="C9" s="121">
        <f>SUM(D9:F9)</f>
        <v>433756</v>
      </c>
      <c r="D9" s="122">
        <v>328872</v>
      </c>
      <c r="E9" s="122">
        <v>78328</v>
      </c>
      <c r="F9" s="122">
        <f>SUM(G9:J9)</f>
        <v>26556</v>
      </c>
      <c r="G9" s="122">
        <v>14234</v>
      </c>
      <c r="H9" s="123" t="s">
        <v>463</v>
      </c>
      <c r="I9" s="123" t="s">
        <v>463</v>
      </c>
      <c r="J9" s="122">
        <v>12322</v>
      </c>
      <c r="K9" s="122">
        <v>2666</v>
      </c>
      <c r="L9" s="122">
        <v>308461</v>
      </c>
      <c r="M9" s="48"/>
      <c r="N9" s="13"/>
      <c r="O9" s="14"/>
      <c r="P9" s="166"/>
      <c r="Q9" s="158"/>
      <c r="R9" s="158"/>
      <c r="S9" s="158"/>
      <c r="T9" s="158"/>
      <c r="U9" s="158"/>
      <c r="V9" s="158"/>
      <c r="W9" s="158"/>
    </row>
    <row r="10" spans="1:23" ht="15" customHeight="1">
      <c r="A10" s="267" t="s">
        <v>9</v>
      </c>
      <c r="B10" s="282"/>
      <c r="C10" s="121">
        <f aca="true" t="shared" si="2" ref="C10:C16">SUM(D10:F10)</f>
        <v>142633</v>
      </c>
      <c r="D10" s="122">
        <v>129652</v>
      </c>
      <c r="E10" s="122">
        <v>11994</v>
      </c>
      <c r="F10" s="122">
        <f aca="true" t="shared" si="3" ref="F10:F16">SUM(G10:J10)</f>
        <v>987</v>
      </c>
      <c r="G10" s="122">
        <v>874</v>
      </c>
      <c r="H10" s="123" t="s">
        <v>463</v>
      </c>
      <c r="I10" s="123" t="s">
        <v>463</v>
      </c>
      <c r="J10" s="122">
        <v>113</v>
      </c>
      <c r="K10" s="122">
        <v>3181</v>
      </c>
      <c r="L10" s="122">
        <v>153462</v>
      </c>
      <c r="M10" s="48"/>
      <c r="N10" s="267" t="s">
        <v>8</v>
      </c>
      <c r="O10" s="334"/>
      <c r="P10" s="259">
        <f>SUM(R10:V10)</f>
        <v>11</v>
      </c>
      <c r="Q10" s="129" t="s">
        <v>463</v>
      </c>
      <c r="R10" s="129">
        <v>1</v>
      </c>
      <c r="S10" s="129">
        <v>1</v>
      </c>
      <c r="T10" s="129" t="s">
        <v>463</v>
      </c>
      <c r="U10" s="129">
        <v>5</v>
      </c>
      <c r="V10" s="129">
        <v>4</v>
      </c>
      <c r="W10" s="130">
        <v>1</v>
      </c>
    </row>
    <row r="11" spans="1:23" ht="15" customHeight="1">
      <c r="A11" s="267" t="s">
        <v>10</v>
      </c>
      <c r="B11" s="282"/>
      <c r="C11" s="121">
        <f t="shared" si="2"/>
        <v>378665</v>
      </c>
      <c r="D11" s="122">
        <v>350099</v>
      </c>
      <c r="E11" s="122">
        <v>25112</v>
      </c>
      <c r="F11" s="122">
        <f t="shared" si="3"/>
        <v>3454</v>
      </c>
      <c r="G11" s="122">
        <v>1282</v>
      </c>
      <c r="H11" s="122">
        <v>7</v>
      </c>
      <c r="I11" s="123" t="s">
        <v>463</v>
      </c>
      <c r="J11" s="122">
        <v>2165</v>
      </c>
      <c r="K11" s="122">
        <v>3933</v>
      </c>
      <c r="L11" s="122">
        <v>213504</v>
      </c>
      <c r="M11" s="48"/>
      <c r="N11" s="267" t="s">
        <v>9</v>
      </c>
      <c r="O11" s="334"/>
      <c r="P11" s="259">
        <f aca="true" t="shared" si="4" ref="P11:P16">SUM(R11:V11)</f>
        <v>1</v>
      </c>
      <c r="Q11" s="129" t="s">
        <v>463</v>
      </c>
      <c r="R11" s="129" t="s">
        <v>463</v>
      </c>
      <c r="S11" s="129" t="s">
        <v>463</v>
      </c>
      <c r="T11" s="129" t="s">
        <v>463</v>
      </c>
      <c r="U11" s="129" t="s">
        <v>463</v>
      </c>
      <c r="V11" s="129">
        <v>1</v>
      </c>
      <c r="W11" s="129" t="s">
        <v>463</v>
      </c>
    </row>
    <row r="12" spans="1:23" ht="15" customHeight="1">
      <c r="A12" s="267" t="s">
        <v>11</v>
      </c>
      <c r="B12" s="282"/>
      <c r="C12" s="121">
        <f t="shared" si="2"/>
        <v>130459</v>
      </c>
      <c r="D12" s="122">
        <v>110158</v>
      </c>
      <c r="E12" s="122">
        <v>15357</v>
      </c>
      <c r="F12" s="122">
        <f t="shared" si="3"/>
        <v>4944</v>
      </c>
      <c r="G12" s="122">
        <v>4906</v>
      </c>
      <c r="H12" s="122">
        <v>35</v>
      </c>
      <c r="I12" s="123" t="s">
        <v>463</v>
      </c>
      <c r="J12" s="122">
        <v>3</v>
      </c>
      <c r="K12" s="122">
        <v>2794</v>
      </c>
      <c r="L12" s="122">
        <v>449577</v>
      </c>
      <c r="M12" s="48"/>
      <c r="N12" s="267" t="s">
        <v>10</v>
      </c>
      <c r="O12" s="334"/>
      <c r="P12" s="259">
        <f t="shared" si="4"/>
        <v>3</v>
      </c>
      <c r="Q12" s="130">
        <v>1</v>
      </c>
      <c r="R12" s="129" t="s">
        <v>463</v>
      </c>
      <c r="S12" s="130">
        <v>3</v>
      </c>
      <c r="T12" s="129" t="s">
        <v>463</v>
      </c>
      <c r="U12" s="129" t="s">
        <v>463</v>
      </c>
      <c r="V12" s="129" t="s">
        <v>463</v>
      </c>
      <c r="W12" s="129" t="s">
        <v>463</v>
      </c>
    </row>
    <row r="13" spans="1:23" ht="15" customHeight="1">
      <c r="A13" s="317" t="s">
        <v>295</v>
      </c>
      <c r="B13" s="318"/>
      <c r="C13" s="121">
        <f t="shared" si="2"/>
        <v>192495</v>
      </c>
      <c r="D13" s="122">
        <v>125814</v>
      </c>
      <c r="E13" s="122">
        <v>59515</v>
      </c>
      <c r="F13" s="122">
        <f t="shared" si="3"/>
        <v>7166</v>
      </c>
      <c r="G13" s="122">
        <v>5112</v>
      </c>
      <c r="H13" s="123" t="s">
        <v>463</v>
      </c>
      <c r="I13" s="122">
        <v>2037</v>
      </c>
      <c r="J13" s="122">
        <v>17</v>
      </c>
      <c r="K13" s="122">
        <v>542</v>
      </c>
      <c r="L13" s="122">
        <v>389609</v>
      </c>
      <c r="M13" s="48"/>
      <c r="N13" s="267" t="s">
        <v>12</v>
      </c>
      <c r="O13" s="334"/>
      <c r="P13" s="259">
        <f t="shared" si="4"/>
        <v>1</v>
      </c>
      <c r="Q13" s="130">
        <v>1</v>
      </c>
      <c r="R13" s="129" t="s">
        <v>463</v>
      </c>
      <c r="S13" s="129" t="s">
        <v>463</v>
      </c>
      <c r="T13" s="129" t="s">
        <v>463</v>
      </c>
      <c r="U13" s="129" t="s">
        <v>463</v>
      </c>
      <c r="V13" s="129">
        <v>1</v>
      </c>
      <c r="W13" s="129" t="s">
        <v>463</v>
      </c>
    </row>
    <row r="14" spans="1:23" ht="15" customHeight="1">
      <c r="A14" s="317" t="s">
        <v>296</v>
      </c>
      <c r="B14" s="318"/>
      <c r="C14" s="121">
        <f t="shared" si="2"/>
        <v>322956</v>
      </c>
      <c r="D14" s="122">
        <v>298783</v>
      </c>
      <c r="E14" s="122">
        <v>12214</v>
      </c>
      <c r="F14" s="122">
        <f t="shared" si="3"/>
        <v>11959</v>
      </c>
      <c r="G14" s="122">
        <v>11549</v>
      </c>
      <c r="H14" s="122">
        <v>337</v>
      </c>
      <c r="I14" s="122">
        <v>24</v>
      </c>
      <c r="J14" s="122">
        <v>49</v>
      </c>
      <c r="K14" s="122">
        <v>113</v>
      </c>
      <c r="L14" s="122">
        <v>83760</v>
      </c>
      <c r="M14" s="48"/>
      <c r="N14" s="267" t="s">
        <v>13</v>
      </c>
      <c r="O14" s="334"/>
      <c r="P14" s="259">
        <f t="shared" si="4"/>
        <v>4</v>
      </c>
      <c r="Q14" s="130">
        <v>4</v>
      </c>
      <c r="R14" s="129" t="s">
        <v>463</v>
      </c>
      <c r="S14" s="130">
        <v>1</v>
      </c>
      <c r="T14" s="129" t="s">
        <v>463</v>
      </c>
      <c r="U14" s="129" t="s">
        <v>463</v>
      </c>
      <c r="V14" s="129">
        <v>3</v>
      </c>
      <c r="W14" s="129" t="s">
        <v>463</v>
      </c>
    </row>
    <row r="15" spans="1:23" ht="15" customHeight="1">
      <c r="A15" s="317" t="s">
        <v>297</v>
      </c>
      <c r="B15" s="318"/>
      <c r="C15" s="121">
        <f t="shared" si="2"/>
        <v>218380</v>
      </c>
      <c r="D15" s="122">
        <v>202596</v>
      </c>
      <c r="E15" s="122">
        <v>14418</v>
      </c>
      <c r="F15" s="122">
        <f t="shared" si="3"/>
        <v>1366</v>
      </c>
      <c r="G15" s="122">
        <v>1364</v>
      </c>
      <c r="H15" s="123" t="s">
        <v>463</v>
      </c>
      <c r="I15" s="123" t="s">
        <v>463</v>
      </c>
      <c r="J15" s="122">
        <v>2</v>
      </c>
      <c r="K15" s="122">
        <v>433</v>
      </c>
      <c r="L15" s="122">
        <v>43283</v>
      </c>
      <c r="M15" s="48"/>
      <c r="N15" s="267" t="s">
        <v>14</v>
      </c>
      <c r="O15" s="334"/>
      <c r="P15" s="259">
        <f t="shared" si="4"/>
        <v>2</v>
      </c>
      <c r="Q15" s="130">
        <v>2</v>
      </c>
      <c r="R15" s="129" t="s">
        <v>463</v>
      </c>
      <c r="S15" s="129">
        <v>1</v>
      </c>
      <c r="T15" s="129" t="s">
        <v>463</v>
      </c>
      <c r="U15" s="129" t="s">
        <v>463</v>
      </c>
      <c r="V15" s="129">
        <v>1</v>
      </c>
      <c r="W15" s="129" t="s">
        <v>463</v>
      </c>
    </row>
    <row r="16" spans="1:23" ht="15" customHeight="1">
      <c r="A16" s="317" t="s">
        <v>287</v>
      </c>
      <c r="B16" s="318"/>
      <c r="C16" s="121">
        <f t="shared" si="2"/>
        <v>300558</v>
      </c>
      <c r="D16" s="122">
        <v>290847</v>
      </c>
      <c r="E16" s="122">
        <v>6879</v>
      </c>
      <c r="F16" s="122">
        <f t="shared" si="3"/>
        <v>2832</v>
      </c>
      <c r="G16" s="122">
        <v>2779</v>
      </c>
      <c r="H16" s="123" t="s">
        <v>463</v>
      </c>
      <c r="I16" s="123" t="s">
        <v>463</v>
      </c>
      <c r="J16" s="122">
        <v>53</v>
      </c>
      <c r="K16" s="122">
        <v>2</v>
      </c>
      <c r="L16" s="122">
        <v>279</v>
      </c>
      <c r="M16" s="48"/>
      <c r="N16" s="267" t="s">
        <v>15</v>
      </c>
      <c r="O16" s="334"/>
      <c r="P16" s="259">
        <f t="shared" si="4"/>
        <v>7</v>
      </c>
      <c r="Q16" s="130">
        <v>6</v>
      </c>
      <c r="R16" s="129" t="s">
        <v>463</v>
      </c>
      <c r="S16" s="130">
        <v>2</v>
      </c>
      <c r="T16" s="129" t="s">
        <v>463</v>
      </c>
      <c r="U16" s="129" t="s">
        <v>463</v>
      </c>
      <c r="V16" s="129">
        <v>5</v>
      </c>
      <c r="W16" s="130">
        <v>1</v>
      </c>
    </row>
    <row r="17" spans="1:23" ht="15" customHeight="1">
      <c r="A17" s="6"/>
      <c r="B17" s="7"/>
      <c r="C17" s="166"/>
      <c r="D17" s="158"/>
      <c r="E17" s="158"/>
      <c r="F17" s="158"/>
      <c r="G17" s="158"/>
      <c r="H17" s="158"/>
      <c r="I17" s="158"/>
      <c r="J17" s="158"/>
      <c r="K17" s="158"/>
      <c r="L17" s="158"/>
      <c r="M17" s="48"/>
      <c r="N17" s="13"/>
      <c r="O17" s="14"/>
      <c r="P17" s="166"/>
      <c r="Q17" s="158"/>
      <c r="R17" s="158"/>
      <c r="S17" s="158"/>
      <c r="T17" s="158"/>
      <c r="U17" s="158"/>
      <c r="V17" s="158"/>
      <c r="W17" s="158"/>
    </row>
    <row r="18" spans="1:23" ht="15" customHeight="1">
      <c r="A18" s="317" t="s">
        <v>298</v>
      </c>
      <c r="B18" s="318"/>
      <c r="C18" s="122">
        <f>SUM(C19)</f>
        <v>6922</v>
      </c>
      <c r="D18" s="122">
        <f>SUM(D19)</f>
        <v>6222</v>
      </c>
      <c r="E18" s="122">
        <f aca="true" t="shared" si="5" ref="E18:L18">SUM(E19)</f>
        <v>568</v>
      </c>
      <c r="F18" s="122">
        <f t="shared" si="5"/>
        <v>132</v>
      </c>
      <c r="G18" s="122">
        <f t="shared" si="5"/>
        <v>122</v>
      </c>
      <c r="H18" s="123" t="s">
        <v>463</v>
      </c>
      <c r="I18" s="123" t="s">
        <v>463</v>
      </c>
      <c r="J18" s="122">
        <f t="shared" si="5"/>
        <v>10</v>
      </c>
      <c r="K18" s="122">
        <f t="shared" si="5"/>
        <v>45</v>
      </c>
      <c r="L18" s="122">
        <f t="shared" si="5"/>
        <v>63430</v>
      </c>
      <c r="M18" s="48"/>
      <c r="N18" s="267" t="s">
        <v>16</v>
      </c>
      <c r="O18" s="334"/>
      <c r="P18" s="129" t="s">
        <v>463</v>
      </c>
      <c r="Q18" s="129" t="s">
        <v>463</v>
      </c>
      <c r="R18" s="129" t="s">
        <v>463</v>
      </c>
      <c r="S18" s="129" t="s">
        <v>463</v>
      </c>
      <c r="T18" s="129" t="s">
        <v>463</v>
      </c>
      <c r="U18" s="129" t="s">
        <v>463</v>
      </c>
      <c r="V18" s="129" t="s">
        <v>463</v>
      </c>
      <c r="W18" s="129" t="s">
        <v>463</v>
      </c>
    </row>
    <row r="19" spans="1:34" ht="15" customHeight="1">
      <c r="A19" s="8"/>
      <c r="B19" s="41" t="s">
        <v>17</v>
      </c>
      <c r="C19" s="174">
        <f>SUM(D19:F19)</f>
        <v>6922</v>
      </c>
      <c r="D19" s="163">
        <v>6222</v>
      </c>
      <c r="E19" s="163">
        <v>568</v>
      </c>
      <c r="F19" s="163">
        <f>SUM(G19:J19)</f>
        <v>132</v>
      </c>
      <c r="G19" s="163">
        <v>122</v>
      </c>
      <c r="H19" s="165" t="s">
        <v>464</v>
      </c>
      <c r="I19" s="165" t="s">
        <v>464</v>
      </c>
      <c r="J19" s="165">
        <v>10</v>
      </c>
      <c r="K19" s="163">
        <v>45</v>
      </c>
      <c r="L19" s="163">
        <v>63430</v>
      </c>
      <c r="M19" s="52"/>
      <c r="N19" s="8"/>
      <c r="O19" s="41" t="s">
        <v>17</v>
      </c>
      <c r="P19" s="168" t="s">
        <v>464</v>
      </c>
      <c r="Q19" s="168" t="s">
        <v>464</v>
      </c>
      <c r="R19" s="168" t="s">
        <v>464</v>
      </c>
      <c r="S19" s="168" t="s">
        <v>464</v>
      </c>
      <c r="T19" s="168" t="s">
        <v>464</v>
      </c>
      <c r="U19" s="168" t="s">
        <v>464</v>
      </c>
      <c r="V19" s="168" t="s">
        <v>464</v>
      </c>
      <c r="W19" s="168" t="s">
        <v>464</v>
      </c>
      <c r="X19" s="52"/>
      <c r="Y19" s="52"/>
      <c r="Z19" s="52"/>
      <c r="AA19" s="52"/>
      <c r="AB19" s="52"/>
      <c r="AC19" s="52"/>
      <c r="AD19" s="52"/>
      <c r="AE19" s="52"/>
      <c r="AF19" s="52"/>
      <c r="AG19" s="52"/>
      <c r="AH19" s="52"/>
    </row>
    <row r="20" spans="1:23" ht="15" customHeight="1">
      <c r="A20" s="8"/>
      <c r="B20" s="41"/>
      <c r="C20" s="255"/>
      <c r="D20" s="162"/>
      <c r="E20" s="162"/>
      <c r="F20" s="162"/>
      <c r="G20" s="162"/>
      <c r="H20" s="162"/>
      <c r="I20" s="162"/>
      <c r="J20" s="162"/>
      <c r="K20" s="162"/>
      <c r="L20" s="162"/>
      <c r="M20" s="48"/>
      <c r="N20" s="8"/>
      <c r="O20" s="41"/>
      <c r="P20" s="209"/>
      <c r="Q20" s="164"/>
      <c r="R20" s="162"/>
      <c r="S20" s="162"/>
      <c r="T20" s="162"/>
      <c r="U20" s="162"/>
      <c r="V20" s="162"/>
      <c r="W20" s="162"/>
    </row>
    <row r="21" spans="1:23" ht="15" customHeight="1">
      <c r="A21" s="317" t="s">
        <v>299</v>
      </c>
      <c r="B21" s="318"/>
      <c r="C21" s="122">
        <f>SUM(C22:C25)</f>
        <v>266859</v>
      </c>
      <c r="D21" s="122">
        <f>SUM(D22:D25)</f>
        <v>261356</v>
      </c>
      <c r="E21" s="122">
        <f aca="true" t="shared" si="6" ref="E21:L21">SUM(E22:E25)</f>
        <v>4576</v>
      </c>
      <c r="F21" s="122">
        <f t="shared" si="6"/>
        <v>927</v>
      </c>
      <c r="G21" s="122">
        <f t="shared" si="6"/>
        <v>912</v>
      </c>
      <c r="H21" s="123" t="s">
        <v>463</v>
      </c>
      <c r="I21" s="123" t="s">
        <v>463</v>
      </c>
      <c r="J21" s="122">
        <f t="shared" si="6"/>
        <v>15</v>
      </c>
      <c r="K21" s="122">
        <f t="shared" si="6"/>
        <v>437</v>
      </c>
      <c r="L21" s="122">
        <f t="shared" si="6"/>
        <v>63669</v>
      </c>
      <c r="M21" s="48"/>
      <c r="N21" s="335" t="s">
        <v>18</v>
      </c>
      <c r="O21" s="334"/>
      <c r="P21" s="259">
        <f>SUM(P22:P25)</f>
        <v>2</v>
      </c>
      <c r="Q21" s="129" t="s">
        <v>463</v>
      </c>
      <c r="R21" s="129" t="s">
        <v>463</v>
      </c>
      <c r="S21" s="129" t="s">
        <v>463</v>
      </c>
      <c r="T21" s="129" t="s">
        <v>463</v>
      </c>
      <c r="U21" s="129" t="s">
        <v>463</v>
      </c>
      <c r="V21" s="129">
        <f>SUM(V22:V25)</f>
        <v>2</v>
      </c>
      <c r="W21" s="129" t="s">
        <v>463</v>
      </c>
    </row>
    <row r="22" spans="1:23" ht="15" customHeight="1">
      <c r="A22" s="8"/>
      <c r="B22" s="41" t="s">
        <v>19</v>
      </c>
      <c r="C22" s="174">
        <f>SUM(D22:F22)</f>
        <v>60867</v>
      </c>
      <c r="D22" s="163">
        <v>58851</v>
      </c>
      <c r="E22" s="163">
        <v>1969</v>
      </c>
      <c r="F22" s="163">
        <f>SUM(G22:J22)</f>
        <v>47</v>
      </c>
      <c r="G22" s="163">
        <v>39</v>
      </c>
      <c r="H22" s="165" t="s">
        <v>464</v>
      </c>
      <c r="I22" s="165" t="s">
        <v>464</v>
      </c>
      <c r="J22" s="165">
        <v>8</v>
      </c>
      <c r="K22" s="165" t="s">
        <v>464</v>
      </c>
      <c r="L22" s="163">
        <v>841</v>
      </c>
      <c r="M22" s="48"/>
      <c r="N22" s="8"/>
      <c r="O22" s="41" t="s">
        <v>19</v>
      </c>
      <c r="P22" s="167" t="s">
        <v>464</v>
      </c>
      <c r="Q22" s="168" t="s">
        <v>464</v>
      </c>
      <c r="R22" s="168" t="s">
        <v>464</v>
      </c>
      <c r="S22" s="168" t="s">
        <v>464</v>
      </c>
      <c r="T22" s="168" t="s">
        <v>464</v>
      </c>
      <c r="U22" s="168" t="s">
        <v>464</v>
      </c>
      <c r="V22" s="168" t="s">
        <v>464</v>
      </c>
      <c r="W22" s="168" t="s">
        <v>464</v>
      </c>
    </row>
    <row r="23" spans="1:23" ht="15" customHeight="1">
      <c r="A23" s="8"/>
      <c r="B23" s="41" t="s">
        <v>21</v>
      </c>
      <c r="C23" s="174">
        <f>SUM(D23:F23)</f>
        <v>54732</v>
      </c>
      <c r="D23" s="163">
        <v>54107</v>
      </c>
      <c r="E23" s="163">
        <v>608</v>
      </c>
      <c r="F23" s="163">
        <f>SUM(G23:J23)</f>
        <v>17</v>
      </c>
      <c r="G23" s="163">
        <v>10</v>
      </c>
      <c r="H23" s="165" t="s">
        <v>464</v>
      </c>
      <c r="I23" s="165" t="s">
        <v>464</v>
      </c>
      <c r="J23" s="165">
        <v>7</v>
      </c>
      <c r="K23" s="163">
        <v>10</v>
      </c>
      <c r="L23" s="163">
        <v>770</v>
      </c>
      <c r="M23" s="48"/>
      <c r="N23" s="8"/>
      <c r="O23" s="41" t="s">
        <v>21</v>
      </c>
      <c r="P23" s="209">
        <f>SUM(R23:V23)</f>
        <v>1</v>
      </c>
      <c r="Q23" s="168" t="s">
        <v>464</v>
      </c>
      <c r="R23" s="168" t="s">
        <v>464</v>
      </c>
      <c r="S23" s="168" t="s">
        <v>464</v>
      </c>
      <c r="T23" s="168" t="s">
        <v>464</v>
      </c>
      <c r="U23" s="168" t="s">
        <v>464</v>
      </c>
      <c r="V23" s="168">
        <v>1</v>
      </c>
      <c r="W23" s="168" t="s">
        <v>464</v>
      </c>
    </row>
    <row r="24" spans="1:23" ht="15" customHeight="1">
      <c r="A24" s="8"/>
      <c r="B24" s="41" t="s">
        <v>24</v>
      </c>
      <c r="C24" s="174">
        <f>SUM(D24:F24)</f>
        <v>66835</v>
      </c>
      <c r="D24" s="163">
        <v>65833</v>
      </c>
      <c r="E24" s="163">
        <v>684</v>
      </c>
      <c r="F24" s="163">
        <f>SUM(G24:J24)</f>
        <v>318</v>
      </c>
      <c r="G24" s="163">
        <v>318</v>
      </c>
      <c r="H24" s="165" t="s">
        <v>464</v>
      </c>
      <c r="I24" s="165" t="s">
        <v>464</v>
      </c>
      <c r="J24" s="165" t="s">
        <v>464</v>
      </c>
      <c r="K24" s="163">
        <v>427</v>
      </c>
      <c r="L24" s="163">
        <v>61934</v>
      </c>
      <c r="M24" s="48"/>
      <c r="N24" s="8"/>
      <c r="O24" s="41" t="s">
        <v>24</v>
      </c>
      <c r="P24" s="209">
        <f>SUM(R24:V24)</f>
        <v>1</v>
      </c>
      <c r="Q24" s="168" t="s">
        <v>464</v>
      </c>
      <c r="R24" s="168" t="s">
        <v>464</v>
      </c>
      <c r="S24" s="168" t="s">
        <v>464</v>
      </c>
      <c r="T24" s="168" t="s">
        <v>464</v>
      </c>
      <c r="U24" s="168" t="s">
        <v>464</v>
      </c>
      <c r="V24" s="168">
        <v>1</v>
      </c>
      <c r="W24" s="168" t="s">
        <v>464</v>
      </c>
    </row>
    <row r="25" spans="1:23" ht="15" customHeight="1">
      <c r="A25" s="8"/>
      <c r="B25" s="41" t="s">
        <v>25</v>
      </c>
      <c r="C25" s="174">
        <f>SUM(D25:F25)</f>
        <v>84425</v>
      </c>
      <c r="D25" s="163">
        <v>82565</v>
      </c>
      <c r="E25" s="163">
        <v>1315</v>
      </c>
      <c r="F25" s="163">
        <f>SUM(G25:J25)</f>
        <v>545</v>
      </c>
      <c r="G25" s="163">
        <v>545</v>
      </c>
      <c r="H25" s="165" t="s">
        <v>464</v>
      </c>
      <c r="I25" s="165" t="s">
        <v>464</v>
      </c>
      <c r="J25" s="165" t="s">
        <v>464</v>
      </c>
      <c r="K25" s="165" t="s">
        <v>464</v>
      </c>
      <c r="L25" s="165">
        <v>124</v>
      </c>
      <c r="M25" s="48"/>
      <c r="N25" s="8"/>
      <c r="O25" s="41" t="s">
        <v>25</v>
      </c>
      <c r="P25" s="167" t="s">
        <v>464</v>
      </c>
      <c r="Q25" s="168" t="s">
        <v>464</v>
      </c>
      <c r="R25" s="168" t="s">
        <v>464</v>
      </c>
      <c r="S25" s="168" t="s">
        <v>464</v>
      </c>
      <c r="T25" s="168" t="s">
        <v>464</v>
      </c>
      <c r="U25" s="168" t="s">
        <v>464</v>
      </c>
      <c r="V25" s="168" t="s">
        <v>464</v>
      </c>
      <c r="W25" s="168" t="s">
        <v>464</v>
      </c>
    </row>
    <row r="26" spans="1:23" ht="15" customHeight="1">
      <c r="A26" s="8"/>
      <c r="B26" s="41"/>
      <c r="C26" s="255"/>
      <c r="D26" s="162"/>
      <c r="E26" s="162"/>
      <c r="F26" s="162"/>
      <c r="G26" s="162"/>
      <c r="H26" s="162"/>
      <c r="I26" s="162"/>
      <c r="J26" s="162"/>
      <c r="K26" s="162"/>
      <c r="L26" s="162"/>
      <c r="M26" s="48"/>
      <c r="N26" s="8"/>
      <c r="O26" s="41"/>
      <c r="P26" s="209"/>
      <c r="Q26" s="164"/>
      <c r="R26" s="162"/>
      <c r="S26" s="162"/>
      <c r="T26" s="162"/>
      <c r="U26" s="162"/>
      <c r="V26" s="162"/>
      <c r="W26" s="162"/>
    </row>
    <row r="27" spans="1:23" ht="15" customHeight="1">
      <c r="A27" s="317" t="s">
        <v>300</v>
      </c>
      <c r="B27" s="318"/>
      <c r="C27" s="122">
        <f>SUM(C28:C35)</f>
        <v>211995</v>
      </c>
      <c r="D27" s="122">
        <f>SUM(D28:D35)</f>
        <v>204291</v>
      </c>
      <c r="E27" s="122">
        <f aca="true" t="shared" si="7" ref="E27:L27">SUM(E28:E35)</f>
        <v>5664</v>
      </c>
      <c r="F27" s="122">
        <f t="shared" si="7"/>
        <v>2040</v>
      </c>
      <c r="G27" s="122">
        <f t="shared" si="7"/>
        <v>1836</v>
      </c>
      <c r="H27" s="122">
        <f t="shared" si="7"/>
        <v>3</v>
      </c>
      <c r="I27" s="123" t="s">
        <v>463</v>
      </c>
      <c r="J27" s="122">
        <f t="shared" si="7"/>
        <v>201</v>
      </c>
      <c r="K27" s="122">
        <f t="shared" si="7"/>
        <v>146</v>
      </c>
      <c r="L27" s="122">
        <f t="shared" si="7"/>
        <v>448791</v>
      </c>
      <c r="M27" s="48"/>
      <c r="N27" s="267" t="s">
        <v>26</v>
      </c>
      <c r="O27" s="334"/>
      <c r="P27" s="130">
        <f>SUM(P28:P35)</f>
        <v>12</v>
      </c>
      <c r="Q27" s="130">
        <f>SUM(Q28:Q35)</f>
        <v>8</v>
      </c>
      <c r="R27" s="130">
        <f aca="true" t="shared" si="8" ref="R27:W27">SUM(R28:R35)</f>
        <v>1</v>
      </c>
      <c r="S27" s="130">
        <f t="shared" si="8"/>
        <v>1</v>
      </c>
      <c r="T27" s="129" t="s">
        <v>463</v>
      </c>
      <c r="U27" s="129" t="s">
        <v>463</v>
      </c>
      <c r="V27" s="130">
        <f t="shared" si="8"/>
        <v>10</v>
      </c>
      <c r="W27" s="130">
        <f t="shared" si="8"/>
        <v>1</v>
      </c>
    </row>
    <row r="28" spans="1:23" ht="15" customHeight="1">
      <c r="A28" s="8"/>
      <c r="B28" s="41" t="s">
        <v>27</v>
      </c>
      <c r="C28" s="174">
        <f>SUM(D28:F28)</f>
        <v>29086</v>
      </c>
      <c r="D28" s="163">
        <v>28433</v>
      </c>
      <c r="E28" s="163">
        <v>631</v>
      </c>
      <c r="F28" s="163">
        <f>SUM(G28:J28)</f>
        <v>22</v>
      </c>
      <c r="G28" s="163">
        <v>20</v>
      </c>
      <c r="H28" s="165" t="s">
        <v>464</v>
      </c>
      <c r="I28" s="165" t="s">
        <v>464</v>
      </c>
      <c r="J28" s="165">
        <v>2</v>
      </c>
      <c r="K28" s="165" t="s">
        <v>464</v>
      </c>
      <c r="L28" s="165">
        <v>49613</v>
      </c>
      <c r="M28" s="48"/>
      <c r="N28" s="8"/>
      <c r="O28" s="41" t="s">
        <v>27</v>
      </c>
      <c r="P28" s="209">
        <f>SUM(R28:V28)</f>
        <v>1</v>
      </c>
      <c r="Q28" s="164">
        <v>1</v>
      </c>
      <c r="R28" s="168" t="s">
        <v>464</v>
      </c>
      <c r="S28" s="168" t="s">
        <v>464</v>
      </c>
      <c r="T28" s="168" t="s">
        <v>464</v>
      </c>
      <c r="U28" s="168" t="s">
        <v>464</v>
      </c>
      <c r="V28" s="168">
        <v>1</v>
      </c>
      <c r="W28" s="168" t="s">
        <v>464</v>
      </c>
    </row>
    <row r="29" spans="1:23" ht="15" customHeight="1">
      <c r="A29" s="8"/>
      <c r="B29" s="41" t="s">
        <v>28</v>
      </c>
      <c r="C29" s="174">
        <f aca="true" t="shared" si="9" ref="C29:C35">SUM(D29:F29)</f>
        <v>70719</v>
      </c>
      <c r="D29" s="163">
        <v>69292</v>
      </c>
      <c r="E29" s="163">
        <v>805</v>
      </c>
      <c r="F29" s="163">
        <f aca="true" t="shared" si="10" ref="F29:F35">SUM(G29:J29)</f>
        <v>622</v>
      </c>
      <c r="G29" s="163">
        <v>493</v>
      </c>
      <c r="H29" s="165" t="s">
        <v>464</v>
      </c>
      <c r="I29" s="165" t="s">
        <v>464</v>
      </c>
      <c r="J29" s="163">
        <v>129</v>
      </c>
      <c r="K29" s="165" t="s">
        <v>464</v>
      </c>
      <c r="L29" s="163">
        <v>2256</v>
      </c>
      <c r="M29" s="48"/>
      <c r="N29" s="8"/>
      <c r="O29" s="41" t="s">
        <v>28</v>
      </c>
      <c r="P29" s="209">
        <f aca="true" t="shared" si="11" ref="P29:P35">SUM(R29:V29)</f>
        <v>3</v>
      </c>
      <c r="Q29" s="164">
        <v>3</v>
      </c>
      <c r="R29" s="168" t="s">
        <v>464</v>
      </c>
      <c r="S29" s="168" t="s">
        <v>464</v>
      </c>
      <c r="T29" s="168" t="s">
        <v>464</v>
      </c>
      <c r="U29" s="168" t="s">
        <v>464</v>
      </c>
      <c r="V29" s="168">
        <v>3</v>
      </c>
      <c r="W29" s="168" t="s">
        <v>464</v>
      </c>
    </row>
    <row r="30" spans="1:23" ht="15" customHeight="1">
      <c r="A30" s="8"/>
      <c r="B30" s="41" t="s">
        <v>29</v>
      </c>
      <c r="C30" s="174">
        <f t="shared" si="9"/>
        <v>44802</v>
      </c>
      <c r="D30" s="163">
        <v>43037</v>
      </c>
      <c r="E30" s="163">
        <v>570</v>
      </c>
      <c r="F30" s="163">
        <f t="shared" si="10"/>
        <v>1195</v>
      </c>
      <c r="G30" s="163">
        <v>1188</v>
      </c>
      <c r="H30" s="165" t="s">
        <v>464</v>
      </c>
      <c r="I30" s="165" t="s">
        <v>464</v>
      </c>
      <c r="J30" s="163">
        <v>7</v>
      </c>
      <c r="K30" s="165">
        <v>15</v>
      </c>
      <c r="L30" s="163">
        <v>64010</v>
      </c>
      <c r="M30" s="48"/>
      <c r="N30" s="8"/>
      <c r="O30" s="41" t="s">
        <v>29</v>
      </c>
      <c r="P30" s="209">
        <f t="shared" si="11"/>
        <v>1</v>
      </c>
      <c r="Q30" s="168" t="s">
        <v>464</v>
      </c>
      <c r="R30" s="168" t="s">
        <v>464</v>
      </c>
      <c r="S30" s="168" t="s">
        <v>464</v>
      </c>
      <c r="T30" s="168" t="s">
        <v>464</v>
      </c>
      <c r="U30" s="168" t="s">
        <v>464</v>
      </c>
      <c r="V30" s="168">
        <v>1</v>
      </c>
      <c r="W30" s="168">
        <v>1</v>
      </c>
    </row>
    <row r="31" spans="1:23" ht="15" customHeight="1">
      <c r="A31" s="8"/>
      <c r="B31" s="41" t="s">
        <v>30</v>
      </c>
      <c r="C31" s="174">
        <f t="shared" si="9"/>
        <v>7001</v>
      </c>
      <c r="D31" s="163">
        <v>6386</v>
      </c>
      <c r="E31" s="163">
        <v>533</v>
      </c>
      <c r="F31" s="163">
        <f t="shared" si="10"/>
        <v>82</v>
      </c>
      <c r="G31" s="165">
        <v>21</v>
      </c>
      <c r="H31" s="165">
        <v>1</v>
      </c>
      <c r="I31" s="165" t="s">
        <v>464</v>
      </c>
      <c r="J31" s="163">
        <v>60</v>
      </c>
      <c r="K31" s="165">
        <v>80</v>
      </c>
      <c r="L31" s="163">
        <v>123952</v>
      </c>
      <c r="M31" s="48"/>
      <c r="N31" s="8"/>
      <c r="O31" s="41" t="s">
        <v>30</v>
      </c>
      <c r="P31" s="209">
        <f t="shared" si="11"/>
        <v>2</v>
      </c>
      <c r="Q31" s="164">
        <v>1</v>
      </c>
      <c r="R31" s="168" t="s">
        <v>464</v>
      </c>
      <c r="S31" s="168" t="s">
        <v>464</v>
      </c>
      <c r="T31" s="168" t="s">
        <v>464</v>
      </c>
      <c r="U31" s="168" t="s">
        <v>464</v>
      </c>
      <c r="V31" s="168">
        <v>2</v>
      </c>
      <c r="W31" s="168" t="s">
        <v>464</v>
      </c>
    </row>
    <row r="32" spans="1:23" ht="15" customHeight="1">
      <c r="A32" s="8"/>
      <c r="B32" s="41" t="s">
        <v>31</v>
      </c>
      <c r="C32" s="174">
        <f t="shared" si="9"/>
        <v>7943</v>
      </c>
      <c r="D32" s="163">
        <v>6954</v>
      </c>
      <c r="E32" s="163">
        <v>978</v>
      </c>
      <c r="F32" s="163">
        <f t="shared" si="10"/>
        <v>11</v>
      </c>
      <c r="G32" s="163">
        <v>11</v>
      </c>
      <c r="H32" s="165" t="s">
        <v>464</v>
      </c>
      <c r="I32" s="165" t="s">
        <v>464</v>
      </c>
      <c r="J32" s="165" t="s">
        <v>464</v>
      </c>
      <c r="K32" s="165" t="s">
        <v>464</v>
      </c>
      <c r="L32" s="163">
        <v>161111</v>
      </c>
      <c r="M32" s="48"/>
      <c r="N32" s="8"/>
      <c r="O32" s="41" t="s">
        <v>31</v>
      </c>
      <c r="P32" s="209">
        <f t="shared" si="11"/>
        <v>1</v>
      </c>
      <c r="Q32" s="164">
        <v>1</v>
      </c>
      <c r="R32" s="168" t="s">
        <v>464</v>
      </c>
      <c r="S32" s="168" t="s">
        <v>464</v>
      </c>
      <c r="T32" s="168" t="s">
        <v>464</v>
      </c>
      <c r="U32" s="168" t="s">
        <v>464</v>
      </c>
      <c r="V32" s="168">
        <v>1</v>
      </c>
      <c r="W32" s="168" t="s">
        <v>464</v>
      </c>
    </row>
    <row r="33" spans="1:23" ht="15" customHeight="1">
      <c r="A33" s="8"/>
      <c r="B33" s="41" t="s">
        <v>32</v>
      </c>
      <c r="C33" s="174">
        <f t="shared" si="9"/>
        <v>50308</v>
      </c>
      <c r="D33" s="163">
        <v>48430</v>
      </c>
      <c r="E33" s="163">
        <v>1775</v>
      </c>
      <c r="F33" s="163">
        <f t="shared" si="10"/>
        <v>103</v>
      </c>
      <c r="G33" s="163">
        <v>101</v>
      </c>
      <c r="H33" s="165">
        <v>2</v>
      </c>
      <c r="I33" s="165" t="s">
        <v>464</v>
      </c>
      <c r="J33" s="165" t="s">
        <v>464</v>
      </c>
      <c r="K33" s="163">
        <v>50</v>
      </c>
      <c r="L33" s="163">
        <v>21317</v>
      </c>
      <c r="M33" s="48"/>
      <c r="N33" s="8"/>
      <c r="O33" s="41" t="s">
        <v>32</v>
      </c>
      <c r="P33" s="209">
        <f t="shared" si="11"/>
        <v>3</v>
      </c>
      <c r="Q33" s="164">
        <v>1</v>
      </c>
      <c r="R33" s="168">
        <v>1</v>
      </c>
      <c r="S33" s="164">
        <v>1</v>
      </c>
      <c r="T33" s="168" t="s">
        <v>464</v>
      </c>
      <c r="U33" s="168" t="s">
        <v>464</v>
      </c>
      <c r="V33" s="168">
        <v>1</v>
      </c>
      <c r="W33" s="168" t="s">
        <v>464</v>
      </c>
    </row>
    <row r="34" spans="1:23" ht="15" customHeight="1">
      <c r="A34" s="8"/>
      <c r="B34" s="41" t="s">
        <v>33</v>
      </c>
      <c r="C34" s="174">
        <f t="shared" si="9"/>
        <v>1746</v>
      </c>
      <c r="D34" s="163">
        <v>1510</v>
      </c>
      <c r="E34" s="163">
        <v>236</v>
      </c>
      <c r="F34" s="165" t="s">
        <v>464</v>
      </c>
      <c r="G34" s="165" t="s">
        <v>464</v>
      </c>
      <c r="H34" s="165" t="s">
        <v>464</v>
      </c>
      <c r="I34" s="165" t="s">
        <v>464</v>
      </c>
      <c r="J34" s="165" t="s">
        <v>464</v>
      </c>
      <c r="K34" s="165" t="s">
        <v>464</v>
      </c>
      <c r="L34" s="163">
        <v>26532</v>
      </c>
      <c r="M34" s="48"/>
      <c r="N34" s="8"/>
      <c r="O34" s="41" t="s">
        <v>33</v>
      </c>
      <c r="P34" s="167" t="s">
        <v>464</v>
      </c>
      <c r="Q34" s="168" t="s">
        <v>464</v>
      </c>
      <c r="R34" s="168" t="s">
        <v>464</v>
      </c>
      <c r="S34" s="168" t="s">
        <v>464</v>
      </c>
      <c r="T34" s="168" t="s">
        <v>464</v>
      </c>
      <c r="U34" s="168" t="s">
        <v>464</v>
      </c>
      <c r="V34" s="168" t="s">
        <v>464</v>
      </c>
      <c r="W34" s="168" t="s">
        <v>464</v>
      </c>
    </row>
    <row r="35" spans="1:23" ht="15" customHeight="1">
      <c r="A35" s="8"/>
      <c r="B35" s="41" t="s">
        <v>34</v>
      </c>
      <c r="C35" s="174">
        <f t="shared" si="9"/>
        <v>390</v>
      </c>
      <c r="D35" s="163">
        <v>249</v>
      </c>
      <c r="E35" s="163">
        <v>136</v>
      </c>
      <c r="F35" s="163">
        <f t="shared" si="10"/>
        <v>5</v>
      </c>
      <c r="G35" s="165">
        <v>2</v>
      </c>
      <c r="H35" s="165" t="s">
        <v>464</v>
      </c>
      <c r="I35" s="165" t="s">
        <v>464</v>
      </c>
      <c r="J35" s="165">
        <v>3</v>
      </c>
      <c r="K35" s="163">
        <v>1</v>
      </c>
      <c r="L35" s="163"/>
      <c r="M35" s="48"/>
      <c r="N35" s="8"/>
      <c r="O35" s="41" t="s">
        <v>34</v>
      </c>
      <c r="P35" s="209">
        <f t="shared" si="11"/>
        <v>1</v>
      </c>
      <c r="Q35" s="164">
        <v>1</v>
      </c>
      <c r="R35" s="168" t="s">
        <v>464</v>
      </c>
      <c r="S35" s="168" t="s">
        <v>464</v>
      </c>
      <c r="T35" s="168" t="s">
        <v>464</v>
      </c>
      <c r="U35" s="168" t="s">
        <v>464</v>
      </c>
      <c r="V35" s="168">
        <v>1</v>
      </c>
      <c r="W35" s="168" t="s">
        <v>464</v>
      </c>
    </row>
    <row r="36" spans="1:23" ht="15" customHeight="1">
      <c r="A36" s="8"/>
      <c r="B36" s="41"/>
      <c r="C36" s="255"/>
      <c r="D36" s="162"/>
      <c r="E36" s="162"/>
      <c r="F36" s="162"/>
      <c r="G36" s="162"/>
      <c r="H36" s="162"/>
      <c r="I36" s="162"/>
      <c r="J36" s="162"/>
      <c r="K36" s="162"/>
      <c r="L36" s="162"/>
      <c r="M36" s="48"/>
      <c r="N36" s="8"/>
      <c r="O36" s="41"/>
      <c r="P36" s="209"/>
      <c r="Q36" s="164"/>
      <c r="R36" s="162"/>
      <c r="S36" s="162"/>
      <c r="T36" s="168"/>
      <c r="U36" s="162"/>
      <c r="V36" s="162"/>
      <c r="W36" s="162"/>
    </row>
    <row r="37" spans="1:23" ht="15" customHeight="1">
      <c r="A37" s="317" t="s">
        <v>301</v>
      </c>
      <c r="B37" s="318"/>
      <c r="C37" s="122">
        <f>SUM(C38:C42)</f>
        <v>296800</v>
      </c>
      <c r="D37" s="122">
        <f>SUM(D38:D42)</f>
        <v>226433</v>
      </c>
      <c r="E37" s="122">
        <f aca="true" t="shared" si="12" ref="E37:L37">SUM(E38:E42)</f>
        <v>60445</v>
      </c>
      <c r="F37" s="122">
        <f t="shared" si="12"/>
        <v>9922</v>
      </c>
      <c r="G37" s="122">
        <f t="shared" si="12"/>
        <v>9742</v>
      </c>
      <c r="H37" s="122">
        <f t="shared" si="12"/>
        <v>2</v>
      </c>
      <c r="I37" s="123" t="s">
        <v>463</v>
      </c>
      <c r="J37" s="122">
        <f t="shared" si="12"/>
        <v>178</v>
      </c>
      <c r="K37" s="122">
        <f t="shared" si="12"/>
        <v>632</v>
      </c>
      <c r="L37" s="122">
        <f t="shared" si="12"/>
        <v>144713</v>
      </c>
      <c r="M37" s="48"/>
      <c r="N37" s="267" t="s">
        <v>35</v>
      </c>
      <c r="O37" s="334"/>
      <c r="P37" s="130">
        <f>SUM(P38:P42)</f>
        <v>11</v>
      </c>
      <c r="Q37" s="130">
        <f>SUM(Q38:Q42)</f>
        <v>3</v>
      </c>
      <c r="R37" s="130">
        <f aca="true" t="shared" si="13" ref="R37:W37">SUM(R38:R42)</f>
        <v>1</v>
      </c>
      <c r="S37" s="130">
        <f t="shared" si="13"/>
        <v>3</v>
      </c>
      <c r="T37" s="130">
        <f t="shared" si="13"/>
        <v>1</v>
      </c>
      <c r="U37" s="130">
        <f t="shared" si="13"/>
        <v>2</v>
      </c>
      <c r="V37" s="130">
        <f t="shared" si="13"/>
        <v>4</v>
      </c>
      <c r="W37" s="130">
        <f t="shared" si="13"/>
        <v>1</v>
      </c>
    </row>
    <row r="38" spans="1:23" ht="15" customHeight="1">
      <c r="A38" s="8"/>
      <c r="B38" s="41" t="s">
        <v>36</v>
      </c>
      <c r="C38" s="174">
        <f>SUM(D38:F38)</f>
        <v>159477</v>
      </c>
      <c r="D38" s="163">
        <v>140568</v>
      </c>
      <c r="E38" s="163">
        <v>17794</v>
      </c>
      <c r="F38" s="163">
        <f>SUM(G38:J38)</f>
        <v>1115</v>
      </c>
      <c r="G38" s="163">
        <v>944</v>
      </c>
      <c r="H38" s="165" t="s">
        <v>464</v>
      </c>
      <c r="I38" s="165" t="s">
        <v>464</v>
      </c>
      <c r="J38" s="163">
        <v>171</v>
      </c>
      <c r="K38" s="163">
        <v>406</v>
      </c>
      <c r="L38" s="163">
        <v>115375</v>
      </c>
      <c r="M38" s="48"/>
      <c r="N38" s="8"/>
      <c r="O38" s="41" t="s">
        <v>36</v>
      </c>
      <c r="P38" s="209">
        <f>SUM(R38:V38)</f>
        <v>3</v>
      </c>
      <c r="Q38" s="168" t="s">
        <v>464</v>
      </c>
      <c r="R38" s="168" t="s">
        <v>464</v>
      </c>
      <c r="S38" s="168" t="s">
        <v>464</v>
      </c>
      <c r="T38" s="168">
        <v>1</v>
      </c>
      <c r="U38" s="168">
        <v>1</v>
      </c>
      <c r="V38" s="168">
        <v>1</v>
      </c>
      <c r="W38" s="168">
        <v>1</v>
      </c>
    </row>
    <row r="39" spans="1:23" ht="15" customHeight="1">
      <c r="A39" s="8"/>
      <c r="B39" s="41" t="s">
        <v>37</v>
      </c>
      <c r="C39" s="174">
        <f>SUM(D39:F39)</f>
        <v>32360</v>
      </c>
      <c r="D39" s="163">
        <v>22465</v>
      </c>
      <c r="E39" s="163">
        <v>3085</v>
      </c>
      <c r="F39" s="163">
        <f>SUM(G39:J39)</f>
        <v>6810</v>
      </c>
      <c r="G39" s="163">
        <v>6808</v>
      </c>
      <c r="H39" s="165" t="s">
        <v>464</v>
      </c>
      <c r="I39" s="165" t="s">
        <v>464</v>
      </c>
      <c r="J39" s="163">
        <v>2</v>
      </c>
      <c r="K39" s="165" t="s">
        <v>464</v>
      </c>
      <c r="L39" s="163">
        <v>14233</v>
      </c>
      <c r="M39" s="48"/>
      <c r="N39" s="8"/>
      <c r="O39" s="41" t="s">
        <v>37</v>
      </c>
      <c r="P39" s="209">
        <f>SUM(R39:V39)</f>
        <v>1</v>
      </c>
      <c r="Q39" s="164">
        <v>1</v>
      </c>
      <c r="R39" s="168" t="s">
        <v>464</v>
      </c>
      <c r="S39" s="168" t="s">
        <v>464</v>
      </c>
      <c r="T39" s="168" t="s">
        <v>464</v>
      </c>
      <c r="U39" s="168" t="s">
        <v>464</v>
      </c>
      <c r="V39" s="168">
        <v>1</v>
      </c>
      <c r="W39" s="168" t="s">
        <v>464</v>
      </c>
    </row>
    <row r="40" spans="1:23" ht="15" customHeight="1">
      <c r="A40" s="8"/>
      <c r="B40" s="41" t="s">
        <v>38</v>
      </c>
      <c r="C40" s="174">
        <f>SUM(D40:F40)</f>
        <v>2827</v>
      </c>
      <c r="D40" s="165" t="s">
        <v>464</v>
      </c>
      <c r="E40" s="163">
        <v>1864</v>
      </c>
      <c r="F40" s="163">
        <f>SUM(G40:J40)</f>
        <v>963</v>
      </c>
      <c r="G40" s="163">
        <v>963</v>
      </c>
      <c r="H40" s="165" t="s">
        <v>464</v>
      </c>
      <c r="I40" s="165" t="s">
        <v>464</v>
      </c>
      <c r="J40" s="165" t="s">
        <v>464</v>
      </c>
      <c r="K40" s="165" t="s">
        <v>464</v>
      </c>
      <c r="L40" s="165" t="s">
        <v>464</v>
      </c>
      <c r="M40" s="48"/>
      <c r="N40" s="8"/>
      <c r="O40" s="41" t="s">
        <v>38</v>
      </c>
      <c r="P40" s="168" t="s">
        <v>464</v>
      </c>
      <c r="Q40" s="168" t="s">
        <v>464</v>
      </c>
      <c r="R40" s="168" t="s">
        <v>464</v>
      </c>
      <c r="S40" s="168" t="s">
        <v>464</v>
      </c>
      <c r="T40" s="168" t="s">
        <v>464</v>
      </c>
      <c r="U40" s="168" t="s">
        <v>464</v>
      </c>
      <c r="V40" s="168" t="s">
        <v>464</v>
      </c>
      <c r="W40" s="168" t="s">
        <v>464</v>
      </c>
    </row>
    <row r="41" spans="1:23" ht="15" customHeight="1">
      <c r="A41" s="8"/>
      <c r="B41" s="41" t="s">
        <v>39</v>
      </c>
      <c r="C41" s="174">
        <f>SUM(D41:F41)</f>
        <v>70475</v>
      </c>
      <c r="D41" s="163">
        <v>54394</v>
      </c>
      <c r="E41" s="163">
        <v>15060</v>
      </c>
      <c r="F41" s="163">
        <f>SUM(G41:J41)</f>
        <v>1021</v>
      </c>
      <c r="G41" s="163">
        <v>1014</v>
      </c>
      <c r="H41" s="165">
        <v>2</v>
      </c>
      <c r="I41" s="165" t="s">
        <v>464</v>
      </c>
      <c r="J41" s="163">
        <v>5</v>
      </c>
      <c r="K41" s="163">
        <v>226</v>
      </c>
      <c r="L41" s="163">
        <v>15105</v>
      </c>
      <c r="M41" s="48"/>
      <c r="N41" s="8"/>
      <c r="O41" s="41" t="s">
        <v>39</v>
      </c>
      <c r="P41" s="209">
        <f>SUM(R41:V41)</f>
        <v>2</v>
      </c>
      <c r="Q41" s="164">
        <v>1</v>
      </c>
      <c r="R41" s="168" t="s">
        <v>464</v>
      </c>
      <c r="S41" s="168" t="s">
        <v>464</v>
      </c>
      <c r="T41" s="168" t="s">
        <v>464</v>
      </c>
      <c r="U41" s="168">
        <v>1</v>
      </c>
      <c r="V41" s="168">
        <v>1</v>
      </c>
      <c r="W41" s="168" t="s">
        <v>464</v>
      </c>
    </row>
    <row r="42" spans="1:23" ht="15" customHeight="1">
      <c r="A42" s="8"/>
      <c r="B42" s="41" t="s">
        <v>40</v>
      </c>
      <c r="C42" s="174">
        <f>SUM(D42:F42)</f>
        <v>31661</v>
      </c>
      <c r="D42" s="163">
        <v>9006</v>
      </c>
      <c r="E42" s="163">
        <v>22642</v>
      </c>
      <c r="F42" s="163">
        <f>SUM(G42:J42)</f>
        <v>13</v>
      </c>
      <c r="G42" s="163">
        <v>13</v>
      </c>
      <c r="H42" s="165" t="s">
        <v>464</v>
      </c>
      <c r="I42" s="165" t="s">
        <v>464</v>
      </c>
      <c r="J42" s="165" t="s">
        <v>464</v>
      </c>
      <c r="K42" s="165" t="s">
        <v>464</v>
      </c>
      <c r="L42" s="165" t="s">
        <v>464</v>
      </c>
      <c r="M42" s="48"/>
      <c r="N42" s="8"/>
      <c r="O42" s="41" t="s">
        <v>40</v>
      </c>
      <c r="P42" s="209">
        <f>SUM(R42:V42)</f>
        <v>5</v>
      </c>
      <c r="Q42" s="164">
        <v>1</v>
      </c>
      <c r="R42" s="168">
        <v>1</v>
      </c>
      <c r="S42" s="168">
        <v>3</v>
      </c>
      <c r="T42" s="168" t="s">
        <v>464</v>
      </c>
      <c r="U42" s="168" t="s">
        <v>464</v>
      </c>
      <c r="V42" s="168">
        <v>1</v>
      </c>
      <c r="W42" s="168" t="s">
        <v>464</v>
      </c>
    </row>
    <row r="43" spans="1:23" ht="15" customHeight="1">
      <c r="A43" s="8"/>
      <c r="B43" s="41"/>
      <c r="C43" s="255"/>
      <c r="D43" s="162"/>
      <c r="E43" s="162"/>
      <c r="F43" s="162"/>
      <c r="G43" s="162"/>
      <c r="H43" s="162"/>
      <c r="I43" s="162"/>
      <c r="J43" s="162"/>
      <c r="K43" s="162"/>
      <c r="L43" s="162"/>
      <c r="M43" s="48"/>
      <c r="N43" s="8"/>
      <c r="O43" s="41"/>
      <c r="P43" s="209"/>
      <c r="Q43" s="164"/>
      <c r="R43" s="162"/>
      <c r="S43" s="162"/>
      <c r="T43" s="162"/>
      <c r="U43" s="162"/>
      <c r="V43" s="162"/>
      <c r="W43" s="162"/>
    </row>
    <row r="44" spans="1:23" ht="15" customHeight="1">
      <c r="A44" s="317" t="s">
        <v>302</v>
      </c>
      <c r="B44" s="318"/>
      <c r="C44" s="122">
        <f>SUM(C45:C48)</f>
        <v>409465</v>
      </c>
      <c r="D44" s="122">
        <f>SUM(D45:D48)</f>
        <v>338923</v>
      </c>
      <c r="E44" s="122">
        <f aca="true" t="shared" si="14" ref="E44:L44">SUM(E45:E48)</f>
        <v>54962</v>
      </c>
      <c r="F44" s="122">
        <f t="shared" si="14"/>
        <v>15580</v>
      </c>
      <c r="G44" s="122">
        <f t="shared" si="14"/>
        <v>13803</v>
      </c>
      <c r="H44" s="123" t="s">
        <v>463</v>
      </c>
      <c r="I44" s="122">
        <f t="shared" si="14"/>
        <v>1240</v>
      </c>
      <c r="J44" s="122">
        <f t="shared" si="14"/>
        <v>537</v>
      </c>
      <c r="K44" s="122">
        <f t="shared" si="14"/>
        <v>3067</v>
      </c>
      <c r="L44" s="122">
        <f t="shared" si="14"/>
        <v>534446</v>
      </c>
      <c r="M44" s="48"/>
      <c r="N44" s="267" t="s">
        <v>45</v>
      </c>
      <c r="O44" s="334"/>
      <c r="P44" s="130">
        <f aca="true" t="shared" si="15" ref="P44:V44">SUM(P45:P48)</f>
        <v>12</v>
      </c>
      <c r="Q44" s="130">
        <f t="shared" si="15"/>
        <v>3</v>
      </c>
      <c r="R44" s="130">
        <f t="shared" si="15"/>
        <v>3</v>
      </c>
      <c r="S44" s="130">
        <f t="shared" si="15"/>
        <v>1</v>
      </c>
      <c r="T44" s="130">
        <f t="shared" si="15"/>
        <v>1</v>
      </c>
      <c r="U44" s="130">
        <f t="shared" si="15"/>
        <v>3</v>
      </c>
      <c r="V44" s="130">
        <f t="shared" si="15"/>
        <v>4</v>
      </c>
      <c r="W44" s="129" t="s">
        <v>463</v>
      </c>
    </row>
    <row r="45" spans="1:23" ht="15" customHeight="1">
      <c r="A45" s="21"/>
      <c r="B45" s="41" t="s">
        <v>46</v>
      </c>
      <c r="C45" s="174">
        <f>SUM(D45:F45)</f>
        <v>97516</v>
      </c>
      <c r="D45" s="163">
        <v>74966</v>
      </c>
      <c r="E45" s="163">
        <v>21644</v>
      </c>
      <c r="F45" s="163">
        <f>SUM(G45:J45)</f>
        <v>906</v>
      </c>
      <c r="G45" s="163">
        <v>884</v>
      </c>
      <c r="H45" s="165" t="s">
        <v>464</v>
      </c>
      <c r="I45" s="165" t="s">
        <v>464</v>
      </c>
      <c r="J45" s="163">
        <v>22</v>
      </c>
      <c r="K45" s="163">
        <v>2325</v>
      </c>
      <c r="L45" s="163">
        <v>266817</v>
      </c>
      <c r="M45" s="48"/>
      <c r="N45" s="21"/>
      <c r="O45" s="41" t="s">
        <v>46</v>
      </c>
      <c r="P45" s="209">
        <f>SUM(R45:V45)</f>
        <v>3</v>
      </c>
      <c r="Q45" s="164">
        <v>1</v>
      </c>
      <c r="R45" s="168" t="s">
        <v>464</v>
      </c>
      <c r="S45" s="168" t="s">
        <v>464</v>
      </c>
      <c r="T45" s="168" t="s">
        <v>464</v>
      </c>
      <c r="U45" s="168">
        <v>1</v>
      </c>
      <c r="V45" s="168">
        <v>2</v>
      </c>
      <c r="W45" s="168" t="s">
        <v>464</v>
      </c>
    </row>
    <row r="46" spans="1:23" ht="15" customHeight="1">
      <c r="A46" s="21"/>
      <c r="B46" s="41" t="s">
        <v>47</v>
      </c>
      <c r="C46" s="174">
        <f>SUM(D46:F46)</f>
        <v>64943</v>
      </c>
      <c r="D46" s="163">
        <v>57825</v>
      </c>
      <c r="E46" s="163">
        <v>3872</v>
      </c>
      <c r="F46" s="163">
        <f>SUM(G46:J46)</f>
        <v>3246</v>
      </c>
      <c r="G46" s="163">
        <v>3235</v>
      </c>
      <c r="H46" s="165" t="s">
        <v>464</v>
      </c>
      <c r="I46" s="165" t="s">
        <v>464</v>
      </c>
      <c r="J46" s="163">
        <v>11</v>
      </c>
      <c r="K46" s="163">
        <v>462</v>
      </c>
      <c r="L46" s="163">
        <v>60792</v>
      </c>
      <c r="M46" s="48"/>
      <c r="N46" s="21"/>
      <c r="O46" s="41" t="s">
        <v>47</v>
      </c>
      <c r="P46" s="209">
        <f>SUM(R46:V46)</f>
        <v>1</v>
      </c>
      <c r="Q46" s="168">
        <v>1</v>
      </c>
      <c r="R46" s="168" t="s">
        <v>464</v>
      </c>
      <c r="S46" s="168" t="s">
        <v>464</v>
      </c>
      <c r="T46" s="168" t="s">
        <v>464</v>
      </c>
      <c r="U46" s="168" t="s">
        <v>464</v>
      </c>
      <c r="V46" s="168">
        <v>1</v>
      </c>
      <c r="W46" s="168" t="s">
        <v>464</v>
      </c>
    </row>
    <row r="47" spans="1:23" ht="15" customHeight="1">
      <c r="A47" s="21"/>
      <c r="B47" s="41" t="s">
        <v>48</v>
      </c>
      <c r="C47" s="174">
        <f>SUM(D47:F47)</f>
        <v>179390</v>
      </c>
      <c r="D47" s="163">
        <v>144654</v>
      </c>
      <c r="E47" s="163">
        <v>25320</v>
      </c>
      <c r="F47" s="163">
        <f>SUM(G47:J47)</f>
        <v>9416</v>
      </c>
      <c r="G47" s="163">
        <v>8156</v>
      </c>
      <c r="H47" s="165" t="s">
        <v>464</v>
      </c>
      <c r="I47" s="165">
        <v>1240</v>
      </c>
      <c r="J47" s="163">
        <v>20</v>
      </c>
      <c r="K47" s="163">
        <v>222</v>
      </c>
      <c r="L47" s="163">
        <v>180974</v>
      </c>
      <c r="M47" s="48"/>
      <c r="N47" s="21"/>
      <c r="O47" s="41" t="s">
        <v>48</v>
      </c>
      <c r="P47" s="209">
        <f>SUM(R47:V47)</f>
        <v>4</v>
      </c>
      <c r="Q47" s="168" t="s">
        <v>464</v>
      </c>
      <c r="R47" s="168">
        <v>2</v>
      </c>
      <c r="S47" s="168">
        <v>1</v>
      </c>
      <c r="T47" s="168">
        <v>1</v>
      </c>
      <c r="U47" s="168" t="s">
        <v>464</v>
      </c>
      <c r="V47" s="168" t="s">
        <v>464</v>
      </c>
      <c r="W47" s="168" t="s">
        <v>464</v>
      </c>
    </row>
    <row r="48" spans="1:23" ht="15" customHeight="1">
      <c r="A48" s="21"/>
      <c r="B48" s="41" t="s">
        <v>49</v>
      </c>
      <c r="C48" s="174">
        <f>SUM(D48:F48)</f>
        <v>67616</v>
      </c>
      <c r="D48" s="163">
        <v>61478</v>
      </c>
      <c r="E48" s="163">
        <v>4126</v>
      </c>
      <c r="F48" s="163">
        <f>SUM(G48:J48)</f>
        <v>2012</v>
      </c>
      <c r="G48" s="163">
        <v>1528</v>
      </c>
      <c r="H48" s="165" t="s">
        <v>464</v>
      </c>
      <c r="I48" s="165" t="s">
        <v>464</v>
      </c>
      <c r="J48" s="163">
        <v>484</v>
      </c>
      <c r="K48" s="163">
        <v>58</v>
      </c>
      <c r="L48" s="163">
        <v>25863</v>
      </c>
      <c r="M48" s="48"/>
      <c r="N48" s="21"/>
      <c r="O48" s="41" t="s">
        <v>49</v>
      </c>
      <c r="P48" s="209">
        <f>SUM(R48:V48)</f>
        <v>4</v>
      </c>
      <c r="Q48" s="164">
        <v>1</v>
      </c>
      <c r="R48" s="168">
        <v>1</v>
      </c>
      <c r="S48" s="168" t="s">
        <v>464</v>
      </c>
      <c r="T48" s="168" t="s">
        <v>464</v>
      </c>
      <c r="U48" s="168">
        <v>2</v>
      </c>
      <c r="V48" s="168">
        <v>1</v>
      </c>
      <c r="W48" s="168" t="s">
        <v>464</v>
      </c>
    </row>
    <row r="49" spans="1:23" ht="15" customHeight="1">
      <c r="A49" s="21"/>
      <c r="B49" s="41"/>
      <c r="C49" s="255"/>
      <c r="D49" s="162"/>
      <c r="E49" s="162"/>
      <c r="F49" s="162"/>
      <c r="G49" s="162"/>
      <c r="H49" s="162"/>
      <c r="I49" s="162"/>
      <c r="J49" s="162"/>
      <c r="K49" s="162"/>
      <c r="L49" s="162"/>
      <c r="M49" s="48"/>
      <c r="N49" s="21"/>
      <c r="O49" s="41"/>
      <c r="P49" s="209"/>
      <c r="Q49" s="164"/>
      <c r="R49" s="162"/>
      <c r="S49" s="162"/>
      <c r="T49" s="162"/>
      <c r="U49" s="162"/>
      <c r="V49" s="162"/>
      <c r="W49" s="162"/>
    </row>
    <row r="50" spans="1:23" ht="15" customHeight="1">
      <c r="A50" s="317" t="s">
        <v>303</v>
      </c>
      <c r="B50" s="318"/>
      <c r="C50" s="122">
        <f>SUM(C51:C56)</f>
        <v>340283</v>
      </c>
      <c r="D50" s="122">
        <f>SUM(D51:D56)</f>
        <v>312198</v>
      </c>
      <c r="E50" s="122">
        <f aca="true" t="shared" si="16" ref="E50:L50">SUM(E51:E56)</f>
        <v>26188</v>
      </c>
      <c r="F50" s="122">
        <f t="shared" si="16"/>
        <v>1897</v>
      </c>
      <c r="G50" s="122">
        <f t="shared" si="16"/>
        <v>1886</v>
      </c>
      <c r="H50" s="123" t="s">
        <v>463</v>
      </c>
      <c r="I50" s="123" t="s">
        <v>463</v>
      </c>
      <c r="J50" s="122">
        <f t="shared" si="16"/>
        <v>11</v>
      </c>
      <c r="K50" s="122">
        <f t="shared" si="16"/>
        <v>2746</v>
      </c>
      <c r="L50" s="122">
        <f t="shared" si="16"/>
        <v>441016</v>
      </c>
      <c r="M50" s="48"/>
      <c r="N50" s="267" t="s">
        <v>50</v>
      </c>
      <c r="O50" s="334"/>
      <c r="P50" s="130">
        <f>SUM(P51:P56)</f>
        <v>6</v>
      </c>
      <c r="Q50" s="130">
        <f>SUM(Q51:Q56)</f>
        <v>3</v>
      </c>
      <c r="R50" s="129" t="s">
        <v>463</v>
      </c>
      <c r="S50" s="130">
        <f>SUM(S51:S56)</f>
        <v>1</v>
      </c>
      <c r="T50" s="129" t="s">
        <v>463</v>
      </c>
      <c r="U50" s="129" t="s">
        <v>463</v>
      </c>
      <c r="V50" s="130">
        <f>SUM(V51:V56)</f>
        <v>5</v>
      </c>
      <c r="W50" s="129" t="s">
        <v>463</v>
      </c>
    </row>
    <row r="51" spans="1:23" ht="15" customHeight="1">
      <c r="A51" s="8"/>
      <c r="B51" s="41" t="s">
        <v>51</v>
      </c>
      <c r="C51" s="174">
        <f aca="true" t="shared" si="17" ref="C51:C56">SUM(D51:F51)</f>
        <v>42082</v>
      </c>
      <c r="D51" s="163">
        <v>39324</v>
      </c>
      <c r="E51" s="163">
        <v>2660</v>
      </c>
      <c r="F51" s="163">
        <f aca="true" t="shared" si="18" ref="F51:F56">SUM(G51:J51)</f>
        <v>98</v>
      </c>
      <c r="G51" s="163">
        <v>98</v>
      </c>
      <c r="H51" s="165" t="s">
        <v>464</v>
      </c>
      <c r="I51" s="165" t="s">
        <v>464</v>
      </c>
      <c r="J51" s="165" t="s">
        <v>464</v>
      </c>
      <c r="K51" s="163">
        <v>163</v>
      </c>
      <c r="L51" s="163">
        <v>43666</v>
      </c>
      <c r="M51" s="48"/>
      <c r="N51" s="8"/>
      <c r="O51" s="41" t="s">
        <v>51</v>
      </c>
      <c r="P51" s="209">
        <f>SUM(R51:V51)</f>
        <v>2</v>
      </c>
      <c r="Q51" s="168" t="s">
        <v>464</v>
      </c>
      <c r="R51" s="168" t="s">
        <v>464</v>
      </c>
      <c r="S51" s="168">
        <v>1</v>
      </c>
      <c r="T51" s="168" t="s">
        <v>464</v>
      </c>
      <c r="U51" s="168" t="s">
        <v>464</v>
      </c>
      <c r="V51" s="168">
        <v>1</v>
      </c>
      <c r="W51" s="168" t="s">
        <v>464</v>
      </c>
    </row>
    <row r="52" spans="1:23" ht="15" customHeight="1">
      <c r="A52" s="8"/>
      <c r="B52" s="41" t="s">
        <v>52</v>
      </c>
      <c r="C52" s="174">
        <f t="shared" si="17"/>
        <v>44182</v>
      </c>
      <c r="D52" s="163">
        <v>42267</v>
      </c>
      <c r="E52" s="163">
        <v>1847</v>
      </c>
      <c r="F52" s="163">
        <f t="shared" si="18"/>
        <v>68</v>
      </c>
      <c r="G52" s="163">
        <v>67</v>
      </c>
      <c r="H52" s="165" t="s">
        <v>464</v>
      </c>
      <c r="I52" s="165" t="s">
        <v>464</v>
      </c>
      <c r="J52" s="163">
        <v>1</v>
      </c>
      <c r="K52" s="163">
        <v>45</v>
      </c>
      <c r="L52" s="163">
        <v>27281</v>
      </c>
      <c r="M52" s="48"/>
      <c r="N52" s="8"/>
      <c r="O52" s="41" t="s">
        <v>52</v>
      </c>
      <c r="P52" s="167" t="s">
        <v>464</v>
      </c>
      <c r="Q52" s="168" t="s">
        <v>464</v>
      </c>
      <c r="R52" s="168" t="s">
        <v>464</v>
      </c>
      <c r="S52" s="168" t="s">
        <v>464</v>
      </c>
      <c r="T52" s="168" t="s">
        <v>464</v>
      </c>
      <c r="U52" s="168" t="s">
        <v>464</v>
      </c>
      <c r="V52" s="168" t="s">
        <v>464</v>
      </c>
      <c r="W52" s="168" t="s">
        <v>464</v>
      </c>
    </row>
    <row r="53" spans="1:23" ht="15" customHeight="1">
      <c r="A53" s="8"/>
      <c r="B53" s="41" t="s">
        <v>53</v>
      </c>
      <c r="C53" s="174">
        <f t="shared" si="17"/>
        <v>89267</v>
      </c>
      <c r="D53" s="163">
        <v>81946</v>
      </c>
      <c r="E53" s="163">
        <v>6989</v>
      </c>
      <c r="F53" s="163">
        <f t="shared" si="18"/>
        <v>332</v>
      </c>
      <c r="G53" s="163">
        <v>330</v>
      </c>
      <c r="H53" s="165" t="s">
        <v>464</v>
      </c>
      <c r="I53" s="165" t="s">
        <v>464</v>
      </c>
      <c r="J53" s="163">
        <v>2</v>
      </c>
      <c r="K53" s="163">
        <v>2060</v>
      </c>
      <c r="L53" s="163">
        <v>280764</v>
      </c>
      <c r="M53" s="48"/>
      <c r="N53" s="8"/>
      <c r="O53" s="41" t="s">
        <v>53</v>
      </c>
      <c r="P53" s="209">
        <f>SUM(R53:V53)</f>
        <v>1</v>
      </c>
      <c r="Q53" s="164">
        <v>1</v>
      </c>
      <c r="R53" s="168" t="s">
        <v>464</v>
      </c>
      <c r="S53" s="168" t="s">
        <v>464</v>
      </c>
      <c r="T53" s="168" t="s">
        <v>464</v>
      </c>
      <c r="U53" s="168" t="s">
        <v>464</v>
      </c>
      <c r="V53" s="168">
        <v>1</v>
      </c>
      <c r="W53" s="168" t="s">
        <v>464</v>
      </c>
    </row>
    <row r="54" spans="1:23" ht="15" customHeight="1">
      <c r="A54" s="8"/>
      <c r="B54" s="41" t="s">
        <v>54</v>
      </c>
      <c r="C54" s="174">
        <f t="shared" si="17"/>
        <v>80289</v>
      </c>
      <c r="D54" s="163">
        <v>76476</v>
      </c>
      <c r="E54" s="163">
        <v>3570</v>
      </c>
      <c r="F54" s="163">
        <f t="shared" si="18"/>
        <v>243</v>
      </c>
      <c r="G54" s="163">
        <v>235</v>
      </c>
      <c r="H54" s="165" t="s">
        <v>464</v>
      </c>
      <c r="I54" s="165" t="s">
        <v>464</v>
      </c>
      <c r="J54" s="163">
        <v>8</v>
      </c>
      <c r="K54" s="163">
        <v>391</v>
      </c>
      <c r="L54" s="163">
        <v>27120</v>
      </c>
      <c r="M54" s="48"/>
      <c r="N54" s="8"/>
      <c r="O54" s="41" t="s">
        <v>54</v>
      </c>
      <c r="P54" s="209">
        <f>SUM(R54:V54)</f>
        <v>2</v>
      </c>
      <c r="Q54" s="168">
        <v>1</v>
      </c>
      <c r="R54" s="168" t="s">
        <v>464</v>
      </c>
      <c r="S54" s="168" t="s">
        <v>464</v>
      </c>
      <c r="T54" s="168" t="s">
        <v>464</v>
      </c>
      <c r="U54" s="168" t="s">
        <v>464</v>
      </c>
      <c r="V54" s="168">
        <v>2</v>
      </c>
      <c r="W54" s="168" t="s">
        <v>464</v>
      </c>
    </row>
    <row r="55" spans="1:23" ht="15" customHeight="1">
      <c r="A55" s="8"/>
      <c r="B55" s="41" t="s">
        <v>55</v>
      </c>
      <c r="C55" s="174">
        <f t="shared" si="17"/>
        <v>54760</v>
      </c>
      <c r="D55" s="163">
        <v>43770</v>
      </c>
      <c r="E55" s="163">
        <v>10265</v>
      </c>
      <c r="F55" s="163">
        <f t="shared" si="18"/>
        <v>725</v>
      </c>
      <c r="G55" s="163">
        <v>725</v>
      </c>
      <c r="H55" s="165" t="s">
        <v>464</v>
      </c>
      <c r="I55" s="165" t="s">
        <v>464</v>
      </c>
      <c r="J55" s="165" t="s">
        <v>464</v>
      </c>
      <c r="K55" s="163">
        <v>76</v>
      </c>
      <c r="L55" s="163">
        <v>47437</v>
      </c>
      <c r="M55" s="48"/>
      <c r="N55" s="8"/>
      <c r="O55" s="41" t="s">
        <v>55</v>
      </c>
      <c r="P55" s="209">
        <f>SUM(R55:V55)</f>
        <v>1</v>
      </c>
      <c r="Q55" s="164">
        <v>1</v>
      </c>
      <c r="R55" s="168" t="s">
        <v>464</v>
      </c>
      <c r="S55" s="168" t="s">
        <v>464</v>
      </c>
      <c r="T55" s="168" t="s">
        <v>464</v>
      </c>
      <c r="U55" s="168" t="s">
        <v>464</v>
      </c>
      <c r="V55" s="168">
        <v>1</v>
      </c>
      <c r="W55" s="168" t="s">
        <v>464</v>
      </c>
    </row>
    <row r="56" spans="1:23" ht="15" customHeight="1">
      <c r="A56" s="8"/>
      <c r="B56" s="41" t="s">
        <v>56</v>
      </c>
      <c r="C56" s="174">
        <f t="shared" si="17"/>
        <v>29703</v>
      </c>
      <c r="D56" s="163">
        <v>28415</v>
      </c>
      <c r="E56" s="163">
        <v>857</v>
      </c>
      <c r="F56" s="163">
        <f t="shared" si="18"/>
        <v>431</v>
      </c>
      <c r="G56" s="163">
        <v>431</v>
      </c>
      <c r="H56" s="165" t="s">
        <v>464</v>
      </c>
      <c r="I56" s="165" t="s">
        <v>464</v>
      </c>
      <c r="J56" s="165" t="s">
        <v>464</v>
      </c>
      <c r="K56" s="163">
        <v>11</v>
      </c>
      <c r="L56" s="163">
        <v>14748</v>
      </c>
      <c r="M56" s="48"/>
      <c r="N56" s="8"/>
      <c r="O56" s="41" t="s">
        <v>56</v>
      </c>
      <c r="P56" s="167" t="s">
        <v>464</v>
      </c>
      <c r="Q56" s="168" t="s">
        <v>464</v>
      </c>
      <c r="R56" s="168" t="s">
        <v>464</v>
      </c>
      <c r="S56" s="168" t="s">
        <v>464</v>
      </c>
      <c r="T56" s="168" t="s">
        <v>464</v>
      </c>
      <c r="U56" s="168" t="s">
        <v>464</v>
      </c>
      <c r="V56" s="168" t="s">
        <v>464</v>
      </c>
      <c r="W56" s="168" t="s">
        <v>464</v>
      </c>
    </row>
    <row r="57" spans="1:23" ht="15" customHeight="1">
      <c r="A57" s="8"/>
      <c r="B57" s="41"/>
      <c r="C57" s="255"/>
      <c r="D57" s="162"/>
      <c r="E57" s="162"/>
      <c r="F57" s="162"/>
      <c r="G57" s="162"/>
      <c r="H57" s="162"/>
      <c r="I57" s="162"/>
      <c r="J57" s="162"/>
      <c r="K57" s="162"/>
      <c r="L57" s="162"/>
      <c r="M57" s="48"/>
      <c r="N57" s="8"/>
      <c r="O57" s="41"/>
      <c r="P57" s="209"/>
      <c r="Q57" s="164"/>
      <c r="R57" s="162"/>
      <c r="S57" s="162"/>
      <c r="T57" s="162"/>
      <c r="U57" s="162"/>
      <c r="V57" s="168"/>
      <c r="W57" s="162"/>
    </row>
    <row r="58" spans="1:23" ht="15" customHeight="1">
      <c r="A58" s="317" t="s">
        <v>304</v>
      </c>
      <c r="B58" s="318"/>
      <c r="C58" s="122">
        <f>SUM(C59:C62)</f>
        <v>330911</v>
      </c>
      <c r="D58" s="122">
        <f>SUM(D59:D62)</f>
        <v>248628</v>
      </c>
      <c r="E58" s="122">
        <f aca="true" t="shared" si="19" ref="E58:L58">SUM(E59:E62)</f>
        <v>58665</v>
      </c>
      <c r="F58" s="122">
        <f t="shared" si="19"/>
        <v>23618</v>
      </c>
      <c r="G58" s="122">
        <f t="shared" si="19"/>
        <v>22298</v>
      </c>
      <c r="H58" s="122">
        <f t="shared" si="19"/>
        <v>45</v>
      </c>
      <c r="I58" s="122">
        <f t="shared" si="19"/>
        <v>870</v>
      </c>
      <c r="J58" s="122">
        <f t="shared" si="19"/>
        <v>405</v>
      </c>
      <c r="K58" s="122">
        <f t="shared" si="19"/>
        <v>3093</v>
      </c>
      <c r="L58" s="122">
        <f t="shared" si="19"/>
        <v>1237303</v>
      </c>
      <c r="M58" s="48"/>
      <c r="N58" s="267" t="s">
        <v>57</v>
      </c>
      <c r="O58" s="334"/>
      <c r="P58" s="130">
        <f>SUM(P59:P62)</f>
        <v>13</v>
      </c>
      <c r="Q58" s="130">
        <f>SUM(Q59:Q62)</f>
        <v>6</v>
      </c>
      <c r="R58" s="129" t="s">
        <v>463</v>
      </c>
      <c r="S58" s="130">
        <f>SUM(S59:S62)</f>
        <v>5</v>
      </c>
      <c r="T58" s="129" t="s">
        <v>463</v>
      </c>
      <c r="U58" s="130">
        <f>SUM(U59:U62)</f>
        <v>1</v>
      </c>
      <c r="V58" s="130">
        <f>SUM(V59:V62)</f>
        <v>7</v>
      </c>
      <c r="W58" s="130">
        <f>SUM(W59:W62)</f>
        <v>1</v>
      </c>
    </row>
    <row r="59" spans="1:23" ht="15" customHeight="1">
      <c r="A59" s="8"/>
      <c r="B59" s="41" t="s">
        <v>58</v>
      </c>
      <c r="C59" s="174">
        <f>SUM(D59:F59)</f>
        <v>114321</v>
      </c>
      <c r="D59" s="163">
        <v>84131</v>
      </c>
      <c r="E59" s="163">
        <v>22936</v>
      </c>
      <c r="F59" s="163">
        <f>SUM(G59:J59)</f>
        <v>7254</v>
      </c>
      <c r="G59" s="163">
        <v>7117</v>
      </c>
      <c r="H59" s="165">
        <v>15</v>
      </c>
      <c r="I59" s="165">
        <v>100</v>
      </c>
      <c r="J59" s="163">
        <v>22</v>
      </c>
      <c r="K59" s="163">
        <v>1952</v>
      </c>
      <c r="L59" s="163">
        <v>368030</v>
      </c>
      <c r="M59" s="48"/>
      <c r="N59" s="8"/>
      <c r="O59" s="41" t="s">
        <v>58</v>
      </c>
      <c r="P59" s="209">
        <f>SUM(R59:V59)</f>
        <v>2</v>
      </c>
      <c r="Q59" s="164">
        <v>1</v>
      </c>
      <c r="R59" s="168" t="s">
        <v>464</v>
      </c>
      <c r="S59" s="168">
        <v>1</v>
      </c>
      <c r="T59" s="168" t="s">
        <v>464</v>
      </c>
      <c r="U59" s="168" t="s">
        <v>464</v>
      </c>
      <c r="V59" s="168">
        <v>1</v>
      </c>
      <c r="W59" s="168" t="s">
        <v>464</v>
      </c>
    </row>
    <row r="60" spans="1:23" ht="15" customHeight="1">
      <c r="A60" s="8"/>
      <c r="B60" s="41" t="s">
        <v>59</v>
      </c>
      <c r="C60" s="174">
        <f>SUM(D60:F60)</f>
        <v>82236</v>
      </c>
      <c r="D60" s="163">
        <v>64349</v>
      </c>
      <c r="E60" s="163">
        <v>13383</v>
      </c>
      <c r="F60" s="163">
        <f>SUM(G60:J60)</f>
        <v>4504</v>
      </c>
      <c r="G60" s="163">
        <v>3939</v>
      </c>
      <c r="H60" s="165" t="s">
        <v>464</v>
      </c>
      <c r="I60" s="165">
        <v>185</v>
      </c>
      <c r="J60" s="163">
        <v>380</v>
      </c>
      <c r="K60" s="163">
        <v>220</v>
      </c>
      <c r="L60" s="163">
        <v>303217</v>
      </c>
      <c r="M60" s="48"/>
      <c r="N60" s="8"/>
      <c r="O60" s="41" t="s">
        <v>59</v>
      </c>
      <c r="P60" s="209">
        <f>SUM(R60:V60)</f>
        <v>4</v>
      </c>
      <c r="Q60" s="164">
        <v>1</v>
      </c>
      <c r="R60" s="168" t="s">
        <v>464</v>
      </c>
      <c r="S60" s="164">
        <v>2</v>
      </c>
      <c r="T60" s="168" t="s">
        <v>464</v>
      </c>
      <c r="U60" s="168">
        <v>1</v>
      </c>
      <c r="V60" s="168">
        <v>1</v>
      </c>
      <c r="W60" s="168" t="s">
        <v>464</v>
      </c>
    </row>
    <row r="61" spans="1:23" ht="15" customHeight="1">
      <c r="A61" s="8"/>
      <c r="B61" s="41" t="s">
        <v>60</v>
      </c>
      <c r="C61" s="174">
        <f>SUM(D61:F61)</f>
        <v>67085</v>
      </c>
      <c r="D61" s="163">
        <v>42342</v>
      </c>
      <c r="E61" s="163">
        <v>16903</v>
      </c>
      <c r="F61" s="163">
        <f>SUM(G61:J61)</f>
        <v>7840</v>
      </c>
      <c r="G61" s="163">
        <v>7225</v>
      </c>
      <c r="H61" s="163">
        <v>30</v>
      </c>
      <c r="I61" s="163">
        <v>585</v>
      </c>
      <c r="J61" s="165" t="s">
        <v>464</v>
      </c>
      <c r="K61" s="163">
        <v>310</v>
      </c>
      <c r="L61" s="163">
        <v>211206</v>
      </c>
      <c r="M61" s="48"/>
      <c r="N61" s="8"/>
      <c r="O61" s="41" t="s">
        <v>60</v>
      </c>
      <c r="P61" s="209">
        <f>SUM(R61:V61)</f>
        <v>1</v>
      </c>
      <c r="Q61" s="164">
        <v>1</v>
      </c>
      <c r="R61" s="168" t="s">
        <v>464</v>
      </c>
      <c r="S61" s="168">
        <v>1</v>
      </c>
      <c r="T61" s="168" t="s">
        <v>464</v>
      </c>
      <c r="U61" s="168" t="s">
        <v>464</v>
      </c>
      <c r="V61" s="168" t="s">
        <v>464</v>
      </c>
      <c r="W61" s="168" t="s">
        <v>464</v>
      </c>
    </row>
    <row r="62" spans="1:23" ht="15" customHeight="1">
      <c r="A62" s="8"/>
      <c r="B62" s="41" t="s">
        <v>61</v>
      </c>
      <c r="C62" s="174">
        <f>SUM(D62:F62)</f>
        <v>67269</v>
      </c>
      <c r="D62" s="163">
        <v>57806</v>
      </c>
      <c r="E62" s="163">
        <v>5443</v>
      </c>
      <c r="F62" s="163">
        <f>SUM(G62:J62)</f>
        <v>4020</v>
      </c>
      <c r="G62" s="163">
        <v>4017</v>
      </c>
      <c r="H62" s="165" t="s">
        <v>464</v>
      </c>
      <c r="I62" s="165" t="s">
        <v>464</v>
      </c>
      <c r="J62" s="163">
        <v>3</v>
      </c>
      <c r="K62" s="163">
        <v>611</v>
      </c>
      <c r="L62" s="163">
        <v>354850</v>
      </c>
      <c r="M62" s="48"/>
      <c r="N62" s="8"/>
      <c r="O62" s="41" t="s">
        <v>61</v>
      </c>
      <c r="P62" s="209">
        <f>SUM(R62:V62)</f>
        <v>6</v>
      </c>
      <c r="Q62" s="164">
        <v>3</v>
      </c>
      <c r="R62" s="168" t="s">
        <v>464</v>
      </c>
      <c r="S62" s="164">
        <v>1</v>
      </c>
      <c r="T62" s="168" t="s">
        <v>464</v>
      </c>
      <c r="U62" s="168" t="s">
        <v>464</v>
      </c>
      <c r="V62" s="168">
        <v>5</v>
      </c>
      <c r="W62" s="168">
        <v>1</v>
      </c>
    </row>
    <row r="63" spans="1:23" ht="15" customHeight="1">
      <c r="A63" s="8"/>
      <c r="B63" s="41"/>
      <c r="C63" s="255"/>
      <c r="D63" s="162"/>
      <c r="E63" s="162"/>
      <c r="F63" s="162"/>
      <c r="G63" s="162"/>
      <c r="H63" s="162"/>
      <c r="I63" s="162"/>
      <c r="J63" s="162"/>
      <c r="K63" s="162"/>
      <c r="L63" s="162"/>
      <c r="M63" s="48"/>
      <c r="N63" s="8"/>
      <c r="O63" s="41"/>
      <c r="P63" s="209"/>
      <c r="Q63" s="164"/>
      <c r="R63" s="162"/>
      <c r="S63" s="162"/>
      <c r="T63" s="162"/>
      <c r="U63" s="162"/>
      <c r="V63" s="162"/>
      <c r="W63" s="162"/>
    </row>
    <row r="64" spans="1:23" ht="15" customHeight="1">
      <c r="A64" s="317" t="s">
        <v>305</v>
      </c>
      <c r="B64" s="318"/>
      <c r="C64" s="122">
        <f>SUM(C65)</f>
        <v>52295</v>
      </c>
      <c r="D64" s="122">
        <f>SUM(D65)</f>
        <v>25747</v>
      </c>
      <c r="E64" s="122">
        <f aca="true" t="shared" si="20" ref="E64:L64">SUM(E65)</f>
        <v>23613</v>
      </c>
      <c r="F64" s="122">
        <f t="shared" si="20"/>
        <v>2935</v>
      </c>
      <c r="G64" s="122">
        <f t="shared" si="20"/>
        <v>2821</v>
      </c>
      <c r="H64" s="123" t="s">
        <v>463</v>
      </c>
      <c r="I64" s="123" t="s">
        <v>463</v>
      </c>
      <c r="J64" s="122">
        <f t="shared" si="20"/>
        <v>114</v>
      </c>
      <c r="K64" s="122">
        <f t="shared" si="20"/>
        <v>316</v>
      </c>
      <c r="L64" s="122">
        <f t="shared" si="20"/>
        <v>77872</v>
      </c>
      <c r="M64" s="48"/>
      <c r="N64" s="267" t="s">
        <v>65</v>
      </c>
      <c r="O64" s="334"/>
      <c r="P64" s="129">
        <f>SUM(P65)</f>
        <v>3</v>
      </c>
      <c r="Q64" s="129">
        <f>SUM(Q65)</f>
        <v>1</v>
      </c>
      <c r="R64" s="129" t="s">
        <v>463</v>
      </c>
      <c r="S64" s="129">
        <f>SUM(S65)</f>
        <v>1</v>
      </c>
      <c r="T64" s="129" t="s">
        <v>463</v>
      </c>
      <c r="U64" s="129">
        <f>SUM(U65)</f>
        <v>1</v>
      </c>
      <c r="V64" s="129">
        <f>SUM(V65)</f>
        <v>1</v>
      </c>
      <c r="W64" s="129" t="s">
        <v>463</v>
      </c>
    </row>
    <row r="65" spans="1:23" ht="15" customHeight="1">
      <c r="A65" s="9"/>
      <c r="B65" s="43" t="s">
        <v>68</v>
      </c>
      <c r="C65" s="251">
        <f>SUM(D65:F65)</f>
        <v>52295</v>
      </c>
      <c r="D65" s="159">
        <v>25747</v>
      </c>
      <c r="E65" s="159">
        <v>23613</v>
      </c>
      <c r="F65" s="159">
        <f>SUM(G65:J65)</f>
        <v>2935</v>
      </c>
      <c r="G65" s="159">
        <v>2821</v>
      </c>
      <c r="H65" s="182" t="s">
        <v>464</v>
      </c>
      <c r="I65" s="182" t="s">
        <v>464</v>
      </c>
      <c r="J65" s="159">
        <v>114</v>
      </c>
      <c r="K65" s="182">
        <v>316</v>
      </c>
      <c r="L65" s="159">
        <v>77872</v>
      </c>
      <c r="N65" s="9"/>
      <c r="O65" s="43" t="s">
        <v>68</v>
      </c>
      <c r="P65" s="257">
        <f>SUM(R65:V65)</f>
        <v>3</v>
      </c>
      <c r="Q65" s="258">
        <v>1</v>
      </c>
      <c r="R65" s="258" t="s">
        <v>464</v>
      </c>
      <c r="S65" s="258">
        <v>1</v>
      </c>
      <c r="T65" s="258" t="s">
        <v>464</v>
      </c>
      <c r="U65" s="258">
        <v>1</v>
      </c>
      <c r="V65" s="258">
        <v>1</v>
      </c>
      <c r="W65" s="258" t="s">
        <v>464</v>
      </c>
    </row>
    <row r="66" spans="1:23" ht="15" customHeight="1">
      <c r="A66" s="21" t="s">
        <v>294</v>
      </c>
      <c r="B66" s="21"/>
      <c r="C66" s="23"/>
      <c r="D66" s="23"/>
      <c r="E66" s="23"/>
      <c r="F66" s="23"/>
      <c r="G66" s="23"/>
      <c r="H66" s="23"/>
      <c r="I66" s="23"/>
      <c r="J66" s="23"/>
      <c r="K66" s="23"/>
      <c r="L66" s="23"/>
      <c r="N66" s="21" t="s">
        <v>294</v>
      </c>
      <c r="O66" s="48"/>
      <c r="P66" s="23"/>
      <c r="Q66" s="23"/>
      <c r="R66" s="23"/>
      <c r="S66" s="23"/>
      <c r="T66" s="23"/>
      <c r="U66" s="23"/>
      <c r="V66" s="23"/>
      <c r="W66" s="23"/>
    </row>
    <row r="67" spans="1:12" ht="15" customHeight="1">
      <c r="A67" s="21"/>
      <c r="B67" s="48"/>
      <c r="C67" s="51"/>
      <c r="D67" s="51"/>
      <c r="E67" s="51"/>
      <c r="F67" s="51"/>
      <c r="G67" s="51"/>
      <c r="H67" s="51"/>
      <c r="I67" s="51"/>
      <c r="J67" s="51"/>
      <c r="K67" s="51"/>
      <c r="L67" s="51"/>
    </row>
    <row r="68" spans="1:12" ht="14.25">
      <c r="A68" s="21"/>
      <c r="B68" s="48"/>
      <c r="C68" s="51"/>
      <c r="D68" s="51"/>
      <c r="E68" s="51"/>
      <c r="F68" s="51"/>
      <c r="G68" s="51"/>
      <c r="H68" s="51"/>
      <c r="I68" s="51"/>
      <c r="J68" s="51"/>
      <c r="K68" s="51"/>
      <c r="L68" s="51"/>
    </row>
    <row r="69" spans="1:12" ht="14.25">
      <c r="A69" s="48"/>
      <c r="B69" s="48"/>
      <c r="C69" s="51"/>
      <c r="D69" s="51"/>
      <c r="E69" s="51"/>
      <c r="F69" s="51"/>
      <c r="G69" s="51"/>
      <c r="H69" s="51"/>
      <c r="I69" s="51"/>
      <c r="J69" s="51"/>
      <c r="K69" s="51"/>
      <c r="L69" s="51"/>
    </row>
    <row r="70" spans="1:12" ht="14.25">
      <c r="A70" s="48"/>
      <c r="B70" s="48"/>
      <c r="C70" s="51"/>
      <c r="D70" s="51"/>
      <c r="E70" s="51"/>
      <c r="F70" s="51"/>
      <c r="G70" s="51"/>
      <c r="H70" s="51"/>
      <c r="I70" s="51"/>
      <c r="J70" s="51"/>
      <c r="K70" s="51"/>
      <c r="L70" s="51"/>
    </row>
    <row r="71" spans="1:12" ht="14.25">
      <c r="A71" s="48"/>
      <c r="B71" s="48"/>
      <c r="C71" s="51"/>
      <c r="D71" s="51"/>
      <c r="E71" s="51"/>
      <c r="F71" s="51"/>
      <c r="G71" s="51"/>
      <c r="H71" s="51"/>
      <c r="I71" s="51"/>
      <c r="J71" s="51"/>
      <c r="K71" s="51"/>
      <c r="L71" s="51"/>
    </row>
    <row r="72" spans="1:12" ht="14.25">
      <c r="A72" s="48"/>
      <c r="B72" s="48"/>
      <c r="C72" s="51"/>
      <c r="D72" s="51"/>
      <c r="E72" s="51"/>
      <c r="F72" s="51"/>
      <c r="G72" s="51"/>
      <c r="H72" s="51"/>
      <c r="I72" s="51"/>
      <c r="J72" s="51"/>
      <c r="K72" s="51"/>
      <c r="L72" s="51"/>
    </row>
    <row r="73" spans="1:12" ht="14.25">
      <c r="A73" s="48"/>
      <c r="B73" s="48"/>
      <c r="C73" s="51"/>
      <c r="D73" s="51"/>
      <c r="E73" s="51"/>
      <c r="F73" s="51"/>
      <c r="G73" s="51"/>
      <c r="H73" s="51"/>
      <c r="I73" s="51"/>
      <c r="J73" s="51"/>
      <c r="K73" s="51"/>
      <c r="L73" s="51"/>
    </row>
    <row r="74" spans="1:12" ht="14.25">
      <c r="A74" s="48"/>
      <c r="B74" s="48"/>
      <c r="C74" s="51"/>
      <c r="D74" s="51"/>
      <c r="E74" s="51"/>
      <c r="F74" s="51"/>
      <c r="G74" s="51"/>
      <c r="H74" s="51"/>
      <c r="I74" s="51"/>
      <c r="J74" s="51"/>
      <c r="K74" s="51"/>
      <c r="L74" s="51"/>
    </row>
    <row r="75" spans="1:12" ht="14.25">
      <c r="A75" s="48"/>
      <c r="B75" s="48"/>
      <c r="C75" s="51"/>
      <c r="D75" s="51"/>
      <c r="E75" s="51"/>
      <c r="F75" s="51"/>
      <c r="G75" s="51"/>
      <c r="H75" s="51"/>
      <c r="I75" s="51"/>
      <c r="J75" s="51"/>
      <c r="K75" s="51"/>
      <c r="L75" s="51"/>
    </row>
  </sheetData>
  <sheetProtection/>
  <mergeCells count="54">
    <mergeCell ref="N2:W2"/>
    <mergeCell ref="L4:L6"/>
    <mergeCell ref="A2:L2"/>
    <mergeCell ref="Q6:Q7"/>
    <mergeCell ref="Q4:Q5"/>
    <mergeCell ref="C5:C6"/>
    <mergeCell ref="D5:D6"/>
    <mergeCell ref="E5:E6"/>
    <mergeCell ref="F5:J5"/>
    <mergeCell ref="P4:P7"/>
    <mergeCell ref="A4:B6"/>
    <mergeCell ref="A7:B7"/>
    <mergeCell ref="C4:J4"/>
    <mergeCell ref="K4:K6"/>
    <mergeCell ref="N4:O7"/>
    <mergeCell ref="A13:B13"/>
    <mergeCell ref="N13:O13"/>
    <mergeCell ref="A14:B14"/>
    <mergeCell ref="N14:O14"/>
    <mergeCell ref="N8:O8"/>
    <mergeCell ref="A9:B9"/>
    <mergeCell ref="N12:O12"/>
    <mergeCell ref="A10:B10"/>
    <mergeCell ref="N10:O10"/>
    <mergeCell ref="A11:B11"/>
    <mergeCell ref="N11:O11"/>
    <mergeCell ref="A12:B12"/>
    <mergeCell ref="A15:B15"/>
    <mergeCell ref="N15:O15"/>
    <mergeCell ref="N16:O16"/>
    <mergeCell ref="A16:B16"/>
    <mergeCell ref="N18:O18"/>
    <mergeCell ref="N21:O21"/>
    <mergeCell ref="A18:B18"/>
    <mergeCell ref="A21:B21"/>
    <mergeCell ref="A58:B58"/>
    <mergeCell ref="N27:O27"/>
    <mergeCell ref="N37:O37"/>
    <mergeCell ref="A27:B27"/>
    <mergeCell ref="A37:B37"/>
    <mergeCell ref="N44:O44"/>
    <mergeCell ref="N50:O50"/>
    <mergeCell ref="A44:B44"/>
    <mergeCell ref="A50:B50"/>
    <mergeCell ref="A64:B64"/>
    <mergeCell ref="U4:U7"/>
    <mergeCell ref="V4:V7"/>
    <mergeCell ref="W4:W5"/>
    <mergeCell ref="R4:R7"/>
    <mergeCell ref="S4:S7"/>
    <mergeCell ref="T4:T7"/>
    <mergeCell ref="W6:W7"/>
    <mergeCell ref="N58:O58"/>
    <mergeCell ref="N64:O6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90" zoomScaleNormal="90" zoomScalePageLayoutView="0" workbookViewId="0" topLeftCell="A1">
      <pane xSplit="18090" topLeftCell="AA1" activePane="topLeft" state="split"/>
      <selection pane="topLeft" activeCell="A1" sqref="A1"/>
      <selection pane="topRight" activeCell="W43" sqref="W43"/>
    </sheetView>
  </sheetViews>
  <sheetFormatPr defaultColWidth="10.59765625" defaultRowHeight="15"/>
  <cols>
    <col min="1" max="1" width="2.59765625" style="24" customWidth="1"/>
    <col min="2" max="7" width="18.59765625" style="24" customWidth="1"/>
    <col min="8" max="8" width="9.69921875" style="24" customWidth="1"/>
    <col min="9" max="9" width="2.59765625" style="24" customWidth="1"/>
    <col min="10" max="10" width="11" style="24" customWidth="1"/>
    <col min="11" max="19" width="11.3984375" style="24" customWidth="1"/>
    <col min="20" max="21" width="10.59765625" style="24" customWidth="1"/>
    <col min="22" max="22" width="15.19921875" style="24" customWidth="1"/>
    <col min="23" max="28" width="13.59765625" style="24" customWidth="1"/>
    <col min="29" max="16384" width="10.59765625" style="24" customWidth="1"/>
  </cols>
  <sheetData>
    <row r="1" spans="1:19" s="3" customFormat="1" ht="19.5" customHeight="1">
      <c r="A1" s="2" t="s">
        <v>255</v>
      </c>
      <c r="S1" s="4" t="s">
        <v>256</v>
      </c>
    </row>
    <row r="2" spans="1:19" s="216" customFormat="1" ht="19.5" customHeight="1">
      <c r="A2" s="371" t="s">
        <v>410</v>
      </c>
      <c r="B2" s="371"/>
      <c r="C2" s="371"/>
      <c r="D2" s="371"/>
      <c r="E2" s="371"/>
      <c r="F2" s="371"/>
      <c r="G2" s="371"/>
      <c r="I2" s="371" t="s">
        <v>413</v>
      </c>
      <c r="J2" s="371"/>
      <c r="K2" s="371"/>
      <c r="L2" s="371"/>
      <c r="M2" s="371"/>
      <c r="N2" s="371"/>
      <c r="O2" s="371"/>
      <c r="P2" s="371"/>
      <c r="Q2" s="371"/>
      <c r="R2" s="371"/>
      <c r="S2" s="371"/>
    </row>
    <row r="3" spans="2:19" ht="18" customHeight="1" thickBot="1">
      <c r="B3" s="55"/>
      <c r="C3" s="55"/>
      <c r="D3" s="55"/>
      <c r="E3" s="55"/>
      <c r="F3" s="55"/>
      <c r="G3" s="56" t="s">
        <v>110</v>
      </c>
      <c r="J3" s="55"/>
      <c r="K3" s="55"/>
      <c r="L3" s="55"/>
      <c r="M3" s="55"/>
      <c r="N3" s="55"/>
      <c r="O3" s="55"/>
      <c r="P3" s="55"/>
      <c r="Q3" s="55"/>
      <c r="R3" s="55"/>
      <c r="S3" s="229" t="s">
        <v>412</v>
      </c>
    </row>
    <row r="4" spans="1:19" ht="15" customHeight="1">
      <c r="A4" s="372" t="s">
        <v>257</v>
      </c>
      <c r="B4" s="373"/>
      <c r="C4" s="228" t="s">
        <v>411</v>
      </c>
      <c r="D4" s="16">
        <v>5</v>
      </c>
      <c r="E4" s="16">
        <v>6</v>
      </c>
      <c r="F4" s="16">
        <v>7</v>
      </c>
      <c r="G4" s="215">
        <v>8</v>
      </c>
      <c r="H4" s="22"/>
      <c r="I4" s="374" t="s">
        <v>111</v>
      </c>
      <c r="J4" s="375"/>
      <c r="K4" s="380" t="s">
        <v>112</v>
      </c>
      <c r="L4" s="372"/>
      <c r="M4" s="373"/>
      <c r="N4" s="380" t="s">
        <v>113</v>
      </c>
      <c r="O4" s="372"/>
      <c r="P4" s="373"/>
      <c r="Q4" s="380" t="s">
        <v>114</v>
      </c>
      <c r="R4" s="372"/>
      <c r="S4" s="372"/>
    </row>
    <row r="5" spans="1:19" ht="15" customHeight="1">
      <c r="A5" s="381" t="s">
        <v>279</v>
      </c>
      <c r="B5" s="382"/>
      <c r="C5" s="169">
        <v>174900</v>
      </c>
      <c r="D5" s="161">
        <v>150600</v>
      </c>
      <c r="E5" s="161">
        <v>181800</v>
      </c>
      <c r="F5" s="161">
        <v>166900</v>
      </c>
      <c r="G5" s="161">
        <v>162300</v>
      </c>
      <c r="I5" s="376"/>
      <c r="J5" s="377"/>
      <c r="K5" s="369" t="s">
        <v>115</v>
      </c>
      <c r="L5" s="370" t="s">
        <v>354</v>
      </c>
      <c r="M5" s="368" t="s">
        <v>414</v>
      </c>
      <c r="N5" s="369" t="s">
        <v>115</v>
      </c>
      <c r="O5" s="370" t="s">
        <v>354</v>
      </c>
      <c r="P5" s="370" t="s">
        <v>116</v>
      </c>
      <c r="Q5" s="369" t="s">
        <v>115</v>
      </c>
      <c r="R5" s="370" t="s">
        <v>354</v>
      </c>
      <c r="S5" s="368" t="s">
        <v>414</v>
      </c>
    </row>
    <row r="6" spans="1:19" ht="15" customHeight="1">
      <c r="A6" s="22"/>
      <c r="B6" s="57"/>
      <c r="C6" s="170"/>
      <c r="D6" s="171"/>
      <c r="E6" s="171"/>
      <c r="F6" s="171"/>
      <c r="G6" s="171"/>
      <c r="I6" s="378"/>
      <c r="J6" s="379"/>
      <c r="K6" s="298"/>
      <c r="L6" s="296"/>
      <c r="M6" s="296"/>
      <c r="N6" s="298"/>
      <c r="O6" s="296"/>
      <c r="P6" s="296"/>
      <c r="Q6" s="298"/>
      <c r="R6" s="296"/>
      <c r="S6" s="296"/>
    </row>
    <row r="7" spans="1:19" ht="15" customHeight="1">
      <c r="A7" s="22"/>
      <c r="B7" s="57"/>
      <c r="C7" s="172"/>
      <c r="D7" s="173"/>
      <c r="E7" s="173"/>
      <c r="F7" s="173"/>
      <c r="G7" s="173"/>
      <c r="I7" s="100"/>
      <c r="J7" s="101"/>
      <c r="K7" s="102"/>
      <c r="M7" s="103" t="s">
        <v>117</v>
      </c>
      <c r="N7" s="100"/>
      <c r="P7" s="103" t="s">
        <v>117</v>
      </c>
      <c r="Q7" s="100"/>
      <c r="S7" s="103" t="s">
        <v>117</v>
      </c>
    </row>
    <row r="8" spans="1:19" ht="15" customHeight="1">
      <c r="A8" s="360" t="s">
        <v>118</v>
      </c>
      <c r="B8" s="268"/>
      <c r="C8" s="170"/>
      <c r="D8" s="171"/>
      <c r="E8" s="171"/>
      <c r="F8" s="171"/>
      <c r="G8" s="171"/>
      <c r="I8" s="283" t="s">
        <v>375</v>
      </c>
      <c r="J8" s="365"/>
      <c r="K8" s="181">
        <v>33900</v>
      </c>
      <c r="L8" s="165">
        <v>174900</v>
      </c>
      <c r="M8" s="165">
        <v>516</v>
      </c>
      <c r="N8" s="165">
        <v>15</v>
      </c>
      <c r="O8" s="165">
        <v>15</v>
      </c>
      <c r="P8" s="165">
        <v>100</v>
      </c>
      <c r="Q8" s="165">
        <v>1480</v>
      </c>
      <c r="R8" s="165">
        <v>3800</v>
      </c>
      <c r="S8" s="165">
        <v>257</v>
      </c>
    </row>
    <row r="9" spans="1:19" ht="15" customHeight="1">
      <c r="A9" s="22"/>
      <c r="B9" s="30" t="s">
        <v>119</v>
      </c>
      <c r="C9" s="174">
        <v>15</v>
      </c>
      <c r="D9" s="163">
        <v>20</v>
      </c>
      <c r="E9" s="163">
        <v>1</v>
      </c>
      <c r="F9" s="163">
        <v>3</v>
      </c>
      <c r="G9" s="163">
        <f>SUM(O12)</f>
        <v>3</v>
      </c>
      <c r="I9" s="364">
        <v>5</v>
      </c>
      <c r="J9" s="365"/>
      <c r="K9" s="181">
        <v>34300</v>
      </c>
      <c r="L9" s="165">
        <v>150600</v>
      </c>
      <c r="M9" s="165">
        <v>439</v>
      </c>
      <c r="N9" s="165">
        <v>9</v>
      </c>
      <c r="O9" s="165">
        <v>20</v>
      </c>
      <c r="P9" s="165">
        <v>222</v>
      </c>
      <c r="Q9" s="165">
        <v>1220</v>
      </c>
      <c r="R9" s="165">
        <v>3570</v>
      </c>
      <c r="S9" s="165">
        <v>293</v>
      </c>
    </row>
    <row r="10" spans="1:19" ht="15" customHeight="1">
      <c r="A10" s="22"/>
      <c r="B10" s="30" t="s">
        <v>120</v>
      </c>
      <c r="C10" s="174">
        <v>3800</v>
      </c>
      <c r="D10" s="163">
        <v>3570</v>
      </c>
      <c r="E10" s="163">
        <v>1110</v>
      </c>
      <c r="F10" s="163">
        <v>1030</v>
      </c>
      <c r="G10" s="163">
        <v>1680</v>
      </c>
      <c r="I10" s="364">
        <v>6</v>
      </c>
      <c r="J10" s="365"/>
      <c r="K10" s="181">
        <v>35500</v>
      </c>
      <c r="L10" s="165">
        <v>181800</v>
      </c>
      <c r="M10" s="165">
        <v>512</v>
      </c>
      <c r="N10" s="165">
        <v>2</v>
      </c>
      <c r="O10" s="165">
        <v>1</v>
      </c>
      <c r="P10" s="165">
        <v>51</v>
      </c>
      <c r="Q10" s="165">
        <v>315</v>
      </c>
      <c r="R10" s="165">
        <v>1110</v>
      </c>
      <c r="S10" s="165">
        <v>352</v>
      </c>
    </row>
    <row r="11" spans="1:19" ht="15" customHeight="1">
      <c r="A11" s="22"/>
      <c r="B11" s="57"/>
      <c r="C11" s="170"/>
      <c r="D11" s="171"/>
      <c r="E11" s="171"/>
      <c r="F11" s="171"/>
      <c r="G11" s="171"/>
      <c r="I11" s="364">
        <v>7</v>
      </c>
      <c r="J11" s="365"/>
      <c r="K11" s="181">
        <v>34000</v>
      </c>
      <c r="L11" s="165">
        <v>166900</v>
      </c>
      <c r="M11" s="165">
        <v>491</v>
      </c>
      <c r="N11" s="165">
        <v>1</v>
      </c>
      <c r="O11" s="165">
        <v>3</v>
      </c>
      <c r="P11" s="165">
        <v>225</v>
      </c>
      <c r="Q11" s="165">
        <v>308</v>
      </c>
      <c r="R11" s="165">
        <v>1030</v>
      </c>
      <c r="S11" s="165">
        <v>334</v>
      </c>
    </row>
    <row r="12" spans="1:19" ht="15" customHeight="1">
      <c r="A12" s="22"/>
      <c r="B12" s="57"/>
      <c r="C12" s="172"/>
      <c r="D12" s="173"/>
      <c r="E12" s="173"/>
      <c r="F12" s="173"/>
      <c r="G12" s="173"/>
      <c r="I12" s="366">
        <v>8</v>
      </c>
      <c r="J12" s="367"/>
      <c r="K12" s="123">
        <f>SUM(K14:K21,K23,K26,K32,K42,K49,K55,K63,K69)</f>
        <v>31115</v>
      </c>
      <c r="L12" s="123">
        <v>162300</v>
      </c>
      <c r="M12" s="123">
        <v>522</v>
      </c>
      <c r="N12" s="123">
        <f>SUM(N14:N21,N23,N26,N32,N42,N49,N55,N63,N69)</f>
        <v>1</v>
      </c>
      <c r="O12" s="123">
        <f>SUM(O14:O21,O23,O26,O32,O42,O49,O55,O63,O69)</f>
        <v>3</v>
      </c>
      <c r="P12" s="123">
        <v>253</v>
      </c>
      <c r="Q12" s="123">
        <f>SUM(Q14:Q21,Q23,Q26,Q32,Q42,Q49,Q55,Q63,Q69)</f>
        <v>423</v>
      </c>
      <c r="R12" s="123">
        <f>SUM(R14:R21,R23,R26,R32,R42,R49,R55,R63,R69)</f>
        <v>1684</v>
      </c>
      <c r="S12" s="123">
        <v>398</v>
      </c>
    </row>
    <row r="13" spans="1:19" ht="15" customHeight="1">
      <c r="A13" s="360" t="s">
        <v>121</v>
      </c>
      <c r="B13" s="268"/>
      <c r="C13" s="170"/>
      <c r="D13" s="171"/>
      <c r="E13" s="171"/>
      <c r="F13" s="171"/>
      <c r="G13" s="171"/>
      <c r="I13" s="22"/>
      <c r="J13" s="57"/>
      <c r="K13" s="127"/>
      <c r="L13" s="128"/>
      <c r="M13" s="128"/>
      <c r="N13" s="128"/>
      <c r="O13" s="128"/>
      <c r="P13" s="128"/>
      <c r="Q13" s="128"/>
      <c r="R13" s="128"/>
      <c r="S13" s="128"/>
    </row>
    <row r="14" spans="2:24" ht="15" customHeight="1">
      <c r="B14" s="30" t="s">
        <v>122</v>
      </c>
      <c r="C14" s="174">
        <v>5220</v>
      </c>
      <c r="D14" s="163">
        <v>4150</v>
      </c>
      <c r="E14" s="165" t="s">
        <v>123</v>
      </c>
      <c r="F14" s="165" t="s">
        <v>123</v>
      </c>
      <c r="G14" s="165">
        <v>5330</v>
      </c>
      <c r="I14" s="362" t="s">
        <v>280</v>
      </c>
      <c r="J14" s="363"/>
      <c r="K14" s="125">
        <v>2850</v>
      </c>
      <c r="L14" s="123">
        <v>15300</v>
      </c>
      <c r="M14" s="123">
        <v>536</v>
      </c>
      <c r="N14" s="123" t="s">
        <v>288</v>
      </c>
      <c r="O14" s="123" t="s">
        <v>288</v>
      </c>
      <c r="P14" s="123">
        <v>283</v>
      </c>
      <c r="Q14" s="123">
        <v>90</v>
      </c>
      <c r="R14" s="123">
        <v>373</v>
      </c>
      <c r="S14" s="123">
        <v>415</v>
      </c>
      <c r="T14" s="58"/>
      <c r="X14"/>
    </row>
    <row r="15" spans="2:24" ht="15" customHeight="1">
      <c r="B15" s="57"/>
      <c r="C15" s="174"/>
      <c r="D15" s="163"/>
      <c r="E15" s="165"/>
      <c r="F15" s="165"/>
      <c r="G15" s="165"/>
      <c r="I15" s="362" t="s">
        <v>281</v>
      </c>
      <c r="J15" s="363"/>
      <c r="K15" s="125">
        <v>1180</v>
      </c>
      <c r="L15" s="123">
        <v>5590</v>
      </c>
      <c r="M15" s="123">
        <v>474</v>
      </c>
      <c r="N15" s="123" t="s">
        <v>289</v>
      </c>
      <c r="O15" s="123" t="s">
        <v>289</v>
      </c>
      <c r="P15" s="123" t="s">
        <v>289</v>
      </c>
      <c r="Q15" s="123" t="s">
        <v>289</v>
      </c>
      <c r="R15" s="123" t="s">
        <v>289</v>
      </c>
      <c r="S15" s="123" t="s">
        <v>289</v>
      </c>
      <c r="X15"/>
    </row>
    <row r="16" spans="2:24" ht="15" customHeight="1">
      <c r="B16" s="57"/>
      <c r="C16" s="172"/>
      <c r="D16" s="173"/>
      <c r="E16" s="175"/>
      <c r="F16" s="175"/>
      <c r="G16" s="175"/>
      <c r="I16" s="362" t="s">
        <v>282</v>
      </c>
      <c r="J16" s="363"/>
      <c r="K16" s="125">
        <v>2980</v>
      </c>
      <c r="L16" s="123">
        <v>16300</v>
      </c>
      <c r="M16" s="123">
        <v>545</v>
      </c>
      <c r="N16" s="123" t="s">
        <v>289</v>
      </c>
      <c r="O16" s="123" t="s">
        <v>289</v>
      </c>
      <c r="P16" s="123" t="s">
        <v>289</v>
      </c>
      <c r="Q16" s="123">
        <v>79</v>
      </c>
      <c r="R16" s="123">
        <v>284</v>
      </c>
      <c r="S16" s="123">
        <v>359</v>
      </c>
      <c r="X16"/>
    </row>
    <row r="17" spans="1:24" ht="15" customHeight="1">
      <c r="A17" s="360" t="s">
        <v>124</v>
      </c>
      <c r="B17" s="268"/>
      <c r="C17" s="172"/>
      <c r="D17" s="173"/>
      <c r="E17" s="175"/>
      <c r="F17" s="175"/>
      <c r="G17" s="175"/>
      <c r="I17" s="362" t="s">
        <v>283</v>
      </c>
      <c r="J17" s="363"/>
      <c r="K17" s="125">
        <v>1120</v>
      </c>
      <c r="L17" s="123">
        <v>5330</v>
      </c>
      <c r="M17" s="123">
        <v>477</v>
      </c>
      <c r="N17" s="123" t="s">
        <v>289</v>
      </c>
      <c r="O17" s="123" t="s">
        <v>289</v>
      </c>
      <c r="P17" s="123" t="s">
        <v>289</v>
      </c>
      <c r="Q17" s="123" t="s">
        <v>289</v>
      </c>
      <c r="R17" s="123" t="s">
        <v>289</v>
      </c>
      <c r="S17" s="123" t="s">
        <v>289</v>
      </c>
      <c r="X17"/>
    </row>
    <row r="18" spans="2:24" ht="15" customHeight="1">
      <c r="B18" s="30" t="s">
        <v>125</v>
      </c>
      <c r="C18" s="163">
        <v>2920</v>
      </c>
      <c r="D18" s="163">
        <v>1560</v>
      </c>
      <c r="E18" s="176">
        <v>897</v>
      </c>
      <c r="F18" s="176">
        <v>1310</v>
      </c>
      <c r="G18" s="176">
        <v>2310</v>
      </c>
      <c r="I18" s="362" t="s">
        <v>284</v>
      </c>
      <c r="J18" s="363"/>
      <c r="K18" s="125">
        <v>1150</v>
      </c>
      <c r="L18" s="123">
        <v>5520</v>
      </c>
      <c r="M18" s="123">
        <v>482</v>
      </c>
      <c r="N18" s="123" t="s">
        <v>289</v>
      </c>
      <c r="O18" s="123" t="s">
        <v>289</v>
      </c>
      <c r="P18" s="123" t="s">
        <v>289</v>
      </c>
      <c r="Q18" s="123">
        <v>13</v>
      </c>
      <c r="R18" s="123">
        <v>35</v>
      </c>
      <c r="S18" s="123">
        <v>270</v>
      </c>
      <c r="X18"/>
    </row>
    <row r="19" spans="2:24" ht="15" customHeight="1">
      <c r="B19" s="30" t="s">
        <v>126</v>
      </c>
      <c r="C19" s="174">
        <v>283</v>
      </c>
      <c r="D19" s="163">
        <v>217</v>
      </c>
      <c r="E19" s="165" t="s">
        <v>123</v>
      </c>
      <c r="F19" s="165">
        <v>205</v>
      </c>
      <c r="G19" s="165" t="s">
        <v>123</v>
      </c>
      <c r="I19" s="362" t="s">
        <v>285</v>
      </c>
      <c r="J19" s="363"/>
      <c r="K19" s="125">
        <v>2490</v>
      </c>
      <c r="L19" s="123">
        <v>13300</v>
      </c>
      <c r="M19" s="123">
        <v>535</v>
      </c>
      <c r="N19" s="123" t="s">
        <v>289</v>
      </c>
      <c r="O19" s="123" t="s">
        <v>289</v>
      </c>
      <c r="P19" s="123" t="s">
        <v>289</v>
      </c>
      <c r="Q19" s="123" t="s">
        <v>289</v>
      </c>
      <c r="R19" s="123" t="s">
        <v>289</v>
      </c>
      <c r="S19" s="123" t="s">
        <v>289</v>
      </c>
      <c r="X19"/>
    </row>
    <row r="20" spans="2:24" ht="15" customHeight="1">
      <c r="B20" s="57"/>
      <c r="C20" s="174"/>
      <c r="D20" s="163"/>
      <c r="E20" s="163"/>
      <c r="F20" s="163"/>
      <c r="G20" s="163"/>
      <c r="I20" s="362" t="s">
        <v>286</v>
      </c>
      <c r="J20" s="363"/>
      <c r="K20" s="125">
        <v>1820</v>
      </c>
      <c r="L20" s="123">
        <v>9650</v>
      </c>
      <c r="M20" s="123">
        <v>530</v>
      </c>
      <c r="N20" s="123" t="s">
        <v>289</v>
      </c>
      <c r="O20" s="123" t="s">
        <v>289</v>
      </c>
      <c r="P20" s="123" t="s">
        <v>289</v>
      </c>
      <c r="Q20" s="123" t="s">
        <v>289</v>
      </c>
      <c r="R20" s="123" t="s">
        <v>289</v>
      </c>
      <c r="S20" s="123" t="s">
        <v>289</v>
      </c>
      <c r="X20"/>
    </row>
    <row r="21" spans="2:24" ht="15" customHeight="1">
      <c r="B21" s="57"/>
      <c r="C21" s="170"/>
      <c r="D21" s="171"/>
      <c r="E21" s="171"/>
      <c r="F21" s="171"/>
      <c r="G21" s="171"/>
      <c r="I21" s="362" t="s">
        <v>287</v>
      </c>
      <c r="J21" s="363"/>
      <c r="K21" s="125">
        <v>2690</v>
      </c>
      <c r="L21" s="123">
        <v>15500</v>
      </c>
      <c r="M21" s="123">
        <v>578</v>
      </c>
      <c r="N21" s="123" t="s">
        <v>289</v>
      </c>
      <c r="O21" s="123" t="s">
        <v>289</v>
      </c>
      <c r="P21" s="123" t="s">
        <v>289</v>
      </c>
      <c r="Q21" s="123" t="s">
        <v>289</v>
      </c>
      <c r="R21" s="123" t="s">
        <v>289</v>
      </c>
      <c r="S21" s="123" t="s">
        <v>289</v>
      </c>
      <c r="X21"/>
    </row>
    <row r="22" spans="1:24" ht="15" customHeight="1">
      <c r="A22" s="360" t="s">
        <v>127</v>
      </c>
      <c r="B22" s="268"/>
      <c r="C22" s="172"/>
      <c r="D22" s="173"/>
      <c r="E22" s="173"/>
      <c r="F22" s="173"/>
      <c r="G22" s="173"/>
      <c r="I22" s="59"/>
      <c r="J22" s="60"/>
      <c r="K22" s="125"/>
      <c r="L22" s="123"/>
      <c r="M22" s="123"/>
      <c r="N22" s="123"/>
      <c r="O22" s="123"/>
      <c r="P22" s="123"/>
      <c r="Q22" s="123"/>
      <c r="R22" s="123"/>
      <c r="S22" s="123"/>
      <c r="X22"/>
    </row>
    <row r="23" spans="2:24" ht="15" customHeight="1">
      <c r="B23" s="30" t="s">
        <v>306</v>
      </c>
      <c r="C23" s="163">
        <v>4740</v>
      </c>
      <c r="D23" s="163">
        <v>4280</v>
      </c>
      <c r="E23" s="177">
        <v>4540</v>
      </c>
      <c r="F23" s="177">
        <v>4170</v>
      </c>
      <c r="G23" s="177">
        <v>4100</v>
      </c>
      <c r="I23" s="358" t="s">
        <v>16</v>
      </c>
      <c r="J23" s="359"/>
      <c r="K23" s="123">
        <f>SUM(K24)</f>
        <v>57</v>
      </c>
      <c r="L23" s="123">
        <f>SUM(L24)</f>
        <v>255</v>
      </c>
      <c r="M23" s="123">
        <v>447</v>
      </c>
      <c r="N23" s="123" t="s">
        <v>347</v>
      </c>
      <c r="O23" s="123" t="s">
        <v>347</v>
      </c>
      <c r="P23" s="123" t="s">
        <v>347</v>
      </c>
      <c r="Q23" s="123" t="s">
        <v>347</v>
      </c>
      <c r="R23" s="123" t="s">
        <v>347</v>
      </c>
      <c r="S23" s="123" t="s">
        <v>347</v>
      </c>
      <c r="X23"/>
    </row>
    <row r="24" spans="2:24" ht="15" customHeight="1">
      <c r="B24" s="30" t="s">
        <v>307</v>
      </c>
      <c r="C24" s="174">
        <v>6710</v>
      </c>
      <c r="D24" s="163">
        <v>6150</v>
      </c>
      <c r="E24" s="163">
        <v>6260</v>
      </c>
      <c r="F24" s="163">
        <v>6090</v>
      </c>
      <c r="G24" s="163">
        <v>6360</v>
      </c>
      <c r="I24" s="61"/>
      <c r="J24" s="30" t="s">
        <v>17</v>
      </c>
      <c r="K24" s="104">
        <v>57</v>
      </c>
      <c r="L24" s="42">
        <v>255</v>
      </c>
      <c r="M24" s="165">
        <v>447</v>
      </c>
      <c r="N24" s="42" t="s">
        <v>289</v>
      </c>
      <c r="O24" s="42" t="s">
        <v>289</v>
      </c>
      <c r="P24" s="42" t="s">
        <v>289</v>
      </c>
      <c r="Q24" s="42" t="s">
        <v>289</v>
      </c>
      <c r="R24" s="42" t="s">
        <v>289</v>
      </c>
      <c r="S24" s="42" t="s">
        <v>289</v>
      </c>
      <c r="X24"/>
    </row>
    <row r="25" spans="2:24" ht="15" customHeight="1">
      <c r="B25" s="30" t="s">
        <v>308</v>
      </c>
      <c r="C25" s="174">
        <v>4530</v>
      </c>
      <c r="D25" s="163">
        <v>3560</v>
      </c>
      <c r="E25" s="163">
        <v>4520</v>
      </c>
      <c r="F25" s="163">
        <v>3380</v>
      </c>
      <c r="G25" s="163">
        <v>3780</v>
      </c>
      <c r="I25" s="61"/>
      <c r="J25" s="30"/>
      <c r="K25" s="126"/>
      <c r="L25" s="56"/>
      <c r="M25" s="175"/>
      <c r="N25" s="56"/>
      <c r="O25" s="56"/>
      <c r="P25" s="56"/>
      <c r="Q25" s="56"/>
      <c r="R25" s="56"/>
      <c r="S25" s="56"/>
      <c r="X25"/>
    </row>
    <row r="26" spans="2:24" ht="15" customHeight="1">
      <c r="B26" s="30" t="s">
        <v>309</v>
      </c>
      <c r="C26" s="174">
        <v>340</v>
      </c>
      <c r="D26" s="163">
        <v>233</v>
      </c>
      <c r="E26" s="163">
        <v>230</v>
      </c>
      <c r="F26" s="163">
        <v>213</v>
      </c>
      <c r="G26" s="163">
        <v>202</v>
      </c>
      <c r="I26" s="358" t="s">
        <v>18</v>
      </c>
      <c r="J26" s="359"/>
      <c r="K26" s="123">
        <f>SUM(K27:K30)</f>
        <v>2187</v>
      </c>
      <c r="L26" s="123">
        <f>SUM(L27:L30)</f>
        <v>12220</v>
      </c>
      <c r="M26" s="123">
        <v>559</v>
      </c>
      <c r="N26" s="123" t="s">
        <v>368</v>
      </c>
      <c r="O26" s="123" t="s">
        <v>368</v>
      </c>
      <c r="P26" s="123" t="s">
        <v>368</v>
      </c>
      <c r="Q26" s="123" t="s">
        <v>368</v>
      </c>
      <c r="R26" s="123" t="s">
        <v>368</v>
      </c>
      <c r="S26" s="123" t="s">
        <v>368</v>
      </c>
      <c r="X26"/>
    </row>
    <row r="27" spans="2:24" ht="15" customHeight="1">
      <c r="B27" s="30" t="s">
        <v>310</v>
      </c>
      <c r="C27" s="174">
        <v>2960</v>
      </c>
      <c r="D27" s="163">
        <v>2620</v>
      </c>
      <c r="E27" s="163">
        <v>2820</v>
      </c>
      <c r="F27" s="163">
        <v>2730</v>
      </c>
      <c r="G27" s="163">
        <v>3010</v>
      </c>
      <c r="I27" s="61"/>
      <c r="J27" s="30" t="s">
        <v>19</v>
      </c>
      <c r="K27" s="104">
        <v>456</v>
      </c>
      <c r="L27" s="42">
        <v>2570</v>
      </c>
      <c r="M27" s="165">
        <v>564</v>
      </c>
      <c r="N27" s="42" t="s">
        <v>289</v>
      </c>
      <c r="O27" s="42" t="s">
        <v>289</v>
      </c>
      <c r="P27" s="42" t="s">
        <v>289</v>
      </c>
      <c r="Q27" s="42" t="s">
        <v>289</v>
      </c>
      <c r="R27" s="42" t="s">
        <v>289</v>
      </c>
      <c r="S27" s="42" t="s">
        <v>289</v>
      </c>
      <c r="T27" s="61"/>
      <c r="U27" s="61"/>
      <c r="X27"/>
    </row>
    <row r="28" spans="2:24" ht="15" customHeight="1">
      <c r="B28" s="30" t="s">
        <v>311</v>
      </c>
      <c r="C28" s="174">
        <v>409</v>
      </c>
      <c r="D28" s="163">
        <v>357</v>
      </c>
      <c r="E28" s="163">
        <v>341</v>
      </c>
      <c r="F28" s="163">
        <v>321</v>
      </c>
      <c r="G28" s="163">
        <v>306</v>
      </c>
      <c r="I28" s="61"/>
      <c r="J28" s="30" t="s">
        <v>21</v>
      </c>
      <c r="K28" s="104">
        <v>451</v>
      </c>
      <c r="L28" s="42">
        <v>2490</v>
      </c>
      <c r="M28" s="165">
        <v>553</v>
      </c>
      <c r="N28" s="42" t="s">
        <v>289</v>
      </c>
      <c r="O28" s="42" t="s">
        <v>289</v>
      </c>
      <c r="P28" s="42" t="s">
        <v>289</v>
      </c>
      <c r="Q28" s="42" t="s">
        <v>289</v>
      </c>
      <c r="R28" s="42" t="s">
        <v>289</v>
      </c>
      <c r="S28" s="42" t="s">
        <v>289</v>
      </c>
      <c r="X28"/>
    </row>
    <row r="29" spans="2:24" ht="15" customHeight="1">
      <c r="B29" s="30" t="s">
        <v>312</v>
      </c>
      <c r="C29" s="174">
        <v>30800</v>
      </c>
      <c r="D29" s="163">
        <v>25000</v>
      </c>
      <c r="E29" s="163">
        <v>26300</v>
      </c>
      <c r="F29" s="163">
        <v>23100</v>
      </c>
      <c r="G29" s="163">
        <v>23000</v>
      </c>
      <c r="I29" s="61"/>
      <c r="J29" s="30" t="s">
        <v>24</v>
      </c>
      <c r="K29" s="104">
        <v>589</v>
      </c>
      <c r="L29" s="42">
        <v>3120</v>
      </c>
      <c r="M29" s="165">
        <v>530</v>
      </c>
      <c r="N29" s="42" t="s">
        <v>289</v>
      </c>
      <c r="O29" s="42" t="s">
        <v>289</v>
      </c>
      <c r="P29" s="42" t="s">
        <v>289</v>
      </c>
      <c r="Q29" s="42" t="s">
        <v>289</v>
      </c>
      <c r="R29" s="42" t="s">
        <v>289</v>
      </c>
      <c r="S29" s="42" t="s">
        <v>289</v>
      </c>
      <c r="X29"/>
    </row>
    <row r="30" spans="2:24" ht="15" customHeight="1">
      <c r="B30" s="30" t="s">
        <v>313</v>
      </c>
      <c r="C30" s="174">
        <v>1300</v>
      </c>
      <c r="D30" s="163">
        <v>1090</v>
      </c>
      <c r="E30" s="163">
        <v>1070</v>
      </c>
      <c r="F30" s="163">
        <v>915</v>
      </c>
      <c r="G30" s="163">
        <v>997</v>
      </c>
      <c r="I30" s="61"/>
      <c r="J30" s="30" t="s">
        <v>25</v>
      </c>
      <c r="K30" s="104">
        <v>691</v>
      </c>
      <c r="L30" s="42">
        <v>4040</v>
      </c>
      <c r="M30" s="165">
        <v>584</v>
      </c>
      <c r="N30" s="42" t="s">
        <v>289</v>
      </c>
      <c r="O30" s="42" t="s">
        <v>289</v>
      </c>
      <c r="P30" s="42" t="s">
        <v>289</v>
      </c>
      <c r="Q30" s="42" t="s">
        <v>289</v>
      </c>
      <c r="R30" s="42" t="s">
        <v>289</v>
      </c>
      <c r="S30" s="42" t="s">
        <v>289</v>
      </c>
      <c r="X30"/>
    </row>
    <row r="31" spans="2:24" ht="15" customHeight="1">
      <c r="B31" s="30" t="s">
        <v>314</v>
      </c>
      <c r="C31" s="174">
        <v>6450</v>
      </c>
      <c r="D31" s="163">
        <v>6110</v>
      </c>
      <c r="E31" s="163">
        <v>5520</v>
      </c>
      <c r="F31" s="163">
        <v>5030</v>
      </c>
      <c r="G31" s="163">
        <v>5100</v>
      </c>
      <c r="I31" s="61"/>
      <c r="J31" s="30"/>
      <c r="K31" s="126"/>
      <c r="L31" s="42"/>
      <c r="M31" s="175"/>
      <c r="N31" s="56"/>
      <c r="O31" s="56"/>
      <c r="P31" s="56"/>
      <c r="Q31" s="56"/>
      <c r="R31" s="56"/>
      <c r="S31" s="56"/>
      <c r="X31"/>
    </row>
    <row r="32" spans="2:24" ht="15" customHeight="1">
      <c r="B32" s="30" t="s">
        <v>315</v>
      </c>
      <c r="C32" s="174">
        <v>6870</v>
      </c>
      <c r="D32" s="163">
        <v>6080</v>
      </c>
      <c r="E32" s="163">
        <v>5010</v>
      </c>
      <c r="F32" s="163">
        <v>4920</v>
      </c>
      <c r="G32" s="163">
        <v>5170</v>
      </c>
      <c r="I32" s="358" t="s">
        <v>26</v>
      </c>
      <c r="J32" s="359"/>
      <c r="K32" s="123">
        <f>SUM(K33:K40)</f>
        <v>1682</v>
      </c>
      <c r="L32" s="123">
        <f>SUM(L33:L40)</f>
        <v>9166</v>
      </c>
      <c r="M32" s="123">
        <v>545</v>
      </c>
      <c r="N32" s="123" t="s">
        <v>465</v>
      </c>
      <c r="O32" s="123" t="s">
        <v>465</v>
      </c>
      <c r="P32" s="123" t="s">
        <v>465</v>
      </c>
      <c r="Q32" s="123">
        <f>SUM(Q33:Q40)</f>
        <v>5</v>
      </c>
      <c r="R32" s="123">
        <f>SUM(R33:R40)</f>
        <v>28</v>
      </c>
      <c r="S32" s="123" t="s">
        <v>466</v>
      </c>
      <c r="T32" s="124"/>
      <c r="X32"/>
    </row>
    <row r="33" spans="2:24" ht="15" customHeight="1">
      <c r="B33" s="30" t="s">
        <v>316</v>
      </c>
      <c r="C33" s="174">
        <v>1030</v>
      </c>
      <c r="D33" s="163">
        <v>1100</v>
      </c>
      <c r="E33" s="163">
        <v>934</v>
      </c>
      <c r="F33" s="163">
        <v>795</v>
      </c>
      <c r="G33" s="163">
        <v>768</v>
      </c>
      <c r="I33" s="61"/>
      <c r="J33" s="30" t="s">
        <v>27</v>
      </c>
      <c r="K33" s="104">
        <v>268</v>
      </c>
      <c r="L33" s="42">
        <v>1520</v>
      </c>
      <c r="M33" s="165">
        <v>568</v>
      </c>
      <c r="N33" s="42" t="s">
        <v>289</v>
      </c>
      <c r="O33" s="42" t="s">
        <v>289</v>
      </c>
      <c r="P33" s="42" t="s">
        <v>289</v>
      </c>
      <c r="Q33" s="42" t="s">
        <v>289</v>
      </c>
      <c r="R33" s="42" t="s">
        <v>289</v>
      </c>
      <c r="S33" s="42" t="s">
        <v>289</v>
      </c>
      <c r="T33" s="42"/>
      <c r="X33"/>
    </row>
    <row r="34" spans="2:24" ht="15" customHeight="1">
      <c r="B34" s="30" t="s">
        <v>317</v>
      </c>
      <c r="C34" s="174">
        <v>2970</v>
      </c>
      <c r="D34" s="163">
        <v>2530</v>
      </c>
      <c r="E34" s="163">
        <v>2480</v>
      </c>
      <c r="F34" s="163">
        <v>2420</v>
      </c>
      <c r="G34" s="163">
        <v>2510</v>
      </c>
      <c r="I34" s="61"/>
      <c r="J34" s="30" t="s">
        <v>28</v>
      </c>
      <c r="K34" s="104">
        <v>547</v>
      </c>
      <c r="L34" s="42">
        <v>3100</v>
      </c>
      <c r="M34" s="165">
        <v>566</v>
      </c>
      <c r="N34" s="42" t="s">
        <v>289</v>
      </c>
      <c r="O34" s="42" t="s">
        <v>289</v>
      </c>
      <c r="P34" s="42" t="s">
        <v>289</v>
      </c>
      <c r="Q34" s="42">
        <v>5</v>
      </c>
      <c r="R34" s="42">
        <v>28</v>
      </c>
      <c r="S34" s="42">
        <v>532</v>
      </c>
      <c r="T34" s="42"/>
      <c r="X34"/>
    </row>
    <row r="35" spans="2:24" ht="15" customHeight="1">
      <c r="B35" s="30" t="s">
        <v>318</v>
      </c>
      <c r="C35" s="174">
        <v>1490</v>
      </c>
      <c r="D35" s="163">
        <v>1470</v>
      </c>
      <c r="E35" s="163">
        <v>1350</v>
      </c>
      <c r="F35" s="163">
        <v>1420</v>
      </c>
      <c r="G35" s="163">
        <v>1420</v>
      </c>
      <c r="I35" s="61"/>
      <c r="J35" s="30" t="s">
        <v>29</v>
      </c>
      <c r="K35" s="104">
        <v>361</v>
      </c>
      <c r="L35" s="42">
        <v>2040</v>
      </c>
      <c r="M35" s="165">
        <v>566</v>
      </c>
      <c r="N35" s="42" t="s">
        <v>289</v>
      </c>
      <c r="O35" s="42" t="s">
        <v>289</v>
      </c>
      <c r="P35" s="42" t="s">
        <v>289</v>
      </c>
      <c r="Q35" s="42">
        <v>0</v>
      </c>
      <c r="R35" s="42">
        <v>0</v>
      </c>
      <c r="S35" s="42">
        <v>333</v>
      </c>
      <c r="T35" s="42"/>
      <c r="X35"/>
    </row>
    <row r="36" spans="2:24" ht="15" customHeight="1">
      <c r="B36" s="30" t="s">
        <v>319</v>
      </c>
      <c r="C36" s="174">
        <v>896</v>
      </c>
      <c r="D36" s="163">
        <v>844</v>
      </c>
      <c r="E36" s="163">
        <v>743</v>
      </c>
      <c r="F36" s="163">
        <v>689</v>
      </c>
      <c r="G36" s="163">
        <v>845</v>
      </c>
      <c r="I36" s="61"/>
      <c r="J36" s="30" t="s">
        <v>30</v>
      </c>
      <c r="K36" s="104">
        <v>56</v>
      </c>
      <c r="L36" s="42">
        <v>279</v>
      </c>
      <c r="M36" s="165">
        <v>498</v>
      </c>
      <c r="N36" s="42" t="s">
        <v>289</v>
      </c>
      <c r="O36" s="42" t="s">
        <v>289</v>
      </c>
      <c r="P36" s="42" t="s">
        <v>289</v>
      </c>
      <c r="Q36" s="42" t="s">
        <v>289</v>
      </c>
      <c r="R36" s="42" t="s">
        <v>289</v>
      </c>
      <c r="S36" s="42" t="s">
        <v>289</v>
      </c>
      <c r="T36" s="42"/>
      <c r="X36"/>
    </row>
    <row r="37" spans="2:24" ht="15" customHeight="1">
      <c r="B37" s="30" t="s">
        <v>334</v>
      </c>
      <c r="C37" s="174">
        <v>23200</v>
      </c>
      <c r="D37" s="163">
        <v>21600</v>
      </c>
      <c r="E37" s="163">
        <v>21100</v>
      </c>
      <c r="F37" s="163">
        <v>21500</v>
      </c>
      <c r="G37" s="163">
        <v>22100</v>
      </c>
      <c r="I37" s="61"/>
      <c r="J37" s="30" t="s">
        <v>31</v>
      </c>
      <c r="K37" s="104">
        <v>57</v>
      </c>
      <c r="L37" s="42">
        <v>279</v>
      </c>
      <c r="M37" s="165">
        <v>489</v>
      </c>
      <c r="N37" s="42" t="s">
        <v>289</v>
      </c>
      <c r="O37" s="42" t="s">
        <v>289</v>
      </c>
      <c r="P37" s="42" t="s">
        <v>289</v>
      </c>
      <c r="Q37" s="42" t="s">
        <v>289</v>
      </c>
      <c r="R37" s="42" t="s">
        <v>289</v>
      </c>
      <c r="S37" s="42" t="s">
        <v>289</v>
      </c>
      <c r="T37" s="42"/>
      <c r="X37"/>
    </row>
    <row r="38" spans="2:24" ht="15" customHeight="1">
      <c r="B38" s="30" t="s">
        <v>320</v>
      </c>
      <c r="C38" s="174">
        <v>1340</v>
      </c>
      <c r="D38" s="163">
        <v>1660</v>
      </c>
      <c r="E38" s="163">
        <v>1640</v>
      </c>
      <c r="F38" s="163">
        <v>1750</v>
      </c>
      <c r="G38" s="163">
        <v>1660</v>
      </c>
      <c r="I38" s="61"/>
      <c r="J38" s="30" t="s">
        <v>32</v>
      </c>
      <c r="K38" s="104">
        <v>381</v>
      </c>
      <c r="L38" s="42">
        <v>1900</v>
      </c>
      <c r="M38" s="165">
        <v>498</v>
      </c>
      <c r="N38" s="42" t="s">
        <v>289</v>
      </c>
      <c r="O38" s="42" t="s">
        <v>289</v>
      </c>
      <c r="P38" s="42" t="s">
        <v>289</v>
      </c>
      <c r="Q38" s="42" t="s">
        <v>289</v>
      </c>
      <c r="R38" s="42" t="s">
        <v>289</v>
      </c>
      <c r="S38" s="42" t="s">
        <v>289</v>
      </c>
      <c r="T38" s="42"/>
      <c r="X38"/>
    </row>
    <row r="39" spans="2:24" ht="15" customHeight="1">
      <c r="B39" s="30" t="s">
        <v>321</v>
      </c>
      <c r="C39" s="174">
        <v>2630</v>
      </c>
      <c r="D39" s="163">
        <v>2250</v>
      </c>
      <c r="E39" s="163">
        <v>1820</v>
      </c>
      <c r="F39" s="163">
        <v>1910</v>
      </c>
      <c r="G39" s="163">
        <v>2150</v>
      </c>
      <c r="I39" s="61"/>
      <c r="J39" s="30" t="s">
        <v>33</v>
      </c>
      <c r="K39" s="104">
        <v>10</v>
      </c>
      <c r="L39" s="42">
        <v>41</v>
      </c>
      <c r="M39" s="165">
        <v>405</v>
      </c>
      <c r="N39" s="42" t="s">
        <v>289</v>
      </c>
      <c r="O39" s="42" t="s">
        <v>289</v>
      </c>
      <c r="P39" s="42" t="s">
        <v>289</v>
      </c>
      <c r="Q39" s="42" t="s">
        <v>289</v>
      </c>
      <c r="R39" s="42" t="s">
        <v>289</v>
      </c>
      <c r="S39" s="42" t="s">
        <v>289</v>
      </c>
      <c r="T39" s="42"/>
      <c r="X39"/>
    </row>
    <row r="40" spans="2:24" ht="15" customHeight="1">
      <c r="B40" s="30" t="s">
        <v>322</v>
      </c>
      <c r="C40" s="174">
        <v>408</v>
      </c>
      <c r="D40" s="163">
        <v>353</v>
      </c>
      <c r="E40" s="163">
        <v>389</v>
      </c>
      <c r="F40" s="163">
        <v>347</v>
      </c>
      <c r="G40" s="163">
        <v>346</v>
      </c>
      <c r="I40" s="61"/>
      <c r="J40" s="30" t="s">
        <v>34</v>
      </c>
      <c r="K40" s="104">
        <v>2</v>
      </c>
      <c r="L40" s="42">
        <v>7</v>
      </c>
      <c r="M40" s="165">
        <v>350</v>
      </c>
      <c r="N40" s="42" t="s">
        <v>289</v>
      </c>
      <c r="O40" s="42" t="s">
        <v>289</v>
      </c>
      <c r="P40" s="42" t="s">
        <v>289</v>
      </c>
      <c r="Q40" s="42" t="s">
        <v>289</v>
      </c>
      <c r="R40" s="42" t="s">
        <v>289</v>
      </c>
      <c r="S40" s="42" t="s">
        <v>289</v>
      </c>
      <c r="T40" s="42"/>
      <c r="X40"/>
    </row>
    <row r="41" spans="2:24" ht="15" customHeight="1">
      <c r="B41" s="30" t="s">
        <v>353</v>
      </c>
      <c r="C41" s="174">
        <v>683</v>
      </c>
      <c r="D41" s="163">
        <v>572</v>
      </c>
      <c r="E41" s="163">
        <v>516</v>
      </c>
      <c r="F41" s="163">
        <v>495</v>
      </c>
      <c r="G41" s="163">
        <v>518</v>
      </c>
      <c r="I41" s="61"/>
      <c r="J41" s="30"/>
      <c r="K41" s="126"/>
      <c r="L41" s="42"/>
      <c r="M41" s="175"/>
      <c r="N41" s="56"/>
      <c r="O41" s="56"/>
      <c r="P41" s="56"/>
      <c r="Q41" s="56"/>
      <c r="R41" s="56"/>
      <c r="S41" s="56"/>
      <c r="T41" s="56"/>
      <c r="X41"/>
    </row>
    <row r="42" spans="2:24" ht="15" customHeight="1">
      <c r="B42" s="30" t="s">
        <v>333</v>
      </c>
      <c r="C42" s="174">
        <v>1350</v>
      </c>
      <c r="D42" s="163">
        <v>1100</v>
      </c>
      <c r="E42" s="163">
        <v>1280</v>
      </c>
      <c r="F42" s="163">
        <v>1130</v>
      </c>
      <c r="G42" s="163">
        <v>1060</v>
      </c>
      <c r="I42" s="358" t="s">
        <v>35</v>
      </c>
      <c r="J42" s="359"/>
      <c r="K42" s="123">
        <f>SUM(K43:K47)</f>
        <v>2133</v>
      </c>
      <c r="L42" s="123">
        <f>SUM(L43:L47)</f>
        <v>11449</v>
      </c>
      <c r="M42" s="123">
        <v>537</v>
      </c>
      <c r="N42" s="123">
        <f>SUM(N43:N47)</f>
        <v>1</v>
      </c>
      <c r="O42" s="123">
        <f>SUM(O43:O47)</f>
        <v>3</v>
      </c>
      <c r="P42" s="123">
        <v>250</v>
      </c>
      <c r="Q42" s="123">
        <f>SUM(Q43:Q47)</f>
        <v>216</v>
      </c>
      <c r="R42" s="123">
        <f>SUM(R43:R47)</f>
        <v>896</v>
      </c>
      <c r="S42" s="123">
        <v>415</v>
      </c>
      <c r="T42" s="124"/>
      <c r="X42"/>
    </row>
    <row r="43" spans="2:24" ht="15" customHeight="1">
      <c r="B43" s="62" t="s">
        <v>323</v>
      </c>
      <c r="C43" s="174">
        <v>812</v>
      </c>
      <c r="D43" s="163">
        <v>611</v>
      </c>
      <c r="E43" s="163">
        <v>791</v>
      </c>
      <c r="F43" s="163">
        <v>648</v>
      </c>
      <c r="G43" s="163">
        <v>783</v>
      </c>
      <c r="I43" s="61"/>
      <c r="J43" s="30" t="s">
        <v>36</v>
      </c>
      <c r="K43" s="104">
        <v>1310</v>
      </c>
      <c r="L43" s="42">
        <v>7020</v>
      </c>
      <c r="M43" s="165">
        <v>537</v>
      </c>
      <c r="N43" s="42" t="s">
        <v>289</v>
      </c>
      <c r="O43" s="42" t="s">
        <v>289</v>
      </c>
      <c r="P43" s="165" t="s">
        <v>288</v>
      </c>
      <c r="Q43" s="42">
        <v>100</v>
      </c>
      <c r="R43" s="42">
        <v>416</v>
      </c>
      <c r="S43" s="165">
        <v>416</v>
      </c>
      <c r="T43" s="42"/>
      <c r="X43"/>
    </row>
    <row r="44" spans="2:24" ht="15" customHeight="1">
      <c r="B44" s="30" t="s">
        <v>324</v>
      </c>
      <c r="C44" s="174">
        <v>2180</v>
      </c>
      <c r="D44" s="163">
        <v>1360</v>
      </c>
      <c r="E44" s="163">
        <v>1620</v>
      </c>
      <c r="F44" s="163">
        <v>1300</v>
      </c>
      <c r="G44" s="163">
        <v>1520</v>
      </c>
      <c r="I44" s="61"/>
      <c r="J44" s="30" t="s">
        <v>37</v>
      </c>
      <c r="K44" s="104">
        <v>208</v>
      </c>
      <c r="L44" s="42">
        <v>1090</v>
      </c>
      <c r="M44" s="165">
        <v>526</v>
      </c>
      <c r="N44" s="42" t="s">
        <v>289</v>
      </c>
      <c r="O44" s="42" t="s">
        <v>289</v>
      </c>
      <c r="P44" s="165" t="s">
        <v>288</v>
      </c>
      <c r="Q44" s="42" t="s">
        <v>289</v>
      </c>
      <c r="R44" s="42" t="s">
        <v>289</v>
      </c>
      <c r="S44" s="165" t="s">
        <v>288</v>
      </c>
      <c r="T44" s="42"/>
      <c r="X44"/>
    </row>
    <row r="45" spans="2:24" ht="15" customHeight="1">
      <c r="B45" s="30" t="s">
        <v>325</v>
      </c>
      <c r="C45" s="174">
        <v>258</v>
      </c>
      <c r="D45" s="163">
        <v>229</v>
      </c>
      <c r="E45" s="163">
        <v>226</v>
      </c>
      <c r="F45" s="163">
        <v>209</v>
      </c>
      <c r="G45" s="163">
        <v>231</v>
      </c>
      <c r="I45" s="61"/>
      <c r="J45" s="30" t="s">
        <v>38</v>
      </c>
      <c r="K45" s="104" t="s">
        <v>289</v>
      </c>
      <c r="L45" s="42" t="s">
        <v>289</v>
      </c>
      <c r="M45" s="165" t="s">
        <v>288</v>
      </c>
      <c r="N45" s="42" t="s">
        <v>289</v>
      </c>
      <c r="O45" s="42" t="s">
        <v>289</v>
      </c>
      <c r="P45" s="165" t="s">
        <v>288</v>
      </c>
      <c r="Q45" s="42" t="s">
        <v>289</v>
      </c>
      <c r="R45" s="42" t="s">
        <v>289</v>
      </c>
      <c r="S45" s="165" t="s">
        <v>288</v>
      </c>
      <c r="T45" s="42"/>
      <c r="X45"/>
    </row>
    <row r="46" spans="2:24" ht="15" customHeight="1">
      <c r="B46" s="30" t="s">
        <v>332</v>
      </c>
      <c r="C46" s="174">
        <v>472</v>
      </c>
      <c r="D46" s="163">
        <v>393</v>
      </c>
      <c r="E46" s="163">
        <v>359</v>
      </c>
      <c r="F46" s="163">
        <v>337</v>
      </c>
      <c r="G46" s="163">
        <v>359</v>
      </c>
      <c r="I46" s="61"/>
      <c r="J46" s="30" t="s">
        <v>39</v>
      </c>
      <c r="K46" s="104">
        <v>518</v>
      </c>
      <c r="L46" s="42">
        <v>2830</v>
      </c>
      <c r="M46" s="165">
        <v>546</v>
      </c>
      <c r="N46" s="42" t="s">
        <v>289</v>
      </c>
      <c r="O46" s="42" t="s">
        <v>289</v>
      </c>
      <c r="P46" s="165" t="s">
        <v>288</v>
      </c>
      <c r="Q46" s="42">
        <v>65</v>
      </c>
      <c r="R46" s="42">
        <v>270</v>
      </c>
      <c r="S46" s="165">
        <v>415</v>
      </c>
      <c r="T46" s="42"/>
      <c r="X46"/>
    </row>
    <row r="47" spans="2:24" ht="15" customHeight="1">
      <c r="B47" s="30" t="s">
        <v>326</v>
      </c>
      <c r="C47" s="174">
        <v>7610</v>
      </c>
      <c r="D47" s="163">
        <v>5520</v>
      </c>
      <c r="E47" s="163">
        <v>6690</v>
      </c>
      <c r="F47" s="163">
        <v>5510</v>
      </c>
      <c r="G47" s="163">
        <v>5810</v>
      </c>
      <c r="I47" s="61"/>
      <c r="J47" s="30" t="s">
        <v>40</v>
      </c>
      <c r="K47" s="104">
        <v>97</v>
      </c>
      <c r="L47" s="42">
        <v>509</v>
      </c>
      <c r="M47" s="165">
        <v>525</v>
      </c>
      <c r="N47" s="42">
        <v>1</v>
      </c>
      <c r="O47" s="42">
        <v>3</v>
      </c>
      <c r="P47" s="165">
        <v>250</v>
      </c>
      <c r="Q47" s="42">
        <v>51</v>
      </c>
      <c r="R47" s="42">
        <v>210</v>
      </c>
      <c r="S47" s="165">
        <v>412</v>
      </c>
      <c r="T47" s="42"/>
      <c r="X47"/>
    </row>
    <row r="48" spans="2:24" ht="15" customHeight="1">
      <c r="B48" s="30"/>
      <c r="C48" s="174"/>
      <c r="D48" s="163"/>
      <c r="E48" s="163"/>
      <c r="F48" s="163"/>
      <c r="G48" s="163"/>
      <c r="I48" s="61"/>
      <c r="J48" s="30"/>
      <c r="K48" s="126"/>
      <c r="L48" s="42"/>
      <c r="M48" s="175"/>
      <c r="N48" s="56"/>
      <c r="O48" s="56"/>
      <c r="P48" s="175"/>
      <c r="Q48" s="56"/>
      <c r="R48" s="56"/>
      <c r="S48" s="175"/>
      <c r="T48" s="56"/>
      <c r="X48"/>
    </row>
    <row r="49" spans="2:24" ht="15" customHeight="1">
      <c r="B49" s="30"/>
      <c r="C49" s="174"/>
      <c r="D49" s="163"/>
      <c r="E49" s="163"/>
      <c r="F49" s="163"/>
      <c r="G49" s="163"/>
      <c r="I49" s="358" t="s">
        <v>45</v>
      </c>
      <c r="J49" s="359"/>
      <c r="K49" s="123">
        <f>SUM(K50:K53)</f>
        <v>3087</v>
      </c>
      <c r="L49" s="123">
        <f>SUM(L50:L53)</f>
        <v>15790</v>
      </c>
      <c r="M49" s="123">
        <v>511</v>
      </c>
      <c r="N49" s="123" t="s">
        <v>464</v>
      </c>
      <c r="O49" s="123" t="s">
        <v>464</v>
      </c>
      <c r="P49" s="123" t="s">
        <v>464</v>
      </c>
      <c r="Q49" s="123">
        <f>SUM(Q50:Q53)</f>
        <v>5</v>
      </c>
      <c r="R49" s="123">
        <f>SUM(R50:R53)</f>
        <v>21</v>
      </c>
      <c r="S49" s="123" t="s">
        <v>466</v>
      </c>
      <c r="T49" s="124"/>
      <c r="X49"/>
    </row>
    <row r="50" spans="1:24" ht="15" customHeight="1">
      <c r="A50" s="360" t="s">
        <v>128</v>
      </c>
      <c r="B50" s="268"/>
      <c r="C50" s="174"/>
      <c r="D50" s="163"/>
      <c r="E50" s="163"/>
      <c r="F50" s="163"/>
      <c r="G50" s="163"/>
      <c r="I50" s="22"/>
      <c r="J50" s="30" t="s">
        <v>46</v>
      </c>
      <c r="K50" s="104">
        <v>699</v>
      </c>
      <c r="L50" s="42">
        <v>3430</v>
      </c>
      <c r="M50" s="165">
        <v>491</v>
      </c>
      <c r="N50" s="42" t="s">
        <v>289</v>
      </c>
      <c r="O50" s="42" t="s">
        <v>289</v>
      </c>
      <c r="P50" s="165" t="s">
        <v>288</v>
      </c>
      <c r="Q50" s="42">
        <v>5</v>
      </c>
      <c r="R50" s="42">
        <v>21</v>
      </c>
      <c r="S50" s="165">
        <v>410</v>
      </c>
      <c r="T50" s="42"/>
      <c r="X50"/>
    </row>
    <row r="51" spans="2:24" ht="15" customHeight="1">
      <c r="B51" s="30" t="s">
        <v>129</v>
      </c>
      <c r="C51" s="163">
        <v>1170</v>
      </c>
      <c r="D51" s="163">
        <v>857</v>
      </c>
      <c r="E51" s="177">
        <v>1240</v>
      </c>
      <c r="F51" s="177">
        <v>1190</v>
      </c>
      <c r="G51" s="177">
        <v>1130</v>
      </c>
      <c r="I51" s="22"/>
      <c r="J51" s="30" t="s">
        <v>47</v>
      </c>
      <c r="K51" s="104">
        <v>548</v>
      </c>
      <c r="L51" s="42">
        <v>2850</v>
      </c>
      <c r="M51" s="165">
        <v>520</v>
      </c>
      <c r="N51" s="42" t="s">
        <v>289</v>
      </c>
      <c r="O51" s="42" t="s">
        <v>289</v>
      </c>
      <c r="P51" s="165" t="s">
        <v>288</v>
      </c>
      <c r="Q51" s="42" t="s">
        <v>289</v>
      </c>
      <c r="R51" s="42" t="s">
        <v>289</v>
      </c>
      <c r="S51" s="165" t="s">
        <v>288</v>
      </c>
      <c r="T51" s="42"/>
      <c r="X51"/>
    </row>
    <row r="52" spans="2:24" ht="15" customHeight="1">
      <c r="B52" s="30" t="s">
        <v>130</v>
      </c>
      <c r="C52" s="163">
        <v>4250</v>
      </c>
      <c r="D52" s="163">
        <v>3220</v>
      </c>
      <c r="E52" s="177">
        <v>4250</v>
      </c>
      <c r="F52" s="177">
        <v>3980</v>
      </c>
      <c r="G52" s="177">
        <v>4170</v>
      </c>
      <c r="I52" s="22"/>
      <c r="J52" s="30" t="s">
        <v>48</v>
      </c>
      <c r="K52" s="104">
        <v>1270</v>
      </c>
      <c r="L52" s="42">
        <v>6490</v>
      </c>
      <c r="M52" s="165">
        <v>513</v>
      </c>
      <c r="N52" s="42" t="s">
        <v>289</v>
      </c>
      <c r="O52" s="42" t="s">
        <v>289</v>
      </c>
      <c r="P52" s="165" t="s">
        <v>288</v>
      </c>
      <c r="Q52" s="42" t="s">
        <v>288</v>
      </c>
      <c r="R52" s="165" t="s">
        <v>288</v>
      </c>
      <c r="S52" s="165">
        <v>180</v>
      </c>
      <c r="T52" s="42"/>
      <c r="X52"/>
    </row>
    <row r="53" spans="2:24" ht="15" customHeight="1">
      <c r="B53" s="30" t="s">
        <v>327</v>
      </c>
      <c r="C53" s="163">
        <v>2310</v>
      </c>
      <c r="D53" s="163">
        <v>2030</v>
      </c>
      <c r="E53" s="177">
        <v>1960</v>
      </c>
      <c r="F53" s="177">
        <v>1900</v>
      </c>
      <c r="G53" s="177">
        <v>2100</v>
      </c>
      <c r="I53" s="22"/>
      <c r="J53" s="30" t="s">
        <v>49</v>
      </c>
      <c r="K53" s="104">
        <v>570</v>
      </c>
      <c r="L53" s="42">
        <v>3020</v>
      </c>
      <c r="M53" s="165">
        <v>529</v>
      </c>
      <c r="N53" s="42" t="s">
        <v>289</v>
      </c>
      <c r="O53" s="42" t="s">
        <v>289</v>
      </c>
      <c r="P53" s="165" t="s">
        <v>288</v>
      </c>
      <c r="Q53" s="42" t="s">
        <v>290</v>
      </c>
      <c r="R53" s="42" t="s">
        <v>289</v>
      </c>
      <c r="S53" s="165" t="s">
        <v>288</v>
      </c>
      <c r="T53" s="42"/>
      <c r="X53"/>
    </row>
    <row r="54" spans="2:24" ht="15" customHeight="1">
      <c r="B54" s="30" t="s">
        <v>131</v>
      </c>
      <c r="C54" s="174">
        <v>292</v>
      </c>
      <c r="D54" s="163">
        <v>347</v>
      </c>
      <c r="E54" s="163">
        <v>359</v>
      </c>
      <c r="F54" s="163">
        <v>324</v>
      </c>
      <c r="G54" s="163">
        <v>247</v>
      </c>
      <c r="I54" s="22"/>
      <c r="J54" s="30"/>
      <c r="K54" s="126"/>
      <c r="L54" s="42"/>
      <c r="M54" s="175"/>
      <c r="N54" s="56"/>
      <c r="O54" s="56"/>
      <c r="P54" s="175"/>
      <c r="Q54" s="56"/>
      <c r="R54" s="56"/>
      <c r="S54" s="175"/>
      <c r="T54" s="56"/>
      <c r="X54"/>
    </row>
    <row r="55" spans="2:24" ht="15" customHeight="1">
      <c r="B55" s="30" t="s">
        <v>328</v>
      </c>
      <c r="C55" s="174">
        <v>188</v>
      </c>
      <c r="D55" s="163">
        <v>140</v>
      </c>
      <c r="E55" s="163">
        <v>149</v>
      </c>
      <c r="F55" s="163">
        <v>131</v>
      </c>
      <c r="G55" s="163">
        <v>143</v>
      </c>
      <c r="I55" s="358" t="s">
        <v>50</v>
      </c>
      <c r="J55" s="359"/>
      <c r="K55" s="123">
        <f>SUM(K56:K61)</f>
        <v>2832</v>
      </c>
      <c r="L55" s="123">
        <f>SUM(L56:L61)</f>
        <v>13820</v>
      </c>
      <c r="M55" s="123">
        <v>488</v>
      </c>
      <c r="N55" s="123" t="s">
        <v>465</v>
      </c>
      <c r="O55" s="123" t="s">
        <v>465</v>
      </c>
      <c r="P55" s="123" t="s">
        <v>465</v>
      </c>
      <c r="Q55" s="123">
        <f>SUM(Q56:Q61)</f>
        <v>3</v>
      </c>
      <c r="R55" s="123">
        <f>SUM(R56:R61)</f>
        <v>7</v>
      </c>
      <c r="S55" s="123" t="s">
        <v>336</v>
      </c>
      <c r="T55" s="124"/>
      <c r="X55"/>
    </row>
    <row r="56" spans="2:24" ht="15" customHeight="1">
      <c r="B56" s="30" t="s">
        <v>329</v>
      </c>
      <c r="C56" s="174">
        <v>200</v>
      </c>
      <c r="D56" s="163">
        <v>206</v>
      </c>
      <c r="E56" s="163">
        <v>250</v>
      </c>
      <c r="F56" s="163">
        <v>262</v>
      </c>
      <c r="G56" s="163">
        <v>250</v>
      </c>
      <c r="I56" s="61"/>
      <c r="J56" s="30" t="s">
        <v>51</v>
      </c>
      <c r="K56" s="104">
        <v>396</v>
      </c>
      <c r="L56" s="42">
        <v>1940</v>
      </c>
      <c r="M56" s="165">
        <v>490</v>
      </c>
      <c r="N56" s="42" t="s">
        <v>289</v>
      </c>
      <c r="O56" s="42" t="s">
        <v>289</v>
      </c>
      <c r="P56" s="165" t="s">
        <v>288</v>
      </c>
      <c r="Q56" s="42" t="s">
        <v>288</v>
      </c>
      <c r="R56" s="165" t="s">
        <v>288</v>
      </c>
      <c r="S56" s="165">
        <v>80</v>
      </c>
      <c r="T56" s="42"/>
      <c r="X56"/>
    </row>
    <row r="57" spans="2:24" ht="15" customHeight="1">
      <c r="B57" s="30" t="s">
        <v>330</v>
      </c>
      <c r="C57" s="174">
        <v>1700</v>
      </c>
      <c r="D57" s="163">
        <v>999</v>
      </c>
      <c r="E57" s="163">
        <v>1450</v>
      </c>
      <c r="F57" s="163">
        <v>1240</v>
      </c>
      <c r="G57" s="163">
        <v>1190</v>
      </c>
      <c r="I57" s="61"/>
      <c r="J57" s="30" t="s">
        <v>52</v>
      </c>
      <c r="K57" s="104">
        <v>381</v>
      </c>
      <c r="L57" s="42">
        <v>1890</v>
      </c>
      <c r="M57" s="165">
        <v>495</v>
      </c>
      <c r="N57" s="42" t="s">
        <v>289</v>
      </c>
      <c r="O57" s="42" t="s">
        <v>289</v>
      </c>
      <c r="P57" s="165" t="s">
        <v>288</v>
      </c>
      <c r="Q57" s="42" t="s">
        <v>289</v>
      </c>
      <c r="R57" s="42" t="s">
        <v>289</v>
      </c>
      <c r="S57" s="165" t="s">
        <v>288</v>
      </c>
      <c r="T57" s="42"/>
      <c r="X57"/>
    </row>
    <row r="58" spans="2:24" ht="15" customHeight="1">
      <c r="B58" s="30" t="s">
        <v>331</v>
      </c>
      <c r="C58" s="174">
        <v>244</v>
      </c>
      <c r="D58" s="163">
        <v>94</v>
      </c>
      <c r="E58" s="163">
        <v>262</v>
      </c>
      <c r="F58" s="163">
        <v>225</v>
      </c>
      <c r="G58" s="163">
        <v>241</v>
      </c>
      <c r="I58" s="61"/>
      <c r="J58" s="30" t="s">
        <v>53</v>
      </c>
      <c r="K58" s="104">
        <v>704</v>
      </c>
      <c r="L58" s="42">
        <v>3440</v>
      </c>
      <c r="M58" s="165">
        <v>489</v>
      </c>
      <c r="N58" s="42" t="s">
        <v>289</v>
      </c>
      <c r="O58" s="42" t="s">
        <v>289</v>
      </c>
      <c r="P58" s="165" t="s">
        <v>288</v>
      </c>
      <c r="Q58" s="42" t="s">
        <v>288</v>
      </c>
      <c r="R58" s="165" t="s">
        <v>288</v>
      </c>
      <c r="S58" s="165">
        <v>180</v>
      </c>
      <c r="T58" s="42"/>
      <c r="X58"/>
    </row>
    <row r="59" spans="2:24" ht="15" customHeight="1">
      <c r="B59" s="30"/>
      <c r="C59" s="174"/>
      <c r="D59" s="163"/>
      <c r="E59" s="163"/>
      <c r="F59" s="163"/>
      <c r="G59" s="163"/>
      <c r="I59" s="61"/>
      <c r="J59" s="30" t="s">
        <v>54</v>
      </c>
      <c r="K59" s="104">
        <v>682</v>
      </c>
      <c r="L59" s="42">
        <v>3360</v>
      </c>
      <c r="M59" s="165">
        <v>493</v>
      </c>
      <c r="N59" s="42" t="s">
        <v>289</v>
      </c>
      <c r="O59" s="42" t="s">
        <v>289</v>
      </c>
      <c r="P59" s="165" t="s">
        <v>288</v>
      </c>
      <c r="Q59" s="42" t="s">
        <v>289</v>
      </c>
      <c r="R59" s="42" t="s">
        <v>289</v>
      </c>
      <c r="S59" s="165" t="s">
        <v>288</v>
      </c>
      <c r="T59" s="42"/>
      <c r="X59"/>
    </row>
    <row r="60" spans="2:24" ht="15" customHeight="1">
      <c r="B60" s="30"/>
      <c r="C60" s="174"/>
      <c r="D60" s="163"/>
      <c r="E60" s="163"/>
      <c r="F60" s="163"/>
      <c r="G60" s="163"/>
      <c r="I60" s="61"/>
      <c r="J60" s="30" t="s">
        <v>55</v>
      </c>
      <c r="K60" s="104">
        <v>413</v>
      </c>
      <c r="L60" s="42">
        <v>1920</v>
      </c>
      <c r="M60" s="165">
        <v>464</v>
      </c>
      <c r="N60" s="42" t="s">
        <v>289</v>
      </c>
      <c r="O60" s="42" t="s">
        <v>289</v>
      </c>
      <c r="P60" s="165" t="s">
        <v>288</v>
      </c>
      <c r="Q60" s="42">
        <v>3</v>
      </c>
      <c r="R60" s="42">
        <v>7</v>
      </c>
      <c r="S60" s="165">
        <v>226</v>
      </c>
      <c r="T60" s="42"/>
      <c r="X60"/>
    </row>
    <row r="61" spans="1:24" ht="15" customHeight="1">
      <c r="A61" s="360" t="s">
        <v>132</v>
      </c>
      <c r="B61" s="268"/>
      <c r="C61" s="170"/>
      <c r="D61" s="171"/>
      <c r="E61" s="171"/>
      <c r="F61" s="171"/>
      <c r="G61" s="171"/>
      <c r="I61" s="61"/>
      <c r="J61" s="30" t="s">
        <v>56</v>
      </c>
      <c r="K61" s="104">
        <v>256</v>
      </c>
      <c r="L61" s="42">
        <v>1270</v>
      </c>
      <c r="M61" s="165">
        <v>494</v>
      </c>
      <c r="N61" s="42" t="s">
        <v>289</v>
      </c>
      <c r="O61" s="42" t="s">
        <v>289</v>
      </c>
      <c r="P61" s="165" t="s">
        <v>288</v>
      </c>
      <c r="Q61" s="42" t="s">
        <v>290</v>
      </c>
      <c r="R61" s="42" t="s">
        <v>289</v>
      </c>
      <c r="S61" s="165" t="s">
        <v>288</v>
      </c>
      <c r="T61" s="42"/>
      <c r="X61"/>
    </row>
    <row r="62" spans="1:24" ht="15" customHeight="1">
      <c r="A62" s="22"/>
      <c r="B62" s="30" t="s">
        <v>133</v>
      </c>
      <c r="C62" s="174">
        <v>1450</v>
      </c>
      <c r="D62" s="163">
        <v>1290</v>
      </c>
      <c r="E62" s="163">
        <v>1306</v>
      </c>
      <c r="F62" s="163">
        <v>1176</v>
      </c>
      <c r="G62" s="163">
        <v>1066</v>
      </c>
      <c r="I62" s="61"/>
      <c r="J62" s="30"/>
      <c r="K62" s="126"/>
      <c r="L62" s="42"/>
      <c r="M62" s="175"/>
      <c r="N62" s="56"/>
      <c r="O62" s="56"/>
      <c r="P62" s="175"/>
      <c r="Q62" s="56"/>
      <c r="R62" s="56"/>
      <c r="S62" s="175"/>
      <c r="T62" s="56"/>
      <c r="X62"/>
    </row>
    <row r="63" spans="1:24" ht="15" customHeight="1">
      <c r="A63" s="142"/>
      <c r="B63" s="146" t="s">
        <v>134</v>
      </c>
      <c r="C63" s="178">
        <v>25</v>
      </c>
      <c r="D63" s="179">
        <v>27</v>
      </c>
      <c r="E63" s="180" t="s">
        <v>123</v>
      </c>
      <c r="F63" s="180" t="s">
        <v>123</v>
      </c>
      <c r="G63" s="179">
        <v>28</v>
      </c>
      <c r="I63" s="358" t="s">
        <v>57</v>
      </c>
      <c r="J63" s="359"/>
      <c r="K63" s="123">
        <f>SUM(K64:K67)</f>
        <v>2595</v>
      </c>
      <c r="L63" s="123">
        <f>SUM(L64:L67)</f>
        <v>12060</v>
      </c>
      <c r="M63" s="123">
        <v>465</v>
      </c>
      <c r="N63" s="123" t="s">
        <v>288</v>
      </c>
      <c r="O63" s="123" t="s">
        <v>288</v>
      </c>
      <c r="P63" s="123" t="s">
        <v>288</v>
      </c>
      <c r="Q63" s="123" t="s">
        <v>288</v>
      </c>
      <c r="R63" s="123" t="s">
        <v>288</v>
      </c>
      <c r="S63" s="123" t="s">
        <v>288</v>
      </c>
      <c r="T63" s="124"/>
      <c r="X63"/>
    </row>
    <row r="64" spans="1:24" ht="15" customHeight="1">
      <c r="A64" s="24" t="s">
        <v>335</v>
      </c>
      <c r="C64" s="22"/>
      <c r="D64" s="22"/>
      <c r="E64" s="22"/>
      <c r="F64" s="131"/>
      <c r="G64" s="131"/>
      <c r="I64" s="61"/>
      <c r="J64" s="30" t="s">
        <v>58</v>
      </c>
      <c r="K64" s="104">
        <v>878</v>
      </c>
      <c r="L64" s="42">
        <v>4070</v>
      </c>
      <c r="M64" s="165">
        <v>463</v>
      </c>
      <c r="N64" s="42" t="s">
        <v>289</v>
      </c>
      <c r="O64" s="42" t="s">
        <v>289</v>
      </c>
      <c r="P64" s="165" t="s">
        <v>288</v>
      </c>
      <c r="Q64" s="42" t="s">
        <v>290</v>
      </c>
      <c r="R64" s="42" t="s">
        <v>289</v>
      </c>
      <c r="S64" s="165" t="s">
        <v>288</v>
      </c>
      <c r="T64" s="42"/>
      <c r="U64" s="61"/>
      <c r="V64" s="61"/>
      <c r="X64"/>
    </row>
    <row r="65" spans="6:24" ht="15" customHeight="1">
      <c r="F65" s="117"/>
      <c r="G65" s="117"/>
      <c r="I65" s="61"/>
      <c r="J65" s="30" t="s">
        <v>59</v>
      </c>
      <c r="K65" s="104">
        <v>651</v>
      </c>
      <c r="L65" s="42">
        <v>3090</v>
      </c>
      <c r="M65" s="165">
        <v>474</v>
      </c>
      <c r="N65" s="42" t="s">
        <v>289</v>
      </c>
      <c r="O65" s="42" t="s">
        <v>289</v>
      </c>
      <c r="P65" s="165" t="s">
        <v>288</v>
      </c>
      <c r="Q65" s="42" t="s">
        <v>289</v>
      </c>
      <c r="R65" s="42" t="s">
        <v>289</v>
      </c>
      <c r="S65" s="165" t="s">
        <v>288</v>
      </c>
      <c r="T65" s="42"/>
      <c r="X65"/>
    </row>
    <row r="66" spans="6:24" ht="15" customHeight="1">
      <c r="F66" s="117"/>
      <c r="G66" s="117"/>
      <c r="I66" s="61"/>
      <c r="J66" s="30" t="s">
        <v>60</v>
      </c>
      <c r="K66" s="104">
        <v>476</v>
      </c>
      <c r="L66" s="42">
        <v>2170</v>
      </c>
      <c r="M66" s="165">
        <v>455</v>
      </c>
      <c r="N66" s="42" t="s">
        <v>289</v>
      </c>
      <c r="O66" s="42" t="s">
        <v>289</v>
      </c>
      <c r="P66" s="165" t="s">
        <v>288</v>
      </c>
      <c r="Q66" s="42" t="s">
        <v>289</v>
      </c>
      <c r="R66" s="42" t="s">
        <v>289</v>
      </c>
      <c r="S66" s="165" t="s">
        <v>288</v>
      </c>
      <c r="T66" s="42"/>
      <c r="X66"/>
    </row>
    <row r="67" spans="3:24" ht="15" customHeight="1">
      <c r="C67" s="22"/>
      <c r="D67" s="22"/>
      <c r="E67" s="22"/>
      <c r="F67" s="22"/>
      <c r="G67" s="22"/>
      <c r="I67" s="61"/>
      <c r="J67" s="30" t="s">
        <v>61</v>
      </c>
      <c r="K67" s="104">
        <v>590</v>
      </c>
      <c r="L67" s="42">
        <v>2730</v>
      </c>
      <c r="M67" s="165">
        <v>462</v>
      </c>
      <c r="N67" s="42" t="s">
        <v>289</v>
      </c>
      <c r="O67" s="42" t="s">
        <v>289</v>
      </c>
      <c r="P67" s="165" t="s">
        <v>288</v>
      </c>
      <c r="Q67" s="42" t="s">
        <v>289</v>
      </c>
      <c r="R67" s="42" t="s">
        <v>289</v>
      </c>
      <c r="S67" s="165" t="s">
        <v>288</v>
      </c>
      <c r="T67" s="42"/>
      <c r="X67"/>
    </row>
    <row r="68" spans="9:24" ht="15" customHeight="1">
      <c r="I68" s="61"/>
      <c r="J68" s="30"/>
      <c r="K68" s="126"/>
      <c r="L68" s="56"/>
      <c r="M68" s="175"/>
      <c r="N68" s="56"/>
      <c r="O68" s="56"/>
      <c r="P68" s="175"/>
      <c r="Q68" s="56"/>
      <c r="R68" s="56"/>
      <c r="S68" s="175"/>
      <c r="T68" s="56"/>
      <c r="X68"/>
    </row>
    <row r="69" spans="9:24" ht="15" customHeight="1">
      <c r="I69" s="358" t="s">
        <v>65</v>
      </c>
      <c r="J69" s="359"/>
      <c r="K69" s="123">
        <f>SUM(K70)</f>
        <v>262</v>
      </c>
      <c r="L69" s="123">
        <f>SUM(L70)</f>
        <v>1210</v>
      </c>
      <c r="M69" s="123">
        <v>460</v>
      </c>
      <c r="N69" s="123" t="s">
        <v>347</v>
      </c>
      <c r="O69" s="123" t="s">
        <v>347</v>
      </c>
      <c r="P69" s="123" t="s">
        <v>347</v>
      </c>
      <c r="Q69" s="123">
        <f>SUM(Q70)</f>
        <v>12</v>
      </c>
      <c r="R69" s="123">
        <f>SUM(R70)</f>
        <v>40</v>
      </c>
      <c r="S69" s="123">
        <v>333</v>
      </c>
      <c r="T69" s="124"/>
      <c r="X69"/>
    </row>
    <row r="70" spans="9:27" ht="15" customHeight="1">
      <c r="I70" s="65"/>
      <c r="J70" s="64" t="s">
        <v>68</v>
      </c>
      <c r="K70" s="105">
        <v>262</v>
      </c>
      <c r="L70" s="46">
        <v>1210</v>
      </c>
      <c r="M70" s="182">
        <v>460</v>
      </c>
      <c r="N70" s="46" t="s">
        <v>289</v>
      </c>
      <c r="O70" s="46" t="s">
        <v>289</v>
      </c>
      <c r="P70" s="182" t="s">
        <v>288</v>
      </c>
      <c r="Q70" s="46">
        <v>12</v>
      </c>
      <c r="R70" s="46">
        <v>40</v>
      </c>
      <c r="S70" s="182">
        <v>333</v>
      </c>
      <c r="T70" s="42"/>
      <c r="U70" s="61"/>
      <c r="V70" s="61"/>
      <c r="W70" s="61"/>
      <c r="X70"/>
      <c r="Y70" s="61"/>
      <c r="Z70" s="61"/>
      <c r="AA70" s="61"/>
    </row>
    <row r="71" spans="9:24" ht="15" customHeight="1">
      <c r="I71" s="24" t="s">
        <v>345</v>
      </c>
      <c r="X71"/>
    </row>
    <row r="72" spans="11:24" ht="15" customHeight="1">
      <c r="K72" s="58"/>
      <c r="L72" s="58"/>
      <c r="M72" s="58"/>
      <c r="N72" s="58"/>
      <c r="O72" s="58"/>
      <c r="P72" s="58"/>
      <c r="Q72" s="58"/>
      <c r="R72" s="58"/>
      <c r="S72" s="58"/>
      <c r="X72"/>
    </row>
    <row r="73" ht="14.25">
      <c r="X73"/>
    </row>
    <row r="74" ht="14.25">
      <c r="X74"/>
    </row>
    <row r="75" ht="14.25">
      <c r="X75"/>
    </row>
    <row r="76" spans="2:24" ht="14.25">
      <c r="B76" s="361"/>
      <c r="C76" s="361"/>
      <c r="D76" s="22"/>
      <c r="X76"/>
    </row>
    <row r="77" spans="3:24" ht="14.25">
      <c r="C77" s="118"/>
      <c r="D77" s="22"/>
      <c r="X77"/>
    </row>
    <row r="78" spans="2:24" ht="14.25">
      <c r="B78" s="22"/>
      <c r="C78" s="118"/>
      <c r="D78" s="22"/>
      <c r="X78"/>
    </row>
  </sheetData>
  <sheetProtection/>
  <mergeCells count="45">
    <mergeCell ref="A2:G2"/>
    <mergeCell ref="I2:S2"/>
    <mergeCell ref="A4:B4"/>
    <mergeCell ref="I4:J6"/>
    <mergeCell ref="K4:M4"/>
    <mergeCell ref="N4:P4"/>
    <mergeCell ref="Q4:S4"/>
    <mergeCell ref="A5:B5"/>
    <mergeCell ref="K5:K6"/>
    <mergeCell ref="L5:L6"/>
    <mergeCell ref="S5:S6"/>
    <mergeCell ref="A8:B8"/>
    <mergeCell ref="I8:J8"/>
    <mergeCell ref="M5:M6"/>
    <mergeCell ref="N5:N6"/>
    <mergeCell ref="O5:O6"/>
    <mergeCell ref="P5:P6"/>
    <mergeCell ref="Q5:Q6"/>
    <mergeCell ref="R5:R6"/>
    <mergeCell ref="I20:J20"/>
    <mergeCell ref="I21:J21"/>
    <mergeCell ref="I9:J9"/>
    <mergeCell ref="I10:J10"/>
    <mergeCell ref="I11:J11"/>
    <mergeCell ref="I12:J12"/>
    <mergeCell ref="I49:J49"/>
    <mergeCell ref="A13:B13"/>
    <mergeCell ref="I14:J14"/>
    <mergeCell ref="I15:J15"/>
    <mergeCell ref="I16:J16"/>
    <mergeCell ref="A22:B22"/>
    <mergeCell ref="I17:J17"/>
    <mergeCell ref="I18:J18"/>
    <mergeCell ref="I19:J19"/>
    <mergeCell ref="A17:B17"/>
    <mergeCell ref="I23:J23"/>
    <mergeCell ref="A50:B50"/>
    <mergeCell ref="B76:C76"/>
    <mergeCell ref="A61:B61"/>
    <mergeCell ref="I69:J69"/>
    <mergeCell ref="I55:J55"/>
    <mergeCell ref="I63:J63"/>
    <mergeCell ref="I26:J26"/>
    <mergeCell ref="I32:J32"/>
    <mergeCell ref="I42:J4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pageSetUpPr fitToPage="1"/>
  </sheetPr>
  <dimension ref="A1:V65"/>
  <sheetViews>
    <sheetView zoomScale="70" zoomScaleNormal="70" zoomScalePageLayoutView="0" workbookViewId="0" topLeftCell="A38">
      <selection activeCell="A63" sqref="A63"/>
    </sheetView>
  </sheetViews>
  <sheetFormatPr defaultColWidth="10.59765625" defaultRowHeight="15"/>
  <cols>
    <col min="1" max="1" width="13.3984375" style="24" customWidth="1"/>
    <col min="2" max="8" width="13.59765625" style="24" customWidth="1"/>
    <col min="9" max="9" width="5.09765625" style="24" customWidth="1"/>
    <col min="10" max="10" width="2.59765625" style="24" customWidth="1"/>
    <col min="11" max="11" width="9.59765625" style="24" customWidth="1"/>
    <col min="12" max="20" width="10.59765625" style="24" customWidth="1"/>
    <col min="21" max="16384" width="10.59765625" style="24" customWidth="1"/>
  </cols>
  <sheetData>
    <row r="1" spans="1:20" s="3" customFormat="1" ht="19.5" customHeight="1">
      <c r="A1" s="2" t="s">
        <v>270</v>
      </c>
      <c r="T1" s="4" t="s">
        <v>271</v>
      </c>
    </row>
    <row r="2" spans="1:20" ht="19.5" customHeight="1">
      <c r="A2" s="371" t="s">
        <v>424</v>
      </c>
      <c r="B2" s="371"/>
      <c r="C2" s="371"/>
      <c r="D2" s="371"/>
      <c r="E2" s="371"/>
      <c r="F2" s="371"/>
      <c r="G2" s="371"/>
      <c r="H2" s="48"/>
      <c r="I2" s="48"/>
      <c r="J2" s="289" t="s">
        <v>427</v>
      </c>
      <c r="K2" s="289"/>
      <c r="L2" s="289"/>
      <c r="M2" s="289"/>
      <c r="N2" s="289"/>
      <c r="O2" s="289"/>
      <c r="P2" s="289"/>
      <c r="Q2" s="289"/>
      <c r="R2" s="289"/>
      <c r="S2" s="289"/>
      <c r="T2" s="289"/>
    </row>
    <row r="3" spans="1:20" ht="18" customHeight="1" thickBot="1">
      <c r="A3" s="144"/>
      <c r="B3" s="144"/>
      <c r="C3" s="144"/>
      <c r="D3" s="144"/>
      <c r="E3" s="144"/>
      <c r="F3" s="144"/>
      <c r="G3" s="144"/>
      <c r="H3" s="48"/>
      <c r="I3" s="48"/>
      <c r="K3" s="25"/>
      <c r="L3" s="25"/>
      <c r="M3" s="25"/>
      <c r="N3" s="25"/>
      <c r="O3" s="25"/>
      <c r="P3" s="25"/>
      <c r="Q3" s="25"/>
      <c r="R3" s="25"/>
      <c r="S3" s="25"/>
      <c r="T3" s="26" t="s">
        <v>135</v>
      </c>
    </row>
    <row r="4" spans="1:20" ht="15" customHeight="1">
      <c r="A4" s="396" t="s">
        <v>418</v>
      </c>
      <c r="B4" s="399" t="s">
        <v>338</v>
      </c>
      <c r="C4" s="399" t="s">
        <v>337</v>
      </c>
      <c r="D4" s="399" t="s">
        <v>339</v>
      </c>
      <c r="E4" s="404" t="s">
        <v>420</v>
      </c>
      <c r="F4" s="405"/>
      <c r="G4" s="405"/>
      <c r="H4" s="48"/>
      <c r="I4" s="48"/>
      <c r="J4" s="303" t="s">
        <v>272</v>
      </c>
      <c r="K4" s="304"/>
      <c r="L4" s="276" t="s">
        <v>137</v>
      </c>
      <c r="M4" s="290"/>
      <c r="N4" s="290"/>
      <c r="O4" s="291"/>
      <c r="P4" s="342" t="s">
        <v>138</v>
      </c>
      <c r="Q4" s="342" t="s">
        <v>139</v>
      </c>
      <c r="R4" s="312" t="s">
        <v>140</v>
      </c>
      <c r="S4" s="342" t="s">
        <v>141</v>
      </c>
      <c r="T4" s="395" t="s">
        <v>142</v>
      </c>
    </row>
    <row r="5" spans="1:20" ht="15" customHeight="1">
      <c r="A5" s="397"/>
      <c r="B5" s="400"/>
      <c r="C5" s="400"/>
      <c r="D5" s="402"/>
      <c r="E5" s="406" t="s">
        <v>421</v>
      </c>
      <c r="F5" s="406" t="s">
        <v>422</v>
      </c>
      <c r="G5" s="408" t="s">
        <v>423</v>
      </c>
      <c r="H5" s="48"/>
      <c r="I5" s="48"/>
      <c r="J5" s="307"/>
      <c r="K5" s="308"/>
      <c r="L5" s="34" t="s">
        <v>273</v>
      </c>
      <c r="M5" s="34" t="s">
        <v>143</v>
      </c>
      <c r="N5" s="34" t="s">
        <v>274</v>
      </c>
      <c r="O5" s="34" t="s">
        <v>144</v>
      </c>
      <c r="P5" s="296"/>
      <c r="Q5" s="296"/>
      <c r="R5" s="298"/>
      <c r="S5" s="296"/>
      <c r="T5" s="333"/>
    </row>
    <row r="6" spans="1:22" ht="15" customHeight="1">
      <c r="A6" s="398"/>
      <c r="B6" s="401"/>
      <c r="C6" s="401"/>
      <c r="D6" s="403"/>
      <c r="E6" s="407"/>
      <c r="F6" s="407"/>
      <c r="G6" s="409"/>
      <c r="H6" s="48"/>
      <c r="I6" s="48"/>
      <c r="J6" s="287" t="s">
        <v>7</v>
      </c>
      <c r="K6" s="311"/>
      <c r="L6" s="254">
        <f>SUM(L8:L15,L17,L20,L26,L36,L43,L49,L57,L63)</f>
        <v>25380</v>
      </c>
      <c r="M6" s="254">
        <f>SUM(M8:M15,M17,M20,M26,M36,M43,M49,M57,M63)</f>
        <v>6685</v>
      </c>
      <c r="N6" s="254">
        <f aca="true" t="shared" si="0" ref="N6:T6">SUM(N8:N15,N17,N20,N26,N36,N43,N49,N57,N63)</f>
        <v>12574</v>
      </c>
      <c r="O6" s="254">
        <f t="shared" si="0"/>
        <v>1102</v>
      </c>
      <c r="P6" s="254">
        <f t="shared" si="0"/>
        <v>30750</v>
      </c>
      <c r="Q6" s="254">
        <f t="shared" si="0"/>
        <v>25278</v>
      </c>
      <c r="R6" s="254">
        <f t="shared" si="0"/>
        <v>11463</v>
      </c>
      <c r="S6" s="254">
        <f t="shared" si="0"/>
        <v>19609</v>
      </c>
      <c r="T6" s="254">
        <f t="shared" si="0"/>
        <v>18478</v>
      </c>
      <c r="U6" s="51"/>
      <c r="V6" s="51"/>
    </row>
    <row r="7" spans="3:22" ht="15" customHeight="1">
      <c r="C7" s="147"/>
      <c r="H7" s="48"/>
      <c r="I7" s="48"/>
      <c r="J7" s="393"/>
      <c r="K7" s="394"/>
      <c r="L7" s="157"/>
      <c r="M7" s="11"/>
      <c r="N7" s="11"/>
      <c r="O7" s="11"/>
      <c r="P7" s="11"/>
      <c r="Q7" s="11"/>
      <c r="R7" s="11"/>
      <c r="S7" s="11"/>
      <c r="T7" s="11"/>
      <c r="U7" s="51"/>
      <c r="V7" s="51"/>
    </row>
    <row r="8" spans="1:22" ht="15" customHeight="1">
      <c r="A8" s="235" t="s">
        <v>419</v>
      </c>
      <c r="B8" s="63">
        <v>1579</v>
      </c>
      <c r="C8" s="148">
        <v>126</v>
      </c>
      <c r="D8" s="63">
        <v>1023</v>
      </c>
      <c r="E8" s="63">
        <f>SUM(F8:G8)</f>
        <v>38868</v>
      </c>
      <c r="F8" s="63">
        <v>38097</v>
      </c>
      <c r="G8" s="63">
        <v>771</v>
      </c>
      <c r="H8" s="48"/>
      <c r="I8" s="48"/>
      <c r="J8" s="267" t="s">
        <v>8</v>
      </c>
      <c r="K8" s="282"/>
      <c r="L8" s="121">
        <v>1455</v>
      </c>
      <c r="M8" s="122">
        <v>1294</v>
      </c>
      <c r="N8" s="122">
        <v>2057</v>
      </c>
      <c r="O8" s="122">
        <v>128</v>
      </c>
      <c r="P8" s="122">
        <v>3533</v>
      </c>
      <c r="Q8" s="122">
        <v>2989</v>
      </c>
      <c r="R8" s="122">
        <v>573</v>
      </c>
      <c r="S8" s="122">
        <v>2825</v>
      </c>
      <c r="T8" s="122">
        <v>2798</v>
      </c>
      <c r="U8" s="51"/>
      <c r="V8" s="51"/>
    </row>
    <row r="9" spans="1:22" ht="15" customHeight="1">
      <c r="A9" s="141">
        <v>5</v>
      </c>
      <c r="B9" s="63">
        <v>1370</v>
      </c>
      <c r="C9" s="148">
        <v>121</v>
      </c>
      <c r="D9" s="63">
        <v>712</v>
      </c>
      <c r="E9" s="63">
        <f>SUM(F9:G9)</f>
        <v>27301</v>
      </c>
      <c r="F9" s="63">
        <v>26663</v>
      </c>
      <c r="G9" s="63">
        <v>638</v>
      </c>
      <c r="H9" s="48"/>
      <c r="I9" s="48"/>
      <c r="J9" s="267" t="s">
        <v>9</v>
      </c>
      <c r="K9" s="282"/>
      <c r="L9" s="121">
        <v>2309</v>
      </c>
      <c r="M9" s="122">
        <v>327</v>
      </c>
      <c r="N9" s="122">
        <v>278</v>
      </c>
      <c r="O9" s="122">
        <v>27</v>
      </c>
      <c r="P9" s="122">
        <v>1597</v>
      </c>
      <c r="Q9" s="122">
        <v>1634</v>
      </c>
      <c r="R9" s="122">
        <v>1012</v>
      </c>
      <c r="S9" s="122">
        <v>1076</v>
      </c>
      <c r="T9" s="122">
        <v>1385</v>
      </c>
      <c r="U9" s="51"/>
      <c r="V9" s="51"/>
    </row>
    <row r="10" spans="1:22" ht="15" customHeight="1">
      <c r="A10" s="141">
        <v>6</v>
      </c>
      <c r="B10" s="63">
        <v>895</v>
      </c>
      <c r="C10" s="148">
        <v>54</v>
      </c>
      <c r="D10" s="63">
        <v>517</v>
      </c>
      <c r="E10" s="63">
        <f>SUM(F10:G10)</f>
        <v>18585</v>
      </c>
      <c r="F10" s="63">
        <v>18236</v>
      </c>
      <c r="G10" s="63">
        <v>349</v>
      </c>
      <c r="H10" s="48"/>
      <c r="I10" s="48"/>
      <c r="J10" s="267" t="s">
        <v>10</v>
      </c>
      <c r="K10" s="282"/>
      <c r="L10" s="121">
        <v>573</v>
      </c>
      <c r="M10" s="122">
        <v>408</v>
      </c>
      <c r="N10" s="122">
        <v>1325</v>
      </c>
      <c r="O10" s="122">
        <v>88</v>
      </c>
      <c r="P10" s="122">
        <v>2212</v>
      </c>
      <c r="Q10" s="122">
        <v>1871</v>
      </c>
      <c r="R10" s="122">
        <v>114</v>
      </c>
      <c r="S10" s="122">
        <v>1760</v>
      </c>
      <c r="T10" s="122">
        <v>1472</v>
      </c>
      <c r="U10" s="51"/>
      <c r="V10" s="51"/>
    </row>
    <row r="11" spans="1:22" ht="15" customHeight="1">
      <c r="A11" s="58">
        <v>7</v>
      </c>
      <c r="B11" s="149">
        <v>680</v>
      </c>
      <c r="C11" s="150">
        <v>24</v>
      </c>
      <c r="D11" s="149">
        <v>448</v>
      </c>
      <c r="E11" s="63">
        <f>SUM(F11:G11)</f>
        <v>16992</v>
      </c>
      <c r="F11" s="149">
        <v>16634</v>
      </c>
      <c r="G11" s="149">
        <v>358</v>
      </c>
      <c r="H11" s="48"/>
      <c r="I11" s="48"/>
      <c r="J11" s="267" t="s">
        <v>11</v>
      </c>
      <c r="K11" s="282"/>
      <c r="L11" s="121">
        <v>2142</v>
      </c>
      <c r="M11" s="122">
        <v>297</v>
      </c>
      <c r="N11" s="122">
        <v>233</v>
      </c>
      <c r="O11" s="122">
        <v>20</v>
      </c>
      <c r="P11" s="122">
        <v>1485</v>
      </c>
      <c r="Q11" s="122">
        <v>1302</v>
      </c>
      <c r="R11" s="122">
        <v>1279</v>
      </c>
      <c r="S11" s="122">
        <v>565</v>
      </c>
      <c r="T11" s="122">
        <v>864</v>
      </c>
      <c r="U11" s="51"/>
      <c r="V11" s="51"/>
    </row>
    <row r="12" spans="1:22" ht="15" customHeight="1">
      <c r="A12" s="236">
        <v>8</v>
      </c>
      <c r="B12" s="237">
        <v>248</v>
      </c>
      <c r="C12" s="238">
        <v>15</v>
      </c>
      <c r="D12" s="237">
        <v>216</v>
      </c>
      <c r="E12" s="237">
        <f>SUM(F12:G12)</f>
        <v>8870</v>
      </c>
      <c r="F12" s="237">
        <v>8655</v>
      </c>
      <c r="G12" s="237">
        <v>215</v>
      </c>
      <c r="H12" s="48"/>
      <c r="I12" s="48"/>
      <c r="J12" s="267" t="s">
        <v>12</v>
      </c>
      <c r="K12" s="282"/>
      <c r="L12" s="121">
        <v>2826</v>
      </c>
      <c r="M12" s="122">
        <v>415</v>
      </c>
      <c r="N12" s="122">
        <v>353</v>
      </c>
      <c r="O12" s="122">
        <v>51</v>
      </c>
      <c r="P12" s="122">
        <v>2033</v>
      </c>
      <c r="Q12" s="122">
        <v>1622</v>
      </c>
      <c r="R12" s="122">
        <v>1769</v>
      </c>
      <c r="S12" s="122">
        <v>632</v>
      </c>
      <c r="T12" s="122">
        <v>696</v>
      </c>
      <c r="U12" s="51"/>
      <c r="V12" s="51"/>
    </row>
    <row r="13" spans="1:22" ht="15" customHeight="1">
      <c r="A13" s="24" t="s">
        <v>340</v>
      </c>
      <c r="C13"/>
      <c r="H13" s="48"/>
      <c r="I13" s="48"/>
      <c r="J13" s="267" t="s">
        <v>13</v>
      </c>
      <c r="K13" s="282"/>
      <c r="L13" s="121">
        <v>581</v>
      </c>
      <c r="M13" s="122">
        <v>200</v>
      </c>
      <c r="N13" s="122">
        <v>1010</v>
      </c>
      <c r="O13" s="122">
        <v>101</v>
      </c>
      <c r="P13" s="122">
        <v>1378</v>
      </c>
      <c r="Q13" s="122">
        <v>1176</v>
      </c>
      <c r="R13" s="122">
        <v>56</v>
      </c>
      <c r="S13" s="122">
        <v>1200</v>
      </c>
      <c r="T13" s="122">
        <v>1162</v>
      </c>
      <c r="U13" s="51"/>
      <c r="V13" s="51"/>
    </row>
    <row r="14" spans="7:22" ht="15" customHeight="1">
      <c r="G14" s="21"/>
      <c r="H14" s="48"/>
      <c r="I14" s="48"/>
      <c r="J14" s="267" t="s">
        <v>14</v>
      </c>
      <c r="K14" s="282"/>
      <c r="L14" s="121">
        <v>1146</v>
      </c>
      <c r="M14" s="122">
        <v>273</v>
      </c>
      <c r="N14" s="122">
        <v>611</v>
      </c>
      <c r="O14" s="122">
        <v>27</v>
      </c>
      <c r="P14" s="122">
        <v>1251</v>
      </c>
      <c r="Q14" s="122">
        <v>1109</v>
      </c>
      <c r="R14" s="122">
        <v>216</v>
      </c>
      <c r="S14" s="122">
        <v>976</v>
      </c>
      <c r="T14" s="122">
        <v>936</v>
      </c>
      <c r="U14" s="51"/>
      <c r="V14" s="51"/>
    </row>
    <row r="15" spans="7:22" ht="15" customHeight="1">
      <c r="G15" s="21"/>
      <c r="H15" s="48"/>
      <c r="I15" s="48"/>
      <c r="J15" s="267" t="s">
        <v>15</v>
      </c>
      <c r="K15" s="282"/>
      <c r="L15" s="121">
        <v>245</v>
      </c>
      <c r="M15" s="122">
        <v>183</v>
      </c>
      <c r="N15" s="122">
        <v>1021</v>
      </c>
      <c r="O15" s="122">
        <v>171</v>
      </c>
      <c r="P15" s="122">
        <v>1331</v>
      </c>
      <c r="Q15" s="122">
        <v>979</v>
      </c>
      <c r="R15" s="122">
        <v>25</v>
      </c>
      <c r="S15" s="122">
        <v>878</v>
      </c>
      <c r="T15" s="122">
        <v>376</v>
      </c>
      <c r="U15" s="51"/>
      <c r="V15" s="51"/>
    </row>
    <row r="16" spans="1:22" ht="15" customHeight="1">
      <c r="A16" s="289" t="s">
        <v>425</v>
      </c>
      <c r="B16" s="289"/>
      <c r="C16" s="289"/>
      <c r="D16" s="289"/>
      <c r="E16" s="289"/>
      <c r="F16" s="289"/>
      <c r="G16" s="22"/>
      <c r="I16" s="48"/>
      <c r="J16" s="6"/>
      <c r="K16" s="7"/>
      <c r="L16" s="10"/>
      <c r="M16" s="11"/>
      <c r="N16" s="11"/>
      <c r="O16" s="11"/>
      <c r="P16" s="11"/>
      <c r="Q16" s="11"/>
      <c r="R16" s="11"/>
      <c r="S16" s="11"/>
      <c r="T16" s="11"/>
      <c r="U16" s="51"/>
      <c r="V16" s="51"/>
    </row>
    <row r="17" spans="1:22" ht="15" customHeight="1" thickBot="1">
      <c r="A17" s="106"/>
      <c r="B17" s="106"/>
      <c r="C17" s="48"/>
      <c r="D17" s="48"/>
      <c r="E17" s="48"/>
      <c r="F17" s="48"/>
      <c r="I17" s="48"/>
      <c r="J17" s="267" t="s">
        <v>16</v>
      </c>
      <c r="K17" s="282"/>
      <c r="L17" s="122">
        <f>SUM(L18)</f>
        <v>56</v>
      </c>
      <c r="M17" s="122">
        <f>SUM(M18)</f>
        <v>16</v>
      </c>
      <c r="N17" s="122">
        <f aca="true" t="shared" si="1" ref="N17:T17">SUM(N18)</f>
        <v>25</v>
      </c>
      <c r="O17" s="122">
        <f t="shared" si="1"/>
        <v>2</v>
      </c>
      <c r="P17" s="122">
        <f t="shared" si="1"/>
        <v>71</v>
      </c>
      <c r="Q17" s="122">
        <f t="shared" si="1"/>
        <v>48</v>
      </c>
      <c r="R17" s="122">
        <f t="shared" si="1"/>
        <v>24</v>
      </c>
      <c r="S17" s="122">
        <f t="shared" si="1"/>
        <v>36</v>
      </c>
      <c r="T17" s="122">
        <f t="shared" si="1"/>
        <v>38</v>
      </c>
      <c r="U17" s="51"/>
      <c r="V17" s="51"/>
    </row>
    <row r="18" spans="1:22" ht="15" customHeight="1">
      <c r="A18" s="385" t="s">
        <v>417</v>
      </c>
      <c r="B18" s="312" t="s">
        <v>355</v>
      </c>
      <c r="C18" s="312" t="s">
        <v>145</v>
      </c>
      <c r="D18" s="312" t="s">
        <v>146</v>
      </c>
      <c r="E18" s="312" t="s">
        <v>147</v>
      </c>
      <c r="F18" s="284" t="s">
        <v>148</v>
      </c>
      <c r="G18" s="48"/>
      <c r="H18" s="48"/>
      <c r="I18" s="48"/>
      <c r="J18" s="8"/>
      <c r="K18" s="41" t="s">
        <v>17</v>
      </c>
      <c r="L18" s="95">
        <v>56</v>
      </c>
      <c r="M18" s="40">
        <v>16</v>
      </c>
      <c r="N18" s="40">
        <v>25</v>
      </c>
      <c r="O18" s="40">
        <v>2</v>
      </c>
      <c r="P18" s="40">
        <v>71</v>
      </c>
      <c r="Q18" s="40">
        <v>48</v>
      </c>
      <c r="R18" s="40">
        <v>24</v>
      </c>
      <c r="S18" s="40">
        <v>36</v>
      </c>
      <c r="T18" s="40">
        <v>38</v>
      </c>
      <c r="U18" s="51"/>
      <c r="V18" s="51"/>
    </row>
    <row r="19" spans="1:22" ht="15" customHeight="1">
      <c r="A19" s="386"/>
      <c r="B19" s="383"/>
      <c r="C19" s="383"/>
      <c r="D19" s="383"/>
      <c r="E19" s="383"/>
      <c r="F19" s="384"/>
      <c r="G19" s="48"/>
      <c r="H19" s="48"/>
      <c r="I19" s="48"/>
      <c r="J19" s="8"/>
      <c r="K19" s="41"/>
      <c r="L19" s="96"/>
      <c r="M19" s="23"/>
      <c r="N19" s="23"/>
      <c r="O19" s="23"/>
      <c r="P19" s="23"/>
      <c r="Q19" s="23"/>
      <c r="R19" s="23"/>
      <c r="S19" s="23"/>
      <c r="T19" s="23"/>
      <c r="U19" s="51"/>
      <c r="V19" s="51"/>
    </row>
    <row r="20" spans="1:22" ht="15" customHeight="1">
      <c r="A20" s="272"/>
      <c r="B20" s="107" t="s">
        <v>149</v>
      </c>
      <c r="C20" s="107" t="s">
        <v>149</v>
      </c>
      <c r="D20" s="107" t="s">
        <v>149</v>
      </c>
      <c r="E20" s="107" t="s">
        <v>150</v>
      </c>
      <c r="F20" s="119" t="s">
        <v>150</v>
      </c>
      <c r="G20" s="48"/>
      <c r="H20" s="48"/>
      <c r="I20" s="48"/>
      <c r="J20" s="267" t="s">
        <v>18</v>
      </c>
      <c r="K20" s="282"/>
      <c r="L20" s="122">
        <f>SUM(L21:L24)</f>
        <v>278</v>
      </c>
      <c r="M20" s="122">
        <f>SUM(M21:M24)</f>
        <v>241</v>
      </c>
      <c r="N20" s="122">
        <f aca="true" t="shared" si="2" ref="N20:T20">SUM(N21:N24)</f>
        <v>958</v>
      </c>
      <c r="O20" s="122">
        <f t="shared" si="2"/>
        <v>102</v>
      </c>
      <c r="P20" s="122">
        <f t="shared" si="2"/>
        <v>1558</v>
      </c>
      <c r="Q20" s="122">
        <f t="shared" si="2"/>
        <v>1204</v>
      </c>
      <c r="R20" s="122">
        <f t="shared" si="2"/>
        <v>79</v>
      </c>
      <c r="S20" s="122">
        <f t="shared" si="2"/>
        <v>1097</v>
      </c>
      <c r="T20" s="122">
        <f t="shared" si="2"/>
        <v>683</v>
      </c>
      <c r="U20" s="51"/>
      <c r="V20" s="51"/>
    </row>
    <row r="21" spans="1:22" ht="15" customHeight="1">
      <c r="A21" s="218" t="s">
        <v>411</v>
      </c>
      <c r="B21" s="169">
        <v>7990</v>
      </c>
      <c r="C21" s="161">
        <v>5770</v>
      </c>
      <c r="D21" s="161">
        <v>51300</v>
      </c>
      <c r="E21" s="161">
        <v>2595</v>
      </c>
      <c r="F21" s="183" t="s">
        <v>348</v>
      </c>
      <c r="G21" s="48"/>
      <c r="H21" s="48"/>
      <c r="I21" s="48"/>
      <c r="J21" s="8"/>
      <c r="K21" s="41" t="s">
        <v>19</v>
      </c>
      <c r="L21" s="95">
        <v>77</v>
      </c>
      <c r="M21" s="40">
        <v>59</v>
      </c>
      <c r="N21" s="40">
        <v>246</v>
      </c>
      <c r="O21" s="40">
        <v>14</v>
      </c>
      <c r="P21" s="40">
        <v>325</v>
      </c>
      <c r="Q21" s="40">
        <v>318</v>
      </c>
      <c r="R21" s="40">
        <v>12</v>
      </c>
      <c r="S21" s="40">
        <v>295</v>
      </c>
      <c r="T21" s="40">
        <v>166</v>
      </c>
      <c r="U21" s="51"/>
      <c r="V21" s="51"/>
    </row>
    <row r="22" spans="1:22" ht="15" customHeight="1">
      <c r="A22" s="31"/>
      <c r="B22" s="172"/>
      <c r="C22" s="173"/>
      <c r="D22" s="173"/>
      <c r="E22" s="173"/>
      <c r="F22" s="175"/>
      <c r="G22" s="48"/>
      <c r="H22" s="48"/>
      <c r="I22" s="48"/>
      <c r="J22" s="8"/>
      <c r="K22" s="41" t="s">
        <v>21</v>
      </c>
      <c r="L22" s="95">
        <v>52</v>
      </c>
      <c r="M22" s="40">
        <v>53</v>
      </c>
      <c r="N22" s="40">
        <v>178</v>
      </c>
      <c r="O22" s="40">
        <v>24</v>
      </c>
      <c r="P22" s="40">
        <v>287</v>
      </c>
      <c r="Q22" s="40">
        <v>250</v>
      </c>
      <c r="R22" s="40">
        <v>17</v>
      </c>
      <c r="S22" s="40">
        <v>225</v>
      </c>
      <c r="T22" s="40">
        <v>204</v>
      </c>
      <c r="U22" s="51"/>
      <c r="V22" s="51"/>
    </row>
    <row r="23" spans="1:22" ht="15" customHeight="1">
      <c r="A23" s="91">
        <v>5</v>
      </c>
      <c r="B23" s="174">
        <v>7990</v>
      </c>
      <c r="C23" s="163">
        <v>5730</v>
      </c>
      <c r="D23" s="163">
        <v>50000</v>
      </c>
      <c r="E23" s="163">
        <v>2558</v>
      </c>
      <c r="F23" s="165" t="s">
        <v>348</v>
      </c>
      <c r="H23" s="48"/>
      <c r="I23" s="48"/>
      <c r="J23" s="8"/>
      <c r="K23" s="41" t="s">
        <v>24</v>
      </c>
      <c r="L23" s="95">
        <v>91</v>
      </c>
      <c r="M23" s="40">
        <v>91</v>
      </c>
      <c r="N23" s="40">
        <v>289</v>
      </c>
      <c r="O23" s="40">
        <v>29</v>
      </c>
      <c r="P23" s="40">
        <v>571</v>
      </c>
      <c r="Q23" s="40">
        <v>375</v>
      </c>
      <c r="R23" s="40">
        <v>45</v>
      </c>
      <c r="S23" s="40">
        <v>323</v>
      </c>
      <c r="T23" s="40">
        <v>172</v>
      </c>
      <c r="U23" s="51"/>
      <c r="V23" s="51"/>
    </row>
    <row r="24" spans="1:22" ht="15" customHeight="1">
      <c r="A24" s="31"/>
      <c r="B24" s="172"/>
      <c r="C24" s="173"/>
      <c r="D24" s="173"/>
      <c r="E24" s="173"/>
      <c r="F24" s="173"/>
      <c r="G24" s="48"/>
      <c r="H24" s="48"/>
      <c r="I24" s="48"/>
      <c r="J24" s="8"/>
      <c r="K24" s="41" t="s">
        <v>25</v>
      </c>
      <c r="L24" s="95">
        <v>58</v>
      </c>
      <c r="M24" s="40">
        <v>38</v>
      </c>
      <c r="N24" s="40">
        <v>245</v>
      </c>
      <c r="O24" s="40">
        <v>35</v>
      </c>
      <c r="P24" s="40">
        <v>375</v>
      </c>
      <c r="Q24" s="40">
        <v>261</v>
      </c>
      <c r="R24" s="40">
        <v>5</v>
      </c>
      <c r="S24" s="40">
        <v>254</v>
      </c>
      <c r="T24" s="40">
        <v>141</v>
      </c>
      <c r="U24" s="51"/>
      <c r="V24" s="51"/>
    </row>
    <row r="25" spans="1:22" ht="18" customHeight="1">
      <c r="A25" s="91">
        <v>6</v>
      </c>
      <c r="B25" s="174">
        <v>7710</v>
      </c>
      <c r="C25" s="163">
        <v>6000</v>
      </c>
      <c r="D25" s="163">
        <v>48800</v>
      </c>
      <c r="E25" s="163">
        <v>2225</v>
      </c>
      <c r="F25" s="163">
        <v>20</v>
      </c>
      <c r="H25" s="48"/>
      <c r="I25" s="48"/>
      <c r="J25" s="8"/>
      <c r="K25" s="41"/>
      <c r="L25" s="96"/>
      <c r="M25" s="23"/>
      <c r="N25" s="23"/>
      <c r="O25" s="23"/>
      <c r="P25" s="23"/>
      <c r="Q25" s="23"/>
      <c r="R25" s="23"/>
      <c r="S25" s="23"/>
      <c r="T25" s="23"/>
      <c r="U25" s="51"/>
      <c r="V25" s="51"/>
    </row>
    <row r="26" spans="1:22" ht="15" customHeight="1">
      <c r="A26" s="31"/>
      <c r="B26" s="172"/>
      <c r="C26" s="173"/>
      <c r="D26" s="173"/>
      <c r="E26" s="173"/>
      <c r="F26" s="173"/>
      <c r="H26" s="48"/>
      <c r="I26" s="48"/>
      <c r="J26" s="267" t="s">
        <v>26</v>
      </c>
      <c r="K26" s="282"/>
      <c r="L26" s="122">
        <f>SUM(L27:L34)</f>
        <v>655</v>
      </c>
      <c r="M26" s="122">
        <f>SUM(M27:M34)</f>
        <v>311</v>
      </c>
      <c r="N26" s="122">
        <f aca="true" t="shared" si="3" ref="N26:T26">SUM(N27:N34)</f>
        <v>949</v>
      </c>
      <c r="O26" s="122">
        <f t="shared" si="3"/>
        <v>73</v>
      </c>
      <c r="P26" s="122">
        <f t="shared" si="3"/>
        <v>1556</v>
      </c>
      <c r="Q26" s="122">
        <f t="shared" si="3"/>
        <v>1187</v>
      </c>
      <c r="R26" s="122">
        <f t="shared" si="3"/>
        <v>115</v>
      </c>
      <c r="S26" s="122">
        <f t="shared" si="3"/>
        <v>1052</v>
      </c>
      <c r="T26" s="122">
        <f t="shared" si="3"/>
        <v>842</v>
      </c>
      <c r="U26" s="51"/>
      <c r="V26" s="51"/>
    </row>
    <row r="27" spans="1:22" ht="15" customHeight="1">
      <c r="A27" s="91">
        <v>7</v>
      </c>
      <c r="B27" s="174">
        <v>7390</v>
      </c>
      <c r="C27" s="163">
        <v>5790</v>
      </c>
      <c r="D27" s="163">
        <v>46400</v>
      </c>
      <c r="E27" s="163">
        <v>2313</v>
      </c>
      <c r="F27" s="163">
        <v>35</v>
      </c>
      <c r="H27" s="48"/>
      <c r="I27" s="48"/>
      <c r="J27" s="8"/>
      <c r="K27" s="41" t="s">
        <v>27</v>
      </c>
      <c r="L27" s="95">
        <v>26</v>
      </c>
      <c r="M27" s="40">
        <v>23</v>
      </c>
      <c r="N27" s="40">
        <v>108</v>
      </c>
      <c r="O27" s="40">
        <v>8</v>
      </c>
      <c r="P27" s="40">
        <v>143</v>
      </c>
      <c r="Q27" s="40">
        <v>124</v>
      </c>
      <c r="R27" s="40">
        <v>6</v>
      </c>
      <c r="S27" s="40">
        <v>100</v>
      </c>
      <c r="T27" s="40">
        <v>48</v>
      </c>
      <c r="U27" s="51"/>
      <c r="V27" s="51"/>
    </row>
    <row r="28" spans="1:22" ht="15" customHeight="1">
      <c r="A28" s="31"/>
      <c r="B28" s="172"/>
      <c r="C28" s="173"/>
      <c r="D28" s="173"/>
      <c r="E28" s="173"/>
      <c r="F28" s="173"/>
      <c r="H28" s="48"/>
      <c r="I28" s="48"/>
      <c r="J28" s="8"/>
      <c r="K28" s="41" t="s">
        <v>28</v>
      </c>
      <c r="L28" s="95">
        <v>140</v>
      </c>
      <c r="M28" s="40">
        <v>70</v>
      </c>
      <c r="N28" s="40">
        <v>297</v>
      </c>
      <c r="O28" s="40">
        <v>37</v>
      </c>
      <c r="P28" s="40">
        <v>402</v>
      </c>
      <c r="Q28" s="40">
        <v>316</v>
      </c>
      <c r="R28" s="40">
        <v>22</v>
      </c>
      <c r="S28" s="40">
        <v>293</v>
      </c>
      <c r="T28" s="40">
        <v>230</v>
      </c>
      <c r="U28" s="51"/>
      <c r="V28" s="51"/>
    </row>
    <row r="29" spans="1:22" ht="15" customHeight="1">
      <c r="A29" s="234">
        <v>8</v>
      </c>
      <c r="B29" s="230">
        <v>6980</v>
      </c>
      <c r="C29" s="231">
        <v>5350</v>
      </c>
      <c r="D29" s="231">
        <v>45800</v>
      </c>
      <c r="E29" s="231">
        <v>2299</v>
      </c>
      <c r="F29" s="231">
        <v>23</v>
      </c>
      <c r="H29" s="48"/>
      <c r="I29" s="48"/>
      <c r="J29" s="8"/>
      <c r="K29" s="41" t="s">
        <v>29</v>
      </c>
      <c r="L29" s="95">
        <v>91</v>
      </c>
      <c r="M29" s="40">
        <v>86</v>
      </c>
      <c r="N29" s="40">
        <v>247</v>
      </c>
      <c r="O29" s="40">
        <v>14</v>
      </c>
      <c r="P29" s="40">
        <v>311</v>
      </c>
      <c r="Q29" s="40">
        <v>287</v>
      </c>
      <c r="R29" s="40">
        <v>17</v>
      </c>
      <c r="S29" s="40">
        <v>291</v>
      </c>
      <c r="T29" s="40">
        <v>330</v>
      </c>
      <c r="U29" s="51"/>
      <c r="V29" s="51"/>
    </row>
    <row r="30" spans="1:22" ht="15" customHeight="1">
      <c r="A30" s="137" t="s">
        <v>356</v>
      </c>
      <c r="B30" s="48"/>
      <c r="C30" s="48"/>
      <c r="D30" s="48"/>
      <c r="E30" s="48"/>
      <c r="F30" s="48"/>
      <c r="H30" s="48"/>
      <c r="I30" s="48"/>
      <c r="J30" s="8"/>
      <c r="K30" s="41" t="s">
        <v>30</v>
      </c>
      <c r="L30" s="95">
        <v>51</v>
      </c>
      <c r="M30" s="40">
        <v>8</v>
      </c>
      <c r="N30" s="40">
        <v>44</v>
      </c>
      <c r="O30" s="40">
        <v>4</v>
      </c>
      <c r="P30" s="40">
        <v>67</v>
      </c>
      <c r="Q30" s="40">
        <v>56</v>
      </c>
      <c r="R30" s="40">
        <v>4</v>
      </c>
      <c r="S30" s="40">
        <v>14</v>
      </c>
      <c r="T30" s="40">
        <v>9</v>
      </c>
      <c r="U30" s="51"/>
      <c r="V30" s="51"/>
    </row>
    <row r="31" spans="8:22" ht="15" customHeight="1">
      <c r="H31" s="48"/>
      <c r="I31" s="48"/>
      <c r="J31" s="8"/>
      <c r="K31" s="41" t="s">
        <v>31</v>
      </c>
      <c r="L31" s="95">
        <v>103</v>
      </c>
      <c r="M31" s="40">
        <v>30</v>
      </c>
      <c r="N31" s="40">
        <v>27</v>
      </c>
      <c r="O31" s="40">
        <v>3</v>
      </c>
      <c r="P31" s="40">
        <v>135</v>
      </c>
      <c r="Q31" s="40">
        <v>54</v>
      </c>
      <c r="R31" s="40">
        <v>8</v>
      </c>
      <c r="S31" s="40">
        <v>36</v>
      </c>
      <c r="T31" s="40">
        <v>21</v>
      </c>
      <c r="U31" s="51"/>
      <c r="V31" s="51"/>
    </row>
    <row r="32" spans="8:22" ht="15" customHeight="1">
      <c r="H32" s="48"/>
      <c r="I32" s="48"/>
      <c r="J32" s="8"/>
      <c r="K32" s="41" t="s">
        <v>32</v>
      </c>
      <c r="L32" s="95">
        <v>212</v>
      </c>
      <c r="M32" s="40">
        <v>71</v>
      </c>
      <c r="N32" s="40">
        <v>209</v>
      </c>
      <c r="O32" s="40">
        <v>6</v>
      </c>
      <c r="P32" s="40">
        <v>453</v>
      </c>
      <c r="Q32" s="40">
        <v>312</v>
      </c>
      <c r="R32" s="40">
        <v>38</v>
      </c>
      <c r="S32" s="40">
        <v>290</v>
      </c>
      <c r="T32" s="40">
        <v>179</v>
      </c>
      <c r="U32" s="51"/>
      <c r="V32" s="51"/>
    </row>
    <row r="33" spans="1:22" ht="15" customHeight="1">
      <c r="A33" s="289" t="s">
        <v>426</v>
      </c>
      <c r="B33" s="289"/>
      <c r="C33" s="289"/>
      <c r="D33" s="289"/>
      <c r="E33" s="289"/>
      <c r="F33" s="289"/>
      <c r="G33" s="289"/>
      <c r="H33" s="48"/>
      <c r="I33" s="48"/>
      <c r="J33" s="8"/>
      <c r="K33" s="41" t="s">
        <v>33</v>
      </c>
      <c r="L33" s="95">
        <v>22</v>
      </c>
      <c r="M33" s="40">
        <v>22</v>
      </c>
      <c r="N33" s="40">
        <v>17</v>
      </c>
      <c r="O33" s="42">
        <v>1</v>
      </c>
      <c r="P33" s="40">
        <v>41</v>
      </c>
      <c r="Q33" s="40">
        <v>33</v>
      </c>
      <c r="R33" s="40">
        <v>13</v>
      </c>
      <c r="S33" s="40">
        <v>27</v>
      </c>
      <c r="T33" s="40">
        <v>25</v>
      </c>
      <c r="U33" s="51"/>
      <c r="V33" s="51"/>
    </row>
    <row r="34" spans="7:22" ht="15" customHeight="1" thickBot="1">
      <c r="G34" s="48"/>
      <c r="I34" s="48"/>
      <c r="J34" s="8"/>
      <c r="K34" s="41" t="s">
        <v>34</v>
      </c>
      <c r="L34" s="95">
        <v>10</v>
      </c>
      <c r="M34" s="42">
        <v>1</v>
      </c>
      <c r="N34" s="42" t="s">
        <v>289</v>
      </c>
      <c r="O34" s="42" t="s">
        <v>289</v>
      </c>
      <c r="P34" s="40">
        <v>4</v>
      </c>
      <c r="Q34" s="42">
        <v>5</v>
      </c>
      <c r="R34" s="42">
        <v>7</v>
      </c>
      <c r="S34" s="40">
        <v>1</v>
      </c>
      <c r="T34" s="42" t="s">
        <v>289</v>
      </c>
      <c r="U34" s="51"/>
      <c r="V34" s="51"/>
    </row>
    <row r="35" spans="1:22" ht="15" customHeight="1">
      <c r="A35" s="271" t="s">
        <v>136</v>
      </c>
      <c r="B35" s="312" t="s">
        <v>275</v>
      </c>
      <c r="C35" s="284"/>
      <c r="D35" s="284" t="s">
        <v>276</v>
      </c>
      <c r="E35" s="271"/>
      <c r="F35" s="271" t="s">
        <v>277</v>
      </c>
      <c r="G35" s="284"/>
      <c r="I35" s="48"/>
      <c r="J35" s="8"/>
      <c r="K35" s="41"/>
      <c r="L35" s="96"/>
      <c r="M35" s="23"/>
      <c r="N35" s="23"/>
      <c r="O35" s="23"/>
      <c r="P35" s="23"/>
      <c r="Q35" s="23"/>
      <c r="R35" s="23"/>
      <c r="S35" s="23"/>
      <c r="T35" s="23"/>
      <c r="U35" s="51"/>
      <c r="V35" s="51"/>
    </row>
    <row r="36" spans="1:22" ht="15" customHeight="1">
      <c r="A36" s="386"/>
      <c r="B36" s="383"/>
      <c r="C36" s="384"/>
      <c r="D36" s="384"/>
      <c r="E36" s="365"/>
      <c r="F36" s="365"/>
      <c r="G36" s="384"/>
      <c r="H36" s="48"/>
      <c r="I36" s="48"/>
      <c r="J36" s="267" t="s">
        <v>35</v>
      </c>
      <c r="K36" s="282"/>
      <c r="L36" s="122">
        <f>SUM(L37:L41)</f>
        <v>1438</v>
      </c>
      <c r="M36" s="122">
        <f>SUM(M37:M41)</f>
        <v>598</v>
      </c>
      <c r="N36" s="122">
        <f aca="true" t="shared" si="4" ref="N36:T36">SUM(N37:N41)</f>
        <v>862</v>
      </c>
      <c r="O36" s="122">
        <f t="shared" si="4"/>
        <v>102</v>
      </c>
      <c r="P36" s="122">
        <f t="shared" si="4"/>
        <v>2203</v>
      </c>
      <c r="Q36" s="122">
        <f t="shared" si="4"/>
        <v>1621</v>
      </c>
      <c r="R36" s="122">
        <f t="shared" si="4"/>
        <v>180</v>
      </c>
      <c r="S36" s="122">
        <f t="shared" si="4"/>
        <v>1876</v>
      </c>
      <c r="T36" s="122">
        <f t="shared" si="4"/>
        <v>1420</v>
      </c>
      <c r="U36" s="51"/>
      <c r="V36" s="51"/>
    </row>
    <row r="37" spans="1:22" ht="15" customHeight="1">
      <c r="A37" s="365"/>
      <c r="B37" s="120"/>
      <c r="C37" s="54" t="s">
        <v>150</v>
      </c>
      <c r="D37" s="112"/>
      <c r="E37" s="37" t="s">
        <v>151</v>
      </c>
      <c r="F37" s="53"/>
      <c r="G37" s="54" t="s">
        <v>152</v>
      </c>
      <c r="H37" s="48"/>
      <c r="I37" s="48"/>
      <c r="J37" s="8"/>
      <c r="K37" s="41" t="s">
        <v>36</v>
      </c>
      <c r="L37" s="95">
        <v>915</v>
      </c>
      <c r="M37" s="40">
        <v>352</v>
      </c>
      <c r="N37" s="40">
        <v>499</v>
      </c>
      <c r="O37" s="40">
        <v>42</v>
      </c>
      <c r="P37" s="40">
        <v>1378</v>
      </c>
      <c r="Q37" s="40">
        <v>1096</v>
      </c>
      <c r="R37" s="40">
        <v>146</v>
      </c>
      <c r="S37" s="40">
        <v>1308</v>
      </c>
      <c r="T37" s="40">
        <v>979</v>
      </c>
      <c r="U37" s="51"/>
      <c r="V37" s="51"/>
    </row>
    <row r="38" spans="1:22" ht="15" customHeight="1">
      <c r="A38" s="218" t="s">
        <v>375</v>
      </c>
      <c r="B38" s="133"/>
      <c r="C38" s="161">
        <v>2062</v>
      </c>
      <c r="D38" s="160"/>
      <c r="E38" s="184">
        <v>17.1</v>
      </c>
      <c r="F38" s="160"/>
      <c r="G38" s="185">
        <v>35159</v>
      </c>
      <c r="H38" s="48"/>
      <c r="I38" s="48"/>
      <c r="J38" s="8"/>
      <c r="K38" s="41" t="s">
        <v>37</v>
      </c>
      <c r="L38" s="95">
        <v>174</v>
      </c>
      <c r="M38" s="40">
        <v>109</v>
      </c>
      <c r="N38" s="40">
        <v>110</v>
      </c>
      <c r="O38" s="40">
        <v>4</v>
      </c>
      <c r="P38" s="40">
        <v>327</v>
      </c>
      <c r="Q38" s="40">
        <v>140</v>
      </c>
      <c r="R38" s="40">
        <v>14</v>
      </c>
      <c r="S38" s="40">
        <v>171</v>
      </c>
      <c r="T38" s="40">
        <v>125</v>
      </c>
      <c r="U38" s="51"/>
      <c r="V38" s="51"/>
    </row>
    <row r="39" spans="1:22" ht="15" customHeight="1">
      <c r="A39" s="31"/>
      <c r="B39" s="134"/>
      <c r="C39" s="173"/>
      <c r="D39" s="186"/>
      <c r="E39" s="187"/>
      <c r="F39" s="186"/>
      <c r="G39" s="188"/>
      <c r="H39" s="48"/>
      <c r="I39" s="48"/>
      <c r="J39" s="8"/>
      <c r="K39" s="41" t="s">
        <v>38</v>
      </c>
      <c r="L39" s="95">
        <v>45</v>
      </c>
      <c r="M39" s="40">
        <v>9</v>
      </c>
      <c r="N39" s="42">
        <v>1</v>
      </c>
      <c r="O39" s="42" t="s">
        <v>289</v>
      </c>
      <c r="P39" s="40">
        <v>3</v>
      </c>
      <c r="Q39" s="42" t="s">
        <v>289</v>
      </c>
      <c r="R39" s="42" t="s">
        <v>289</v>
      </c>
      <c r="S39" s="42" t="s">
        <v>289</v>
      </c>
      <c r="T39" s="42" t="s">
        <v>289</v>
      </c>
      <c r="U39" s="51"/>
      <c r="V39" s="51"/>
    </row>
    <row r="40" spans="1:22" ht="15" customHeight="1">
      <c r="A40" s="91">
        <v>5</v>
      </c>
      <c r="B40" s="135"/>
      <c r="C40" s="163">
        <v>1976</v>
      </c>
      <c r="D40" s="162"/>
      <c r="E40" s="189">
        <v>18.8</v>
      </c>
      <c r="F40" s="162"/>
      <c r="G40" s="190">
        <v>37092</v>
      </c>
      <c r="H40" s="48"/>
      <c r="I40" s="48"/>
      <c r="J40" s="8"/>
      <c r="K40" s="41" t="s">
        <v>39</v>
      </c>
      <c r="L40" s="95">
        <v>200</v>
      </c>
      <c r="M40" s="40">
        <v>86</v>
      </c>
      <c r="N40" s="40">
        <v>205</v>
      </c>
      <c r="O40" s="40">
        <v>32</v>
      </c>
      <c r="P40" s="40">
        <v>361</v>
      </c>
      <c r="Q40" s="40">
        <v>303</v>
      </c>
      <c r="R40" s="40">
        <v>7</v>
      </c>
      <c r="S40" s="40">
        <v>327</v>
      </c>
      <c r="T40" s="40">
        <v>291</v>
      </c>
      <c r="U40" s="51"/>
      <c r="V40" s="51"/>
    </row>
    <row r="41" spans="1:22" ht="15" customHeight="1">
      <c r="A41" s="31"/>
      <c r="B41" s="134"/>
      <c r="C41" s="173"/>
      <c r="D41" s="186"/>
      <c r="E41" s="187"/>
      <c r="F41" s="186"/>
      <c r="G41" s="188"/>
      <c r="H41" s="48"/>
      <c r="I41" s="48"/>
      <c r="J41" s="8"/>
      <c r="K41" s="41" t="s">
        <v>40</v>
      </c>
      <c r="L41" s="95">
        <v>104</v>
      </c>
      <c r="M41" s="40">
        <v>42</v>
      </c>
      <c r="N41" s="40">
        <v>47</v>
      </c>
      <c r="O41" s="40">
        <v>24</v>
      </c>
      <c r="P41" s="40">
        <v>134</v>
      </c>
      <c r="Q41" s="40">
        <v>82</v>
      </c>
      <c r="R41" s="40">
        <v>13</v>
      </c>
      <c r="S41" s="40">
        <v>70</v>
      </c>
      <c r="T41" s="40">
        <v>25</v>
      </c>
      <c r="U41" s="51"/>
      <c r="V41" s="51"/>
    </row>
    <row r="42" spans="1:22" ht="15" customHeight="1">
      <c r="A42" s="91">
        <v>6</v>
      </c>
      <c r="B42" s="135"/>
      <c r="C42" s="163">
        <v>1894</v>
      </c>
      <c r="D42" s="162"/>
      <c r="E42" s="189">
        <v>18.2</v>
      </c>
      <c r="F42" s="162"/>
      <c r="G42" s="190">
        <v>34462</v>
      </c>
      <c r="H42" s="48"/>
      <c r="I42" s="48"/>
      <c r="J42" s="8"/>
      <c r="K42" s="41"/>
      <c r="L42" s="96"/>
      <c r="M42" s="23"/>
      <c r="N42" s="23"/>
      <c r="O42" s="23"/>
      <c r="P42" s="23"/>
      <c r="Q42" s="23"/>
      <c r="R42" s="23"/>
      <c r="S42" s="23"/>
      <c r="T42" s="23"/>
      <c r="U42" s="51"/>
      <c r="V42" s="51"/>
    </row>
    <row r="43" spans="1:22" ht="15" customHeight="1">
      <c r="A43" s="31"/>
      <c r="B43" s="134"/>
      <c r="C43" s="173"/>
      <c r="D43" s="186"/>
      <c r="E43" s="187"/>
      <c r="F43" s="186"/>
      <c r="G43" s="188"/>
      <c r="H43" s="48"/>
      <c r="I43" s="66"/>
      <c r="J43" s="267" t="s">
        <v>45</v>
      </c>
      <c r="K43" s="282"/>
      <c r="L43" s="122">
        <f>SUM(L44:L47)</f>
        <v>3146</v>
      </c>
      <c r="M43" s="122">
        <f>SUM(M44:M47)</f>
        <v>742</v>
      </c>
      <c r="N43" s="122">
        <f aca="true" t="shared" si="5" ref="N43:T43">SUM(N44:N47)</f>
        <v>1243</v>
      </c>
      <c r="O43" s="122">
        <f t="shared" si="5"/>
        <v>63</v>
      </c>
      <c r="P43" s="122">
        <f t="shared" si="5"/>
        <v>3167</v>
      </c>
      <c r="Q43" s="122">
        <f t="shared" si="5"/>
        <v>2861</v>
      </c>
      <c r="R43" s="122">
        <f t="shared" si="5"/>
        <v>1522</v>
      </c>
      <c r="S43" s="122">
        <f t="shared" si="5"/>
        <v>2297</v>
      </c>
      <c r="T43" s="122">
        <f t="shared" si="5"/>
        <v>2042</v>
      </c>
      <c r="U43" s="67"/>
      <c r="V43" s="51"/>
    </row>
    <row r="44" spans="1:22" ht="15" customHeight="1">
      <c r="A44" s="91">
        <v>7</v>
      </c>
      <c r="B44" s="135"/>
      <c r="C44" s="163">
        <v>1906</v>
      </c>
      <c r="D44" s="162"/>
      <c r="E44" s="189">
        <v>18</v>
      </c>
      <c r="F44" s="162"/>
      <c r="G44" s="190">
        <v>34374</v>
      </c>
      <c r="H44" s="48"/>
      <c r="I44" s="48"/>
      <c r="J44" s="21"/>
      <c r="K44" s="41" t="s">
        <v>46</v>
      </c>
      <c r="L44" s="95">
        <v>1059</v>
      </c>
      <c r="M44" s="40">
        <v>180</v>
      </c>
      <c r="N44" s="40">
        <v>238</v>
      </c>
      <c r="O44" s="40">
        <v>19</v>
      </c>
      <c r="P44" s="40">
        <v>880</v>
      </c>
      <c r="Q44" s="40">
        <v>702</v>
      </c>
      <c r="R44" s="40">
        <v>653</v>
      </c>
      <c r="S44" s="40">
        <v>434</v>
      </c>
      <c r="T44" s="40">
        <v>402</v>
      </c>
      <c r="U44" s="51"/>
      <c r="V44" s="51"/>
    </row>
    <row r="45" spans="1:22" ht="15" customHeight="1">
      <c r="A45" s="31"/>
      <c r="B45" s="134"/>
      <c r="C45" s="173"/>
      <c r="D45" s="186"/>
      <c r="E45" s="187"/>
      <c r="F45" s="186"/>
      <c r="G45" s="188"/>
      <c r="H45" s="48"/>
      <c r="I45" s="48"/>
      <c r="J45" s="21"/>
      <c r="K45" s="41" t="s">
        <v>47</v>
      </c>
      <c r="L45" s="95">
        <v>486</v>
      </c>
      <c r="M45" s="40">
        <v>136</v>
      </c>
      <c r="N45" s="40">
        <v>172</v>
      </c>
      <c r="O45" s="40">
        <v>4</v>
      </c>
      <c r="P45" s="40">
        <v>473</v>
      </c>
      <c r="Q45" s="40">
        <v>417</v>
      </c>
      <c r="R45" s="40">
        <v>69</v>
      </c>
      <c r="S45" s="40">
        <v>414</v>
      </c>
      <c r="T45" s="40">
        <v>368</v>
      </c>
      <c r="U45" s="51"/>
      <c r="V45" s="51"/>
    </row>
    <row r="46" spans="1:22" ht="15" customHeight="1">
      <c r="A46" s="219">
        <v>8</v>
      </c>
      <c r="B46" s="136"/>
      <c r="C46" s="220">
        <v>1818</v>
      </c>
      <c r="D46" s="68"/>
      <c r="E46" s="232">
        <v>18.4</v>
      </c>
      <c r="F46" s="68"/>
      <c r="G46" s="233">
        <v>33452</v>
      </c>
      <c r="I46" s="48"/>
      <c r="J46" s="21"/>
      <c r="K46" s="41" t="s">
        <v>48</v>
      </c>
      <c r="L46" s="95">
        <v>1274</v>
      </c>
      <c r="M46" s="40">
        <v>289</v>
      </c>
      <c r="N46" s="40">
        <v>558</v>
      </c>
      <c r="O46" s="40">
        <v>26</v>
      </c>
      <c r="P46" s="40">
        <v>1352</v>
      </c>
      <c r="Q46" s="40">
        <v>1262</v>
      </c>
      <c r="R46" s="40">
        <v>731</v>
      </c>
      <c r="S46" s="40">
        <v>978</v>
      </c>
      <c r="T46" s="40">
        <v>853</v>
      </c>
      <c r="U46" s="51"/>
      <c r="V46" s="51"/>
    </row>
    <row r="47" spans="1:22" ht="15" customHeight="1">
      <c r="A47" s="48" t="s">
        <v>356</v>
      </c>
      <c r="B47" s="48"/>
      <c r="C47" s="48"/>
      <c r="D47" s="48"/>
      <c r="E47" s="48"/>
      <c r="F47" s="48"/>
      <c r="G47" s="48"/>
      <c r="I47" s="48"/>
      <c r="J47" s="21"/>
      <c r="K47" s="41" t="s">
        <v>49</v>
      </c>
      <c r="L47" s="95">
        <v>327</v>
      </c>
      <c r="M47" s="40">
        <v>137</v>
      </c>
      <c r="N47" s="40">
        <v>275</v>
      </c>
      <c r="O47" s="40">
        <v>14</v>
      </c>
      <c r="P47" s="40">
        <v>462</v>
      </c>
      <c r="Q47" s="40">
        <v>480</v>
      </c>
      <c r="R47" s="40">
        <v>69</v>
      </c>
      <c r="S47" s="40">
        <v>471</v>
      </c>
      <c r="T47" s="40">
        <v>419</v>
      </c>
      <c r="U47" s="51"/>
      <c r="V47" s="51"/>
    </row>
    <row r="48" spans="9:22" ht="15" customHeight="1">
      <c r="I48" s="48"/>
      <c r="J48" s="21"/>
      <c r="K48" s="41"/>
      <c r="L48" s="96"/>
      <c r="M48" s="23"/>
      <c r="N48" s="23"/>
      <c r="O48" s="23"/>
      <c r="P48" s="23"/>
      <c r="Q48" s="23"/>
      <c r="R48" s="23"/>
      <c r="S48" s="23"/>
      <c r="T48" s="23"/>
      <c r="U48" s="51"/>
      <c r="V48" s="51"/>
    </row>
    <row r="49" spans="9:22" ht="15" customHeight="1">
      <c r="I49" s="48"/>
      <c r="J49" s="267" t="s">
        <v>50</v>
      </c>
      <c r="K49" s="282"/>
      <c r="L49" s="122">
        <f>SUM(L50:L55)</f>
        <v>3386</v>
      </c>
      <c r="M49" s="122">
        <f>SUM(M50:M55)</f>
        <v>507</v>
      </c>
      <c r="N49" s="122">
        <f aca="true" t="shared" si="6" ref="N49:T49">SUM(N50:N55)</f>
        <v>657</v>
      </c>
      <c r="O49" s="122">
        <f t="shared" si="6"/>
        <v>42</v>
      </c>
      <c r="P49" s="122">
        <f t="shared" si="6"/>
        <v>3127</v>
      </c>
      <c r="Q49" s="122">
        <f t="shared" si="6"/>
        <v>2506</v>
      </c>
      <c r="R49" s="122">
        <f t="shared" si="6"/>
        <v>1327</v>
      </c>
      <c r="S49" s="122">
        <f t="shared" si="6"/>
        <v>1881</v>
      </c>
      <c r="T49" s="122">
        <f t="shared" si="6"/>
        <v>2058</v>
      </c>
      <c r="U49" s="51"/>
      <c r="V49" s="51"/>
    </row>
    <row r="50" spans="1:22" ht="18" customHeight="1">
      <c r="A50" s="289" t="s">
        <v>415</v>
      </c>
      <c r="B50" s="289"/>
      <c r="C50" s="289"/>
      <c r="D50" s="289"/>
      <c r="E50" s="289"/>
      <c r="F50" s="289"/>
      <c r="G50" s="289"/>
      <c r="H50" s="289"/>
      <c r="I50" s="48"/>
      <c r="J50" s="8"/>
      <c r="K50" s="41" t="s">
        <v>51</v>
      </c>
      <c r="L50" s="95">
        <v>451</v>
      </c>
      <c r="M50" s="40">
        <v>69</v>
      </c>
      <c r="N50" s="40">
        <v>94</v>
      </c>
      <c r="O50" s="40">
        <v>2</v>
      </c>
      <c r="P50" s="40">
        <v>405</v>
      </c>
      <c r="Q50" s="40">
        <v>400</v>
      </c>
      <c r="R50" s="40">
        <v>294</v>
      </c>
      <c r="S50" s="40">
        <v>269</v>
      </c>
      <c r="T50" s="40">
        <v>261</v>
      </c>
      <c r="U50" s="51"/>
      <c r="V50" s="51"/>
    </row>
    <row r="51" spans="1:22" ht="15" customHeight="1" thickBot="1">
      <c r="A51" s="48"/>
      <c r="B51" s="48"/>
      <c r="C51" s="48"/>
      <c r="D51" s="48"/>
      <c r="H51" s="26" t="s">
        <v>110</v>
      </c>
      <c r="I51" s="48"/>
      <c r="J51" s="8"/>
      <c r="K51" s="41" t="s">
        <v>52</v>
      </c>
      <c r="L51" s="95">
        <v>362</v>
      </c>
      <c r="M51" s="40">
        <v>70</v>
      </c>
      <c r="N51" s="40">
        <v>100</v>
      </c>
      <c r="O51" s="40">
        <v>11</v>
      </c>
      <c r="P51" s="40">
        <v>442</v>
      </c>
      <c r="Q51" s="40">
        <v>292</v>
      </c>
      <c r="R51" s="40">
        <v>67</v>
      </c>
      <c r="S51" s="40">
        <v>246</v>
      </c>
      <c r="T51" s="40">
        <v>287</v>
      </c>
      <c r="U51" s="51"/>
      <c r="V51" s="51"/>
    </row>
    <row r="52" spans="1:22" ht="15" customHeight="1">
      <c r="A52" s="385" t="s">
        <v>416</v>
      </c>
      <c r="B52" s="387" t="s">
        <v>153</v>
      </c>
      <c r="C52" s="387" t="s">
        <v>154</v>
      </c>
      <c r="D52" s="387" t="s">
        <v>155</v>
      </c>
      <c r="E52" s="387" t="s">
        <v>278</v>
      </c>
      <c r="F52" s="390"/>
      <c r="G52" s="390"/>
      <c r="H52" s="380"/>
      <c r="I52" s="48"/>
      <c r="J52" s="8"/>
      <c r="K52" s="41" t="s">
        <v>53</v>
      </c>
      <c r="L52" s="95">
        <v>1157</v>
      </c>
      <c r="M52" s="40">
        <v>148</v>
      </c>
      <c r="N52" s="40">
        <v>119</v>
      </c>
      <c r="O52" s="40">
        <v>12</v>
      </c>
      <c r="P52" s="40">
        <v>1066</v>
      </c>
      <c r="Q52" s="40">
        <v>734</v>
      </c>
      <c r="R52" s="40">
        <v>632</v>
      </c>
      <c r="S52" s="40">
        <v>401</v>
      </c>
      <c r="T52" s="40">
        <v>483</v>
      </c>
      <c r="U52" s="51"/>
      <c r="V52" s="51"/>
    </row>
    <row r="53" spans="1:22" ht="15" customHeight="1">
      <c r="A53" s="386"/>
      <c r="B53" s="388"/>
      <c r="C53" s="388"/>
      <c r="D53" s="388"/>
      <c r="E53" s="389"/>
      <c r="F53" s="389"/>
      <c r="G53" s="389"/>
      <c r="H53" s="391"/>
      <c r="I53" s="48"/>
      <c r="J53" s="8"/>
      <c r="K53" s="41" t="s">
        <v>54</v>
      </c>
      <c r="L53" s="95">
        <v>659</v>
      </c>
      <c r="M53" s="40">
        <v>95</v>
      </c>
      <c r="N53" s="40">
        <v>152</v>
      </c>
      <c r="O53" s="40">
        <v>6</v>
      </c>
      <c r="P53" s="40">
        <v>566</v>
      </c>
      <c r="Q53" s="40">
        <v>540</v>
      </c>
      <c r="R53" s="40">
        <v>172</v>
      </c>
      <c r="S53" s="40">
        <v>439</v>
      </c>
      <c r="T53" s="40">
        <v>459</v>
      </c>
      <c r="U53" s="51"/>
      <c r="V53" s="51"/>
    </row>
    <row r="54" spans="1:22" ht="15" customHeight="1">
      <c r="A54" s="365"/>
      <c r="B54" s="389"/>
      <c r="C54" s="389"/>
      <c r="D54" s="389"/>
      <c r="E54" s="392" t="s">
        <v>6</v>
      </c>
      <c r="F54" s="392" t="s">
        <v>156</v>
      </c>
      <c r="G54" s="392" t="s">
        <v>357</v>
      </c>
      <c r="H54" s="277" t="s">
        <v>157</v>
      </c>
      <c r="I54" s="48"/>
      <c r="J54" s="8"/>
      <c r="K54" s="41" t="s">
        <v>55</v>
      </c>
      <c r="L54" s="95">
        <v>496</v>
      </c>
      <c r="M54" s="40">
        <v>95</v>
      </c>
      <c r="N54" s="40">
        <v>133</v>
      </c>
      <c r="O54" s="40">
        <v>8</v>
      </c>
      <c r="P54" s="40">
        <v>430</v>
      </c>
      <c r="Q54" s="40">
        <v>344</v>
      </c>
      <c r="R54" s="40">
        <v>113</v>
      </c>
      <c r="S54" s="40">
        <v>351</v>
      </c>
      <c r="T54" s="40">
        <v>395</v>
      </c>
      <c r="U54" s="51"/>
      <c r="V54" s="51"/>
    </row>
    <row r="55" spans="1:22" ht="15" customHeight="1">
      <c r="A55" s="272"/>
      <c r="B55" s="389"/>
      <c r="C55" s="389"/>
      <c r="D55" s="389"/>
      <c r="E55" s="389"/>
      <c r="F55" s="389"/>
      <c r="G55" s="389"/>
      <c r="H55" s="391"/>
      <c r="I55" s="48"/>
      <c r="J55" s="8"/>
      <c r="K55" s="41" t="s">
        <v>56</v>
      </c>
      <c r="L55" s="95">
        <v>261</v>
      </c>
      <c r="M55" s="40">
        <v>30</v>
      </c>
      <c r="N55" s="40">
        <v>59</v>
      </c>
      <c r="O55" s="40">
        <v>3</v>
      </c>
      <c r="P55" s="40">
        <v>218</v>
      </c>
      <c r="Q55" s="40">
        <v>196</v>
      </c>
      <c r="R55" s="40">
        <v>49</v>
      </c>
      <c r="S55" s="40">
        <v>175</v>
      </c>
      <c r="T55" s="40">
        <v>173</v>
      </c>
      <c r="U55" s="51"/>
      <c r="V55" s="51"/>
    </row>
    <row r="56" spans="1:22" ht="15" customHeight="1">
      <c r="A56" s="218" t="s">
        <v>375</v>
      </c>
      <c r="B56" s="169">
        <v>37185</v>
      </c>
      <c r="C56" s="161">
        <v>13322</v>
      </c>
      <c r="D56" s="161">
        <v>84</v>
      </c>
      <c r="E56" s="163">
        <f>SUM(F56:H56)</f>
        <v>50423</v>
      </c>
      <c r="F56" s="161">
        <v>49613</v>
      </c>
      <c r="G56" s="161">
        <v>310</v>
      </c>
      <c r="H56" s="161">
        <v>500</v>
      </c>
      <c r="I56" s="48"/>
      <c r="J56" s="8"/>
      <c r="K56" s="41"/>
      <c r="L56" s="96"/>
      <c r="M56" s="23"/>
      <c r="N56" s="23"/>
      <c r="O56" s="23"/>
      <c r="P56" s="23"/>
      <c r="Q56" s="23"/>
      <c r="R56" s="23"/>
      <c r="S56" s="23"/>
      <c r="T56" s="23"/>
      <c r="U56" s="51"/>
      <c r="V56" s="51"/>
    </row>
    <row r="57" spans="1:22" ht="15" customHeight="1">
      <c r="A57" s="31"/>
      <c r="B57" s="191"/>
      <c r="C57" s="192"/>
      <c r="D57" s="192"/>
      <c r="E57" s="163"/>
      <c r="F57" s="192"/>
      <c r="G57" s="192"/>
      <c r="H57" s="192"/>
      <c r="I57" s="48"/>
      <c r="J57" s="267" t="s">
        <v>57</v>
      </c>
      <c r="K57" s="282"/>
      <c r="L57" s="122">
        <f>SUM(L58:L61)</f>
        <v>4329</v>
      </c>
      <c r="M57" s="122">
        <f>SUM(M58:M61)</f>
        <v>753</v>
      </c>
      <c r="N57" s="122">
        <f aca="true" t="shared" si="7" ref="N57:T57">SUM(N58:N61)</f>
        <v>768</v>
      </c>
      <c r="O57" s="122">
        <f t="shared" si="7"/>
        <v>91</v>
      </c>
      <c r="P57" s="122">
        <f t="shared" si="7"/>
        <v>3793</v>
      </c>
      <c r="Q57" s="122">
        <f t="shared" si="7"/>
        <v>2893</v>
      </c>
      <c r="R57" s="122">
        <f t="shared" si="7"/>
        <v>2816</v>
      </c>
      <c r="S57" s="122">
        <f t="shared" si="7"/>
        <v>1337</v>
      </c>
      <c r="T57" s="122">
        <f t="shared" si="7"/>
        <v>1551</v>
      </c>
      <c r="U57" s="51"/>
      <c r="V57" s="51"/>
    </row>
    <row r="58" spans="1:22" ht="15" customHeight="1">
      <c r="A58" s="91">
        <v>5</v>
      </c>
      <c r="B58" s="174">
        <v>37186</v>
      </c>
      <c r="C58" s="163">
        <v>13907</v>
      </c>
      <c r="D58" s="163">
        <v>431</v>
      </c>
      <c r="E58" s="163">
        <f>SUM(F58:H58)</f>
        <v>50662</v>
      </c>
      <c r="F58" s="163">
        <v>50018</v>
      </c>
      <c r="G58" s="163">
        <v>141</v>
      </c>
      <c r="H58" s="163">
        <v>503</v>
      </c>
      <c r="I58" s="48"/>
      <c r="J58" s="8"/>
      <c r="K58" s="41" t="s">
        <v>58</v>
      </c>
      <c r="L58" s="95">
        <v>1291</v>
      </c>
      <c r="M58" s="40">
        <v>284</v>
      </c>
      <c r="N58" s="40">
        <v>274</v>
      </c>
      <c r="O58" s="40">
        <v>48</v>
      </c>
      <c r="P58" s="40">
        <v>1082</v>
      </c>
      <c r="Q58" s="40">
        <v>942</v>
      </c>
      <c r="R58" s="40">
        <v>957</v>
      </c>
      <c r="S58" s="40">
        <v>457</v>
      </c>
      <c r="T58" s="40">
        <v>459</v>
      </c>
      <c r="U58" s="51"/>
      <c r="V58" s="51"/>
    </row>
    <row r="59" spans="1:22" ht="15" customHeight="1">
      <c r="A59" s="31"/>
      <c r="B59" s="172"/>
      <c r="C59" s="173"/>
      <c r="D59" s="173"/>
      <c r="E59" s="163"/>
      <c r="F59" s="173"/>
      <c r="G59" s="173"/>
      <c r="H59" s="173"/>
      <c r="I59" s="48"/>
      <c r="J59" s="8"/>
      <c r="K59" s="41" t="s">
        <v>59</v>
      </c>
      <c r="L59" s="95">
        <v>1433</v>
      </c>
      <c r="M59" s="40">
        <v>126</v>
      </c>
      <c r="N59" s="40">
        <v>217</v>
      </c>
      <c r="O59" s="40">
        <v>13</v>
      </c>
      <c r="P59" s="40">
        <v>1203</v>
      </c>
      <c r="Q59" s="40">
        <v>851</v>
      </c>
      <c r="R59" s="40">
        <v>963</v>
      </c>
      <c r="S59" s="40">
        <v>204</v>
      </c>
      <c r="T59" s="40">
        <v>307</v>
      </c>
      <c r="U59" s="51"/>
      <c r="V59" s="51"/>
    </row>
    <row r="60" spans="1:22" ht="15" customHeight="1">
      <c r="A60" s="91">
        <v>6</v>
      </c>
      <c r="B60" s="174">
        <v>36007</v>
      </c>
      <c r="C60" s="163">
        <v>18441</v>
      </c>
      <c r="D60" s="163">
        <v>284</v>
      </c>
      <c r="E60" s="163">
        <f>SUM(F60:H60)</f>
        <v>54164</v>
      </c>
      <c r="F60" s="163">
        <v>53375</v>
      </c>
      <c r="G60" s="163">
        <v>328</v>
      </c>
      <c r="H60" s="163">
        <v>461</v>
      </c>
      <c r="I60" s="48"/>
      <c r="J60" s="8"/>
      <c r="K60" s="41" t="s">
        <v>60</v>
      </c>
      <c r="L60" s="95">
        <v>895</v>
      </c>
      <c r="M60" s="40">
        <v>190</v>
      </c>
      <c r="N60" s="40">
        <v>107</v>
      </c>
      <c r="O60" s="40">
        <v>25</v>
      </c>
      <c r="P60" s="40">
        <v>699</v>
      </c>
      <c r="Q60" s="40">
        <v>525</v>
      </c>
      <c r="R60" s="40">
        <v>582</v>
      </c>
      <c r="S60" s="40">
        <v>253</v>
      </c>
      <c r="T60" s="40">
        <v>331</v>
      </c>
      <c r="U60" s="51"/>
      <c r="V60" s="51"/>
    </row>
    <row r="61" spans="1:22" ht="15" customHeight="1">
      <c r="A61" s="31"/>
      <c r="B61" s="172"/>
      <c r="C61" s="173"/>
      <c r="D61" s="173"/>
      <c r="E61" s="163"/>
      <c r="F61" s="173"/>
      <c r="G61" s="173"/>
      <c r="H61" s="173"/>
      <c r="I61" s="48"/>
      <c r="J61" s="8"/>
      <c r="K61" s="41" t="s">
        <v>61</v>
      </c>
      <c r="L61" s="95">
        <v>710</v>
      </c>
      <c r="M61" s="40">
        <v>153</v>
      </c>
      <c r="N61" s="40">
        <v>170</v>
      </c>
      <c r="O61" s="40">
        <v>5</v>
      </c>
      <c r="P61" s="40">
        <v>809</v>
      </c>
      <c r="Q61" s="40">
        <v>575</v>
      </c>
      <c r="R61" s="40">
        <v>314</v>
      </c>
      <c r="S61" s="40">
        <v>423</v>
      </c>
      <c r="T61" s="40">
        <v>454</v>
      </c>
      <c r="U61" s="51"/>
      <c r="V61" s="51"/>
    </row>
    <row r="62" spans="1:22" ht="15" customHeight="1">
      <c r="A62" s="91">
        <v>7</v>
      </c>
      <c r="B62" s="174">
        <v>34845</v>
      </c>
      <c r="C62" s="163">
        <v>19912</v>
      </c>
      <c r="D62" s="163">
        <v>44</v>
      </c>
      <c r="E62" s="163">
        <f>SUM(F62:H62)</f>
        <v>54713</v>
      </c>
      <c r="F62" s="163">
        <v>54121</v>
      </c>
      <c r="G62" s="163">
        <v>160</v>
      </c>
      <c r="H62" s="163">
        <v>432</v>
      </c>
      <c r="I62" s="48"/>
      <c r="J62" s="8"/>
      <c r="K62" s="41"/>
      <c r="L62" s="96"/>
      <c r="M62" s="23"/>
      <c r="N62" s="23"/>
      <c r="O62" s="23"/>
      <c r="P62" s="23"/>
      <c r="Q62" s="23"/>
      <c r="R62" s="23"/>
      <c r="S62" s="23"/>
      <c r="T62" s="23"/>
      <c r="U62" s="51"/>
      <c r="V62" s="51"/>
    </row>
    <row r="63" spans="1:22" ht="15" customHeight="1">
      <c r="A63" s="31"/>
      <c r="B63" s="172"/>
      <c r="C63" s="173"/>
      <c r="D63" s="173"/>
      <c r="E63" s="122"/>
      <c r="F63" s="173"/>
      <c r="G63" s="173"/>
      <c r="H63" s="173"/>
      <c r="I63" s="48"/>
      <c r="J63" s="267" t="s">
        <v>65</v>
      </c>
      <c r="K63" s="282"/>
      <c r="L63" s="122">
        <f>SUM(L64)</f>
        <v>815</v>
      </c>
      <c r="M63" s="122">
        <f>SUM(M64)</f>
        <v>120</v>
      </c>
      <c r="N63" s="122">
        <f aca="true" t="shared" si="8" ref="N63:T63">SUM(N64)</f>
        <v>224</v>
      </c>
      <c r="O63" s="122">
        <f t="shared" si="8"/>
        <v>14</v>
      </c>
      <c r="P63" s="122">
        <f t="shared" si="8"/>
        <v>455</v>
      </c>
      <c r="Q63" s="122">
        <f t="shared" si="8"/>
        <v>276</v>
      </c>
      <c r="R63" s="122">
        <f t="shared" si="8"/>
        <v>356</v>
      </c>
      <c r="S63" s="122">
        <f t="shared" si="8"/>
        <v>121</v>
      </c>
      <c r="T63" s="122">
        <f t="shared" si="8"/>
        <v>155</v>
      </c>
      <c r="U63" s="51"/>
      <c r="V63" s="51"/>
    </row>
    <row r="64" spans="1:22" ht="15" customHeight="1">
      <c r="A64" s="219">
        <v>8</v>
      </c>
      <c r="B64" s="230">
        <v>36970</v>
      </c>
      <c r="C64" s="231">
        <v>19555</v>
      </c>
      <c r="D64" s="231">
        <v>21</v>
      </c>
      <c r="E64" s="220">
        <f>SUM(F64:H64)</f>
        <v>56504</v>
      </c>
      <c r="F64" s="231">
        <v>55966</v>
      </c>
      <c r="G64" s="231">
        <v>87</v>
      </c>
      <c r="H64" s="231">
        <v>451</v>
      </c>
      <c r="I64" s="48"/>
      <c r="J64" s="9"/>
      <c r="K64" s="43" t="s">
        <v>68</v>
      </c>
      <c r="L64" s="99">
        <v>815</v>
      </c>
      <c r="M64" s="44">
        <v>120</v>
      </c>
      <c r="N64" s="44">
        <v>224</v>
      </c>
      <c r="O64" s="44">
        <v>14</v>
      </c>
      <c r="P64" s="44">
        <v>455</v>
      </c>
      <c r="Q64" s="44">
        <v>276</v>
      </c>
      <c r="R64" s="44">
        <v>356</v>
      </c>
      <c r="S64" s="44">
        <v>121</v>
      </c>
      <c r="T64" s="44">
        <v>155</v>
      </c>
      <c r="U64" s="51"/>
      <c r="V64" s="51"/>
    </row>
    <row r="65" spans="1:10" ht="15" customHeight="1">
      <c r="A65" s="48" t="s">
        <v>158</v>
      </c>
      <c r="B65" s="48"/>
      <c r="C65" s="48"/>
      <c r="D65" s="48"/>
      <c r="E65" s="48"/>
      <c r="F65" s="48" t="s">
        <v>341</v>
      </c>
      <c r="G65" s="48"/>
      <c r="H65" s="48"/>
      <c r="J65" s="24" t="s">
        <v>342</v>
      </c>
    </row>
  </sheetData>
  <sheetProtection/>
  <mergeCells count="57">
    <mergeCell ref="A2:G2"/>
    <mergeCell ref="J2:T2"/>
    <mergeCell ref="A4:A6"/>
    <mergeCell ref="B4:B6"/>
    <mergeCell ref="C4:C6"/>
    <mergeCell ref="D4:D6"/>
    <mergeCell ref="E4:G4"/>
    <mergeCell ref="E5:E6"/>
    <mergeCell ref="F5:F6"/>
    <mergeCell ref="G5:G6"/>
    <mergeCell ref="T4:T5"/>
    <mergeCell ref="Q4:Q5"/>
    <mergeCell ref="R4:R5"/>
    <mergeCell ref="A16:F16"/>
    <mergeCell ref="L4:O4"/>
    <mergeCell ref="P4:P5"/>
    <mergeCell ref="J4:K5"/>
    <mergeCell ref="S4:S5"/>
    <mergeCell ref="J10:K10"/>
    <mergeCell ref="J6:K6"/>
    <mergeCell ref="J7:K7"/>
    <mergeCell ref="J12:K12"/>
    <mergeCell ref="J13:K13"/>
    <mergeCell ref="J14:K14"/>
    <mergeCell ref="J15:K15"/>
    <mergeCell ref="J8:K8"/>
    <mergeCell ref="J9:K9"/>
    <mergeCell ref="J11:K11"/>
    <mergeCell ref="J57:K57"/>
    <mergeCell ref="J36:K36"/>
    <mergeCell ref="J43:K43"/>
    <mergeCell ref="J49:K49"/>
    <mergeCell ref="A50:H50"/>
    <mergeCell ref="E18:E19"/>
    <mergeCell ref="F18:F19"/>
    <mergeCell ref="A18:A20"/>
    <mergeCell ref="B18:B19"/>
    <mergeCell ref="C18:C19"/>
    <mergeCell ref="F54:F55"/>
    <mergeCell ref="G54:G55"/>
    <mergeCell ref="H54:H55"/>
    <mergeCell ref="J17:K17"/>
    <mergeCell ref="J20:K20"/>
    <mergeCell ref="J26:K26"/>
    <mergeCell ref="A33:G33"/>
    <mergeCell ref="A35:A37"/>
    <mergeCell ref="D18:D19"/>
    <mergeCell ref="B35:C36"/>
    <mergeCell ref="D35:E36"/>
    <mergeCell ref="F35:G36"/>
    <mergeCell ref="J63:K63"/>
    <mergeCell ref="A52:A55"/>
    <mergeCell ref="B52:B55"/>
    <mergeCell ref="C52:C55"/>
    <mergeCell ref="D52:D55"/>
    <mergeCell ref="E52:H53"/>
    <mergeCell ref="E54:E5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26">
      <selection activeCell="A57" sqref="A57"/>
    </sheetView>
  </sheetViews>
  <sheetFormatPr defaultColWidth="10.59765625" defaultRowHeight="15"/>
  <cols>
    <col min="1" max="3" width="3.59765625" style="72" customWidth="1"/>
    <col min="4" max="4" width="25" style="72" customWidth="1"/>
    <col min="5" max="14" width="14.59765625" style="72" customWidth="1"/>
    <col min="15" max="16384" width="10.59765625" style="72" customWidth="1"/>
  </cols>
  <sheetData>
    <row r="1" spans="1:14" s="70" customFormat="1" ht="19.5" customHeight="1">
      <c r="A1" s="69" t="s">
        <v>159</v>
      </c>
      <c r="N1" s="71" t="s">
        <v>160</v>
      </c>
    </row>
    <row r="2" spans="1:14" ht="19.5" customHeight="1">
      <c r="A2" s="431" t="s">
        <v>428</v>
      </c>
      <c r="B2" s="431"/>
      <c r="C2" s="431"/>
      <c r="D2" s="431"/>
      <c r="E2" s="431"/>
      <c r="F2" s="431"/>
      <c r="G2" s="431"/>
      <c r="H2" s="431"/>
      <c r="I2" s="431"/>
      <c r="J2" s="431"/>
      <c r="K2" s="431"/>
      <c r="L2" s="431"/>
      <c r="M2" s="431"/>
      <c r="N2" s="432"/>
    </row>
    <row r="3" spans="1:14" ht="19.5" customHeight="1">
      <c r="A3" s="433" t="s">
        <v>429</v>
      </c>
      <c r="B3" s="434"/>
      <c r="C3" s="434"/>
      <c r="D3" s="434"/>
      <c r="E3" s="434"/>
      <c r="F3" s="434"/>
      <c r="G3" s="434"/>
      <c r="H3" s="434"/>
      <c r="I3" s="434"/>
      <c r="J3" s="434"/>
      <c r="K3" s="434"/>
      <c r="L3" s="434"/>
      <c r="M3" s="434"/>
      <c r="N3" s="434"/>
    </row>
    <row r="4" spans="1:14" ht="18" customHeight="1" thickBot="1">
      <c r="A4" s="239" t="s">
        <v>430</v>
      </c>
      <c r="N4" s="73" t="s">
        <v>161</v>
      </c>
    </row>
    <row r="5" spans="1:14" ht="21.75" customHeight="1">
      <c r="A5" s="435" t="s">
        <v>431</v>
      </c>
      <c r="B5" s="436"/>
      <c r="C5" s="436"/>
      <c r="D5" s="437"/>
      <c r="E5" s="440" t="s">
        <v>433</v>
      </c>
      <c r="F5" s="440" t="s">
        <v>434</v>
      </c>
      <c r="G5" s="440" t="s">
        <v>435</v>
      </c>
      <c r="H5" s="440" t="s">
        <v>436</v>
      </c>
      <c r="I5" s="440" t="s">
        <v>437</v>
      </c>
      <c r="J5" s="442" t="s">
        <v>438</v>
      </c>
      <c r="K5" s="443"/>
      <c r="L5" s="443"/>
      <c r="M5" s="443"/>
      <c r="N5" s="274"/>
    </row>
    <row r="6" spans="1:14" ht="21.75" customHeight="1">
      <c r="A6" s="438"/>
      <c r="B6" s="438"/>
      <c r="C6" s="438"/>
      <c r="D6" s="439"/>
      <c r="E6" s="441"/>
      <c r="F6" s="441"/>
      <c r="G6" s="441"/>
      <c r="H6" s="441"/>
      <c r="I6" s="441"/>
      <c r="J6" s="74" t="s">
        <v>162</v>
      </c>
      <c r="K6" s="74" t="s">
        <v>163</v>
      </c>
      <c r="L6" s="74" t="s">
        <v>164</v>
      </c>
      <c r="M6" s="74" t="s">
        <v>165</v>
      </c>
      <c r="N6" s="75" t="s">
        <v>363</v>
      </c>
    </row>
    <row r="7" spans="1:14" ht="21.75" customHeight="1">
      <c r="A7" s="444" t="s">
        <v>432</v>
      </c>
      <c r="B7" s="413" t="s">
        <v>358</v>
      </c>
      <c r="C7" s="414"/>
      <c r="D7" s="415"/>
      <c r="E7" s="193">
        <v>4.73</v>
      </c>
      <c r="F7" s="194">
        <v>4.58</v>
      </c>
      <c r="G7" s="194">
        <v>4.76</v>
      </c>
      <c r="H7" s="194">
        <v>4.3</v>
      </c>
      <c r="I7" s="194">
        <v>4.47</v>
      </c>
      <c r="J7" s="76">
        <v>4.33</v>
      </c>
      <c r="K7" s="76">
        <v>3.68</v>
      </c>
      <c r="L7" s="76">
        <v>3.79</v>
      </c>
      <c r="M7" s="76">
        <v>5.84</v>
      </c>
      <c r="N7" s="76">
        <v>5.3</v>
      </c>
    </row>
    <row r="8" spans="1:14" ht="21.75" customHeight="1">
      <c r="A8" s="426"/>
      <c r="B8" s="416" t="s">
        <v>166</v>
      </c>
      <c r="C8" s="417"/>
      <c r="D8" s="418"/>
      <c r="E8" s="195">
        <v>133.3</v>
      </c>
      <c r="F8" s="196">
        <v>137.8</v>
      </c>
      <c r="G8" s="196">
        <v>140.4</v>
      </c>
      <c r="H8" s="196">
        <v>134.7</v>
      </c>
      <c r="I8" s="196">
        <v>133.7</v>
      </c>
      <c r="J8" s="78">
        <v>44.5</v>
      </c>
      <c r="K8" s="78">
        <v>73.2</v>
      </c>
      <c r="L8" s="78">
        <v>112.1</v>
      </c>
      <c r="M8" s="78">
        <v>171.2</v>
      </c>
      <c r="N8" s="78">
        <v>287.2</v>
      </c>
    </row>
    <row r="9" spans="1:14" ht="21.75" customHeight="1">
      <c r="A9" s="426"/>
      <c r="B9" s="416" t="s">
        <v>167</v>
      </c>
      <c r="C9" s="417"/>
      <c r="D9" s="418"/>
      <c r="E9" s="197">
        <v>1149</v>
      </c>
      <c r="F9" s="198">
        <v>1211</v>
      </c>
      <c r="G9" s="198">
        <v>1126</v>
      </c>
      <c r="H9" s="198">
        <v>894</v>
      </c>
      <c r="I9" s="198">
        <v>834</v>
      </c>
      <c r="J9" s="79">
        <v>554</v>
      </c>
      <c r="K9" s="79">
        <v>397</v>
      </c>
      <c r="L9" s="79">
        <v>742</v>
      </c>
      <c r="M9" s="79">
        <v>886</v>
      </c>
      <c r="N9" s="79">
        <v>1820</v>
      </c>
    </row>
    <row r="10" spans="1:14" ht="21.75" customHeight="1">
      <c r="A10" s="445"/>
      <c r="B10" s="447" t="s">
        <v>168</v>
      </c>
      <c r="C10" s="448"/>
      <c r="D10" s="449"/>
      <c r="E10" s="199">
        <v>2912.8</v>
      </c>
      <c r="F10" s="200">
        <v>2661.5</v>
      </c>
      <c r="G10" s="200">
        <v>2577.4</v>
      </c>
      <c r="H10" s="200">
        <v>2360.3</v>
      </c>
      <c r="I10" s="200">
        <v>2404.3</v>
      </c>
      <c r="J10" s="151">
        <v>1373.6</v>
      </c>
      <c r="K10" s="151">
        <v>721.7</v>
      </c>
      <c r="L10" s="151">
        <v>4566.5</v>
      </c>
      <c r="M10" s="151">
        <v>2232.5</v>
      </c>
      <c r="N10" s="151">
        <v>4697.4</v>
      </c>
    </row>
    <row r="11" spans="1:14" ht="21.75" customHeight="1">
      <c r="A11" s="143"/>
      <c r="B11" s="416" t="s">
        <v>343</v>
      </c>
      <c r="C11" s="417"/>
      <c r="D11" s="418"/>
      <c r="E11" s="195">
        <v>2912.8</v>
      </c>
      <c r="F11" s="196">
        <v>2661.5</v>
      </c>
      <c r="G11" s="196">
        <v>2577.4</v>
      </c>
      <c r="H11" s="196">
        <v>2360.3</v>
      </c>
      <c r="I11" s="196">
        <v>2404.3</v>
      </c>
      <c r="J11" s="78">
        <v>1373.6</v>
      </c>
      <c r="K11" s="78">
        <v>721.7</v>
      </c>
      <c r="L11" s="78">
        <v>4566.5</v>
      </c>
      <c r="M11" s="78">
        <v>2232.5</v>
      </c>
      <c r="N11" s="78">
        <v>4697.4</v>
      </c>
    </row>
    <row r="12" spans="1:14" ht="21.75" customHeight="1">
      <c r="A12" s="152"/>
      <c r="B12" s="154"/>
      <c r="C12" s="153"/>
      <c r="D12" s="109" t="s">
        <v>169</v>
      </c>
      <c r="E12" s="201">
        <v>1141.1</v>
      </c>
      <c r="F12" s="196">
        <v>1077.6</v>
      </c>
      <c r="G12" s="196">
        <v>1060.5</v>
      </c>
      <c r="H12" s="196">
        <v>1206.2</v>
      </c>
      <c r="I12" s="196">
        <v>1230.9</v>
      </c>
      <c r="J12" s="78">
        <v>531.3</v>
      </c>
      <c r="K12" s="78">
        <v>427.6</v>
      </c>
      <c r="L12" s="78">
        <v>1921.2</v>
      </c>
      <c r="M12" s="78">
        <v>1476.8</v>
      </c>
      <c r="N12" s="78">
        <v>2448.1</v>
      </c>
    </row>
    <row r="13" spans="1:14" ht="21.75" customHeight="1">
      <c r="A13" s="411" t="s">
        <v>258</v>
      </c>
      <c r="B13" s="416" t="s">
        <v>170</v>
      </c>
      <c r="C13" s="417"/>
      <c r="D13" s="418"/>
      <c r="E13" s="196">
        <v>8503.6</v>
      </c>
      <c r="F13" s="196">
        <f>SUM(F14,F17)</f>
        <v>8219.599999999999</v>
      </c>
      <c r="G13" s="196">
        <f aca="true" t="shared" si="0" ref="G13:M13">SUM(G14,G17)</f>
        <v>8648.4</v>
      </c>
      <c r="H13" s="196">
        <v>7908.3</v>
      </c>
      <c r="I13" s="196">
        <f t="shared" si="0"/>
        <v>7947.400000000001</v>
      </c>
      <c r="J13" s="196">
        <f t="shared" si="0"/>
        <v>9322.2</v>
      </c>
      <c r="K13" s="196">
        <f t="shared" si="0"/>
        <v>6796.6</v>
      </c>
      <c r="L13" s="196">
        <f t="shared" si="0"/>
        <v>7106.599999999999</v>
      </c>
      <c r="M13" s="196">
        <f t="shared" si="0"/>
        <v>7552.799999999999</v>
      </c>
      <c r="N13" s="196">
        <f>SUM(N14,N17)</f>
        <v>9878.900000000001</v>
      </c>
    </row>
    <row r="14" spans="1:14" ht="21.75" customHeight="1">
      <c r="A14" s="426"/>
      <c r="B14" s="428" t="s">
        <v>171</v>
      </c>
      <c r="C14" s="429"/>
      <c r="D14" s="430"/>
      <c r="E14" s="196">
        <v>1096.7</v>
      </c>
      <c r="F14" s="196">
        <f>F15-F16</f>
        <v>916.3999999999996</v>
      </c>
      <c r="G14" s="196">
        <f aca="true" t="shared" si="1" ref="G14:N14">G15-G16</f>
        <v>1184.3999999999992</v>
      </c>
      <c r="H14" s="196">
        <v>827.2</v>
      </c>
      <c r="I14" s="196">
        <f t="shared" si="1"/>
        <v>776.8</v>
      </c>
      <c r="J14" s="196">
        <f t="shared" si="1"/>
        <v>580</v>
      </c>
      <c r="K14" s="196">
        <f t="shared" si="1"/>
        <v>301.1</v>
      </c>
      <c r="L14" s="196">
        <f t="shared" si="1"/>
        <v>127.20000000000005</v>
      </c>
      <c r="M14" s="196">
        <f t="shared" si="1"/>
        <v>631.0999999999999</v>
      </c>
      <c r="N14" s="196">
        <f t="shared" si="1"/>
        <v>2314.4000000000005</v>
      </c>
    </row>
    <row r="15" spans="1:14" ht="21.75" customHeight="1">
      <c r="A15" s="426"/>
      <c r="B15" s="428" t="s">
        <v>172</v>
      </c>
      <c r="C15" s="429"/>
      <c r="D15" s="430"/>
      <c r="E15" s="196">
        <f>SUM('048'!D6)</f>
        <v>2943</v>
      </c>
      <c r="F15" s="196">
        <f>SUM('048'!E6)</f>
        <v>2801.4999999999995</v>
      </c>
      <c r="G15" s="196">
        <f>SUM('048'!F6)</f>
        <v>3077.0999999999995</v>
      </c>
      <c r="H15" s="196">
        <v>2705.6</v>
      </c>
      <c r="I15" s="196">
        <f>SUM('048'!H6)</f>
        <v>2667.4</v>
      </c>
      <c r="J15" s="260">
        <v>2784</v>
      </c>
      <c r="K15" s="260">
        <v>900</v>
      </c>
      <c r="L15" s="260">
        <v>1472.3</v>
      </c>
      <c r="M15" s="260">
        <v>2197.2</v>
      </c>
      <c r="N15" s="260">
        <v>6872.1</v>
      </c>
    </row>
    <row r="16" spans="1:14" ht="21.75" customHeight="1">
      <c r="A16" s="426"/>
      <c r="B16" s="428" t="s">
        <v>173</v>
      </c>
      <c r="C16" s="429"/>
      <c r="D16" s="430"/>
      <c r="E16" s="196">
        <v>1846.3</v>
      </c>
      <c r="F16" s="196">
        <f>SUM('048'!E22)</f>
        <v>1885.1</v>
      </c>
      <c r="G16" s="196">
        <f>SUM('048'!F22)</f>
        <v>1892.7000000000003</v>
      </c>
      <c r="H16" s="196">
        <f>SUM('048'!G22)</f>
        <v>1878.3999999999996</v>
      </c>
      <c r="I16" s="196">
        <f>SUM('048'!H22)</f>
        <v>1890.6000000000001</v>
      </c>
      <c r="J16" s="260">
        <v>2204</v>
      </c>
      <c r="K16" s="260">
        <v>598.9</v>
      </c>
      <c r="L16" s="260">
        <v>1345.1</v>
      </c>
      <c r="M16" s="260">
        <v>1566.1</v>
      </c>
      <c r="N16" s="260">
        <v>4557.7</v>
      </c>
    </row>
    <row r="17" spans="1:14" ht="21.75" customHeight="1">
      <c r="A17" s="426"/>
      <c r="B17" s="428" t="s">
        <v>174</v>
      </c>
      <c r="C17" s="429"/>
      <c r="D17" s="430"/>
      <c r="E17" s="196">
        <v>7406.9</v>
      </c>
      <c r="F17" s="196">
        <f>F18-F19</f>
        <v>7303.2</v>
      </c>
      <c r="G17" s="196">
        <f aca="true" t="shared" si="2" ref="G17:N17">G18-G19</f>
        <v>7464.000000000001</v>
      </c>
      <c r="H17" s="196">
        <f t="shared" si="2"/>
        <v>7081.1</v>
      </c>
      <c r="I17" s="196">
        <f t="shared" si="2"/>
        <v>7170.6</v>
      </c>
      <c r="J17" s="196">
        <f t="shared" si="2"/>
        <v>8742.2</v>
      </c>
      <c r="K17" s="196">
        <f t="shared" si="2"/>
        <v>6495.5</v>
      </c>
      <c r="L17" s="196">
        <f t="shared" si="2"/>
        <v>6979.4</v>
      </c>
      <c r="M17" s="196">
        <f t="shared" si="2"/>
        <v>6921.7</v>
      </c>
      <c r="N17" s="196">
        <f t="shared" si="2"/>
        <v>7564.5</v>
      </c>
    </row>
    <row r="18" spans="1:14" ht="21.75" customHeight="1">
      <c r="A18" s="426"/>
      <c r="B18" s="428" t="s">
        <v>175</v>
      </c>
      <c r="C18" s="429"/>
      <c r="D18" s="430"/>
      <c r="E18" s="196">
        <v>7846.4</v>
      </c>
      <c r="F18" s="196">
        <f>SUM('048'!N6)</f>
        <v>7670.9</v>
      </c>
      <c r="G18" s="196">
        <f>SUM('048'!O6)</f>
        <v>7683.000000000001</v>
      </c>
      <c r="H18" s="196">
        <f>SUM('048'!P6)</f>
        <v>7444.900000000001</v>
      </c>
      <c r="I18" s="196">
        <f>SUM('048'!Q6)</f>
        <v>7458.3</v>
      </c>
      <c r="J18" s="260">
        <v>9822.7</v>
      </c>
      <c r="K18" s="260">
        <v>6687.9</v>
      </c>
      <c r="L18" s="260">
        <v>7079.7</v>
      </c>
      <c r="M18" s="260">
        <v>7015.7</v>
      </c>
      <c r="N18" s="260">
        <v>7741.8</v>
      </c>
    </row>
    <row r="19" spans="1:14" ht="21.75" customHeight="1">
      <c r="A19" s="426"/>
      <c r="B19" s="428" t="s">
        <v>176</v>
      </c>
      <c r="C19" s="429"/>
      <c r="D19" s="430"/>
      <c r="E19" s="195">
        <v>439.5</v>
      </c>
      <c r="F19" s="196">
        <v>367.7</v>
      </c>
      <c r="G19" s="196">
        <v>219</v>
      </c>
      <c r="H19" s="196">
        <v>363.8</v>
      </c>
      <c r="I19" s="196">
        <v>287.7</v>
      </c>
      <c r="J19" s="260">
        <v>1080.5</v>
      </c>
      <c r="K19" s="260">
        <v>192.4</v>
      </c>
      <c r="L19" s="260">
        <v>100.3</v>
      </c>
      <c r="M19" s="260">
        <v>94</v>
      </c>
      <c r="N19" s="260">
        <v>177.3</v>
      </c>
    </row>
    <row r="20" spans="1:14" ht="21.75" customHeight="1">
      <c r="A20" s="426"/>
      <c r="B20" s="416" t="s">
        <v>177</v>
      </c>
      <c r="C20" s="417"/>
      <c r="D20" s="418"/>
      <c r="E20" s="196">
        <f>SUM('048'!M19)</f>
        <v>1677</v>
      </c>
      <c r="F20" s="196">
        <f>SUM('048'!N19)</f>
        <v>1543.1999999999998</v>
      </c>
      <c r="G20" s="196">
        <f>SUM('048'!O19)</f>
        <v>1576.8000000000002</v>
      </c>
      <c r="H20" s="196">
        <f>SUM('048'!P19)</f>
        <v>1518.3</v>
      </c>
      <c r="I20" s="196">
        <f>SUM('048'!Q19)</f>
        <v>1573.1</v>
      </c>
      <c r="J20" s="260">
        <v>1309</v>
      </c>
      <c r="K20" s="260">
        <v>1295.2</v>
      </c>
      <c r="L20" s="260">
        <v>1544</v>
      </c>
      <c r="M20" s="260">
        <v>1807.3</v>
      </c>
      <c r="N20" s="260">
        <v>2076.5</v>
      </c>
    </row>
    <row r="21" spans="1:14" ht="21.75" customHeight="1">
      <c r="A21" s="426"/>
      <c r="B21" s="416" t="s">
        <v>178</v>
      </c>
      <c r="C21" s="417"/>
      <c r="D21" s="418"/>
      <c r="E21" s="195">
        <v>1755.9</v>
      </c>
      <c r="F21" s="196">
        <v>1827.2</v>
      </c>
      <c r="G21" s="196">
        <v>1786.2</v>
      </c>
      <c r="H21" s="196">
        <v>1857.6</v>
      </c>
      <c r="I21" s="196">
        <v>1704.4</v>
      </c>
      <c r="J21" s="261">
        <v>2011.9</v>
      </c>
      <c r="K21" s="261">
        <v>1198.1</v>
      </c>
      <c r="L21" s="261">
        <v>1617</v>
      </c>
      <c r="M21" s="261">
        <v>2094.7</v>
      </c>
      <c r="N21" s="261">
        <v>2116.6</v>
      </c>
    </row>
    <row r="22" spans="1:14" ht="21.75" customHeight="1">
      <c r="A22" s="426"/>
      <c r="B22" s="416" t="s">
        <v>179</v>
      </c>
      <c r="C22" s="417"/>
      <c r="D22" s="418"/>
      <c r="E22" s="196">
        <f>SUM(E13,E21-E20)</f>
        <v>8582.5</v>
      </c>
      <c r="F22" s="196">
        <f>SUM(F13,F21-F20)</f>
        <v>8503.599999999999</v>
      </c>
      <c r="G22" s="196">
        <f aca="true" t="shared" si="3" ref="G22:N22">SUM(G13,G21-G20)</f>
        <v>8857.8</v>
      </c>
      <c r="H22" s="196">
        <f t="shared" si="3"/>
        <v>8247.6</v>
      </c>
      <c r="I22" s="196">
        <f t="shared" si="3"/>
        <v>8078.700000000001</v>
      </c>
      <c r="J22" s="196">
        <f t="shared" si="3"/>
        <v>10025.1</v>
      </c>
      <c r="K22" s="196">
        <f t="shared" si="3"/>
        <v>6699.5</v>
      </c>
      <c r="L22" s="196">
        <f t="shared" si="3"/>
        <v>7179.599999999999</v>
      </c>
      <c r="M22" s="196">
        <f t="shared" si="3"/>
        <v>7840.199999999999</v>
      </c>
      <c r="N22" s="196">
        <f t="shared" si="3"/>
        <v>9919.000000000002</v>
      </c>
    </row>
    <row r="23" spans="1:14" ht="21.75" customHeight="1">
      <c r="A23" s="426"/>
      <c r="B23" s="416" t="s">
        <v>180</v>
      </c>
      <c r="C23" s="417"/>
      <c r="D23" s="418"/>
      <c r="E23" s="196">
        <f>SUM('048'!M26)</f>
        <v>5918.5</v>
      </c>
      <c r="F23" s="196">
        <f>SUM('048'!N26)</f>
        <v>6173.3</v>
      </c>
      <c r="G23" s="196">
        <f>SUM('048'!O26)</f>
        <v>6076.3</v>
      </c>
      <c r="H23" s="196">
        <f>SUM('048'!P26)</f>
        <v>5894.7</v>
      </c>
      <c r="I23" s="196">
        <f>SUM('048'!Q26)</f>
        <v>6281</v>
      </c>
      <c r="J23" s="260">
        <v>5373.7</v>
      </c>
      <c r="K23" s="260">
        <v>5585</v>
      </c>
      <c r="L23" s="260">
        <v>6715.3</v>
      </c>
      <c r="M23" s="260">
        <v>5543.2</v>
      </c>
      <c r="N23" s="260">
        <v>8425.6</v>
      </c>
    </row>
    <row r="24" spans="1:14" ht="21.75" customHeight="1">
      <c r="A24" s="427"/>
      <c r="B24" s="419" t="s">
        <v>181</v>
      </c>
      <c r="C24" s="420"/>
      <c r="D24" s="421"/>
      <c r="E24" s="262">
        <f>E22-E23</f>
        <v>2664</v>
      </c>
      <c r="F24" s="262">
        <f>F22-F23</f>
        <v>2330.2999999999984</v>
      </c>
      <c r="G24" s="262">
        <f aca="true" t="shared" si="4" ref="G24:N24">G22-G23</f>
        <v>2781.499999999999</v>
      </c>
      <c r="H24" s="262">
        <f t="shared" si="4"/>
        <v>2352.9000000000005</v>
      </c>
      <c r="I24" s="262">
        <f t="shared" si="4"/>
        <v>1797.7000000000007</v>
      </c>
      <c r="J24" s="262">
        <f t="shared" si="4"/>
        <v>4651.400000000001</v>
      </c>
      <c r="K24" s="262">
        <f t="shared" si="4"/>
        <v>1114.5</v>
      </c>
      <c r="L24" s="262">
        <f t="shared" si="4"/>
        <v>464.2999999999993</v>
      </c>
      <c r="M24" s="262">
        <f t="shared" si="4"/>
        <v>2296.999999999999</v>
      </c>
      <c r="N24" s="262">
        <f t="shared" si="4"/>
        <v>1493.4000000000015</v>
      </c>
    </row>
    <row r="25" spans="1:14" ht="21.75" customHeight="1">
      <c r="A25" s="410" t="s">
        <v>259</v>
      </c>
      <c r="B25" s="413" t="s">
        <v>359</v>
      </c>
      <c r="C25" s="414"/>
      <c r="D25" s="415"/>
      <c r="E25" s="202">
        <v>176.8</v>
      </c>
      <c r="F25" s="203">
        <v>137.2</v>
      </c>
      <c r="G25" s="196">
        <v>142</v>
      </c>
      <c r="H25" s="196">
        <v>155</v>
      </c>
      <c r="I25" s="196">
        <v>141.5</v>
      </c>
      <c r="J25" s="263">
        <v>133</v>
      </c>
      <c r="K25" s="263">
        <v>115.7</v>
      </c>
      <c r="L25" s="263">
        <v>161.1</v>
      </c>
      <c r="M25" s="263">
        <v>210.2</v>
      </c>
      <c r="N25" s="263">
        <v>123.8</v>
      </c>
    </row>
    <row r="26" spans="1:14" ht="21.75" customHeight="1">
      <c r="A26" s="411"/>
      <c r="B26" s="416" t="s">
        <v>360</v>
      </c>
      <c r="C26" s="417"/>
      <c r="D26" s="418"/>
      <c r="E26" s="196">
        <v>21174.3</v>
      </c>
      <c r="F26" s="196">
        <f>SUM(F27:F28)</f>
        <v>20165</v>
      </c>
      <c r="G26" s="196">
        <v>19925.3</v>
      </c>
      <c r="H26" s="196">
        <f aca="true" t="shared" si="5" ref="H26:N26">SUM(H27:H28)</f>
        <v>19482.1</v>
      </c>
      <c r="I26" s="196">
        <f t="shared" si="5"/>
        <v>20363.1</v>
      </c>
      <c r="J26" s="196">
        <f t="shared" si="5"/>
        <v>19913</v>
      </c>
      <c r="K26" s="196">
        <f t="shared" si="5"/>
        <v>13400.2</v>
      </c>
      <c r="L26" s="196">
        <f t="shared" si="5"/>
        <v>22095.2</v>
      </c>
      <c r="M26" s="196">
        <f t="shared" si="5"/>
        <v>19988.7</v>
      </c>
      <c r="N26" s="196">
        <f t="shared" si="5"/>
        <v>31903.9</v>
      </c>
    </row>
    <row r="27" spans="1:14" ht="21.75" customHeight="1">
      <c r="A27" s="411"/>
      <c r="B27" s="80"/>
      <c r="C27" s="108"/>
      <c r="D27" s="77" t="s">
        <v>182</v>
      </c>
      <c r="E27" s="195">
        <v>12283.3</v>
      </c>
      <c r="F27" s="196">
        <v>12065.5</v>
      </c>
      <c r="G27" s="196">
        <v>12309</v>
      </c>
      <c r="H27" s="196">
        <v>11739.7</v>
      </c>
      <c r="I27" s="196">
        <v>11662</v>
      </c>
      <c r="J27" s="260">
        <v>14538.3</v>
      </c>
      <c r="K27" s="260">
        <v>8611.7</v>
      </c>
      <c r="L27" s="260">
        <v>10017.5</v>
      </c>
      <c r="M27" s="260">
        <v>11114.1</v>
      </c>
      <c r="N27" s="260">
        <v>16519.7</v>
      </c>
    </row>
    <row r="28" spans="1:14" ht="21.75" customHeight="1">
      <c r="A28" s="411"/>
      <c r="B28" s="80"/>
      <c r="C28" s="108"/>
      <c r="D28" s="77" t="s">
        <v>183</v>
      </c>
      <c r="E28" s="195">
        <v>8738.4</v>
      </c>
      <c r="F28" s="196">
        <v>8099.5</v>
      </c>
      <c r="G28" s="196">
        <v>7616.2</v>
      </c>
      <c r="H28" s="196">
        <v>7742.4</v>
      </c>
      <c r="I28" s="196">
        <v>8701.1</v>
      </c>
      <c r="J28" s="260">
        <v>5374.7</v>
      </c>
      <c r="K28" s="260">
        <v>4788.5</v>
      </c>
      <c r="L28" s="260">
        <v>12077.7</v>
      </c>
      <c r="M28" s="260">
        <v>8874.6</v>
      </c>
      <c r="N28" s="260">
        <v>15384.2</v>
      </c>
    </row>
    <row r="29" spans="1:14" ht="21.75" customHeight="1">
      <c r="A29" s="411"/>
      <c r="B29" s="416" t="s">
        <v>361</v>
      </c>
      <c r="C29" s="417"/>
      <c r="D29" s="418"/>
      <c r="E29" s="196">
        <f>SUM(E30:E31)</f>
        <v>21213.2</v>
      </c>
      <c r="F29" s="196">
        <v>20159.3</v>
      </c>
      <c r="G29" s="196">
        <f>SUM(G30:G31)</f>
        <v>19895.4</v>
      </c>
      <c r="H29" s="196">
        <v>19499.2</v>
      </c>
      <c r="I29" s="196">
        <f aca="true" t="shared" si="6" ref="I29:N29">SUM(I30:I31)</f>
        <v>20335.6</v>
      </c>
      <c r="J29" s="196">
        <f t="shared" si="6"/>
        <v>19873</v>
      </c>
      <c r="K29" s="196">
        <f t="shared" si="6"/>
        <v>13369.6</v>
      </c>
      <c r="L29" s="196">
        <f t="shared" si="6"/>
        <v>22143.9</v>
      </c>
      <c r="M29" s="196">
        <f t="shared" si="6"/>
        <v>19977</v>
      </c>
      <c r="N29" s="196">
        <f t="shared" si="6"/>
        <v>31825.1</v>
      </c>
    </row>
    <row r="30" spans="1:14" ht="21.75" customHeight="1">
      <c r="A30" s="411"/>
      <c r="B30" s="80"/>
      <c r="C30" s="108"/>
      <c r="D30" s="77" t="s">
        <v>184</v>
      </c>
      <c r="E30" s="195">
        <v>8725</v>
      </c>
      <c r="F30" s="196">
        <v>8859</v>
      </c>
      <c r="G30" s="196">
        <v>8657.2</v>
      </c>
      <c r="H30" s="196">
        <v>8417.8</v>
      </c>
      <c r="I30" s="196">
        <v>8891.1</v>
      </c>
      <c r="J30" s="260">
        <v>10753.4</v>
      </c>
      <c r="K30" s="260">
        <v>6923.3</v>
      </c>
      <c r="L30" s="260">
        <v>8320.1</v>
      </c>
      <c r="M30" s="260">
        <v>7946.4</v>
      </c>
      <c r="N30" s="260">
        <v>13311.5</v>
      </c>
    </row>
    <row r="31" spans="1:14" ht="21.75" customHeight="1">
      <c r="A31" s="411"/>
      <c r="B31" s="80"/>
      <c r="C31" s="108"/>
      <c r="D31" s="77" t="s">
        <v>185</v>
      </c>
      <c r="E31" s="195">
        <v>12488.2</v>
      </c>
      <c r="F31" s="196">
        <v>11212.4</v>
      </c>
      <c r="G31" s="196">
        <v>11238.2</v>
      </c>
      <c r="H31" s="196">
        <v>11081</v>
      </c>
      <c r="I31" s="196">
        <v>11444.5</v>
      </c>
      <c r="J31" s="260">
        <v>9119.6</v>
      </c>
      <c r="K31" s="260">
        <v>6446.3</v>
      </c>
      <c r="L31" s="260">
        <v>13823.8</v>
      </c>
      <c r="M31" s="260">
        <v>12030.6</v>
      </c>
      <c r="N31" s="260">
        <v>18513.6</v>
      </c>
    </row>
    <row r="32" spans="1:14" ht="21.75" customHeight="1">
      <c r="A32" s="412"/>
      <c r="B32" s="419" t="s">
        <v>362</v>
      </c>
      <c r="C32" s="420"/>
      <c r="D32" s="421"/>
      <c r="E32" s="196">
        <v>137.5</v>
      </c>
      <c r="F32" s="196">
        <v>143</v>
      </c>
      <c r="G32" s="196">
        <f aca="true" t="shared" si="7" ref="G32:N32">G25+G26-G29</f>
        <v>171.89999999999782</v>
      </c>
      <c r="H32" s="196">
        <f t="shared" si="7"/>
        <v>137.89999999999782</v>
      </c>
      <c r="I32" s="196">
        <f t="shared" si="7"/>
        <v>169</v>
      </c>
      <c r="J32" s="200">
        <f t="shared" si="7"/>
        <v>173</v>
      </c>
      <c r="K32" s="200">
        <f t="shared" si="7"/>
        <v>146.3000000000011</v>
      </c>
      <c r="L32" s="200">
        <f t="shared" si="7"/>
        <v>112.39999999999782</v>
      </c>
      <c r="M32" s="200">
        <f t="shared" si="7"/>
        <v>221.90000000000146</v>
      </c>
      <c r="N32" s="200">
        <f t="shared" si="7"/>
        <v>202.60000000000218</v>
      </c>
    </row>
    <row r="33" spans="1:14" ht="21.75" customHeight="1">
      <c r="A33" s="410" t="s">
        <v>186</v>
      </c>
      <c r="B33" s="424" t="s">
        <v>446</v>
      </c>
      <c r="C33" s="414"/>
      <c r="D33" s="425"/>
      <c r="E33" s="211">
        <f>E23/E7</f>
        <v>1251.2684989429174</v>
      </c>
      <c r="F33" s="211">
        <f>F23/F7</f>
        <v>1347.882096069869</v>
      </c>
      <c r="G33" s="211">
        <v>1284.6</v>
      </c>
      <c r="H33" s="211">
        <v>1355.1</v>
      </c>
      <c r="I33" s="211">
        <f>I23/I7</f>
        <v>1405.145413870246</v>
      </c>
      <c r="J33" s="211">
        <v>1238.2</v>
      </c>
      <c r="K33" s="211">
        <v>1542.8</v>
      </c>
      <c r="L33" s="211">
        <v>1767.2</v>
      </c>
      <c r="M33" s="211">
        <v>939.5</v>
      </c>
      <c r="N33" s="211">
        <v>1574.9</v>
      </c>
    </row>
    <row r="34" spans="1:14" ht="21.75" customHeight="1">
      <c r="A34" s="422"/>
      <c r="B34" s="416" t="s">
        <v>187</v>
      </c>
      <c r="C34" s="417"/>
      <c r="D34" s="418"/>
      <c r="E34" s="264">
        <f>100*'048'!M31/'048'!M26</f>
        <v>22.416152741404073</v>
      </c>
      <c r="F34" s="264">
        <f>100*'048'!N31/'048'!N26</f>
        <v>21.873228257172013</v>
      </c>
      <c r="G34" s="264">
        <f>100*'048'!O31/'048'!O26</f>
        <v>22.701314944950052</v>
      </c>
      <c r="H34" s="264">
        <f>100*'048'!P31/'048'!P26</f>
        <v>21.215668312212664</v>
      </c>
      <c r="I34" s="264">
        <f>100*'048'!Q31/'048'!Q26</f>
        <v>19.783473969113196</v>
      </c>
      <c r="J34" s="265" t="s">
        <v>467</v>
      </c>
      <c r="K34" s="265" t="s">
        <v>467</v>
      </c>
      <c r="L34" s="265" t="s">
        <v>467</v>
      </c>
      <c r="M34" s="265" t="s">
        <v>467</v>
      </c>
      <c r="N34" s="265" t="s">
        <v>467</v>
      </c>
    </row>
    <row r="35" spans="1:14" ht="21.75" customHeight="1">
      <c r="A35" s="423"/>
      <c r="B35" s="419" t="s">
        <v>188</v>
      </c>
      <c r="C35" s="420"/>
      <c r="D35" s="421"/>
      <c r="E35" s="266">
        <f>100*E23/E22</f>
        <v>68.96009321293329</v>
      </c>
      <c r="F35" s="266">
        <f>100*F23/F22</f>
        <v>72.59631215014818</v>
      </c>
      <c r="G35" s="266">
        <f aca="true" t="shared" si="8" ref="G35:N35">100*G23/G22</f>
        <v>68.59829754566597</v>
      </c>
      <c r="H35" s="266">
        <f t="shared" si="8"/>
        <v>71.47170085843155</v>
      </c>
      <c r="I35" s="266">
        <f t="shared" si="8"/>
        <v>77.74765742012947</v>
      </c>
      <c r="J35" s="266">
        <f t="shared" si="8"/>
        <v>53.60245783084458</v>
      </c>
      <c r="K35" s="266">
        <f t="shared" si="8"/>
        <v>83.36443018135682</v>
      </c>
      <c r="L35" s="266">
        <f t="shared" si="8"/>
        <v>93.53306590896429</v>
      </c>
      <c r="M35" s="266">
        <f t="shared" si="8"/>
        <v>70.70227800311217</v>
      </c>
      <c r="N35" s="266">
        <f t="shared" si="8"/>
        <v>84.94404677890915</v>
      </c>
    </row>
    <row r="36" spans="1:13" s="242" customFormat="1" ht="15" customHeight="1">
      <c r="A36" s="242" t="s">
        <v>439</v>
      </c>
      <c r="B36" s="243"/>
      <c r="C36" s="243" t="s">
        <v>443</v>
      </c>
      <c r="D36" s="243"/>
      <c r="E36" s="243"/>
      <c r="F36" s="243"/>
      <c r="G36" s="243"/>
      <c r="H36" s="243"/>
      <c r="I36" s="243"/>
      <c r="J36" s="243"/>
      <c r="K36" s="243"/>
      <c r="L36" s="243"/>
      <c r="M36" s="243"/>
    </row>
    <row r="37" spans="1:3" s="242" customFormat="1" ht="15" customHeight="1">
      <c r="A37" s="242" t="s">
        <v>444</v>
      </c>
      <c r="C37" s="242" t="s">
        <v>440</v>
      </c>
    </row>
    <row r="38" spans="1:14" s="242" customFormat="1" ht="15" customHeight="1">
      <c r="A38" s="242" t="s">
        <v>445</v>
      </c>
      <c r="C38" s="446" t="s">
        <v>442</v>
      </c>
      <c r="D38" s="446"/>
      <c r="E38" s="446"/>
      <c r="F38" s="446"/>
      <c r="G38" s="446"/>
      <c r="H38" s="446"/>
      <c r="I38" s="446"/>
      <c r="J38" s="446"/>
      <c r="K38" s="446"/>
      <c r="L38" s="446"/>
      <c r="M38" s="446"/>
      <c r="N38" s="446"/>
    </row>
    <row r="39" s="242" customFormat="1" ht="15" customHeight="1">
      <c r="A39" s="242" t="s">
        <v>189</v>
      </c>
    </row>
  </sheetData>
  <sheetProtection/>
  <mergeCells count="38">
    <mergeCell ref="A7:A10"/>
    <mergeCell ref="C38:N38"/>
    <mergeCell ref="B7:D7"/>
    <mergeCell ref="B8:D8"/>
    <mergeCell ref="B9:D9"/>
    <mergeCell ref="B10:D10"/>
    <mergeCell ref="B11:D11"/>
    <mergeCell ref="B19:D19"/>
    <mergeCell ref="B15:D15"/>
    <mergeCell ref="B16:D16"/>
    <mergeCell ref="A2:N2"/>
    <mergeCell ref="A3:N3"/>
    <mergeCell ref="A5:D6"/>
    <mergeCell ref="E5:E6"/>
    <mergeCell ref="F5:F6"/>
    <mergeCell ref="G5:G6"/>
    <mergeCell ref="H5:H6"/>
    <mergeCell ref="I5:I6"/>
    <mergeCell ref="J5:N5"/>
    <mergeCell ref="A13:A24"/>
    <mergeCell ref="B13:D13"/>
    <mergeCell ref="B20:D20"/>
    <mergeCell ref="B21:D21"/>
    <mergeCell ref="B22:D22"/>
    <mergeCell ref="B23:D23"/>
    <mergeCell ref="B24:D24"/>
    <mergeCell ref="B18:D18"/>
    <mergeCell ref="B14:D14"/>
    <mergeCell ref="B17:D17"/>
    <mergeCell ref="A25:A32"/>
    <mergeCell ref="B25:D25"/>
    <mergeCell ref="B26:D26"/>
    <mergeCell ref="B29:D29"/>
    <mergeCell ref="B32:D32"/>
    <mergeCell ref="A33:A35"/>
    <mergeCell ref="B33:D33"/>
    <mergeCell ref="B34:D34"/>
    <mergeCell ref="B35:D3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7" r:id="rId1"/>
</worksheet>
</file>

<file path=xl/worksheets/sheet7.xml><?xml version="1.0" encoding="utf-8"?>
<worksheet xmlns="http://schemas.openxmlformats.org/spreadsheetml/2006/main" xmlns:r="http://schemas.openxmlformats.org/officeDocument/2006/relationships">
  <sheetPr>
    <pageSetUpPr fitToPage="1"/>
  </sheetPr>
  <dimension ref="A1:S49"/>
  <sheetViews>
    <sheetView tabSelected="1" zoomScale="75" zoomScaleNormal="75" zoomScalePageLayoutView="0" workbookViewId="0" topLeftCell="A1">
      <selection activeCell="A1" sqref="A1"/>
    </sheetView>
  </sheetViews>
  <sheetFormatPr defaultColWidth="10.59765625" defaultRowHeight="15"/>
  <cols>
    <col min="1" max="1" width="4.09765625" style="24" customWidth="1"/>
    <col min="2" max="2" width="3.59765625" style="24" customWidth="1"/>
    <col min="3" max="3" width="17.59765625" style="24" customWidth="1"/>
    <col min="4" max="8" width="12.59765625" style="24" customWidth="1"/>
    <col min="9" max="9" width="8.5" style="24" customWidth="1"/>
    <col min="10" max="10" width="3.59765625" style="24" customWidth="1"/>
    <col min="11" max="11" width="2.59765625" style="24" customWidth="1"/>
    <col min="12" max="12" width="17.59765625" style="24" customWidth="1"/>
    <col min="13" max="17" width="12.59765625" style="24" customWidth="1"/>
    <col min="18" max="16384" width="10.59765625" style="24" customWidth="1"/>
  </cols>
  <sheetData>
    <row r="1" spans="1:17" s="3" customFormat="1" ht="19.5" customHeight="1">
      <c r="A1" s="2" t="s">
        <v>190</v>
      </c>
      <c r="Q1" s="4" t="s">
        <v>191</v>
      </c>
    </row>
    <row r="2" spans="1:17" ht="19.5" customHeight="1">
      <c r="A2" s="464"/>
      <c r="B2" s="464"/>
      <c r="C2" s="464"/>
      <c r="D2" s="464"/>
      <c r="E2" s="464"/>
      <c r="F2" s="464"/>
      <c r="G2" s="464"/>
      <c r="H2" s="464"/>
      <c r="J2" s="464"/>
      <c r="K2" s="464"/>
      <c r="L2" s="464"/>
      <c r="M2" s="464"/>
      <c r="N2" s="464"/>
      <c r="O2" s="464"/>
      <c r="P2" s="464"/>
      <c r="Q2" s="464"/>
    </row>
    <row r="3" spans="1:17" ht="19.5" customHeight="1">
      <c r="A3" s="283" t="s">
        <v>451</v>
      </c>
      <c r="B3" s="281"/>
      <c r="C3" s="281"/>
      <c r="D3" s="281"/>
      <c r="E3" s="281"/>
      <c r="F3" s="281"/>
      <c r="G3" s="281"/>
      <c r="H3" s="281"/>
      <c r="I3" s="48"/>
      <c r="J3" s="283" t="s">
        <v>447</v>
      </c>
      <c r="K3" s="281"/>
      <c r="L3" s="281"/>
      <c r="M3" s="281"/>
      <c r="N3" s="281"/>
      <c r="O3" s="281"/>
      <c r="P3" s="281"/>
      <c r="Q3" s="281"/>
    </row>
    <row r="4" spans="1:17" ht="18" customHeight="1" thickBot="1">
      <c r="A4" s="244" t="s">
        <v>430</v>
      </c>
      <c r="H4" s="81" t="s">
        <v>161</v>
      </c>
      <c r="J4" s="244" t="s">
        <v>430</v>
      </c>
      <c r="Q4" s="82" t="s">
        <v>192</v>
      </c>
    </row>
    <row r="5" spans="1:17" ht="20.25" customHeight="1">
      <c r="A5" s="465" t="s">
        <v>448</v>
      </c>
      <c r="B5" s="290"/>
      <c r="C5" s="291"/>
      <c r="D5" s="240" t="s">
        <v>433</v>
      </c>
      <c r="E5" s="240" t="s">
        <v>434</v>
      </c>
      <c r="F5" s="240" t="s">
        <v>435</v>
      </c>
      <c r="G5" s="240" t="s">
        <v>436</v>
      </c>
      <c r="H5" s="241" t="s">
        <v>437</v>
      </c>
      <c r="I5" s="48"/>
      <c r="J5" s="465" t="s">
        <v>448</v>
      </c>
      <c r="K5" s="290"/>
      <c r="L5" s="291"/>
      <c r="M5" s="240" t="s">
        <v>433</v>
      </c>
      <c r="N5" s="240" t="s">
        <v>434</v>
      </c>
      <c r="O5" s="240" t="s">
        <v>435</v>
      </c>
      <c r="P5" s="240" t="s">
        <v>436</v>
      </c>
      <c r="Q5" s="241" t="s">
        <v>437</v>
      </c>
    </row>
    <row r="6" spans="1:17" ht="20.25" customHeight="1">
      <c r="A6" s="32"/>
      <c r="B6" s="459" t="s">
        <v>193</v>
      </c>
      <c r="C6" s="311"/>
      <c r="D6" s="212">
        <f>SUM(D10,D19:D21)</f>
        <v>2943</v>
      </c>
      <c r="E6" s="212">
        <f>SUM(E10,E19:E21)</f>
        <v>2801.4999999999995</v>
      </c>
      <c r="F6" s="212">
        <f>SUM(F10,F19:F21)</f>
        <v>3077.0999999999995</v>
      </c>
      <c r="G6" s="212">
        <v>2705.6</v>
      </c>
      <c r="H6" s="212">
        <f>SUM(H10,H19:H21)</f>
        <v>2667.4</v>
      </c>
      <c r="I6" s="48"/>
      <c r="J6" s="32"/>
      <c r="K6" s="459" t="s">
        <v>193</v>
      </c>
      <c r="L6" s="311"/>
      <c r="M6" s="212">
        <v>7846.4</v>
      </c>
      <c r="N6" s="212">
        <f>SUM(N10,N15)</f>
        <v>7670.9</v>
      </c>
      <c r="O6" s="212">
        <f>SUM(O10,O15)</f>
        <v>7683.000000000001</v>
      </c>
      <c r="P6" s="212">
        <f>SUM(P10,P15)</f>
        <v>7444.900000000001</v>
      </c>
      <c r="Q6" s="212">
        <f>SUM(Q10,Q15)</f>
        <v>7458.3</v>
      </c>
    </row>
    <row r="7" spans="1:17" ht="9.75" customHeight="1">
      <c r="A7" s="32"/>
      <c r="B7" s="92"/>
      <c r="C7" s="32"/>
      <c r="D7" s="96"/>
      <c r="E7" s="23"/>
      <c r="F7" s="23"/>
      <c r="G7" s="23"/>
      <c r="H7" s="23"/>
      <c r="I7" s="48"/>
      <c r="J7" s="457" t="s">
        <v>449</v>
      </c>
      <c r="K7" s="450"/>
      <c r="L7" s="451"/>
      <c r="M7" s="96"/>
      <c r="N7" s="23"/>
      <c r="O7" s="23"/>
      <c r="P7" s="23"/>
      <c r="Q7" s="23"/>
    </row>
    <row r="8" spans="1:17" ht="20.25" customHeight="1">
      <c r="A8" s="457" t="s">
        <v>450</v>
      </c>
      <c r="B8" s="450" t="s">
        <v>194</v>
      </c>
      <c r="C8" s="451"/>
      <c r="D8" s="204">
        <v>2686.7</v>
      </c>
      <c r="E8" s="205">
        <v>2572</v>
      </c>
      <c r="F8" s="205">
        <v>2842.9</v>
      </c>
      <c r="G8" s="205">
        <v>2439.9</v>
      </c>
      <c r="H8" s="205">
        <v>2494.7</v>
      </c>
      <c r="I8" s="48"/>
      <c r="J8" s="461"/>
      <c r="K8" s="450" t="s">
        <v>194</v>
      </c>
      <c r="L8" s="451"/>
      <c r="M8" s="204">
        <v>7840.7</v>
      </c>
      <c r="N8" s="205">
        <v>7666.3</v>
      </c>
      <c r="O8" s="205">
        <v>7679.9</v>
      </c>
      <c r="P8" s="205">
        <v>7442.2</v>
      </c>
      <c r="Q8" s="205">
        <v>7455.6</v>
      </c>
    </row>
    <row r="9" spans="1:17" ht="9.75" customHeight="1">
      <c r="A9" s="461"/>
      <c r="B9" s="83"/>
      <c r="C9" s="41"/>
      <c r="D9" s="138"/>
      <c r="E9" s="139"/>
      <c r="F9" s="139"/>
      <c r="G9" s="139"/>
      <c r="H9" s="139"/>
      <c r="I9" s="48"/>
      <c r="J9" s="461"/>
      <c r="K9" s="83"/>
      <c r="L9" s="41"/>
      <c r="M9" s="138"/>
      <c r="N9" s="139"/>
      <c r="O9" s="139"/>
      <c r="P9" s="139"/>
      <c r="Q9" s="139"/>
    </row>
    <row r="10" spans="1:17" ht="20.25" customHeight="1">
      <c r="A10" s="461"/>
      <c r="B10" s="450" t="s">
        <v>195</v>
      </c>
      <c r="C10" s="451"/>
      <c r="D10" s="205">
        <f>SUM(D11:D18)</f>
        <v>2236.4</v>
      </c>
      <c r="E10" s="205">
        <f>SUM(E11:E18)</f>
        <v>2150.3999999999996</v>
      </c>
      <c r="F10" s="205">
        <f>SUM(F11:F18)</f>
        <v>2357.7999999999997</v>
      </c>
      <c r="G10" s="205">
        <v>2049.1</v>
      </c>
      <c r="H10" s="205">
        <f>SUM(H11:H18)</f>
        <v>1967.8000000000002</v>
      </c>
      <c r="I10" s="48"/>
      <c r="J10" s="461"/>
      <c r="K10" s="450" t="s">
        <v>260</v>
      </c>
      <c r="L10" s="451"/>
      <c r="M10" s="205">
        <f>SUM(M11:M14)</f>
        <v>918.6</v>
      </c>
      <c r="N10" s="205">
        <f>SUM(N11:N14)</f>
        <v>776.3000000000001</v>
      </c>
      <c r="O10" s="205">
        <f>SUM(O11:O14)</f>
        <v>695.3</v>
      </c>
      <c r="P10" s="205">
        <f>SUM(P11:P14)</f>
        <v>553.5</v>
      </c>
      <c r="Q10" s="205">
        <f>SUM(Q11:Q14)</f>
        <v>607.3</v>
      </c>
    </row>
    <row r="11" spans="1:17" ht="20.25" customHeight="1">
      <c r="A11" s="461"/>
      <c r="B11" s="92"/>
      <c r="C11" s="41" t="s">
        <v>196</v>
      </c>
      <c r="D11" s="204">
        <v>1703.8</v>
      </c>
      <c r="E11" s="205">
        <v>1612.1</v>
      </c>
      <c r="F11" s="205">
        <v>1795.3</v>
      </c>
      <c r="G11" s="205">
        <v>1549</v>
      </c>
      <c r="H11" s="205">
        <v>1507.7</v>
      </c>
      <c r="I11" s="48"/>
      <c r="J11" s="461"/>
      <c r="K11" s="92"/>
      <c r="L11" s="41" t="s">
        <v>197</v>
      </c>
      <c r="M11" s="204">
        <v>44.6</v>
      </c>
      <c r="N11" s="205">
        <v>9.9</v>
      </c>
      <c r="O11" s="205">
        <v>19.9</v>
      </c>
      <c r="P11" s="205">
        <v>29</v>
      </c>
      <c r="Q11" s="205">
        <v>46.2</v>
      </c>
    </row>
    <row r="12" spans="1:17" ht="20.25" customHeight="1">
      <c r="A12" s="461"/>
      <c r="B12" s="92"/>
      <c r="C12" s="41" t="s">
        <v>198</v>
      </c>
      <c r="D12" s="204">
        <v>2.7</v>
      </c>
      <c r="E12" s="205">
        <v>5.5</v>
      </c>
      <c r="F12" s="206" t="s">
        <v>101</v>
      </c>
      <c r="G12" s="206" t="s">
        <v>101</v>
      </c>
      <c r="H12" s="206" t="s">
        <v>101</v>
      </c>
      <c r="I12" s="48"/>
      <c r="J12" s="461"/>
      <c r="K12" s="92"/>
      <c r="L12" s="41" t="s">
        <v>199</v>
      </c>
      <c r="M12" s="204">
        <v>172.1</v>
      </c>
      <c r="N12" s="205">
        <v>150</v>
      </c>
      <c r="O12" s="205">
        <v>237.2</v>
      </c>
      <c r="P12" s="205">
        <v>79.6</v>
      </c>
      <c r="Q12" s="205">
        <v>161</v>
      </c>
    </row>
    <row r="13" spans="1:17" ht="20.25" customHeight="1">
      <c r="A13" s="461"/>
      <c r="B13" s="92"/>
      <c r="C13" s="41" t="s">
        <v>364</v>
      </c>
      <c r="D13" s="204">
        <v>20.1</v>
      </c>
      <c r="E13" s="205">
        <v>12.9</v>
      </c>
      <c r="F13" s="205">
        <v>8.6</v>
      </c>
      <c r="G13" s="205">
        <v>9.5</v>
      </c>
      <c r="H13" s="205">
        <v>14.5</v>
      </c>
      <c r="I13" s="48"/>
      <c r="J13" s="461"/>
      <c r="K13" s="92"/>
      <c r="L13" s="41" t="s">
        <v>261</v>
      </c>
      <c r="M13" s="204">
        <v>672.5</v>
      </c>
      <c r="N13" s="205">
        <v>571.7</v>
      </c>
      <c r="O13" s="205">
        <v>406</v>
      </c>
      <c r="P13" s="205">
        <v>398.6</v>
      </c>
      <c r="Q13" s="205">
        <v>383.1</v>
      </c>
    </row>
    <row r="14" spans="1:17" ht="20.25" customHeight="1">
      <c r="A14" s="461"/>
      <c r="B14" s="92"/>
      <c r="C14" s="41" t="s">
        <v>200</v>
      </c>
      <c r="D14" s="204">
        <v>8.4</v>
      </c>
      <c r="E14" s="205">
        <v>10.1</v>
      </c>
      <c r="F14" s="205">
        <v>5.8</v>
      </c>
      <c r="G14" s="205">
        <v>10.1</v>
      </c>
      <c r="H14" s="205">
        <v>8.2</v>
      </c>
      <c r="I14" s="48"/>
      <c r="J14" s="461"/>
      <c r="K14" s="92"/>
      <c r="L14" s="41" t="s">
        <v>201</v>
      </c>
      <c r="M14" s="204">
        <v>29.4</v>
      </c>
      <c r="N14" s="205">
        <v>44.7</v>
      </c>
      <c r="O14" s="205">
        <v>32.2</v>
      </c>
      <c r="P14" s="205">
        <v>46.3</v>
      </c>
      <c r="Q14" s="205">
        <v>17</v>
      </c>
    </row>
    <row r="15" spans="1:17" ht="20.25" customHeight="1">
      <c r="A15" s="461"/>
      <c r="B15" s="92"/>
      <c r="C15" s="41" t="s">
        <v>202</v>
      </c>
      <c r="D15" s="204">
        <v>361.1</v>
      </c>
      <c r="E15" s="205">
        <v>375</v>
      </c>
      <c r="F15" s="205">
        <v>431.5</v>
      </c>
      <c r="G15" s="205">
        <v>413</v>
      </c>
      <c r="H15" s="205">
        <v>371.8</v>
      </c>
      <c r="I15" s="48"/>
      <c r="J15" s="461"/>
      <c r="K15" s="450" t="s">
        <v>262</v>
      </c>
      <c r="L15" s="451"/>
      <c r="M15" s="205">
        <v>6927.8</v>
      </c>
      <c r="N15" s="205">
        <f>SUM(N16:N18)</f>
        <v>6894.599999999999</v>
      </c>
      <c r="O15" s="205">
        <f>SUM(O16:O18)</f>
        <v>6987.700000000001</v>
      </c>
      <c r="P15" s="205">
        <f>SUM(P16:P18)</f>
        <v>6891.400000000001</v>
      </c>
      <c r="Q15" s="205">
        <f>SUM(Q16:Q18)</f>
        <v>6851</v>
      </c>
    </row>
    <row r="16" spans="1:17" ht="20.25" customHeight="1">
      <c r="A16" s="461"/>
      <c r="B16" s="92"/>
      <c r="C16" s="41" t="s">
        <v>203</v>
      </c>
      <c r="D16" s="204">
        <v>60.9</v>
      </c>
      <c r="E16" s="205">
        <v>50.6</v>
      </c>
      <c r="F16" s="205">
        <v>39.7</v>
      </c>
      <c r="G16" s="205">
        <v>21</v>
      </c>
      <c r="H16" s="205">
        <v>22.4</v>
      </c>
      <c r="I16" s="48"/>
      <c r="J16" s="461"/>
      <c r="K16" s="92"/>
      <c r="L16" s="41" t="s">
        <v>204</v>
      </c>
      <c r="M16" s="204">
        <v>369.9</v>
      </c>
      <c r="N16" s="205">
        <v>340.3</v>
      </c>
      <c r="O16" s="205">
        <v>328.8</v>
      </c>
      <c r="P16" s="205">
        <v>270.3</v>
      </c>
      <c r="Q16" s="205">
        <v>246.1</v>
      </c>
    </row>
    <row r="17" spans="1:17" ht="20.25" customHeight="1">
      <c r="A17" s="461"/>
      <c r="B17" s="92"/>
      <c r="C17" s="41" t="s">
        <v>132</v>
      </c>
      <c r="D17" s="204">
        <v>44.4</v>
      </c>
      <c r="E17" s="205">
        <v>41.6</v>
      </c>
      <c r="F17" s="205">
        <v>34.8</v>
      </c>
      <c r="G17" s="206" t="s">
        <v>369</v>
      </c>
      <c r="H17" s="206" t="s">
        <v>101</v>
      </c>
      <c r="I17" s="48"/>
      <c r="J17" s="461"/>
      <c r="K17" s="92"/>
      <c r="L17" s="41" t="s">
        <v>205</v>
      </c>
      <c r="M17" s="204">
        <v>6026.4</v>
      </c>
      <c r="N17" s="205">
        <v>6074.4</v>
      </c>
      <c r="O17" s="205">
        <v>6139.3</v>
      </c>
      <c r="P17" s="205">
        <v>6251.1</v>
      </c>
      <c r="Q17" s="205">
        <v>6338.4</v>
      </c>
    </row>
    <row r="18" spans="1:17" ht="20.25" customHeight="1">
      <c r="A18" s="461"/>
      <c r="B18" s="92"/>
      <c r="C18" s="41" t="s">
        <v>206</v>
      </c>
      <c r="D18" s="204">
        <v>35</v>
      </c>
      <c r="E18" s="205">
        <v>42.6</v>
      </c>
      <c r="F18" s="205">
        <v>42.1</v>
      </c>
      <c r="G18" s="205">
        <v>35.4</v>
      </c>
      <c r="H18" s="205">
        <v>43.2</v>
      </c>
      <c r="I18" s="48"/>
      <c r="J18" s="38"/>
      <c r="K18" s="112"/>
      <c r="L18" s="43" t="s">
        <v>157</v>
      </c>
      <c r="M18" s="204">
        <v>358.1</v>
      </c>
      <c r="N18" s="205">
        <v>479.9</v>
      </c>
      <c r="O18" s="205">
        <v>519.6</v>
      </c>
      <c r="P18" s="205">
        <v>370</v>
      </c>
      <c r="Q18" s="205">
        <v>266.5</v>
      </c>
    </row>
    <row r="19" spans="1:17" ht="20.25" customHeight="1">
      <c r="A19" s="461"/>
      <c r="B19" s="450" t="s">
        <v>207</v>
      </c>
      <c r="C19" s="451"/>
      <c r="D19" s="207" t="s">
        <v>366</v>
      </c>
      <c r="E19" s="208" t="s">
        <v>366</v>
      </c>
      <c r="F19" s="206" t="s">
        <v>101</v>
      </c>
      <c r="G19" s="206" t="s">
        <v>101</v>
      </c>
      <c r="H19" s="206" t="s">
        <v>101</v>
      </c>
      <c r="I19" s="48"/>
      <c r="J19" s="462" t="s">
        <v>208</v>
      </c>
      <c r="K19" s="459" t="s">
        <v>193</v>
      </c>
      <c r="L19" s="311"/>
      <c r="M19" s="212">
        <f>SUM(M21:M24)</f>
        <v>1677</v>
      </c>
      <c r="N19" s="212">
        <f>SUM(N21:N24)</f>
        <v>1543.1999999999998</v>
      </c>
      <c r="O19" s="212">
        <f>SUM(O21:O24)</f>
        <v>1576.8000000000002</v>
      </c>
      <c r="P19" s="212">
        <f>SUM(P21:P24)</f>
        <v>1518.3</v>
      </c>
      <c r="Q19" s="212">
        <f>SUM(Q21:Q24)</f>
        <v>1573.1</v>
      </c>
    </row>
    <row r="20" spans="1:17" ht="20.25" customHeight="1">
      <c r="A20" s="461"/>
      <c r="B20" s="450" t="s">
        <v>209</v>
      </c>
      <c r="C20" s="451"/>
      <c r="D20" s="204">
        <v>648</v>
      </c>
      <c r="E20" s="205">
        <v>601.5</v>
      </c>
      <c r="F20" s="205">
        <v>628.8</v>
      </c>
      <c r="G20" s="205">
        <v>570.7</v>
      </c>
      <c r="H20" s="205">
        <v>591.1</v>
      </c>
      <c r="I20" s="48"/>
      <c r="J20" s="458"/>
      <c r="K20" s="92"/>
      <c r="L20" s="32"/>
      <c r="M20" s="140"/>
      <c r="N20" s="135"/>
      <c r="O20" s="135"/>
      <c r="P20" s="135"/>
      <c r="Q20" s="135"/>
    </row>
    <row r="21" spans="1:17" ht="20.25" customHeight="1">
      <c r="A21" s="38"/>
      <c r="B21" s="452" t="s">
        <v>210</v>
      </c>
      <c r="C21" s="453"/>
      <c r="D21" s="204">
        <v>58.6</v>
      </c>
      <c r="E21" s="205">
        <v>49.6</v>
      </c>
      <c r="F21" s="205">
        <v>90.5</v>
      </c>
      <c r="G21" s="205">
        <v>85.8</v>
      </c>
      <c r="H21" s="205">
        <v>108.5</v>
      </c>
      <c r="I21" s="48"/>
      <c r="J21" s="458"/>
      <c r="K21" s="450" t="s">
        <v>211</v>
      </c>
      <c r="L21" s="451"/>
      <c r="M21" s="204">
        <v>421.9</v>
      </c>
      <c r="N21" s="205">
        <v>348.5</v>
      </c>
      <c r="O21" s="205">
        <v>347.3</v>
      </c>
      <c r="P21" s="205">
        <v>322.9</v>
      </c>
      <c r="Q21" s="205">
        <v>343.1</v>
      </c>
    </row>
    <row r="22" spans="1:17" ht="20.25" customHeight="1">
      <c r="A22" s="32"/>
      <c r="B22" s="459" t="s">
        <v>212</v>
      </c>
      <c r="C22" s="311"/>
      <c r="D22" s="212">
        <v>1846.3</v>
      </c>
      <c r="E22" s="212">
        <f>SUM(E27:E39)</f>
        <v>1885.1</v>
      </c>
      <c r="F22" s="212">
        <f>SUM(F27:F39)</f>
        <v>1892.7000000000003</v>
      </c>
      <c r="G22" s="212">
        <f>SUM(G27:G39)</f>
        <v>1878.3999999999996</v>
      </c>
      <c r="H22" s="212">
        <f>SUM(H27:H39)</f>
        <v>1890.6000000000001</v>
      </c>
      <c r="I22" s="48"/>
      <c r="J22" s="458"/>
      <c r="K22" s="450" t="s">
        <v>213</v>
      </c>
      <c r="L22" s="451"/>
      <c r="M22" s="204">
        <v>132.7</v>
      </c>
      <c r="N22" s="205">
        <v>119.3</v>
      </c>
      <c r="O22" s="205">
        <v>128.5</v>
      </c>
      <c r="P22" s="205">
        <v>118.6</v>
      </c>
      <c r="Q22" s="205">
        <v>114.9</v>
      </c>
    </row>
    <row r="23" spans="1:17" ht="20.25" customHeight="1">
      <c r="A23" s="32"/>
      <c r="B23" s="92"/>
      <c r="C23" s="32"/>
      <c r="D23" s="140"/>
      <c r="E23" s="135"/>
      <c r="F23" s="135"/>
      <c r="G23" s="135"/>
      <c r="H23" s="135"/>
      <c r="I23" s="48"/>
      <c r="J23" s="458"/>
      <c r="K23" s="450" t="s">
        <v>214</v>
      </c>
      <c r="L23" s="451"/>
      <c r="M23" s="204">
        <v>347.3</v>
      </c>
      <c r="N23" s="205">
        <v>308</v>
      </c>
      <c r="O23" s="205">
        <v>293.8</v>
      </c>
      <c r="P23" s="205">
        <v>324.8</v>
      </c>
      <c r="Q23" s="205">
        <v>325.5</v>
      </c>
    </row>
    <row r="24" spans="1:17" ht="20.25" customHeight="1">
      <c r="A24" s="457" t="s">
        <v>452</v>
      </c>
      <c r="B24" s="450" t="s">
        <v>194</v>
      </c>
      <c r="C24" s="451"/>
      <c r="D24" s="204">
        <v>1456.3</v>
      </c>
      <c r="E24" s="205">
        <v>1494.3</v>
      </c>
      <c r="F24" s="205">
        <v>1531.2</v>
      </c>
      <c r="G24" s="205">
        <v>1531.7</v>
      </c>
      <c r="H24" s="205">
        <v>1528.6</v>
      </c>
      <c r="I24" s="48"/>
      <c r="J24" s="458"/>
      <c r="K24" s="450" t="s">
        <v>215</v>
      </c>
      <c r="L24" s="451"/>
      <c r="M24" s="204">
        <v>775.1</v>
      </c>
      <c r="N24" s="205">
        <v>767.4</v>
      </c>
      <c r="O24" s="205">
        <v>807.2</v>
      </c>
      <c r="P24" s="205">
        <v>752</v>
      </c>
      <c r="Q24" s="205">
        <v>789.6</v>
      </c>
    </row>
    <row r="25" spans="1:17" ht="20.25" customHeight="1">
      <c r="A25" s="458"/>
      <c r="B25" s="450" t="s">
        <v>216</v>
      </c>
      <c r="C25" s="451"/>
      <c r="D25" s="204">
        <v>391.1</v>
      </c>
      <c r="E25" s="205">
        <v>385.5</v>
      </c>
      <c r="F25" s="205">
        <v>361.9</v>
      </c>
      <c r="G25" s="205">
        <v>342.1</v>
      </c>
      <c r="H25" s="205">
        <v>354.9</v>
      </c>
      <c r="I25" s="48"/>
      <c r="J25" s="463"/>
      <c r="K25" s="112"/>
      <c r="L25" s="38"/>
      <c r="M25" s="113"/>
      <c r="N25" s="35"/>
      <c r="O25" s="35"/>
      <c r="P25" s="35"/>
      <c r="Q25" s="35"/>
    </row>
    <row r="26" spans="1:17" ht="20.25" customHeight="1">
      <c r="A26" s="458"/>
      <c r="B26" s="83"/>
      <c r="C26" s="41"/>
      <c r="D26" s="209"/>
      <c r="E26" s="205"/>
      <c r="F26" s="205"/>
      <c r="G26" s="205"/>
      <c r="H26" s="205"/>
      <c r="I26" s="48"/>
      <c r="J26" s="84"/>
      <c r="K26" s="459" t="s">
        <v>193</v>
      </c>
      <c r="L26" s="460"/>
      <c r="M26" s="212">
        <f>SUM(M31:M41)</f>
        <v>5918.5</v>
      </c>
      <c r="N26" s="212">
        <f>SUM(N31:N41)</f>
        <v>6173.3</v>
      </c>
      <c r="O26" s="212">
        <f>SUM(O31:O41)</f>
        <v>6076.3</v>
      </c>
      <c r="P26" s="212">
        <f>SUM(P31:P41)</f>
        <v>5894.7</v>
      </c>
      <c r="Q26" s="212">
        <f>SUM(Q31:Q41)</f>
        <v>6281</v>
      </c>
    </row>
    <row r="27" spans="1:17" ht="20.25" customHeight="1">
      <c r="A27" s="458"/>
      <c r="B27" s="450" t="s">
        <v>217</v>
      </c>
      <c r="C27" s="451"/>
      <c r="D27" s="204">
        <v>35.7</v>
      </c>
      <c r="E27" s="205">
        <v>38.5</v>
      </c>
      <c r="F27" s="205">
        <v>43</v>
      </c>
      <c r="G27" s="205">
        <v>44.7</v>
      </c>
      <c r="H27" s="205">
        <v>37.9</v>
      </c>
      <c r="I27" s="48"/>
      <c r="J27" s="32"/>
      <c r="K27" s="83"/>
      <c r="L27" s="41"/>
      <c r="M27" s="110"/>
      <c r="N27" s="111"/>
      <c r="O27" s="111"/>
      <c r="P27" s="111"/>
      <c r="Q27" s="111"/>
    </row>
    <row r="28" spans="1:17" ht="20.25" customHeight="1">
      <c r="A28" s="458"/>
      <c r="B28" s="450" t="s">
        <v>263</v>
      </c>
      <c r="C28" s="451"/>
      <c r="D28" s="204">
        <v>100.3</v>
      </c>
      <c r="E28" s="205">
        <v>108.8</v>
      </c>
      <c r="F28" s="205">
        <v>108.9</v>
      </c>
      <c r="G28" s="205">
        <v>110.8</v>
      </c>
      <c r="H28" s="205">
        <v>114.8</v>
      </c>
      <c r="I28" s="48"/>
      <c r="J28" s="461" t="s">
        <v>218</v>
      </c>
      <c r="K28" s="450" t="s">
        <v>194</v>
      </c>
      <c r="L28" s="451"/>
      <c r="M28" s="204">
        <v>5181.4</v>
      </c>
      <c r="N28" s="205">
        <v>5486.7</v>
      </c>
      <c r="O28" s="205">
        <v>5345.5</v>
      </c>
      <c r="P28" s="205">
        <v>5045.9</v>
      </c>
      <c r="Q28" s="205">
        <v>5450.6</v>
      </c>
    </row>
    <row r="29" spans="1:17" ht="20.25" customHeight="1">
      <c r="A29" s="458"/>
      <c r="B29" s="450" t="s">
        <v>219</v>
      </c>
      <c r="C29" s="451"/>
      <c r="D29" s="204">
        <v>49.4</v>
      </c>
      <c r="E29" s="205">
        <v>64.8</v>
      </c>
      <c r="F29" s="205">
        <v>66.4</v>
      </c>
      <c r="G29" s="205">
        <v>62</v>
      </c>
      <c r="H29" s="205">
        <v>49.3</v>
      </c>
      <c r="I29" s="48"/>
      <c r="J29" s="461"/>
      <c r="K29" s="450" t="s">
        <v>216</v>
      </c>
      <c r="L29" s="451"/>
      <c r="M29" s="204">
        <v>546.7</v>
      </c>
      <c r="N29" s="205">
        <v>500.7</v>
      </c>
      <c r="O29" s="205">
        <v>542</v>
      </c>
      <c r="P29" s="205">
        <v>657.8</v>
      </c>
      <c r="Q29" s="205">
        <v>668</v>
      </c>
    </row>
    <row r="30" spans="1:17" ht="20.25" customHeight="1">
      <c r="A30" s="458"/>
      <c r="B30" s="450" t="s">
        <v>220</v>
      </c>
      <c r="C30" s="451"/>
      <c r="D30" s="204">
        <v>130.3</v>
      </c>
      <c r="E30" s="205">
        <v>130.8</v>
      </c>
      <c r="F30" s="205">
        <v>132.7</v>
      </c>
      <c r="G30" s="205">
        <v>134.6</v>
      </c>
      <c r="H30" s="205">
        <v>123.6</v>
      </c>
      <c r="I30" s="48"/>
      <c r="J30" s="461"/>
      <c r="L30" s="57"/>
      <c r="M30" s="186"/>
      <c r="N30" s="186"/>
      <c r="O30" s="186"/>
      <c r="P30" s="186"/>
      <c r="Q30" s="173"/>
    </row>
    <row r="31" spans="1:17" ht="20.25" customHeight="1">
      <c r="A31" s="458"/>
      <c r="B31" s="450" t="s">
        <v>221</v>
      </c>
      <c r="C31" s="451"/>
      <c r="D31" s="204">
        <v>237.5</v>
      </c>
      <c r="E31" s="205">
        <v>233.7</v>
      </c>
      <c r="F31" s="205">
        <v>254.4</v>
      </c>
      <c r="G31" s="205">
        <v>251.9</v>
      </c>
      <c r="H31" s="205">
        <v>292.8</v>
      </c>
      <c r="I31" s="48"/>
      <c r="J31" s="461"/>
      <c r="K31" s="450" t="s">
        <v>222</v>
      </c>
      <c r="L31" s="451"/>
      <c r="M31" s="204">
        <v>1326.7</v>
      </c>
      <c r="N31" s="205">
        <v>1350.3</v>
      </c>
      <c r="O31" s="205">
        <v>1379.4</v>
      </c>
      <c r="P31" s="205">
        <v>1250.6</v>
      </c>
      <c r="Q31" s="205">
        <v>1242.6</v>
      </c>
    </row>
    <row r="32" spans="1:17" ht="20.25" customHeight="1">
      <c r="A32" s="458"/>
      <c r="B32" s="450" t="s">
        <v>223</v>
      </c>
      <c r="C32" s="451"/>
      <c r="D32" s="204">
        <v>123.1</v>
      </c>
      <c r="E32" s="205">
        <v>142.4</v>
      </c>
      <c r="F32" s="205">
        <v>149.5</v>
      </c>
      <c r="G32" s="205">
        <v>142</v>
      </c>
      <c r="H32" s="205">
        <v>141.9</v>
      </c>
      <c r="I32" s="48"/>
      <c r="J32" s="461"/>
      <c r="K32" s="450" t="s">
        <v>224</v>
      </c>
      <c r="L32" s="451"/>
      <c r="M32" s="204">
        <v>297.4</v>
      </c>
      <c r="N32" s="205">
        <v>302.7</v>
      </c>
      <c r="O32" s="205">
        <v>443.9</v>
      </c>
      <c r="P32" s="205">
        <v>467.3</v>
      </c>
      <c r="Q32" s="205">
        <v>568.4</v>
      </c>
    </row>
    <row r="33" spans="1:17" ht="20.25" customHeight="1">
      <c r="A33" s="458"/>
      <c r="B33" s="450" t="s">
        <v>264</v>
      </c>
      <c r="C33" s="451"/>
      <c r="D33" s="204">
        <v>101.9</v>
      </c>
      <c r="E33" s="205">
        <v>90.4</v>
      </c>
      <c r="F33" s="205">
        <v>82.5</v>
      </c>
      <c r="G33" s="205">
        <v>82.8</v>
      </c>
      <c r="H33" s="205">
        <v>76.8</v>
      </c>
      <c r="I33" s="48"/>
      <c r="J33" s="461"/>
      <c r="K33" s="450" t="s">
        <v>225</v>
      </c>
      <c r="L33" s="451"/>
      <c r="M33" s="204">
        <v>247.8</v>
      </c>
      <c r="N33" s="205">
        <v>258.3</v>
      </c>
      <c r="O33" s="205">
        <v>292.6</v>
      </c>
      <c r="P33" s="205">
        <v>279.1</v>
      </c>
      <c r="Q33" s="205">
        <v>283.6</v>
      </c>
    </row>
    <row r="34" spans="1:17" ht="20.25" customHeight="1">
      <c r="A34" s="458"/>
      <c r="B34" s="450" t="s">
        <v>226</v>
      </c>
      <c r="C34" s="451"/>
      <c r="D34" s="204">
        <v>51.3</v>
      </c>
      <c r="E34" s="205">
        <v>56.3</v>
      </c>
      <c r="F34" s="205">
        <v>60.7</v>
      </c>
      <c r="G34" s="205">
        <v>65.4</v>
      </c>
      <c r="H34" s="205">
        <v>65.1</v>
      </c>
      <c r="I34" s="48"/>
      <c r="J34" s="461"/>
      <c r="K34" s="450" t="s">
        <v>227</v>
      </c>
      <c r="L34" s="451"/>
      <c r="M34" s="204">
        <v>239.1</v>
      </c>
      <c r="N34" s="205">
        <v>227.7</v>
      </c>
      <c r="O34" s="205">
        <v>219</v>
      </c>
      <c r="P34" s="205">
        <v>166.5</v>
      </c>
      <c r="Q34" s="205">
        <v>252.3</v>
      </c>
    </row>
    <row r="35" spans="1:17" ht="20.25" customHeight="1">
      <c r="A35" s="458"/>
      <c r="B35" s="450" t="s">
        <v>365</v>
      </c>
      <c r="C35" s="451"/>
      <c r="D35" s="204">
        <v>410.1</v>
      </c>
      <c r="E35" s="205">
        <v>406.1</v>
      </c>
      <c r="F35" s="205">
        <v>401.2</v>
      </c>
      <c r="G35" s="205">
        <v>386.7</v>
      </c>
      <c r="H35" s="205">
        <v>369.1</v>
      </c>
      <c r="I35" s="48"/>
      <c r="J35" s="461"/>
      <c r="K35" s="450" t="s">
        <v>228</v>
      </c>
      <c r="L35" s="451"/>
      <c r="M35" s="204">
        <v>351.4</v>
      </c>
      <c r="N35" s="205">
        <v>371.8</v>
      </c>
      <c r="O35" s="205">
        <v>354</v>
      </c>
      <c r="P35" s="205">
        <v>323.3</v>
      </c>
      <c r="Q35" s="205">
        <v>357.6</v>
      </c>
    </row>
    <row r="36" spans="1:17" ht="20.25" customHeight="1">
      <c r="A36" s="458"/>
      <c r="B36" s="450" t="s">
        <v>229</v>
      </c>
      <c r="C36" s="451"/>
      <c r="D36" s="204">
        <v>111.6</v>
      </c>
      <c r="E36" s="205">
        <v>113.1</v>
      </c>
      <c r="F36" s="205">
        <v>102</v>
      </c>
      <c r="G36" s="205">
        <v>101.6</v>
      </c>
      <c r="H36" s="205">
        <v>107.2</v>
      </c>
      <c r="I36" s="48"/>
      <c r="J36" s="461"/>
      <c r="K36" s="450" t="s">
        <v>230</v>
      </c>
      <c r="L36" s="451"/>
      <c r="M36" s="204">
        <v>151.8</v>
      </c>
      <c r="N36" s="205">
        <v>159.1</v>
      </c>
      <c r="O36" s="205">
        <v>175</v>
      </c>
      <c r="P36" s="205">
        <v>177</v>
      </c>
      <c r="Q36" s="205">
        <v>172.6</v>
      </c>
    </row>
    <row r="37" spans="1:17" ht="20.25" customHeight="1">
      <c r="A37" s="458"/>
      <c r="B37" s="450" t="s">
        <v>231</v>
      </c>
      <c r="C37" s="451"/>
      <c r="D37" s="204">
        <v>146.4</v>
      </c>
      <c r="E37" s="205">
        <v>148.9</v>
      </c>
      <c r="F37" s="205">
        <v>149.4</v>
      </c>
      <c r="G37" s="205">
        <v>155.1</v>
      </c>
      <c r="H37" s="205">
        <v>167.3</v>
      </c>
      <c r="I37" s="48"/>
      <c r="J37" s="461"/>
      <c r="K37" s="450" t="s">
        <v>232</v>
      </c>
      <c r="L37" s="451"/>
      <c r="M37" s="204">
        <v>814</v>
      </c>
      <c r="N37" s="205">
        <v>848</v>
      </c>
      <c r="O37" s="205">
        <v>856.7</v>
      </c>
      <c r="P37" s="205">
        <v>887.2</v>
      </c>
      <c r="Q37" s="205">
        <v>826.9</v>
      </c>
    </row>
    <row r="38" spans="1:17" ht="20.25" customHeight="1">
      <c r="A38" s="57"/>
      <c r="B38" s="450" t="s">
        <v>233</v>
      </c>
      <c r="C38" s="451"/>
      <c r="D38" s="204">
        <v>76.7</v>
      </c>
      <c r="E38" s="205">
        <v>79.6</v>
      </c>
      <c r="F38" s="205">
        <v>84.9</v>
      </c>
      <c r="G38" s="205">
        <v>84.5</v>
      </c>
      <c r="H38" s="205">
        <v>91</v>
      </c>
      <c r="I38" s="48"/>
      <c r="J38" s="461"/>
      <c r="K38" s="450" t="s">
        <v>234</v>
      </c>
      <c r="L38" s="451"/>
      <c r="M38" s="204">
        <v>221.6</v>
      </c>
      <c r="N38" s="205">
        <v>227.1</v>
      </c>
      <c r="O38" s="205">
        <v>241.3</v>
      </c>
      <c r="P38" s="205">
        <v>368.6</v>
      </c>
      <c r="Q38" s="205">
        <v>316.2</v>
      </c>
    </row>
    <row r="39" spans="1:17" ht="20.25" customHeight="1">
      <c r="A39" s="38"/>
      <c r="B39" s="452" t="s">
        <v>235</v>
      </c>
      <c r="C39" s="453"/>
      <c r="D39" s="204">
        <v>272.2</v>
      </c>
      <c r="E39" s="205">
        <v>271.7</v>
      </c>
      <c r="F39" s="205">
        <v>257.1</v>
      </c>
      <c r="G39" s="205">
        <v>256.3</v>
      </c>
      <c r="H39" s="205">
        <v>253.8</v>
      </c>
      <c r="I39" s="48"/>
      <c r="J39" s="461"/>
      <c r="K39" s="450" t="s">
        <v>236</v>
      </c>
      <c r="L39" s="451"/>
      <c r="M39" s="204">
        <v>489.9</v>
      </c>
      <c r="N39" s="205">
        <v>520.3</v>
      </c>
      <c r="O39" s="205">
        <v>494.5</v>
      </c>
      <c r="P39" s="205">
        <v>321.4</v>
      </c>
      <c r="Q39" s="205">
        <v>451.8</v>
      </c>
    </row>
    <row r="40" spans="1:17" ht="20.25" customHeight="1">
      <c r="A40" s="210" t="s">
        <v>455</v>
      </c>
      <c r="B40" s="245" t="s">
        <v>456</v>
      </c>
      <c r="C40" s="249" t="s">
        <v>441</v>
      </c>
      <c r="D40" s="137"/>
      <c r="E40" s="137"/>
      <c r="F40" s="137"/>
      <c r="G40" s="115"/>
      <c r="H40" s="115"/>
      <c r="I40" s="48"/>
      <c r="J40" s="461"/>
      <c r="K40" s="450" t="s">
        <v>237</v>
      </c>
      <c r="L40" s="451"/>
      <c r="M40" s="204">
        <v>1565.3</v>
      </c>
      <c r="N40" s="205">
        <v>1674</v>
      </c>
      <c r="O40" s="205">
        <v>1407</v>
      </c>
      <c r="P40" s="205">
        <v>1420.8</v>
      </c>
      <c r="Q40" s="205">
        <v>1617.2</v>
      </c>
    </row>
    <row r="41" spans="2:17" ht="20.25" customHeight="1">
      <c r="B41" s="245" t="s">
        <v>457</v>
      </c>
      <c r="C41" s="455" t="s">
        <v>458</v>
      </c>
      <c r="D41" s="455"/>
      <c r="E41" s="455"/>
      <c r="F41" s="455"/>
      <c r="G41" s="455"/>
      <c r="H41" s="455"/>
      <c r="I41" s="48"/>
      <c r="J41" s="246"/>
      <c r="K41" s="452" t="s">
        <v>238</v>
      </c>
      <c r="L41" s="453"/>
      <c r="M41" s="204">
        <v>213.5</v>
      </c>
      <c r="N41" s="205">
        <v>234</v>
      </c>
      <c r="O41" s="205">
        <v>212.9</v>
      </c>
      <c r="P41" s="205">
        <v>232.9</v>
      </c>
      <c r="Q41" s="205">
        <v>191.8</v>
      </c>
    </row>
    <row r="42" spans="1:17" ht="15" customHeight="1">
      <c r="A42" s="247"/>
      <c r="B42" s="248" t="s">
        <v>459</v>
      </c>
      <c r="C42" s="456" t="s">
        <v>460</v>
      </c>
      <c r="D42" s="456"/>
      <c r="E42" s="456"/>
      <c r="F42" s="456"/>
      <c r="G42" s="456"/>
      <c r="H42" s="456"/>
      <c r="I42" s="248"/>
      <c r="J42" s="210" t="s">
        <v>454</v>
      </c>
      <c r="M42" s="132"/>
      <c r="N42" s="132"/>
      <c r="O42" s="132"/>
      <c r="P42" s="132"/>
      <c r="Q42" s="132"/>
    </row>
    <row r="43" spans="1:10" ht="15" customHeight="1">
      <c r="A43" s="248"/>
      <c r="B43" s="248"/>
      <c r="C43" s="466" t="s">
        <v>453</v>
      </c>
      <c r="D43" s="466"/>
      <c r="E43" s="466"/>
      <c r="F43" s="466"/>
      <c r="G43" s="466"/>
      <c r="H43" s="466"/>
      <c r="I43" s="248"/>
      <c r="J43" s="24" t="s">
        <v>189</v>
      </c>
    </row>
    <row r="44" spans="1:9" ht="15" customHeight="1">
      <c r="A44" s="24" t="s">
        <v>346</v>
      </c>
      <c r="I44" s="156"/>
    </row>
    <row r="45" spans="2:9" ht="15" customHeight="1">
      <c r="B45" s="235" t="s">
        <v>461</v>
      </c>
      <c r="C45" s="467" t="s">
        <v>462</v>
      </c>
      <c r="D45" s="467"/>
      <c r="E45" s="467"/>
      <c r="F45" s="467"/>
      <c r="G45" s="467"/>
      <c r="H45" s="467"/>
      <c r="I45" s="156"/>
    </row>
    <row r="46" spans="1:19" ht="15" customHeight="1">
      <c r="A46" s="24" t="s">
        <v>189</v>
      </c>
      <c r="L46" s="454"/>
      <c r="M46" s="454"/>
      <c r="N46" s="454"/>
      <c r="O46" s="454"/>
      <c r="P46" s="454"/>
      <c r="Q46" s="454"/>
      <c r="R46" s="454"/>
      <c r="S46" s="454"/>
    </row>
    <row r="47" spans="12:19" ht="15" customHeight="1">
      <c r="L47" s="454"/>
      <c r="M47" s="454"/>
      <c r="N47" s="454"/>
      <c r="O47" s="454"/>
      <c r="P47" s="454"/>
      <c r="Q47" s="454"/>
      <c r="R47" s="454"/>
      <c r="S47" s="454"/>
    </row>
    <row r="48" spans="12:19" ht="15" customHeight="1">
      <c r="L48" s="454"/>
      <c r="M48" s="454"/>
      <c r="N48" s="454"/>
      <c r="O48" s="454"/>
      <c r="P48" s="454"/>
      <c r="Q48" s="454"/>
      <c r="R48" s="454"/>
      <c r="S48" s="454"/>
    </row>
    <row r="49" ht="14.25">
      <c r="A49" s="155"/>
    </row>
  </sheetData>
  <sheetProtection/>
  <mergeCells count="62">
    <mergeCell ref="C43:H43"/>
    <mergeCell ref="C45:H45"/>
    <mergeCell ref="B6:C6"/>
    <mergeCell ref="K6:L6"/>
    <mergeCell ref="K8:L8"/>
    <mergeCell ref="B8:C8"/>
    <mergeCell ref="B24:C24"/>
    <mergeCell ref="B25:C25"/>
    <mergeCell ref="B30:C30"/>
    <mergeCell ref="B31:C31"/>
    <mergeCell ref="A2:H2"/>
    <mergeCell ref="J2:Q2"/>
    <mergeCell ref="A3:H3"/>
    <mergeCell ref="J3:Q3"/>
    <mergeCell ref="A5:C5"/>
    <mergeCell ref="J5:L5"/>
    <mergeCell ref="A8:A20"/>
    <mergeCell ref="B10:C10"/>
    <mergeCell ref="K10:L10"/>
    <mergeCell ref="K15:L15"/>
    <mergeCell ref="B19:C19"/>
    <mergeCell ref="J19:J25"/>
    <mergeCell ref="K19:L19"/>
    <mergeCell ref="B20:C20"/>
    <mergeCell ref="B21:C21"/>
    <mergeCell ref="K21:L21"/>
    <mergeCell ref="K31:L31"/>
    <mergeCell ref="B22:C22"/>
    <mergeCell ref="K22:L22"/>
    <mergeCell ref="J7:J17"/>
    <mergeCell ref="K7:L7"/>
    <mergeCell ref="K29:L29"/>
    <mergeCell ref="K28:L28"/>
    <mergeCell ref="K23:L23"/>
    <mergeCell ref="K32:L32"/>
    <mergeCell ref="B33:C33"/>
    <mergeCell ref="K33:L33"/>
    <mergeCell ref="A24:A37"/>
    <mergeCell ref="K24:L24"/>
    <mergeCell ref="K26:L26"/>
    <mergeCell ref="B27:C27"/>
    <mergeCell ref="B28:C28"/>
    <mergeCell ref="J28:J40"/>
    <mergeCell ref="B29:C29"/>
    <mergeCell ref="B36:C36"/>
    <mergeCell ref="K36:L36"/>
    <mergeCell ref="B37:C37"/>
    <mergeCell ref="K37:L37"/>
    <mergeCell ref="B34:C34"/>
    <mergeCell ref="K34:L34"/>
    <mergeCell ref="B35:C35"/>
    <mergeCell ref="K35:L35"/>
    <mergeCell ref="B32:C32"/>
    <mergeCell ref="B38:C38"/>
    <mergeCell ref="K38:L38"/>
    <mergeCell ref="B39:C39"/>
    <mergeCell ref="K39:L39"/>
    <mergeCell ref="L46:S48"/>
    <mergeCell ref="K40:L40"/>
    <mergeCell ref="K41:L41"/>
    <mergeCell ref="C41:H41"/>
    <mergeCell ref="C42:H4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2013-06-06T01:47:58Z</cp:lastPrinted>
  <dcterms:created xsi:type="dcterms:W3CDTF">1998-03-25T07:08:10Z</dcterms:created>
  <dcterms:modified xsi:type="dcterms:W3CDTF">2013-06-06T01:48:20Z</dcterms:modified>
  <cp:category/>
  <cp:version/>
  <cp:contentType/>
  <cp:contentStatus/>
</cp:coreProperties>
</file>