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455" yWindow="65491" windowWidth="7800" windowHeight="9150" activeTab="3"/>
  </bookViews>
  <sheets>
    <sheet name="050" sheetId="1" r:id="rId1"/>
    <sheet name="052" sheetId="2" r:id="rId2"/>
    <sheet name="054" sheetId="3" r:id="rId3"/>
    <sheet name="056" sheetId="4" r:id="rId4"/>
  </sheets>
  <definedNames>
    <definedName name="_xlnm.Print_Area" localSheetId="3">'056'!$A$1:$Z$53</definedName>
  </definedNames>
  <calcPr fullCalcOnLoad="1"/>
</workbook>
</file>

<file path=xl/sharedStrings.xml><?xml version="1.0" encoding="utf-8"?>
<sst xmlns="http://schemas.openxmlformats.org/spreadsheetml/2006/main" count="1305" uniqueCount="198">
  <si>
    <t>（単位：ha）</t>
  </si>
  <si>
    <t>総　　　数</t>
  </si>
  <si>
    <t>計</t>
  </si>
  <si>
    <t>林　野　庁</t>
  </si>
  <si>
    <t>私　　　有</t>
  </si>
  <si>
    <t>官公造林地</t>
  </si>
  <si>
    <t>小　　　計</t>
  </si>
  <si>
    <t>県</t>
  </si>
  <si>
    <t>市　町　村</t>
  </si>
  <si>
    <t>財　産　区</t>
  </si>
  <si>
    <t>総　数</t>
  </si>
  <si>
    <t>金沢市</t>
  </si>
  <si>
    <t>七尾市</t>
  </si>
  <si>
    <t>小松市</t>
  </si>
  <si>
    <t>輪島市</t>
  </si>
  <si>
    <t>珠洲市</t>
  </si>
  <si>
    <t>加賀市</t>
  </si>
  <si>
    <t>羽咋市</t>
  </si>
  <si>
    <t>松任市</t>
  </si>
  <si>
    <t>江沼郡</t>
  </si>
  <si>
    <t>山中町</t>
  </si>
  <si>
    <t>能美郡</t>
  </si>
  <si>
    <t>根上町</t>
  </si>
  <si>
    <t>寺井町</t>
  </si>
  <si>
    <t>辰口町</t>
  </si>
  <si>
    <t>川北町</t>
  </si>
  <si>
    <t>石川郡</t>
  </si>
  <si>
    <t>美川町</t>
  </si>
  <si>
    <t>鶴来町</t>
  </si>
  <si>
    <t>野々市町</t>
  </si>
  <si>
    <t>河内村</t>
  </si>
  <si>
    <t>吉野谷村</t>
  </si>
  <si>
    <t>鳥越村</t>
  </si>
  <si>
    <t>尾口村</t>
  </si>
  <si>
    <t>白峰村</t>
  </si>
  <si>
    <t>河北郡</t>
  </si>
  <si>
    <t>津幡町</t>
  </si>
  <si>
    <t>高松町</t>
  </si>
  <si>
    <t>七塚町</t>
  </si>
  <si>
    <t>宇ノ気町</t>
  </si>
  <si>
    <t>内灘町</t>
  </si>
  <si>
    <t>羽咋郡</t>
  </si>
  <si>
    <t>富来町</t>
  </si>
  <si>
    <t>志雄町</t>
  </si>
  <si>
    <t>志賀町</t>
  </si>
  <si>
    <t>押水町</t>
  </si>
  <si>
    <t>鹿島郡</t>
  </si>
  <si>
    <t>田鶴浜町</t>
  </si>
  <si>
    <t>鳥屋町</t>
  </si>
  <si>
    <t>中島町</t>
  </si>
  <si>
    <t>鹿島町</t>
  </si>
  <si>
    <t>能登島町</t>
  </si>
  <si>
    <t>鹿西町</t>
  </si>
  <si>
    <t>鳳至郡</t>
  </si>
  <si>
    <t>穴水町</t>
  </si>
  <si>
    <t>門前町</t>
  </si>
  <si>
    <t>能都町</t>
  </si>
  <si>
    <t>柳田村</t>
  </si>
  <si>
    <t>珠洲郡</t>
  </si>
  <si>
    <t>内浦町</t>
  </si>
  <si>
    <t>50 林　業</t>
  </si>
  <si>
    <t>林　業 51</t>
  </si>
  <si>
    <t>民　　　　　　　　　　　　　　　　　　　　　　　　　　　有</t>
  </si>
  <si>
    <t>公　　　　　　　　　　　　　　　　　　　　有</t>
  </si>
  <si>
    <t>―</t>
  </si>
  <si>
    <t>―</t>
  </si>
  <si>
    <t>52 林　業</t>
  </si>
  <si>
    <t>林　業 53</t>
  </si>
  <si>
    <t>（単位：戸）</t>
  </si>
  <si>
    <t>市町村別</t>
  </si>
  <si>
    <t>総　　数</t>
  </si>
  <si>
    <r>
      <t>1</t>
    </r>
    <r>
      <rPr>
        <sz val="12"/>
        <rFont val="ＭＳ 明朝"/>
        <family val="1"/>
      </rPr>
      <t xml:space="preserve">0 </t>
    </r>
    <r>
      <rPr>
        <sz val="12"/>
        <rFont val="ＭＳ 明朝"/>
        <family val="1"/>
      </rPr>
      <t>～</t>
    </r>
    <r>
      <rPr>
        <sz val="12"/>
        <rFont val="ＭＳ 明朝"/>
        <family val="1"/>
      </rPr>
      <t xml:space="preserve"> 20</t>
    </r>
  </si>
  <si>
    <r>
      <t>2</t>
    </r>
    <r>
      <rPr>
        <sz val="12"/>
        <rFont val="ＭＳ 明朝"/>
        <family val="1"/>
      </rPr>
      <t xml:space="preserve">0 </t>
    </r>
    <r>
      <rPr>
        <sz val="12"/>
        <rFont val="ＭＳ 明朝"/>
        <family val="1"/>
      </rPr>
      <t>～</t>
    </r>
    <r>
      <rPr>
        <sz val="12"/>
        <rFont val="ＭＳ 明朝"/>
        <family val="1"/>
      </rPr>
      <t xml:space="preserve"> 30</t>
    </r>
  </si>
  <si>
    <r>
      <t>3</t>
    </r>
    <r>
      <rPr>
        <sz val="12"/>
        <rFont val="ＭＳ 明朝"/>
        <family val="1"/>
      </rPr>
      <t xml:space="preserve">0 </t>
    </r>
    <r>
      <rPr>
        <sz val="12"/>
        <rFont val="ＭＳ 明朝"/>
        <family val="1"/>
      </rPr>
      <t>～</t>
    </r>
    <r>
      <rPr>
        <sz val="12"/>
        <rFont val="ＭＳ 明朝"/>
        <family val="1"/>
      </rPr>
      <t xml:space="preserve"> 50</t>
    </r>
  </si>
  <si>
    <t>50～100</t>
  </si>
  <si>
    <t>会　社</t>
  </si>
  <si>
    <t>社　寺</t>
  </si>
  <si>
    <t>共　同</t>
  </si>
  <si>
    <t>各種団体　・ 組 合</t>
  </si>
  <si>
    <t>市 町 村</t>
  </si>
  <si>
    <t>慣行共有</t>
  </si>
  <si>
    <t>県  計</t>
  </si>
  <si>
    <t>54 林　業</t>
  </si>
  <si>
    <t>林　業 55</t>
  </si>
  <si>
    <t>市町村別</t>
  </si>
  <si>
    <t>総       数</t>
  </si>
  <si>
    <t>防風保安林</t>
  </si>
  <si>
    <t>水害防備　                   　　保 安 林</t>
  </si>
  <si>
    <t>魚  つ  き　　        　　保　安　林</t>
  </si>
  <si>
    <t>56 林  業</t>
  </si>
  <si>
    <t>年　　次</t>
  </si>
  <si>
    <t>人　　　　　　工　　　　　　林</t>
  </si>
  <si>
    <t>天　　　然　　　林</t>
  </si>
  <si>
    <t>す　ぎ</t>
  </si>
  <si>
    <t>ひのき</t>
  </si>
  <si>
    <t>ま　つ</t>
  </si>
  <si>
    <t>からまつ</t>
  </si>
  <si>
    <t>あ　て</t>
  </si>
  <si>
    <t>その他の　　　針 葉 樹</t>
  </si>
  <si>
    <t>広葉樹</t>
  </si>
  <si>
    <t>年　  次</t>
  </si>
  <si>
    <t>針　　　　　　　　葉　　　　　　　　樹</t>
  </si>
  <si>
    <t>広　　　葉　　　樹</t>
  </si>
  <si>
    <t>小  計</t>
  </si>
  <si>
    <t>す  ぎ</t>
  </si>
  <si>
    <r>
      <t xml:space="preserve">も  み  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つ  が</t>
    </r>
  </si>
  <si>
    <t>その他</t>
  </si>
  <si>
    <t>な  ら</t>
  </si>
  <si>
    <t>ぶ  な</t>
  </si>
  <si>
    <t>自県材</t>
  </si>
  <si>
    <t>他県材</t>
  </si>
  <si>
    <t>南洋材</t>
  </si>
  <si>
    <t>米  材</t>
  </si>
  <si>
    <t>北洋材</t>
  </si>
  <si>
    <t>ラワン材</t>
  </si>
  <si>
    <t>年 　次</t>
  </si>
  <si>
    <t>木材チップ用</t>
  </si>
  <si>
    <t>外  材</t>
  </si>
  <si>
    <t>-</t>
  </si>
  <si>
    <t>-</t>
  </si>
  <si>
    <t>500ha以上</t>
  </si>
  <si>
    <r>
      <t>0</t>
    </r>
    <r>
      <rPr>
        <sz val="12"/>
        <rFont val="ＭＳ 明朝"/>
        <family val="1"/>
      </rPr>
      <t>.1</t>
    </r>
    <r>
      <rPr>
        <sz val="12"/>
        <rFont val="ＭＳ 明朝"/>
        <family val="1"/>
      </rPr>
      <t>～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ha</t>
    </r>
  </si>
  <si>
    <r>
      <t>1</t>
    </r>
    <r>
      <rPr>
        <sz val="12"/>
        <rFont val="ＭＳ 明朝"/>
        <family val="1"/>
      </rPr>
      <t>00～500</t>
    </r>
  </si>
  <si>
    <t>く　り　　　（㎏）</t>
  </si>
  <si>
    <t>くるみ　　　（㎏）</t>
  </si>
  <si>
    <t>まつたけ　　　（㎏）</t>
  </si>
  <si>
    <t>資料　石川県統計課「1990年世界農林業センサス」</t>
  </si>
  <si>
    <t>資料　北陸農政局統計情報部「木材需給報告書」</t>
  </si>
  <si>
    <t>資料　石川県中山間地域対策総室,森林管理課調</t>
  </si>
  <si>
    <t>資料　石川県森林管理課調</t>
  </si>
  <si>
    <r>
      <t>資料　北陸農政局統計情報部「</t>
    </r>
    <r>
      <rPr>
        <sz val="12"/>
        <rFont val="ＭＳ 明朝"/>
        <family val="1"/>
      </rPr>
      <t>木材需給報告書</t>
    </r>
    <r>
      <rPr>
        <sz val="12"/>
        <rFont val="ＭＳ 明朝"/>
        <family val="1"/>
      </rPr>
      <t>」</t>
    </r>
  </si>
  <si>
    <t>-</t>
  </si>
  <si>
    <r>
      <t>資料　北陸農政局統計情報部「石川</t>
    </r>
    <r>
      <rPr>
        <sz val="12"/>
        <rFont val="ＭＳ 明朝"/>
        <family val="1"/>
      </rPr>
      <t>農林水産統計年報</t>
    </r>
    <r>
      <rPr>
        <sz val="12"/>
        <rFont val="ＭＳ 明朝"/>
        <family val="1"/>
      </rPr>
      <t>」</t>
    </r>
  </si>
  <si>
    <t>その他官庁</t>
  </si>
  <si>
    <t>ひのき　　</t>
  </si>
  <si>
    <t>ま　つ　　</t>
  </si>
  <si>
    <t>す　ぎ　　</t>
  </si>
  <si>
    <t>-</t>
  </si>
  <si>
    <t>6　　　林　　　　　　　　　　　　　　　　　　業</t>
  </si>
  <si>
    <t>39　　主 要 樹 種 別 森 林 面 積（各年3月31日現在）</t>
  </si>
  <si>
    <t>40　　主　要　樹　種　別　素　材　生　産　量</t>
  </si>
  <si>
    <t>42　　素　 材　 の　 入　 荷　 量</t>
  </si>
  <si>
    <r>
      <t>(</t>
    </r>
    <r>
      <rPr>
        <sz val="12"/>
        <rFont val="ＭＳ 明朝"/>
        <family val="1"/>
      </rPr>
      <t>1)</t>
    </r>
    <r>
      <rPr>
        <sz val="12"/>
        <rFont val="ＭＳ 明朝"/>
        <family val="1"/>
      </rPr>
      <t>　自県・他県・外材別素材入荷量</t>
    </r>
  </si>
  <si>
    <r>
      <t>(</t>
    </r>
    <r>
      <rPr>
        <sz val="12"/>
        <rFont val="ＭＳ 明朝"/>
        <family val="1"/>
      </rPr>
      <t>2)</t>
    </r>
    <r>
      <rPr>
        <sz val="12"/>
        <rFont val="ＭＳ 明朝"/>
        <family val="1"/>
      </rPr>
      <t>　主要需要部門別素材入荷量</t>
    </r>
  </si>
  <si>
    <t>注　　製材用、パルプ用、合板用、木材チップ用の4部門についての数値であり、その他用は含まない。</t>
  </si>
  <si>
    <r>
      <t>平 成</t>
    </r>
    <r>
      <rPr>
        <sz val="12"/>
        <rFont val="ＭＳ 明朝"/>
        <family val="1"/>
      </rPr>
      <t xml:space="preserve"> 4</t>
    </r>
    <r>
      <rPr>
        <sz val="12"/>
        <rFont val="ＭＳ 明朝"/>
        <family val="1"/>
      </rPr>
      <t xml:space="preserve"> 年</t>
    </r>
  </si>
  <si>
    <t>-</t>
  </si>
  <si>
    <t>桐　　材         (㎥)</t>
  </si>
  <si>
    <t>（単位：千㎥）</t>
  </si>
  <si>
    <t>35　 市 町 村 別 所 有 形 態 別 林 野 面 積 (平成2年2月1日現在）</t>
  </si>
  <si>
    <r>
      <t xml:space="preserve">国　　　　　　　　　　　 </t>
    </r>
    <r>
      <rPr>
        <sz val="12"/>
        <rFont val="ＭＳ 明朝"/>
        <family val="1"/>
      </rPr>
      <t xml:space="preserve">   </t>
    </r>
    <r>
      <rPr>
        <sz val="12"/>
        <rFont val="ＭＳ 明朝"/>
        <family val="1"/>
      </rPr>
      <t>有</t>
    </r>
  </si>
  <si>
    <r>
      <t>森 林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開　　　　　　　　発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公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団</t>
    </r>
  </si>
  <si>
    <r>
      <t>林 業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公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社</t>
    </r>
  </si>
  <si>
    <t>37　　市町村別林家以外の林業事業体数（平成2年2月1日現在）</t>
  </si>
  <si>
    <t>市町村</t>
  </si>
  <si>
    <r>
      <t xml:space="preserve">1 </t>
    </r>
    <r>
      <rPr>
        <sz val="12"/>
        <rFont val="ＭＳ 明朝"/>
        <family val="1"/>
      </rPr>
      <t>～</t>
    </r>
    <r>
      <rPr>
        <sz val="12"/>
        <rFont val="ＭＳ 明朝"/>
        <family val="1"/>
      </rPr>
      <t xml:space="preserve"> 5</t>
    </r>
  </si>
  <si>
    <r>
      <rPr>
        <sz val="12"/>
        <rFont val="ＭＳ 明朝"/>
        <family val="1"/>
      </rPr>
      <t>5</t>
    </r>
    <r>
      <rPr>
        <sz val="12"/>
        <rFont val="ＭＳ 明朝"/>
        <family val="1"/>
      </rPr>
      <t xml:space="preserve"> ～</t>
    </r>
    <r>
      <rPr>
        <sz val="12"/>
        <rFont val="ＭＳ 明朝"/>
        <family val="1"/>
      </rPr>
      <t xml:space="preserve"> 10</t>
    </r>
  </si>
  <si>
    <t>36　　市町村別保有山林面積規模別林家数（平成2年2月1日現在）</t>
  </si>
  <si>
    <t>財産区(慣行共有を除く)</t>
  </si>
  <si>
    <t>地方公共団
体 の 組合</t>
  </si>
  <si>
    <t>38　　市　町　村　別　保　安　林　面 積　（平成8年3月31日現在）</t>
  </si>
  <si>
    <t>水　源　か　ん　養　　　　　　　　　　　保　　　安　　　林</t>
  </si>
  <si>
    <r>
      <t>土　砂　流　出　　　　　　　　　　防 備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保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安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林</t>
    </r>
  </si>
  <si>
    <r>
      <t>土　砂　崩　壊　            　防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備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保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安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林</t>
    </r>
  </si>
  <si>
    <r>
      <t>飛砂</t>
    </r>
    <r>
      <rPr>
        <sz val="12"/>
        <rFont val="ＭＳ 明朝"/>
        <family val="1"/>
      </rPr>
      <t>防</t>
    </r>
    <r>
      <rPr>
        <sz val="12"/>
        <rFont val="ＭＳ 明朝"/>
        <family val="1"/>
      </rPr>
      <t>備　　　　　　　　　保　安　林</t>
    </r>
  </si>
  <si>
    <r>
      <t>潮害防備　　　             　保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安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林</t>
    </r>
  </si>
  <si>
    <r>
      <t>干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害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防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備　　　      　　　保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安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林</t>
    </r>
  </si>
  <si>
    <r>
      <t>な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 xml:space="preserve">だ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れ
防止保安林</t>
    </r>
  </si>
  <si>
    <r>
      <t>落石防止　　         　　　保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安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林</t>
    </r>
  </si>
  <si>
    <r>
      <t>航</t>
    </r>
    <r>
      <rPr>
        <sz val="12"/>
        <rFont val="ＭＳ 明朝"/>
        <family val="1"/>
      </rPr>
      <t>行</t>
    </r>
    <r>
      <rPr>
        <sz val="12"/>
        <rFont val="ＭＳ 明朝"/>
        <family val="1"/>
      </rPr>
      <t>目</t>
    </r>
    <r>
      <rPr>
        <sz val="12"/>
        <rFont val="ＭＳ 明朝"/>
        <family val="1"/>
      </rPr>
      <t>標　　　          　保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安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林</t>
    </r>
  </si>
  <si>
    <r>
      <t>保</t>
    </r>
    <r>
      <rPr>
        <sz val="12"/>
        <rFont val="ＭＳ 明朝"/>
        <family val="1"/>
      </rPr>
      <t xml:space="preserve">      </t>
    </r>
    <r>
      <rPr>
        <sz val="12"/>
        <rFont val="ＭＳ 明朝"/>
        <family val="1"/>
      </rPr>
      <t>健
保  安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 林</t>
    </r>
  </si>
  <si>
    <r>
      <t xml:space="preserve">風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　致　　　　保 安 林</t>
    </r>
  </si>
  <si>
    <t>―</t>
  </si>
  <si>
    <t>注   (1) 　国有、公有、民有保安林を合計した数値である。</t>
  </si>
  <si>
    <t xml:space="preserve">     (2) 　保健保安林欄の（　）書は他の保安林を兼ねているもので外数である。</t>
  </si>
  <si>
    <t xml:space="preserve">     (3)　 保健保安林以外の保安林欄の（　）書は保健保安林を兼ねているもので内数である。</t>
  </si>
  <si>
    <r>
      <t xml:space="preserve">木　  </t>
    </r>
    <r>
      <rPr>
        <sz val="12"/>
        <rFont val="ＭＳ 明朝"/>
        <family val="1"/>
      </rPr>
      <t>炭
（ｔ）</t>
    </r>
  </si>
  <si>
    <t>しいたけ
（生）（㎏）</t>
  </si>
  <si>
    <t>からまつ　　えぞまつ　　とどまつ</t>
  </si>
  <si>
    <t>あかまつ　くろまつ</t>
  </si>
  <si>
    <t>造林用種子（kg）</t>
  </si>
  <si>
    <t>竹    類
（束）</t>
  </si>
  <si>
    <r>
      <t xml:space="preserve">国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　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　産</t>
    </r>
    <r>
      <rPr>
        <sz val="12"/>
        <rFont val="ＭＳ 明朝"/>
        <family val="1"/>
      </rPr>
      <t xml:space="preserve">    </t>
    </r>
    <r>
      <rPr>
        <sz val="12"/>
        <rFont val="ＭＳ 明朝"/>
        <family val="1"/>
      </rPr>
      <t>　　材</t>
    </r>
  </si>
  <si>
    <r>
      <t xml:space="preserve">外　　　　　　　　　　　　　　 </t>
    </r>
    <r>
      <rPr>
        <sz val="12"/>
        <rFont val="ＭＳ 明朝"/>
        <family val="1"/>
      </rPr>
      <t xml:space="preserve">                            </t>
    </r>
    <r>
      <rPr>
        <sz val="12"/>
        <rFont val="ＭＳ 明朝"/>
        <family val="1"/>
      </rPr>
      <t>材</t>
    </r>
  </si>
  <si>
    <t>ニュージー
ラ ン ド 材</t>
  </si>
  <si>
    <r>
      <t xml:space="preserve">製 </t>
    </r>
    <r>
      <rPr>
        <sz val="12"/>
        <rFont val="ＭＳ 明朝"/>
        <family val="1"/>
      </rPr>
      <t xml:space="preserve">   </t>
    </r>
    <r>
      <rPr>
        <sz val="12"/>
        <rFont val="ＭＳ 明朝"/>
        <family val="1"/>
      </rPr>
      <t>材</t>
    </r>
    <r>
      <rPr>
        <sz val="12"/>
        <rFont val="ＭＳ 明朝"/>
        <family val="1"/>
      </rPr>
      <t xml:space="preserve">   </t>
    </r>
    <r>
      <rPr>
        <sz val="12"/>
        <rFont val="ＭＳ 明朝"/>
        <family val="1"/>
      </rPr>
      <t xml:space="preserve"> 用</t>
    </r>
  </si>
  <si>
    <r>
      <t xml:space="preserve">パ 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ル</t>
    </r>
    <r>
      <rPr>
        <sz val="12"/>
        <rFont val="ＭＳ 明朝"/>
        <family val="1"/>
      </rPr>
      <t xml:space="preserve">   </t>
    </r>
    <r>
      <rPr>
        <sz val="12"/>
        <rFont val="ＭＳ 明朝"/>
        <family val="1"/>
      </rPr>
      <t>プ</t>
    </r>
    <r>
      <rPr>
        <sz val="12"/>
        <rFont val="ＭＳ 明朝"/>
        <family val="1"/>
      </rPr>
      <t xml:space="preserve">   </t>
    </r>
    <r>
      <rPr>
        <sz val="12"/>
        <rFont val="ＭＳ 明朝"/>
        <family val="1"/>
      </rPr>
      <t>用</t>
    </r>
  </si>
  <si>
    <r>
      <t xml:space="preserve">しいたけ
</t>
    </r>
    <r>
      <rPr>
        <sz val="10"/>
        <rFont val="ＭＳ 明朝"/>
        <family val="1"/>
      </rPr>
      <t>（原木）
（千本）</t>
    </r>
  </si>
  <si>
    <t>えのきだけ
（㎏）</t>
  </si>
  <si>
    <t>ひ ら た け
（㎏）</t>
  </si>
  <si>
    <r>
      <t xml:space="preserve">な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め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こ
（㎏）</t>
    </r>
  </si>
  <si>
    <r>
      <t xml:space="preserve">わ  さ  </t>
    </r>
    <r>
      <rPr>
        <sz val="12"/>
        <rFont val="ＭＳ 明朝"/>
        <family val="1"/>
      </rPr>
      <t>び
（㎏）</t>
    </r>
  </si>
  <si>
    <t>し い た け
（乾）（㎏）</t>
  </si>
  <si>
    <t>副　　　産　　　物　　　数　　　量</t>
  </si>
  <si>
    <t>41　　　品　　　目　　　別　　　林　　　野</t>
  </si>
  <si>
    <r>
      <t xml:space="preserve">合 </t>
    </r>
    <r>
      <rPr>
        <sz val="12"/>
        <rFont val="ＭＳ 明朝"/>
        <family val="1"/>
      </rPr>
      <t xml:space="preserve">   </t>
    </r>
    <r>
      <rPr>
        <sz val="12"/>
        <rFont val="ＭＳ 明朝"/>
        <family val="1"/>
      </rPr>
      <t xml:space="preserve">板 </t>
    </r>
    <r>
      <rPr>
        <sz val="12"/>
        <rFont val="ＭＳ 明朝"/>
        <family val="1"/>
      </rPr>
      <t xml:space="preserve">   </t>
    </r>
    <r>
      <rPr>
        <sz val="12"/>
        <rFont val="ＭＳ 明朝"/>
        <family val="1"/>
      </rPr>
      <t>用</t>
    </r>
  </si>
  <si>
    <t>林業　57</t>
  </si>
  <si>
    <t xml:space="preserve"> 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</si>
</sst>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\(#,##0.00\)"/>
    <numFmt numFmtId="179" formatCode="#,##0_ ;[Red]\-#,##0\ "/>
    <numFmt numFmtId="180" formatCode="#,##0.0;[Red]\-#,##0.0"/>
    <numFmt numFmtId="181" formatCode="#,##0.0;\-#,##0.0"/>
    <numFmt numFmtId="182" formatCode="#,##0.0_);[Red]\(#,##0.0\)"/>
    <numFmt numFmtId="183" formatCode="#,##0.00_);[Red]\(#,##0.00\)"/>
    <numFmt numFmtId="184" formatCode="#,##0.000_);[Red]\(#,##0.000\)"/>
    <numFmt numFmtId="185" formatCode="#,##0.0000_);[Red]\(#,##0.0000\)"/>
    <numFmt numFmtId="186" formatCode="#,##0.00000_);[Red]\(#,##0.00000\)"/>
    <numFmt numFmtId="187" formatCode="#,##0.000000_);[Red]\(#,##0.000000\)"/>
    <numFmt numFmtId="188" formatCode="#,##0.0000000_);[Red]\(#,##0.0000000\)"/>
    <numFmt numFmtId="189" formatCode="#,##0.00000000_);[Red]\(#,##0.00000000\)"/>
  </numFmts>
  <fonts count="54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sz val="14"/>
      <name val="ＭＳ ゴシック"/>
      <family val="3"/>
    </font>
    <font>
      <sz val="12"/>
      <name val="ＭＳ ゴシック"/>
      <family val="3"/>
    </font>
    <font>
      <sz val="6"/>
      <name val="ＭＳ 明朝"/>
      <family val="1"/>
    </font>
    <font>
      <sz val="10"/>
      <name val="ＭＳ 明朝"/>
      <family val="1"/>
    </font>
    <font>
      <b/>
      <sz val="14"/>
      <name val="ＭＳ 明朝"/>
      <family val="1"/>
    </font>
    <font>
      <b/>
      <sz val="12"/>
      <name val="ＭＳ ゴシック"/>
      <family val="3"/>
    </font>
    <font>
      <b/>
      <sz val="12"/>
      <color indexed="56"/>
      <name val="ＭＳ 明朝"/>
      <family val="1"/>
    </font>
    <font>
      <sz val="12"/>
      <color indexed="56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b/>
      <sz val="16"/>
      <name val="ＭＳ ゴシック"/>
      <family val="3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 style="medium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medium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16" fillId="0" borderId="0" applyNumberFormat="0" applyFill="0" applyBorder="0" applyAlignment="0" applyProtection="0"/>
    <xf numFmtId="0" fontId="4" fillId="0" borderId="0">
      <alignment/>
      <protection/>
    </xf>
    <xf numFmtId="0" fontId="53" fillId="32" borderId="0" applyNumberFormat="0" applyBorder="0" applyAlignment="0" applyProtection="0"/>
  </cellStyleXfs>
  <cellXfs count="30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10" xfId="0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vertical="center"/>
    </xf>
    <xf numFmtId="37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>
      <alignment vertical="top"/>
    </xf>
    <xf numFmtId="0" fontId="0" fillId="0" borderId="0" xfId="0" applyFont="1" applyFill="1" applyAlignment="1">
      <alignment vertical="top"/>
    </xf>
    <xf numFmtId="0" fontId="6" fillId="0" borderId="0" xfId="0" applyFont="1" applyFill="1" applyAlignment="1">
      <alignment horizontal="right" vertical="top"/>
    </xf>
    <xf numFmtId="0" fontId="8" fillId="0" borderId="0" xfId="0" applyFont="1" applyFill="1" applyAlignment="1">
      <alignment vertical="center"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12" xfId="0" applyFont="1" applyFill="1" applyBorder="1" applyAlignment="1" applyProtection="1">
      <alignment vertical="center"/>
      <protection/>
    </xf>
    <xf numFmtId="37" fontId="0" fillId="0" borderId="12" xfId="0" applyNumberFormat="1" applyFont="1" applyFill="1" applyBorder="1" applyAlignment="1" applyProtection="1">
      <alignment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0" fillId="0" borderId="13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1" fillId="0" borderId="14" xfId="0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 applyProtection="1">
      <alignment horizontal="distributed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distributed" vertical="center"/>
      <protection/>
    </xf>
    <xf numFmtId="0" fontId="8" fillId="0" borderId="13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Alignment="1">
      <alignment vertical="top"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top"/>
      <protection/>
    </xf>
    <xf numFmtId="0" fontId="6" fillId="0" borderId="0" xfId="0" applyFont="1" applyFill="1" applyBorder="1" applyAlignment="1" applyProtection="1">
      <alignment horizontal="right"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3" xfId="0" applyFill="1" applyBorder="1" applyAlignment="1" applyProtection="1" quotePrefix="1">
      <alignment horizontal="center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10" xfId="0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distributed" vertical="center"/>
      <protection/>
    </xf>
    <xf numFmtId="0" fontId="12" fillId="0" borderId="13" xfId="0" applyFont="1" applyFill="1" applyBorder="1" applyAlignment="1" applyProtection="1">
      <alignment horizontal="distributed" vertical="center"/>
      <protection/>
    </xf>
    <xf numFmtId="0" fontId="12" fillId="0" borderId="0" xfId="0" applyFont="1" applyFill="1" applyAlignment="1" applyProtection="1">
      <alignment horizontal="distributed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37" fontId="14" fillId="0" borderId="0" xfId="0" applyNumberFormat="1" applyFont="1" applyFill="1" applyBorder="1" applyAlignment="1" applyProtection="1">
      <alignment vertical="center"/>
      <protection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37" fontId="14" fillId="0" borderId="18" xfId="0" applyNumberFormat="1" applyFont="1" applyFill="1" applyBorder="1" applyAlignment="1" applyProtection="1">
      <alignment vertical="center"/>
      <protection/>
    </xf>
    <xf numFmtId="179" fontId="14" fillId="0" borderId="0" xfId="0" applyNumberFormat="1" applyFont="1" applyFill="1" applyBorder="1" applyAlignment="1" applyProtection="1">
      <alignment horizontal="center" vertical="center"/>
      <protection/>
    </xf>
    <xf numFmtId="179" fontId="14" fillId="0" borderId="0" xfId="0" applyNumberFormat="1" applyFont="1" applyFill="1" applyBorder="1" applyAlignment="1" applyProtection="1">
      <alignment horizontal="right" vertical="center"/>
      <protection/>
    </xf>
    <xf numFmtId="0" fontId="14" fillId="0" borderId="0" xfId="0" applyFont="1" applyFill="1" applyBorder="1" applyAlignment="1">
      <alignment vertical="center"/>
    </xf>
    <xf numFmtId="38" fontId="14" fillId="0" borderId="0" xfId="0" applyNumberFormat="1" applyFont="1" applyFill="1" applyBorder="1" applyAlignment="1" applyProtection="1">
      <alignment horizontal="center" vertical="center"/>
      <protection/>
    </xf>
    <xf numFmtId="38" fontId="14" fillId="0" borderId="0" xfId="0" applyNumberFormat="1" applyFont="1" applyFill="1" applyBorder="1" applyAlignment="1" applyProtection="1">
      <alignment vertical="center"/>
      <protection/>
    </xf>
    <xf numFmtId="38" fontId="14" fillId="0" borderId="0" xfId="0" applyNumberFormat="1" applyFont="1" applyFill="1" applyBorder="1" applyAlignment="1" applyProtection="1">
      <alignment horizontal="right" vertical="center"/>
      <protection/>
    </xf>
    <xf numFmtId="37" fontId="0" fillId="0" borderId="19" xfId="0" applyNumberFormat="1" applyFont="1" applyFill="1" applyBorder="1" applyAlignment="1" applyProtection="1">
      <alignment vertical="center"/>
      <protection/>
    </xf>
    <xf numFmtId="0" fontId="0" fillId="0" borderId="15" xfId="0" applyFill="1" applyBorder="1" applyAlignment="1" applyProtection="1">
      <alignment horizontal="center" vertical="center"/>
      <protection/>
    </xf>
    <xf numFmtId="37" fontId="13" fillId="0" borderId="0" xfId="0" applyNumberFormat="1" applyFont="1" applyFill="1" applyBorder="1" applyAlignment="1" applyProtection="1">
      <alignment vertical="center"/>
      <protection/>
    </xf>
    <xf numFmtId="38" fontId="13" fillId="0" borderId="0" xfId="0" applyNumberFormat="1" applyFont="1" applyFill="1" applyBorder="1" applyAlignment="1" applyProtection="1">
      <alignment horizontal="right" vertical="center"/>
      <protection/>
    </xf>
    <xf numFmtId="179" fontId="13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6" fillId="0" borderId="20" xfId="0" applyFont="1" applyFill="1" applyBorder="1" applyAlignment="1" applyProtection="1">
      <alignment horizontal="center" vertical="center"/>
      <protection/>
    </xf>
    <xf numFmtId="39" fontId="0" fillId="0" borderId="0" xfId="0" applyNumberFormat="1" applyFont="1" applyFill="1" applyBorder="1" applyAlignment="1" applyProtection="1">
      <alignment horizontal="right" vertical="center"/>
      <protection/>
    </xf>
    <xf numFmtId="37" fontId="0" fillId="0" borderId="12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horizontal="center"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12" xfId="0" applyFont="1" applyFill="1" applyBorder="1" applyAlignment="1" applyProtection="1">
      <alignment horizontal="right" vertical="center"/>
      <protection/>
    </xf>
    <xf numFmtId="38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vertical="center"/>
    </xf>
    <xf numFmtId="38" fontId="0" fillId="0" borderId="0" xfId="0" applyNumberFormat="1" applyFont="1" applyFill="1" applyBorder="1" applyAlignment="1" applyProtection="1">
      <alignment vertical="center"/>
      <protection/>
    </xf>
    <xf numFmtId="38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0" fontId="0" fillId="0" borderId="0" xfId="0" applyFill="1" applyAlignment="1">
      <alignment vertical="center"/>
    </xf>
    <xf numFmtId="0" fontId="0" fillId="0" borderId="12" xfId="0" applyFill="1" applyBorder="1" applyAlignment="1" applyProtection="1">
      <alignment vertical="center"/>
      <protection/>
    </xf>
    <xf numFmtId="0" fontId="0" fillId="0" borderId="22" xfId="0" applyFill="1" applyBorder="1" applyAlignment="1" applyProtection="1">
      <alignment horizontal="center" vertical="center"/>
      <protection/>
    </xf>
    <xf numFmtId="0" fontId="12" fillId="0" borderId="13" xfId="0" applyFont="1" applyFill="1" applyBorder="1" applyAlignment="1" applyProtection="1" quotePrefix="1">
      <alignment horizontal="center" vertical="center"/>
      <protection/>
    </xf>
    <xf numFmtId="37" fontId="12" fillId="0" borderId="14" xfId="0" applyNumberFormat="1" applyFont="1" applyFill="1" applyBorder="1" applyAlignment="1" applyProtection="1">
      <alignment vertical="center"/>
      <protection/>
    </xf>
    <xf numFmtId="0" fontId="12" fillId="0" borderId="14" xfId="0" applyFont="1" applyFill="1" applyBorder="1" applyAlignment="1" applyProtection="1">
      <alignment vertical="center"/>
      <protection/>
    </xf>
    <xf numFmtId="0" fontId="12" fillId="0" borderId="14" xfId="0" applyFont="1" applyFill="1" applyBorder="1" applyAlignment="1" applyProtection="1">
      <alignment horizontal="right" vertical="center"/>
      <protection/>
    </xf>
    <xf numFmtId="38" fontId="12" fillId="0" borderId="23" xfId="0" applyNumberFormat="1" applyFont="1" applyFill="1" applyBorder="1" applyAlignment="1" applyProtection="1">
      <alignment vertical="center"/>
      <protection/>
    </xf>
    <xf numFmtId="37" fontId="12" fillId="0" borderId="23" xfId="0" applyNumberFormat="1" applyFont="1" applyFill="1" applyBorder="1" applyAlignment="1" applyProtection="1">
      <alignment vertical="center"/>
      <protection/>
    </xf>
    <xf numFmtId="0" fontId="0" fillId="0" borderId="13" xfId="0" applyFill="1" applyBorder="1" applyAlignment="1" applyProtection="1" quotePrefix="1">
      <alignment horizontal="left" vertical="center" indent="2"/>
      <protection/>
    </xf>
    <xf numFmtId="0" fontId="0" fillId="0" borderId="13" xfId="0" applyFont="1" applyFill="1" applyBorder="1" applyAlignment="1" applyProtection="1">
      <alignment horizontal="left" vertical="center" indent="2"/>
      <protection/>
    </xf>
    <xf numFmtId="0" fontId="0" fillId="0" borderId="24" xfId="0" applyFont="1" applyFill="1" applyBorder="1" applyAlignment="1" applyProtection="1">
      <alignment horizontal="left" vertical="center" indent="2"/>
      <protection/>
    </xf>
    <xf numFmtId="0" fontId="12" fillId="0" borderId="13" xfId="0" applyFont="1" applyFill="1" applyBorder="1" applyAlignment="1" applyProtection="1" quotePrefix="1">
      <alignment horizontal="left" vertical="center" indent="2"/>
      <protection/>
    </xf>
    <xf numFmtId="0" fontId="0" fillId="0" borderId="0" xfId="0" applyFill="1" applyBorder="1" applyAlignment="1" applyProtection="1">
      <alignment horizontal="right" vertical="center"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0" fillId="0" borderId="13" xfId="0" applyFont="1" applyFill="1" applyBorder="1" applyAlignment="1" applyProtection="1">
      <alignment horizontal="distributed" vertical="center"/>
      <protection/>
    </xf>
    <xf numFmtId="0" fontId="0" fillId="0" borderId="1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2" fillId="0" borderId="0" xfId="0" applyFont="1" applyFill="1" applyAlignment="1">
      <alignment vertical="center"/>
    </xf>
    <xf numFmtId="0" fontId="12" fillId="0" borderId="25" xfId="0" applyFont="1" applyFill="1" applyBorder="1" applyAlignment="1" applyProtection="1" quotePrefix="1">
      <alignment horizontal="left" vertical="center" indent="2"/>
      <protection/>
    </xf>
    <xf numFmtId="39" fontId="12" fillId="0" borderId="23" xfId="0" applyNumberFormat="1" applyFont="1" applyFill="1" applyBorder="1" applyAlignment="1" applyProtection="1">
      <alignment horizontal="right" vertical="center"/>
      <protection/>
    </xf>
    <xf numFmtId="0" fontId="0" fillId="0" borderId="23" xfId="0" applyFont="1" applyFill="1" applyBorder="1" applyAlignment="1">
      <alignment vertical="center"/>
    </xf>
    <xf numFmtId="38" fontId="12" fillId="0" borderId="23" xfId="0" applyNumberFormat="1" applyFont="1" applyFill="1" applyBorder="1" applyAlignment="1" applyProtection="1">
      <alignment horizontal="right" vertical="center"/>
      <protection/>
    </xf>
    <xf numFmtId="0" fontId="0" fillId="0" borderId="13" xfId="0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left" vertical="center" indent="2"/>
      <protection/>
    </xf>
    <xf numFmtId="0" fontId="6" fillId="0" borderId="11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>
      <alignment vertical="center"/>
    </xf>
    <xf numFmtId="37" fontId="0" fillId="0" borderId="19" xfId="0" applyNumberFormat="1" applyFont="1" applyFill="1" applyBorder="1" applyAlignment="1" applyProtection="1">
      <alignment vertical="center"/>
      <protection/>
    </xf>
    <xf numFmtId="37" fontId="0" fillId="0" borderId="18" xfId="0" applyNumberFormat="1" applyFont="1" applyFill="1" applyBorder="1" applyAlignment="1" applyProtection="1">
      <alignment vertical="center"/>
      <protection/>
    </xf>
    <xf numFmtId="37" fontId="12" fillId="0" borderId="26" xfId="0" applyNumberFormat="1" applyFont="1" applyFill="1" applyBorder="1" applyAlignment="1" applyProtection="1">
      <alignment vertical="center"/>
      <protection/>
    </xf>
    <xf numFmtId="0" fontId="0" fillId="0" borderId="18" xfId="0" applyFont="1" applyFill="1" applyBorder="1" applyAlignment="1" applyProtection="1">
      <alignment vertical="center"/>
      <protection/>
    </xf>
    <xf numFmtId="0" fontId="12" fillId="0" borderId="26" xfId="0" applyFont="1" applyFill="1" applyBorder="1" applyAlignment="1" applyProtection="1">
      <alignment vertical="center"/>
      <protection/>
    </xf>
    <xf numFmtId="0" fontId="12" fillId="0" borderId="23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horizontal="distributed" vertical="center"/>
      <protection/>
    </xf>
    <xf numFmtId="0" fontId="12" fillId="0" borderId="13" xfId="0" applyFont="1" applyFill="1" applyBorder="1" applyAlignment="1" applyProtection="1">
      <alignment horizontal="distributed" vertical="center"/>
      <protection/>
    </xf>
    <xf numFmtId="0" fontId="0" fillId="0" borderId="27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>
      <alignment vertical="center"/>
    </xf>
    <xf numFmtId="0" fontId="0" fillId="0" borderId="27" xfId="0" applyFill="1" applyBorder="1" applyAlignment="1" applyProtection="1">
      <alignment horizontal="center" vertical="center" wrapText="1"/>
      <protection/>
    </xf>
    <xf numFmtId="0" fontId="0" fillId="0" borderId="16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 applyProtection="1">
      <alignment horizontal="center" vertical="center"/>
      <protection/>
    </xf>
    <xf numFmtId="0" fontId="0" fillId="0" borderId="29" xfId="0" applyFont="1" applyFill="1" applyBorder="1" applyAlignment="1">
      <alignment vertical="center"/>
    </xf>
    <xf numFmtId="0" fontId="12" fillId="0" borderId="12" xfId="0" applyFont="1" applyFill="1" applyBorder="1" applyAlignment="1" applyProtection="1">
      <alignment horizontal="distributed" vertical="center"/>
      <protection/>
    </xf>
    <xf numFmtId="0" fontId="1" fillId="0" borderId="22" xfId="0" applyFont="1" applyBorder="1" applyAlignment="1">
      <alignment/>
    </xf>
    <xf numFmtId="0" fontId="17" fillId="0" borderId="0" xfId="0" applyFont="1" applyFill="1" applyBorder="1" applyAlignment="1" applyProtection="1">
      <alignment horizontal="center" vertical="center"/>
      <protection/>
    </xf>
    <xf numFmtId="0" fontId="0" fillId="0" borderId="30" xfId="0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6" xfId="0" applyFont="1" applyFill="1" applyBorder="1" applyAlignment="1" applyProtection="1">
      <alignment horizontal="center" vertical="center"/>
      <protection/>
    </xf>
    <xf numFmtId="0" fontId="0" fillId="0" borderId="37" xfId="0" applyFont="1" applyFill="1" applyBorder="1" applyAlignment="1">
      <alignment vertical="center"/>
    </xf>
    <xf numFmtId="0" fontId="0" fillId="0" borderId="38" xfId="0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38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39" xfId="0" applyFont="1" applyFill="1" applyBorder="1" applyAlignment="1" applyProtection="1">
      <alignment horizontal="center" vertical="center"/>
      <protection/>
    </xf>
    <xf numFmtId="0" fontId="0" fillId="0" borderId="40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horizontal="center" vertical="center"/>
      <protection/>
    </xf>
    <xf numFmtId="0" fontId="12" fillId="0" borderId="13" xfId="0" applyFont="1" applyFill="1" applyBorder="1" applyAlignment="1">
      <alignment horizontal="distributed" vertical="center"/>
    </xf>
    <xf numFmtId="0" fontId="0" fillId="0" borderId="36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>
      <alignment horizontal="center" vertical="center"/>
    </xf>
    <xf numFmtId="0" fontId="0" fillId="0" borderId="36" xfId="0" applyFont="1" applyFill="1" applyBorder="1" applyAlignment="1" applyProtection="1">
      <alignment horizontal="center" vertical="center" wrapText="1"/>
      <protection/>
    </xf>
    <xf numFmtId="0" fontId="0" fillId="0" borderId="16" xfId="0" applyFont="1" applyFill="1" applyBorder="1" applyAlignment="1">
      <alignment horizontal="center" vertical="center" wrapText="1"/>
    </xf>
    <xf numFmtId="0" fontId="10" fillId="0" borderId="36" xfId="0" applyFont="1" applyFill="1" applyBorder="1" applyAlignment="1" applyProtection="1">
      <alignment horizontal="distributed" vertical="distributed" wrapText="1"/>
      <protection/>
    </xf>
    <xf numFmtId="0" fontId="10" fillId="0" borderId="16" xfId="0" applyFont="1" applyFill="1" applyBorder="1" applyAlignment="1">
      <alignment horizontal="distributed" vertical="distributed" wrapText="1"/>
    </xf>
    <xf numFmtId="0" fontId="12" fillId="0" borderId="22" xfId="0" applyFont="1" applyFill="1" applyBorder="1" applyAlignment="1" applyProtection="1">
      <alignment horizontal="distributed" vertical="center"/>
      <protection/>
    </xf>
    <xf numFmtId="0" fontId="0" fillId="0" borderId="41" xfId="0" applyFont="1" applyFill="1" applyBorder="1" applyAlignment="1" applyProtection="1">
      <alignment horizontal="center" vertical="center"/>
      <protection/>
    </xf>
    <xf numFmtId="0" fontId="0" fillId="0" borderId="29" xfId="0" applyFont="1" applyFill="1" applyBorder="1" applyAlignment="1">
      <alignment horizontal="center" vertical="center"/>
    </xf>
    <xf numFmtId="0" fontId="0" fillId="0" borderId="20" xfId="0" applyFill="1" applyBorder="1" applyAlignment="1" applyProtection="1">
      <alignment horizontal="distributed" vertical="center"/>
      <protection/>
    </xf>
    <xf numFmtId="0" fontId="0" fillId="0" borderId="15" xfId="0" applyFont="1" applyFill="1" applyBorder="1" applyAlignment="1" applyProtection="1">
      <alignment horizontal="distributed" vertical="center"/>
      <protection/>
    </xf>
    <xf numFmtId="0" fontId="0" fillId="0" borderId="42" xfId="0" applyFont="1" applyFill="1" applyBorder="1" applyAlignment="1" applyProtection="1">
      <alignment horizontal="distributed" vertical="center"/>
      <protection/>
    </xf>
    <xf numFmtId="0" fontId="0" fillId="0" borderId="43" xfId="0" applyFont="1" applyFill="1" applyBorder="1" applyAlignment="1" applyProtection="1">
      <alignment horizontal="distributed" vertical="center"/>
      <protection/>
    </xf>
    <xf numFmtId="0" fontId="0" fillId="0" borderId="14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horizontal="distributed" vertical="center"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3" xfId="0" applyFont="1" applyFill="1" applyBorder="1" applyAlignment="1" applyProtection="1">
      <alignment horizontal="distributed" vertical="center"/>
      <protection/>
    </xf>
    <xf numFmtId="0" fontId="0" fillId="0" borderId="41" xfId="0" applyFont="1" applyFill="1" applyBorder="1" applyAlignment="1" applyProtection="1">
      <alignment horizontal="center" vertical="center" wrapText="1"/>
      <protection/>
    </xf>
    <xf numFmtId="0" fontId="0" fillId="0" borderId="29" xfId="0" applyFont="1" applyFill="1" applyBorder="1" applyAlignment="1">
      <alignment horizontal="center" vertical="center" wrapText="1"/>
    </xf>
    <xf numFmtId="0" fontId="0" fillId="0" borderId="43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 applyProtection="1">
      <alignment horizontal="center" vertical="center"/>
      <protection/>
    </xf>
    <xf numFmtId="0" fontId="0" fillId="0" borderId="4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41" xfId="0" applyFont="1" applyFill="1" applyBorder="1" applyAlignment="1" applyProtection="1">
      <alignment horizontal="center" vertical="center"/>
      <protection/>
    </xf>
    <xf numFmtId="0" fontId="0" fillId="0" borderId="43" xfId="0" applyFont="1" applyFill="1" applyBorder="1" applyAlignment="1" applyProtection="1">
      <alignment horizontal="center" vertical="center"/>
      <protection/>
    </xf>
    <xf numFmtId="0" fontId="0" fillId="0" borderId="29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43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41" xfId="0" applyFont="1" applyFill="1" applyBorder="1" applyAlignment="1" applyProtection="1">
      <alignment horizontal="distributed" vertical="center" wrapText="1"/>
      <protection/>
    </xf>
    <xf numFmtId="0" fontId="0" fillId="0" borderId="43" xfId="0" applyFont="1" applyFill="1" applyBorder="1" applyAlignment="1">
      <alignment horizontal="distributed" vertical="center" wrapText="1"/>
    </xf>
    <xf numFmtId="0" fontId="0" fillId="0" borderId="29" xfId="0" applyFont="1" applyFill="1" applyBorder="1" applyAlignment="1">
      <alignment horizontal="distributed" vertical="center" wrapText="1"/>
    </xf>
    <xf numFmtId="0" fontId="0" fillId="0" borderId="10" xfId="0" applyFont="1" applyFill="1" applyBorder="1" applyAlignment="1">
      <alignment horizontal="distributed" vertical="center" wrapText="1"/>
    </xf>
    <xf numFmtId="0" fontId="0" fillId="0" borderId="42" xfId="0" applyFont="1" applyFill="1" applyBorder="1" applyAlignment="1" applyProtection="1">
      <alignment horizontal="center" vertical="center"/>
      <protection/>
    </xf>
    <xf numFmtId="0" fontId="0" fillId="0" borderId="44" xfId="0" applyFill="1" applyBorder="1" applyAlignment="1" applyProtection="1">
      <alignment horizontal="center" vertical="center" wrapText="1"/>
      <protection/>
    </xf>
    <xf numFmtId="0" fontId="0" fillId="0" borderId="45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 wrapText="1"/>
      <protection/>
    </xf>
    <xf numFmtId="0" fontId="0" fillId="0" borderId="23" xfId="0" applyFont="1" applyFill="1" applyBorder="1" applyAlignment="1" applyProtection="1">
      <alignment horizontal="center" vertical="center" wrapText="1"/>
      <protection/>
    </xf>
    <xf numFmtId="0" fontId="0" fillId="0" borderId="25" xfId="0" applyFont="1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43" xfId="0" applyFill="1" applyBorder="1" applyAlignment="1" applyProtection="1">
      <alignment horizontal="center" vertical="center" wrapText="1"/>
      <protection/>
    </xf>
    <xf numFmtId="0" fontId="0" fillId="0" borderId="18" xfId="0" applyFill="1" applyBorder="1" applyAlignment="1" applyProtection="1">
      <alignment horizontal="center" vertical="center" wrapText="1"/>
      <protection/>
    </xf>
    <xf numFmtId="0" fontId="0" fillId="0" borderId="13" xfId="0" applyFill="1" applyBorder="1" applyAlignment="1" applyProtection="1">
      <alignment horizontal="center" vertical="center" wrapText="1"/>
      <protection/>
    </xf>
    <xf numFmtId="0" fontId="0" fillId="0" borderId="29" xfId="0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0" borderId="14" xfId="0" applyFill="1" applyBorder="1" applyAlignment="1" applyProtection="1">
      <alignment horizontal="center" vertical="center" wrapText="1"/>
      <protection/>
    </xf>
    <xf numFmtId="0" fontId="0" fillId="0" borderId="43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0" fillId="0" borderId="44" xfId="0" applyFont="1" applyFill="1" applyBorder="1" applyAlignment="1" applyProtection="1">
      <alignment horizontal="center" vertical="center" wrapText="1"/>
      <protection/>
    </xf>
    <xf numFmtId="0" fontId="0" fillId="0" borderId="21" xfId="0" applyFont="1" applyFill="1" applyBorder="1" applyAlignment="1" applyProtection="1">
      <alignment horizontal="center" vertical="center" wrapText="1"/>
      <protection/>
    </xf>
    <xf numFmtId="0" fontId="0" fillId="0" borderId="47" xfId="0" applyFont="1" applyFill="1" applyBorder="1" applyAlignment="1" applyProtection="1">
      <alignment horizontal="center" vertical="center" wrapText="1"/>
      <protection/>
    </xf>
    <xf numFmtId="37" fontId="12" fillId="0" borderId="23" xfId="0" applyNumberFormat="1" applyFont="1" applyFill="1" applyBorder="1" applyAlignment="1" applyProtection="1">
      <alignment horizontal="right"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37" fontId="0" fillId="0" borderId="19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27" xfId="0" applyFont="1" applyFill="1" applyBorder="1" applyAlignment="1" applyProtection="1">
      <alignment horizontal="center" vertical="center"/>
      <protection/>
    </xf>
    <xf numFmtId="0" fontId="0" fillId="0" borderId="16" xfId="0" applyBorder="1" applyAlignment="1">
      <alignment horizontal="center" vertical="center"/>
    </xf>
    <xf numFmtId="0" fontId="0" fillId="0" borderId="28" xfId="0" applyFont="1" applyFill="1" applyBorder="1" applyAlignment="1" applyProtection="1">
      <alignment horizontal="center" vertical="center"/>
      <protection/>
    </xf>
    <xf numFmtId="0" fontId="0" fillId="0" borderId="29" xfId="0" applyBorder="1" applyAlignment="1">
      <alignment horizontal="center" vertical="center"/>
    </xf>
    <xf numFmtId="0" fontId="0" fillId="0" borderId="48" xfId="0" applyFill="1" applyBorder="1" applyAlignment="1" applyProtection="1">
      <alignment horizontal="center" vertical="center" wrapText="1"/>
      <protection/>
    </xf>
    <xf numFmtId="0" fontId="0" fillId="0" borderId="45" xfId="0" applyFill="1" applyBorder="1" applyAlignment="1" applyProtection="1">
      <alignment horizontal="center" vertical="center"/>
      <protection/>
    </xf>
    <xf numFmtId="0" fontId="0" fillId="0" borderId="18" xfId="0" applyFill="1" applyBorder="1" applyAlignment="1" applyProtection="1">
      <alignment horizontal="center" vertical="center"/>
      <protection/>
    </xf>
    <xf numFmtId="0" fontId="0" fillId="0" borderId="13" xfId="0" applyFill="1" applyBorder="1" applyAlignment="1" applyProtection="1">
      <alignment horizontal="center" vertical="center"/>
      <protection/>
    </xf>
    <xf numFmtId="0" fontId="0" fillId="0" borderId="26" xfId="0" applyFill="1" applyBorder="1" applyAlignment="1" applyProtection="1">
      <alignment horizontal="center" vertical="center"/>
      <protection/>
    </xf>
    <xf numFmtId="0" fontId="0" fillId="0" borderId="25" xfId="0" applyFill="1" applyBorder="1" applyAlignment="1" applyProtection="1">
      <alignment horizontal="center" vertical="center"/>
      <protection/>
    </xf>
    <xf numFmtId="0" fontId="0" fillId="0" borderId="49" xfId="0" applyFill="1" applyBorder="1" applyAlignment="1" applyProtection="1">
      <alignment horizontal="center" vertical="center" wrapText="1"/>
      <protection/>
    </xf>
    <xf numFmtId="0" fontId="0" fillId="0" borderId="50" xfId="0" applyFill="1" applyBorder="1" applyAlignment="1" applyProtection="1">
      <alignment horizontal="center" vertical="center" wrapText="1"/>
      <protection/>
    </xf>
    <xf numFmtId="0" fontId="0" fillId="0" borderId="51" xfId="0" applyFill="1" applyBorder="1" applyAlignment="1" applyProtection="1">
      <alignment horizontal="center" vertical="center" wrapText="1"/>
      <protection/>
    </xf>
    <xf numFmtId="0" fontId="0" fillId="0" borderId="27" xfId="0" applyFont="1" applyFill="1" applyBorder="1" applyAlignment="1" applyProtection="1">
      <alignment horizontal="center" vertical="center" wrapText="1"/>
      <protection/>
    </xf>
    <xf numFmtId="0" fontId="0" fillId="0" borderId="52" xfId="0" applyFont="1" applyFill="1" applyBorder="1" applyAlignment="1" applyProtection="1">
      <alignment horizontal="center" vertical="center" wrapText="1"/>
      <protection/>
    </xf>
    <xf numFmtId="0" fontId="0" fillId="0" borderId="3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6" fillId="0" borderId="27" xfId="0" applyFont="1" applyFill="1" applyBorder="1" applyAlignment="1" applyProtection="1">
      <alignment horizontal="center" vertical="center" wrapText="1"/>
      <protection/>
    </xf>
    <xf numFmtId="0" fontId="6" fillId="0" borderId="37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8" xfId="0" applyFont="1" applyFill="1" applyBorder="1" applyAlignment="1" applyProtection="1">
      <alignment horizontal="center" vertical="center"/>
      <protection/>
    </xf>
    <xf numFmtId="0" fontId="0" fillId="0" borderId="2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7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48" xfId="0" applyFont="1" applyFill="1" applyBorder="1" applyAlignment="1" applyProtection="1">
      <alignment horizontal="center" vertical="center" wrapText="1"/>
      <protection/>
    </xf>
    <xf numFmtId="0" fontId="0" fillId="0" borderId="18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41" xfId="0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horizontal="right" vertical="center"/>
      <protection/>
    </xf>
    <xf numFmtId="0" fontId="18" fillId="0" borderId="0" xfId="0" applyFont="1" applyFill="1" applyAlignment="1">
      <alignment vertical="center"/>
    </xf>
    <xf numFmtId="0" fontId="0" fillId="0" borderId="53" xfId="0" applyFill="1" applyBorder="1" applyAlignment="1" applyProtection="1">
      <alignment horizontal="center" vertical="center" wrapText="1"/>
      <protection/>
    </xf>
    <xf numFmtId="0" fontId="0" fillId="0" borderId="54" xfId="0" applyFill="1" applyBorder="1" applyAlignment="1" applyProtection="1">
      <alignment horizontal="center" vertical="center" wrapText="1"/>
      <protection/>
    </xf>
    <xf numFmtId="0" fontId="0" fillId="0" borderId="55" xfId="0" applyFill="1" applyBorder="1" applyAlignment="1" applyProtection="1">
      <alignment horizontal="center" vertical="center" wrapText="1"/>
      <protection/>
    </xf>
    <xf numFmtId="0" fontId="0" fillId="0" borderId="45" xfId="0" applyFont="1" applyFill="1" applyBorder="1" applyAlignment="1" applyProtection="1">
      <alignment horizontal="center" vertical="center"/>
      <protection/>
    </xf>
    <xf numFmtId="0" fontId="0" fillId="0" borderId="25" xfId="0" applyBorder="1" applyAlignment="1">
      <alignment horizontal="center" vertical="center"/>
    </xf>
    <xf numFmtId="0" fontId="0" fillId="0" borderId="56" xfId="0" applyFont="1" applyFill="1" applyBorder="1" applyAlignment="1" applyProtection="1">
      <alignment horizontal="center" vertical="center" wrapText="1"/>
      <protection/>
    </xf>
    <xf numFmtId="0" fontId="0" fillId="0" borderId="57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37" fontId="35" fillId="0" borderId="12" xfId="0" applyNumberFormat="1" applyFont="1" applyFill="1" applyBorder="1" applyAlignment="1" applyProtection="1">
      <alignment horizontal="right" vertical="center"/>
      <protection/>
    </xf>
    <xf numFmtId="37" fontId="35" fillId="0" borderId="18" xfId="0" applyNumberFormat="1" applyFont="1" applyFill="1" applyBorder="1" applyAlignment="1" applyProtection="1">
      <alignment horizontal="right" vertical="center"/>
      <protection/>
    </xf>
    <xf numFmtId="37" fontId="35" fillId="0" borderId="0" xfId="0" applyNumberFormat="1" applyFont="1" applyFill="1" applyBorder="1" applyAlignment="1" applyProtection="1">
      <alignment horizontal="right" vertical="center"/>
      <protection/>
    </xf>
    <xf numFmtId="37" fontId="36" fillId="0" borderId="0" xfId="0" applyNumberFormat="1" applyFont="1" applyFill="1" applyBorder="1" applyAlignment="1" applyProtection="1">
      <alignment horizontal="right" vertical="center"/>
      <protection/>
    </xf>
    <xf numFmtId="0" fontId="35" fillId="0" borderId="18" xfId="0" applyFont="1" applyFill="1" applyBorder="1" applyAlignment="1" applyProtection="1">
      <alignment horizontal="right" vertical="center"/>
      <protection/>
    </xf>
    <xf numFmtId="0" fontId="35" fillId="0" borderId="0" xfId="0" applyFont="1" applyFill="1" applyBorder="1" applyAlignment="1" applyProtection="1">
      <alignment horizontal="right" vertical="center"/>
      <protection/>
    </xf>
    <xf numFmtId="37" fontId="36" fillId="0" borderId="18" xfId="0" applyNumberFormat="1" applyFont="1" applyFill="1" applyBorder="1" applyAlignment="1" applyProtection="1">
      <alignment horizontal="right" vertical="center"/>
      <protection/>
    </xf>
    <xf numFmtId="0" fontId="36" fillId="0" borderId="18" xfId="0" applyFont="1" applyFill="1" applyBorder="1" applyAlignment="1" applyProtection="1">
      <alignment horizontal="right" vertical="center"/>
      <protection/>
    </xf>
    <xf numFmtId="0" fontId="36" fillId="0" borderId="0" xfId="0" applyFont="1" applyFill="1" applyBorder="1" applyAlignment="1" applyProtection="1">
      <alignment horizontal="right" vertical="center"/>
      <protection/>
    </xf>
    <xf numFmtId="37" fontId="36" fillId="0" borderId="29" xfId="0" applyNumberFormat="1" applyFont="1" applyFill="1" applyBorder="1" applyAlignment="1" applyProtection="1">
      <alignment horizontal="right" vertical="center"/>
      <protection/>
    </xf>
    <xf numFmtId="37" fontId="36" fillId="0" borderId="14" xfId="0" applyNumberFormat="1" applyFont="1" applyFill="1" applyBorder="1" applyAlignment="1" applyProtection="1">
      <alignment horizontal="right" vertical="center"/>
      <protection/>
    </xf>
    <xf numFmtId="37" fontId="35" fillId="0" borderId="0" xfId="0" applyNumberFormat="1" applyFont="1" applyFill="1" applyBorder="1" applyAlignment="1" applyProtection="1">
      <alignment vertical="center"/>
      <protection/>
    </xf>
    <xf numFmtId="37" fontId="35" fillId="0" borderId="0" xfId="0" applyNumberFormat="1" applyFont="1" applyFill="1" applyBorder="1" applyAlignment="1" applyProtection="1">
      <alignment horizontal="center" vertical="center"/>
      <protection/>
    </xf>
    <xf numFmtId="0" fontId="35" fillId="0" borderId="0" xfId="0" applyFont="1" applyFill="1" applyBorder="1" applyAlignment="1" applyProtection="1">
      <alignment horizontal="center" vertical="center"/>
      <protection/>
    </xf>
    <xf numFmtId="0" fontId="36" fillId="0" borderId="0" xfId="0" applyFont="1" applyFill="1" applyBorder="1" applyAlignment="1" applyProtection="1">
      <alignment horizontal="center" vertical="center"/>
      <protection/>
    </xf>
    <xf numFmtId="37" fontId="36" fillId="0" borderId="0" xfId="0" applyNumberFormat="1" applyFont="1" applyFill="1" applyBorder="1" applyAlignment="1" applyProtection="1">
      <alignment vertical="center"/>
      <protection/>
    </xf>
    <xf numFmtId="37" fontId="36" fillId="0" borderId="0" xfId="0" applyNumberFormat="1" applyFont="1" applyFill="1" applyAlignment="1" applyProtection="1">
      <alignment vertical="center"/>
      <protection/>
    </xf>
    <xf numFmtId="37" fontId="36" fillId="0" borderId="0" xfId="0" applyNumberFormat="1" applyFont="1" applyFill="1" applyBorder="1" applyAlignment="1" applyProtection="1">
      <alignment horizontal="center" vertical="center"/>
      <protection/>
    </xf>
    <xf numFmtId="37" fontId="36" fillId="0" borderId="0" xfId="0" applyNumberFormat="1" applyFont="1" applyFill="1" applyAlignment="1" applyProtection="1">
      <alignment horizontal="right" vertical="center"/>
      <protection/>
    </xf>
    <xf numFmtId="37" fontId="35" fillId="0" borderId="0" xfId="0" applyNumberFormat="1" applyFont="1" applyFill="1" applyAlignment="1" applyProtection="1">
      <alignment horizontal="right" vertical="center"/>
      <protection/>
    </xf>
    <xf numFmtId="37" fontId="36" fillId="0" borderId="14" xfId="0" applyNumberFormat="1" applyFont="1" applyFill="1" applyBorder="1" applyAlignment="1" applyProtection="1">
      <alignment vertical="center"/>
      <protection/>
    </xf>
    <xf numFmtId="0" fontId="10" fillId="0" borderId="41" xfId="0" applyFont="1" applyFill="1" applyBorder="1" applyAlignment="1" applyProtection="1">
      <alignment horizontal="center" vertical="center" wrapText="1"/>
      <protection/>
    </xf>
    <xf numFmtId="0" fontId="10" fillId="0" borderId="29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 applyProtection="1">
      <alignment vertical="center"/>
      <protection/>
    </xf>
    <xf numFmtId="0" fontId="36" fillId="0" borderId="0" xfId="0" applyFont="1" applyFill="1" applyAlignment="1" applyProtection="1">
      <alignment vertical="center"/>
      <protection/>
    </xf>
    <xf numFmtId="0" fontId="36" fillId="0" borderId="14" xfId="0" applyFont="1" applyFill="1" applyBorder="1" applyAlignment="1" applyProtection="1">
      <alignment vertical="center"/>
      <protection/>
    </xf>
    <xf numFmtId="0" fontId="36" fillId="0" borderId="14" xfId="0" applyFont="1" applyFill="1" applyBorder="1" applyAlignment="1" applyProtection="1">
      <alignment horizontal="right" vertical="center"/>
      <protection/>
    </xf>
    <xf numFmtId="39" fontId="35" fillId="0" borderId="28" xfId="0" applyNumberFormat="1" applyFont="1" applyFill="1" applyBorder="1" applyAlignment="1" applyProtection="1">
      <alignment horizontal="right" vertical="center"/>
      <protection/>
    </xf>
    <xf numFmtId="178" fontId="35" fillId="0" borderId="0" xfId="0" applyNumberFormat="1" applyFont="1" applyFill="1" applyBorder="1" applyAlignment="1" applyProtection="1" quotePrefix="1">
      <alignment horizontal="right" vertical="center"/>
      <protection/>
    </xf>
    <xf numFmtId="39" fontId="35" fillId="0" borderId="12" xfId="0" applyNumberFormat="1" applyFont="1" applyFill="1" applyBorder="1" applyAlignment="1" applyProtection="1">
      <alignment horizontal="right" vertical="center"/>
      <protection/>
    </xf>
    <xf numFmtId="39" fontId="36" fillId="0" borderId="0" xfId="0" applyNumberFormat="1" applyFont="1" applyFill="1" applyBorder="1" applyAlignment="1" applyProtection="1">
      <alignment horizontal="right" vertical="center"/>
      <protection/>
    </xf>
    <xf numFmtId="178" fontId="36" fillId="0" borderId="0" xfId="0" applyNumberFormat="1" applyFont="1" applyFill="1" applyBorder="1" applyAlignment="1" applyProtection="1" quotePrefix="1">
      <alignment horizontal="right" vertical="center"/>
      <protection/>
    </xf>
    <xf numFmtId="39" fontId="35" fillId="0" borderId="18" xfId="0" applyNumberFormat="1" applyFont="1" applyFill="1" applyBorder="1" applyAlignment="1" applyProtection="1">
      <alignment horizontal="right" vertical="center"/>
      <protection/>
    </xf>
    <xf numFmtId="39" fontId="35" fillId="0" borderId="0" xfId="0" applyNumberFormat="1" applyFont="1" applyFill="1" applyBorder="1" applyAlignment="1" applyProtection="1">
      <alignment horizontal="right" vertical="center"/>
      <protection/>
    </xf>
    <xf numFmtId="39" fontId="35" fillId="0" borderId="0" xfId="0" applyNumberFormat="1" applyFont="1" applyFill="1" applyBorder="1" applyAlignment="1" applyProtection="1" quotePrefix="1">
      <alignment horizontal="right" vertical="center"/>
      <protection/>
    </xf>
    <xf numFmtId="39" fontId="36" fillId="0" borderId="18" xfId="0" applyNumberFormat="1" applyFont="1" applyFill="1" applyBorder="1" applyAlignment="1" applyProtection="1">
      <alignment horizontal="right" vertical="center"/>
      <protection/>
    </xf>
    <xf numFmtId="39" fontId="36" fillId="0" borderId="0" xfId="0" applyNumberFormat="1" applyFont="1" applyFill="1" applyBorder="1" applyAlignment="1" applyProtection="1" quotePrefix="1">
      <alignment horizontal="right" vertical="center"/>
      <protection/>
    </xf>
    <xf numFmtId="178" fontId="36" fillId="0" borderId="0" xfId="0" applyNumberFormat="1" applyFont="1" applyFill="1" applyBorder="1" applyAlignment="1" applyProtection="1">
      <alignment horizontal="right" vertical="center"/>
      <protection/>
    </xf>
    <xf numFmtId="39" fontId="36" fillId="0" borderId="18" xfId="0" applyNumberFormat="1" applyFont="1" applyFill="1" applyBorder="1" applyAlignment="1" applyProtection="1" quotePrefix="1">
      <alignment horizontal="right" vertical="center"/>
      <protection/>
    </xf>
    <xf numFmtId="39" fontId="35" fillId="0" borderId="18" xfId="0" applyNumberFormat="1" applyFont="1" applyFill="1" applyBorder="1" applyAlignment="1" applyProtection="1" quotePrefix="1">
      <alignment horizontal="right" vertical="center"/>
      <protection/>
    </xf>
    <xf numFmtId="39" fontId="36" fillId="0" borderId="29" xfId="0" applyNumberFormat="1" applyFont="1" applyFill="1" applyBorder="1" applyAlignment="1" applyProtection="1" quotePrefix="1">
      <alignment horizontal="right" vertical="center"/>
      <protection/>
    </xf>
    <xf numFmtId="178" fontId="36" fillId="0" borderId="14" xfId="0" applyNumberFormat="1" applyFont="1" applyFill="1" applyBorder="1" applyAlignment="1" applyProtection="1" quotePrefix="1">
      <alignment horizontal="right" vertical="center"/>
      <protection/>
    </xf>
    <xf numFmtId="39" fontId="36" fillId="0" borderId="14" xfId="0" applyNumberFormat="1" applyFont="1" applyFill="1" applyBorder="1" applyAlignment="1" applyProtection="1">
      <alignment horizontal="right" vertical="center"/>
      <protection/>
    </xf>
    <xf numFmtId="39" fontId="36" fillId="0" borderId="14" xfId="0" applyNumberFormat="1" applyFont="1" applyFill="1" applyBorder="1" applyAlignment="1" applyProtection="1" quotePrefix="1">
      <alignment horizontal="right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7"/>
  <sheetViews>
    <sheetView zoomScale="70" zoomScaleNormal="70" zoomScalePageLayoutView="0" workbookViewId="0" topLeftCell="A30">
      <selection activeCell="C68" sqref="C68"/>
    </sheetView>
  </sheetViews>
  <sheetFormatPr defaultColWidth="10.59765625" defaultRowHeight="15"/>
  <cols>
    <col min="1" max="1" width="2.59765625" style="8" customWidth="1"/>
    <col min="2" max="2" width="9.59765625" style="8" customWidth="1"/>
    <col min="3" max="15" width="14.59765625" style="8" customWidth="1"/>
    <col min="16" max="16384" width="10.59765625" style="8" customWidth="1"/>
  </cols>
  <sheetData>
    <row r="1" spans="1:15" s="12" customFormat="1" ht="19.5" customHeight="1">
      <c r="A1" s="11" t="s">
        <v>60</v>
      </c>
      <c r="O1" s="13" t="s">
        <v>61</v>
      </c>
    </row>
    <row r="2" spans="1:15" s="1" customFormat="1" ht="24.75" customHeight="1">
      <c r="A2" s="128" t="s">
        <v>138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</row>
    <row r="3" spans="1:15" s="2" customFormat="1" ht="19.5" customHeight="1">
      <c r="A3" s="144" t="s">
        <v>149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</row>
    <row r="4" spans="2:15" s="2" customFormat="1" ht="18" customHeight="1" thickBo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4" t="s">
        <v>0</v>
      </c>
    </row>
    <row r="5" spans="1:15" s="2" customFormat="1" ht="15" customHeight="1">
      <c r="A5" s="129" t="s">
        <v>84</v>
      </c>
      <c r="B5" s="130"/>
      <c r="C5" s="135" t="s">
        <v>1</v>
      </c>
      <c r="D5" s="137" t="s">
        <v>150</v>
      </c>
      <c r="E5" s="138"/>
      <c r="F5" s="138"/>
      <c r="G5" s="139"/>
      <c r="H5" s="140" t="s">
        <v>62</v>
      </c>
      <c r="I5" s="138"/>
      <c r="J5" s="138"/>
      <c r="K5" s="138"/>
      <c r="L5" s="138"/>
      <c r="M5" s="138"/>
      <c r="N5" s="138"/>
      <c r="O5" s="138"/>
    </row>
    <row r="6" spans="1:15" s="2" customFormat="1" ht="15" customHeight="1">
      <c r="A6" s="131"/>
      <c r="B6" s="132"/>
      <c r="C6" s="136"/>
      <c r="D6" s="120" t="s">
        <v>2</v>
      </c>
      <c r="E6" s="124" t="s">
        <v>3</v>
      </c>
      <c r="F6" s="5"/>
      <c r="G6" s="120" t="s">
        <v>133</v>
      </c>
      <c r="H6" s="120" t="s">
        <v>2</v>
      </c>
      <c r="I6" s="122" t="s">
        <v>151</v>
      </c>
      <c r="J6" s="141" t="s">
        <v>63</v>
      </c>
      <c r="K6" s="142"/>
      <c r="L6" s="142"/>
      <c r="M6" s="142"/>
      <c r="N6" s="143"/>
      <c r="O6" s="124" t="s">
        <v>4</v>
      </c>
    </row>
    <row r="7" spans="1:15" s="2" customFormat="1" ht="15" customHeight="1">
      <c r="A7" s="133"/>
      <c r="B7" s="134"/>
      <c r="C7" s="121"/>
      <c r="D7" s="121"/>
      <c r="E7" s="125"/>
      <c r="F7" s="6" t="s">
        <v>5</v>
      </c>
      <c r="G7" s="121"/>
      <c r="H7" s="121"/>
      <c r="I7" s="123"/>
      <c r="J7" s="7" t="s">
        <v>6</v>
      </c>
      <c r="K7" s="7" t="s">
        <v>7</v>
      </c>
      <c r="L7" s="96" t="s">
        <v>152</v>
      </c>
      <c r="M7" s="7" t="s">
        <v>8</v>
      </c>
      <c r="N7" s="7" t="s">
        <v>9</v>
      </c>
      <c r="O7" s="125"/>
    </row>
    <row r="8" spans="1:15" ht="30" customHeight="1">
      <c r="A8" s="126" t="s">
        <v>10</v>
      </c>
      <c r="B8" s="127"/>
      <c r="C8" s="260">
        <f>SUM(C9:C16,C18,C21,C27,C37,C44,C50,C58,C64)</f>
        <v>279151</v>
      </c>
      <c r="D8" s="260">
        <f>SUM(D9:D16,D18,D21,D27,D37,D44,D50,D58,D64)</f>
        <v>26243</v>
      </c>
      <c r="E8" s="260">
        <f aca="true" t="shared" si="0" ref="E8:O8">SUM(E9:E16,E18,E21,E27,E37,E44,E50,E58,E64)</f>
        <v>26060</v>
      </c>
      <c r="F8" s="260">
        <f t="shared" si="0"/>
        <v>867</v>
      </c>
      <c r="G8" s="260">
        <f t="shared" si="0"/>
        <v>183</v>
      </c>
      <c r="H8" s="260">
        <f t="shared" si="0"/>
        <v>252908</v>
      </c>
      <c r="I8" s="260">
        <f t="shared" si="0"/>
        <v>6077</v>
      </c>
      <c r="J8" s="260">
        <f t="shared" si="0"/>
        <v>32054</v>
      </c>
      <c r="K8" s="260">
        <f t="shared" si="0"/>
        <v>10998</v>
      </c>
      <c r="L8" s="260">
        <f t="shared" si="0"/>
        <v>13967</v>
      </c>
      <c r="M8" s="260">
        <f t="shared" si="0"/>
        <v>6879</v>
      </c>
      <c r="N8" s="260">
        <f t="shared" si="0"/>
        <v>210</v>
      </c>
      <c r="O8" s="260">
        <f t="shared" si="0"/>
        <v>214777</v>
      </c>
    </row>
    <row r="9" spans="1:15" ht="15" customHeight="1">
      <c r="A9" s="118" t="s">
        <v>11</v>
      </c>
      <c r="B9" s="119"/>
      <c r="C9" s="261">
        <f>SUM(D9,H9)</f>
        <v>27414</v>
      </c>
      <c r="D9" s="262">
        <f>SUM(E9,G9)</f>
        <v>5639</v>
      </c>
      <c r="E9" s="262">
        <v>5582</v>
      </c>
      <c r="F9" s="262" t="s">
        <v>118</v>
      </c>
      <c r="G9" s="262">
        <v>57</v>
      </c>
      <c r="H9" s="262">
        <f>SUM(I9:J9,O9)</f>
        <v>21775</v>
      </c>
      <c r="I9" s="262">
        <v>81</v>
      </c>
      <c r="J9" s="262">
        <f>SUM(K9:N9)</f>
        <v>3335</v>
      </c>
      <c r="K9" s="262">
        <v>1103</v>
      </c>
      <c r="L9" s="262" t="s">
        <v>118</v>
      </c>
      <c r="M9" s="262">
        <v>2232</v>
      </c>
      <c r="N9" s="262" t="s">
        <v>119</v>
      </c>
      <c r="O9" s="262">
        <v>18359</v>
      </c>
    </row>
    <row r="10" spans="1:15" ht="15" customHeight="1">
      <c r="A10" s="118" t="s">
        <v>12</v>
      </c>
      <c r="B10" s="119"/>
      <c r="C10" s="261">
        <f aca="true" t="shared" si="1" ref="C10:C16">SUM(D10,H10)</f>
        <v>8339</v>
      </c>
      <c r="D10" s="262">
        <f>SUM(E10,G10)</f>
        <v>5</v>
      </c>
      <c r="E10" s="262" t="s">
        <v>118</v>
      </c>
      <c r="F10" s="262" t="s">
        <v>118</v>
      </c>
      <c r="G10" s="262">
        <v>5</v>
      </c>
      <c r="H10" s="262">
        <f aca="true" t="shared" si="2" ref="H10:H16">SUM(I10:J10,O10)</f>
        <v>8334</v>
      </c>
      <c r="I10" s="262">
        <v>6</v>
      </c>
      <c r="J10" s="262">
        <f aca="true" t="shared" si="3" ref="J10:J16">SUM(K10:N10)</f>
        <v>529</v>
      </c>
      <c r="K10" s="262">
        <v>11</v>
      </c>
      <c r="L10" s="262">
        <v>472</v>
      </c>
      <c r="M10" s="262">
        <v>46</v>
      </c>
      <c r="N10" s="262" t="s">
        <v>119</v>
      </c>
      <c r="O10" s="262">
        <v>7799</v>
      </c>
    </row>
    <row r="11" spans="1:15" ht="15" customHeight="1">
      <c r="A11" s="118" t="s">
        <v>13</v>
      </c>
      <c r="B11" s="119"/>
      <c r="C11" s="261">
        <f t="shared" si="1"/>
        <v>25990</v>
      </c>
      <c r="D11" s="262">
        <f>SUM(E11,G11)</f>
        <v>4473</v>
      </c>
      <c r="E11" s="262">
        <v>4439</v>
      </c>
      <c r="F11" s="262" t="s">
        <v>118</v>
      </c>
      <c r="G11" s="262">
        <v>34</v>
      </c>
      <c r="H11" s="262">
        <f t="shared" si="2"/>
        <v>21517</v>
      </c>
      <c r="I11" s="262">
        <v>722</v>
      </c>
      <c r="J11" s="262">
        <f t="shared" si="3"/>
        <v>1470</v>
      </c>
      <c r="K11" s="262">
        <v>320</v>
      </c>
      <c r="L11" s="262">
        <v>331</v>
      </c>
      <c r="M11" s="262">
        <v>819</v>
      </c>
      <c r="N11" s="262" t="s">
        <v>119</v>
      </c>
      <c r="O11" s="262">
        <v>19325</v>
      </c>
    </row>
    <row r="12" spans="1:15" ht="15" customHeight="1">
      <c r="A12" s="118" t="s">
        <v>14</v>
      </c>
      <c r="B12" s="119"/>
      <c r="C12" s="261">
        <f t="shared" si="1"/>
        <v>20828</v>
      </c>
      <c r="D12" s="262">
        <f>SUM(E12,G12)</f>
        <v>132</v>
      </c>
      <c r="E12" s="262">
        <v>104</v>
      </c>
      <c r="F12" s="262">
        <v>104</v>
      </c>
      <c r="G12" s="262">
        <v>28</v>
      </c>
      <c r="H12" s="262">
        <f t="shared" si="2"/>
        <v>20696</v>
      </c>
      <c r="I12" s="262">
        <v>831</v>
      </c>
      <c r="J12" s="262">
        <f t="shared" si="3"/>
        <v>2849</v>
      </c>
      <c r="K12" s="262">
        <v>820</v>
      </c>
      <c r="L12" s="262">
        <v>1688</v>
      </c>
      <c r="M12" s="262">
        <v>341</v>
      </c>
      <c r="N12" s="262" t="s">
        <v>119</v>
      </c>
      <c r="O12" s="262">
        <v>17016</v>
      </c>
    </row>
    <row r="13" spans="1:15" ht="15" customHeight="1">
      <c r="A13" s="118" t="s">
        <v>15</v>
      </c>
      <c r="B13" s="119"/>
      <c r="C13" s="261">
        <f t="shared" si="1"/>
        <v>18475</v>
      </c>
      <c r="D13" s="263" t="s">
        <v>118</v>
      </c>
      <c r="E13" s="262" t="s">
        <v>118</v>
      </c>
      <c r="F13" s="262" t="s">
        <v>118</v>
      </c>
      <c r="G13" s="262" t="s">
        <v>118</v>
      </c>
      <c r="H13" s="262">
        <f t="shared" si="2"/>
        <v>18475</v>
      </c>
      <c r="I13" s="262">
        <v>228</v>
      </c>
      <c r="J13" s="262">
        <f t="shared" si="3"/>
        <v>2756</v>
      </c>
      <c r="K13" s="262">
        <v>633</v>
      </c>
      <c r="L13" s="262">
        <v>1860</v>
      </c>
      <c r="M13" s="262">
        <v>263</v>
      </c>
      <c r="N13" s="262" t="s">
        <v>119</v>
      </c>
      <c r="O13" s="262">
        <v>15491</v>
      </c>
    </row>
    <row r="14" spans="1:15" ht="15" customHeight="1">
      <c r="A14" s="118" t="s">
        <v>16</v>
      </c>
      <c r="B14" s="119"/>
      <c r="C14" s="261">
        <f t="shared" si="1"/>
        <v>6687</v>
      </c>
      <c r="D14" s="262">
        <f>SUM(E14,G14)</f>
        <v>497</v>
      </c>
      <c r="E14" s="262">
        <v>483</v>
      </c>
      <c r="F14" s="262" t="s">
        <v>118</v>
      </c>
      <c r="G14" s="262">
        <v>14</v>
      </c>
      <c r="H14" s="262">
        <f t="shared" si="2"/>
        <v>6190</v>
      </c>
      <c r="I14" s="262">
        <v>28</v>
      </c>
      <c r="J14" s="262">
        <f t="shared" si="3"/>
        <v>643</v>
      </c>
      <c r="K14" s="262">
        <v>274</v>
      </c>
      <c r="L14" s="262">
        <v>258</v>
      </c>
      <c r="M14" s="262">
        <v>111</v>
      </c>
      <c r="N14" s="262" t="s">
        <v>119</v>
      </c>
      <c r="O14" s="262">
        <v>5519</v>
      </c>
    </row>
    <row r="15" spans="1:15" ht="15" customHeight="1">
      <c r="A15" s="118" t="s">
        <v>17</v>
      </c>
      <c r="B15" s="119"/>
      <c r="C15" s="261">
        <f t="shared" si="1"/>
        <v>2909</v>
      </c>
      <c r="D15" s="263" t="s">
        <v>118</v>
      </c>
      <c r="E15" s="262" t="s">
        <v>118</v>
      </c>
      <c r="F15" s="262" t="s">
        <v>118</v>
      </c>
      <c r="G15" s="262" t="s">
        <v>118</v>
      </c>
      <c r="H15" s="262">
        <f t="shared" si="2"/>
        <v>2909</v>
      </c>
      <c r="I15" s="262" t="s">
        <v>118</v>
      </c>
      <c r="J15" s="262">
        <f t="shared" si="3"/>
        <v>433</v>
      </c>
      <c r="K15" s="262">
        <v>25</v>
      </c>
      <c r="L15" s="262">
        <v>222</v>
      </c>
      <c r="M15" s="262">
        <v>146</v>
      </c>
      <c r="N15" s="262">
        <v>40</v>
      </c>
      <c r="O15" s="262">
        <v>2476</v>
      </c>
    </row>
    <row r="16" spans="1:15" ht="15" customHeight="1">
      <c r="A16" s="118" t="s">
        <v>18</v>
      </c>
      <c r="B16" s="119"/>
      <c r="C16" s="261">
        <f t="shared" si="1"/>
        <v>30</v>
      </c>
      <c r="D16" s="263" t="s">
        <v>118</v>
      </c>
      <c r="E16" s="262" t="s">
        <v>118</v>
      </c>
      <c r="F16" s="262" t="s">
        <v>118</v>
      </c>
      <c r="G16" s="262" t="s">
        <v>118</v>
      </c>
      <c r="H16" s="262">
        <f t="shared" si="2"/>
        <v>30</v>
      </c>
      <c r="I16" s="262" t="s">
        <v>118</v>
      </c>
      <c r="J16" s="262">
        <f t="shared" si="3"/>
        <v>2</v>
      </c>
      <c r="K16" s="262">
        <v>1</v>
      </c>
      <c r="L16" s="262" t="s">
        <v>118</v>
      </c>
      <c r="M16" s="262">
        <v>1</v>
      </c>
      <c r="N16" s="262" t="s">
        <v>119</v>
      </c>
      <c r="O16" s="262">
        <v>28</v>
      </c>
    </row>
    <row r="17" spans="1:15" ht="15" customHeight="1">
      <c r="A17" s="118"/>
      <c r="B17" s="119"/>
      <c r="C17" s="264"/>
      <c r="D17" s="265"/>
      <c r="E17" s="265"/>
      <c r="F17" s="265"/>
      <c r="G17" s="265"/>
      <c r="H17" s="265"/>
      <c r="I17" s="265"/>
      <c r="J17" s="265"/>
      <c r="K17" s="265"/>
      <c r="L17" s="265"/>
      <c r="M17" s="265"/>
      <c r="N17" s="265"/>
      <c r="O17" s="262"/>
    </row>
    <row r="18" spans="1:15" ht="15" customHeight="1">
      <c r="A18" s="118" t="s">
        <v>19</v>
      </c>
      <c r="B18" s="119"/>
      <c r="C18" s="262">
        <f>SUM(C19)</f>
        <v>14618</v>
      </c>
      <c r="D18" s="262">
        <f>SUM(D19)</f>
        <v>871</v>
      </c>
      <c r="E18" s="262">
        <f>SUM(E19)</f>
        <v>871</v>
      </c>
      <c r="F18" s="262">
        <f>SUM(F19)</f>
        <v>36</v>
      </c>
      <c r="G18" s="262" t="s">
        <v>118</v>
      </c>
      <c r="H18" s="262">
        <f aca="true" t="shared" si="4" ref="H18:O18">SUM(H19)</f>
        <v>13747</v>
      </c>
      <c r="I18" s="262">
        <f t="shared" si="4"/>
        <v>1976</v>
      </c>
      <c r="J18" s="262">
        <f t="shared" si="4"/>
        <v>1113</v>
      </c>
      <c r="K18" s="262">
        <f t="shared" si="4"/>
        <v>808</v>
      </c>
      <c r="L18" s="262">
        <f t="shared" si="4"/>
        <v>258</v>
      </c>
      <c r="M18" s="262">
        <f t="shared" si="4"/>
        <v>47</v>
      </c>
      <c r="N18" s="262" t="s">
        <v>118</v>
      </c>
      <c r="O18" s="262">
        <f t="shared" si="4"/>
        <v>10658</v>
      </c>
    </row>
    <row r="19" spans="1:15" ht="15" customHeight="1">
      <c r="A19" s="18"/>
      <c r="B19" s="19" t="s">
        <v>20</v>
      </c>
      <c r="C19" s="266">
        <f>SUM(D19,H19)</f>
        <v>14618</v>
      </c>
      <c r="D19" s="263">
        <f>SUM(E19,G19)</f>
        <v>871</v>
      </c>
      <c r="E19" s="263">
        <v>871</v>
      </c>
      <c r="F19" s="263">
        <v>36</v>
      </c>
      <c r="G19" s="263" t="s">
        <v>118</v>
      </c>
      <c r="H19" s="263">
        <f>SUM(I19:J19,O19)</f>
        <v>13747</v>
      </c>
      <c r="I19" s="263">
        <v>1976</v>
      </c>
      <c r="J19" s="263">
        <f>SUM(K19:N19)</f>
        <v>1113</v>
      </c>
      <c r="K19" s="263">
        <v>808</v>
      </c>
      <c r="L19" s="263">
        <v>258</v>
      </c>
      <c r="M19" s="263">
        <v>47</v>
      </c>
      <c r="N19" s="263" t="s">
        <v>119</v>
      </c>
      <c r="O19" s="263">
        <v>10658</v>
      </c>
    </row>
    <row r="20" spans="1:15" ht="15" customHeight="1">
      <c r="A20" s="18"/>
      <c r="B20" s="19"/>
      <c r="C20" s="267"/>
      <c r="D20" s="268"/>
      <c r="E20" s="268"/>
      <c r="F20" s="268"/>
      <c r="G20" s="268"/>
      <c r="H20" s="268"/>
      <c r="I20" s="268"/>
      <c r="J20" s="268"/>
      <c r="K20" s="268"/>
      <c r="L20" s="268"/>
      <c r="M20" s="268"/>
      <c r="N20" s="268"/>
      <c r="O20" s="263"/>
    </row>
    <row r="21" spans="1:15" ht="15" customHeight="1">
      <c r="A21" s="118" t="s">
        <v>21</v>
      </c>
      <c r="B21" s="119"/>
      <c r="C21" s="262">
        <f>SUM(C22:C25)</f>
        <v>3659</v>
      </c>
      <c r="D21" s="262">
        <f>SUM(D22:D25)</f>
        <v>26</v>
      </c>
      <c r="E21" s="262" t="s">
        <v>119</v>
      </c>
      <c r="F21" s="262" t="s">
        <v>119</v>
      </c>
      <c r="G21" s="262">
        <f aca="true" t="shared" si="5" ref="G21:O21">SUM(G22:G25)</f>
        <v>26</v>
      </c>
      <c r="H21" s="262">
        <f t="shared" si="5"/>
        <v>3633</v>
      </c>
      <c r="I21" s="262" t="s">
        <v>119</v>
      </c>
      <c r="J21" s="262">
        <f t="shared" si="5"/>
        <v>335</v>
      </c>
      <c r="K21" s="262">
        <f t="shared" si="5"/>
        <v>73</v>
      </c>
      <c r="L21" s="262">
        <f t="shared" si="5"/>
        <v>113</v>
      </c>
      <c r="M21" s="262">
        <f t="shared" si="5"/>
        <v>149</v>
      </c>
      <c r="N21" s="262" t="s">
        <v>118</v>
      </c>
      <c r="O21" s="262">
        <f t="shared" si="5"/>
        <v>3298</v>
      </c>
    </row>
    <row r="22" spans="1:15" ht="15" customHeight="1">
      <c r="A22" s="18"/>
      <c r="B22" s="19" t="s">
        <v>22</v>
      </c>
      <c r="C22" s="266">
        <f>SUM(D22,H22)</f>
        <v>119</v>
      </c>
      <c r="D22" s="263" t="s">
        <v>119</v>
      </c>
      <c r="E22" s="263" t="s">
        <v>119</v>
      </c>
      <c r="F22" s="263" t="s">
        <v>119</v>
      </c>
      <c r="G22" s="263" t="s">
        <v>119</v>
      </c>
      <c r="H22" s="263">
        <f>SUM(I22:J22,O22)</f>
        <v>119</v>
      </c>
      <c r="I22" s="263" t="s">
        <v>119</v>
      </c>
      <c r="J22" s="263">
        <f>SUM(K22:N22)</f>
        <v>14</v>
      </c>
      <c r="K22" s="263" t="s">
        <v>118</v>
      </c>
      <c r="L22" s="263" t="s">
        <v>119</v>
      </c>
      <c r="M22" s="263">
        <v>14</v>
      </c>
      <c r="N22" s="262" t="s">
        <v>118</v>
      </c>
      <c r="O22" s="263">
        <v>105</v>
      </c>
    </row>
    <row r="23" spans="1:15" ht="15" customHeight="1">
      <c r="A23" s="18"/>
      <c r="B23" s="19" t="s">
        <v>23</v>
      </c>
      <c r="C23" s="266">
        <f>SUM(D23,H23)</f>
        <v>23</v>
      </c>
      <c r="D23" s="263" t="s">
        <v>119</v>
      </c>
      <c r="E23" s="263" t="s">
        <v>119</v>
      </c>
      <c r="F23" s="263" t="s">
        <v>119</v>
      </c>
      <c r="G23" s="263" t="s">
        <v>119</v>
      </c>
      <c r="H23" s="263">
        <f>SUM(I23:J23,O23)</f>
        <v>23</v>
      </c>
      <c r="I23" s="263" t="s">
        <v>119</v>
      </c>
      <c r="J23" s="263">
        <f>SUM(K23:N23)</f>
        <v>15</v>
      </c>
      <c r="K23" s="263" t="s">
        <v>119</v>
      </c>
      <c r="L23" s="263" t="s">
        <v>119</v>
      </c>
      <c r="M23" s="263">
        <v>15</v>
      </c>
      <c r="N23" s="262" t="s">
        <v>118</v>
      </c>
      <c r="O23" s="263">
        <v>8</v>
      </c>
    </row>
    <row r="24" spans="1:15" ht="15" customHeight="1">
      <c r="A24" s="18"/>
      <c r="B24" s="19" t="s">
        <v>24</v>
      </c>
      <c r="C24" s="266">
        <f>SUM(D24,H24)</f>
        <v>3517</v>
      </c>
      <c r="D24" s="263">
        <f>SUM(E24,G24)</f>
        <v>26</v>
      </c>
      <c r="E24" s="263" t="s">
        <v>119</v>
      </c>
      <c r="F24" s="263" t="s">
        <v>119</v>
      </c>
      <c r="G24" s="263">
        <v>26</v>
      </c>
      <c r="H24" s="263">
        <f>SUM(I24:J24,O24)</f>
        <v>3491</v>
      </c>
      <c r="I24" s="263" t="s">
        <v>119</v>
      </c>
      <c r="J24" s="263">
        <f>SUM(K24:N24)</f>
        <v>306</v>
      </c>
      <c r="K24" s="263">
        <v>73</v>
      </c>
      <c r="L24" s="263">
        <v>113</v>
      </c>
      <c r="M24" s="263">
        <v>120</v>
      </c>
      <c r="N24" s="262" t="s">
        <v>118</v>
      </c>
      <c r="O24" s="263">
        <v>3185</v>
      </c>
    </row>
    <row r="25" spans="1:15" ht="15" customHeight="1">
      <c r="A25" s="18"/>
      <c r="B25" s="19" t="s">
        <v>25</v>
      </c>
      <c r="C25" s="266" t="s">
        <v>118</v>
      </c>
      <c r="D25" s="263" t="s">
        <v>119</v>
      </c>
      <c r="E25" s="263" t="s">
        <v>119</v>
      </c>
      <c r="F25" s="263" t="s">
        <v>119</v>
      </c>
      <c r="G25" s="263" t="s">
        <v>119</v>
      </c>
      <c r="H25" s="263" t="s">
        <v>119</v>
      </c>
      <c r="I25" s="263" t="s">
        <v>119</v>
      </c>
      <c r="J25" s="263" t="s">
        <v>119</v>
      </c>
      <c r="K25" s="263" t="s">
        <v>119</v>
      </c>
      <c r="L25" s="263" t="s">
        <v>119</v>
      </c>
      <c r="M25" s="263" t="s">
        <v>119</v>
      </c>
      <c r="N25" s="262" t="s">
        <v>118</v>
      </c>
      <c r="O25" s="263" t="s">
        <v>119</v>
      </c>
    </row>
    <row r="26" spans="1:15" ht="15" customHeight="1">
      <c r="A26" s="18"/>
      <c r="B26" s="19"/>
      <c r="C26" s="267"/>
      <c r="D26" s="268"/>
      <c r="E26" s="268"/>
      <c r="F26" s="268"/>
      <c r="G26" s="268"/>
      <c r="H26" s="268"/>
      <c r="I26" s="268"/>
      <c r="J26" s="268"/>
      <c r="K26" s="268"/>
      <c r="L26" s="268"/>
      <c r="M26" s="268"/>
      <c r="N26" s="268"/>
      <c r="O26" s="263"/>
    </row>
    <row r="27" spans="1:15" ht="15" customHeight="1">
      <c r="A27" s="118" t="s">
        <v>26</v>
      </c>
      <c r="B27" s="119"/>
      <c r="C27" s="262">
        <f>SUM(C28:C35)</f>
        <v>55242</v>
      </c>
      <c r="D27" s="262">
        <f>SUM(D28:D35)</f>
        <v>14320</v>
      </c>
      <c r="E27" s="262">
        <f aca="true" t="shared" si="6" ref="E27:O27">SUM(E28:E35)</f>
        <v>14316</v>
      </c>
      <c r="F27" s="262">
        <f t="shared" si="6"/>
        <v>462</v>
      </c>
      <c r="G27" s="262">
        <f t="shared" si="6"/>
        <v>4</v>
      </c>
      <c r="H27" s="262">
        <f t="shared" si="6"/>
        <v>40922</v>
      </c>
      <c r="I27" s="262">
        <f t="shared" si="6"/>
        <v>673</v>
      </c>
      <c r="J27" s="262">
        <f t="shared" si="6"/>
        <v>6727</v>
      </c>
      <c r="K27" s="262">
        <f t="shared" si="6"/>
        <v>4058</v>
      </c>
      <c r="L27" s="262">
        <f t="shared" si="6"/>
        <v>938</v>
      </c>
      <c r="M27" s="262">
        <f t="shared" si="6"/>
        <v>1731</v>
      </c>
      <c r="N27" s="262" t="s">
        <v>119</v>
      </c>
      <c r="O27" s="262">
        <f t="shared" si="6"/>
        <v>33522</v>
      </c>
    </row>
    <row r="28" spans="1:15" ht="15" customHeight="1">
      <c r="A28" s="18"/>
      <c r="B28" s="19" t="s">
        <v>27</v>
      </c>
      <c r="C28" s="266">
        <f>SUM(D28,H28)</f>
        <v>51</v>
      </c>
      <c r="D28" s="263" t="s">
        <v>119</v>
      </c>
      <c r="E28" s="263" t="s">
        <v>119</v>
      </c>
      <c r="F28" s="263" t="s">
        <v>119</v>
      </c>
      <c r="G28" s="263" t="s">
        <v>118</v>
      </c>
      <c r="H28" s="263">
        <f>SUM(I28:J28,O28)</f>
        <v>51</v>
      </c>
      <c r="I28" s="263" t="s">
        <v>119</v>
      </c>
      <c r="J28" s="263">
        <f>SUM(K28:M28)</f>
        <v>36</v>
      </c>
      <c r="K28" s="263">
        <v>3</v>
      </c>
      <c r="L28" s="263" t="s">
        <v>119</v>
      </c>
      <c r="M28" s="263">
        <v>33</v>
      </c>
      <c r="N28" s="263" t="s">
        <v>119</v>
      </c>
      <c r="O28" s="263">
        <v>15</v>
      </c>
    </row>
    <row r="29" spans="1:15" ht="15" customHeight="1">
      <c r="A29" s="18"/>
      <c r="B29" s="19" t="s">
        <v>28</v>
      </c>
      <c r="C29" s="266">
        <f aca="true" t="shared" si="7" ref="C29:C35">SUM(D29,H29)</f>
        <v>1897</v>
      </c>
      <c r="D29" s="263" t="s">
        <v>119</v>
      </c>
      <c r="E29" s="263" t="s">
        <v>119</v>
      </c>
      <c r="F29" s="263" t="s">
        <v>119</v>
      </c>
      <c r="G29" s="263" t="s">
        <v>118</v>
      </c>
      <c r="H29" s="263">
        <f aca="true" t="shared" si="8" ref="H29:H35">SUM(I29:J29,O29)</f>
        <v>1897</v>
      </c>
      <c r="I29" s="263" t="s">
        <v>119</v>
      </c>
      <c r="J29" s="263">
        <f aca="true" t="shared" si="9" ref="J29:J35">SUM(K29:M29)</f>
        <v>213</v>
      </c>
      <c r="K29" s="263">
        <v>92</v>
      </c>
      <c r="L29" s="263">
        <v>42</v>
      </c>
      <c r="M29" s="263">
        <v>79</v>
      </c>
      <c r="N29" s="263" t="s">
        <v>119</v>
      </c>
      <c r="O29" s="263">
        <v>1684</v>
      </c>
    </row>
    <row r="30" spans="1:15" ht="15" customHeight="1">
      <c r="A30" s="18"/>
      <c r="B30" s="19" t="s">
        <v>29</v>
      </c>
      <c r="C30" s="266" t="s">
        <v>118</v>
      </c>
      <c r="D30" s="263" t="s">
        <v>119</v>
      </c>
      <c r="E30" s="263" t="s">
        <v>119</v>
      </c>
      <c r="F30" s="263" t="s">
        <v>119</v>
      </c>
      <c r="G30" s="263" t="s">
        <v>119</v>
      </c>
      <c r="H30" s="263" t="s">
        <v>118</v>
      </c>
      <c r="I30" s="263" t="s">
        <v>119</v>
      </c>
      <c r="J30" s="263" t="s">
        <v>118</v>
      </c>
      <c r="K30" s="263" t="s">
        <v>119</v>
      </c>
      <c r="L30" s="263" t="s">
        <v>119</v>
      </c>
      <c r="M30" s="263" t="s">
        <v>119</v>
      </c>
      <c r="N30" s="263" t="s">
        <v>119</v>
      </c>
      <c r="O30" s="263" t="s">
        <v>119</v>
      </c>
    </row>
    <row r="31" spans="1:15" ht="15" customHeight="1">
      <c r="A31" s="18"/>
      <c r="B31" s="19" t="s">
        <v>30</v>
      </c>
      <c r="C31" s="266">
        <f t="shared" si="7"/>
        <v>6632</v>
      </c>
      <c r="D31" s="263">
        <f>SUM(E31,G31)</f>
        <v>190</v>
      </c>
      <c r="E31" s="263">
        <v>190</v>
      </c>
      <c r="F31" s="263" t="s">
        <v>119</v>
      </c>
      <c r="G31" s="263" t="s">
        <v>118</v>
      </c>
      <c r="H31" s="263">
        <f t="shared" si="8"/>
        <v>6442</v>
      </c>
      <c r="I31" s="263" t="s">
        <v>119</v>
      </c>
      <c r="J31" s="263">
        <f t="shared" si="9"/>
        <v>172</v>
      </c>
      <c r="K31" s="263">
        <v>53</v>
      </c>
      <c r="L31" s="263">
        <v>118</v>
      </c>
      <c r="M31" s="263">
        <v>1</v>
      </c>
      <c r="N31" s="263" t="s">
        <v>119</v>
      </c>
      <c r="O31" s="263">
        <v>6270</v>
      </c>
    </row>
    <row r="32" spans="1:15" ht="15" customHeight="1">
      <c r="A32" s="18"/>
      <c r="B32" s="19" t="s">
        <v>31</v>
      </c>
      <c r="C32" s="266">
        <f t="shared" si="7"/>
        <v>10973</v>
      </c>
      <c r="D32" s="263">
        <f>SUM(E32,G32)</f>
        <v>4462</v>
      </c>
      <c r="E32" s="263">
        <v>4462</v>
      </c>
      <c r="F32" s="263" t="s">
        <v>119</v>
      </c>
      <c r="G32" s="263" t="s">
        <v>118</v>
      </c>
      <c r="H32" s="263">
        <f t="shared" si="8"/>
        <v>6511</v>
      </c>
      <c r="I32" s="263" t="s">
        <v>119</v>
      </c>
      <c r="J32" s="263">
        <f t="shared" si="9"/>
        <v>1832</v>
      </c>
      <c r="K32" s="263">
        <v>1788</v>
      </c>
      <c r="L32" s="263">
        <v>33</v>
      </c>
      <c r="M32" s="263">
        <v>11</v>
      </c>
      <c r="N32" s="263" t="s">
        <v>119</v>
      </c>
      <c r="O32" s="263">
        <v>4679</v>
      </c>
    </row>
    <row r="33" spans="1:15" ht="15" customHeight="1">
      <c r="A33" s="18"/>
      <c r="B33" s="19" t="s">
        <v>32</v>
      </c>
      <c r="C33" s="266">
        <f t="shared" si="7"/>
        <v>6177</v>
      </c>
      <c r="D33" s="263">
        <f>SUM(E33,G33)</f>
        <v>4</v>
      </c>
      <c r="E33" s="263">
        <v>4</v>
      </c>
      <c r="F33" s="263">
        <v>4</v>
      </c>
      <c r="G33" s="263" t="s">
        <v>118</v>
      </c>
      <c r="H33" s="263">
        <f t="shared" si="8"/>
        <v>6173</v>
      </c>
      <c r="I33" s="263">
        <v>156</v>
      </c>
      <c r="J33" s="263">
        <f t="shared" si="9"/>
        <v>391</v>
      </c>
      <c r="K33" s="263">
        <v>174</v>
      </c>
      <c r="L33" s="263">
        <v>155</v>
      </c>
      <c r="M33" s="263">
        <v>62</v>
      </c>
      <c r="N33" s="263" t="s">
        <v>119</v>
      </c>
      <c r="O33" s="263">
        <v>5626</v>
      </c>
    </row>
    <row r="34" spans="1:15" ht="15" customHeight="1">
      <c r="A34" s="18"/>
      <c r="B34" s="19" t="s">
        <v>33</v>
      </c>
      <c r="C34" s="266">
        <f t="shared" si="7"/>
        <v>9992</v>
      </c>
      <c r="D34" s="263">
        <f>SUM(E34,G34)</f>
        <v>3715</v>
      </c>
      <c r="E34" s="263">
        <v>3711</v>
      </c>
      <c r="F34" s="263">
        <v>16</v>
      </c>
      <c r="G34" s="263">
        <v>4</v>
      </c>
      <c r="H34" s="263">
        <f t="shared" si="8"/>
        <v>6277</v>
      </c>
      <c r="I34" s="263">
        <v>69</v>
      </c>
      <c r="J34" s="263">
        <f t="shared" si="9"/>
        <v>1857</v>
      </c>
      <c r="K34" s="263">
        <v>407</v>
      </c>
      <c r="L34" s="263">
        <v>216</v>
      </c>
      <c r="M34" s="263">
        <v>1234</v>
      </c>
      <c r="N34" s="263" t="s">
        <v>119</v>
      </c>
      <c r="O34" s="263">
        <v>4351</v>
      </c>
    </row>
    <row r="35" spans="1:15" ht="15" customHeight="1">
      <c r="A35" s="18"/>
      <c r="B35" s="19" t="s">
        <v>34</v>
      </c>
      <c r="C35" s="266">
        <f t="shared" si="7"/>
        <v>19520</v>
      </c>
      <c r="D35" s="263">
        <f>SUM(E35,G35)</f>
        <v>5949</v>
      </c>
      <c r="E35" s="263">
        <v>5949</v>
      </c>
      <c r="F35" s="263">
        <v>442</v>
      </c>
      <c r="G35" s="263" t="s">
        <v>118</v>
      </c>
      <c r="H35" s="263">
        <f t="shared" si="8"/>
        <v>13571</v>
      </c>
      <c r="I35" s="263">
        <v>448</v>
      </c>
      <c r="J35" s="263">
        <f t="shared" si="9"/>
        <v>2226</v>
      </c>
      <c r="K35" s="263">
        <v>1541</v>
      </c>
      <c r="L35" s="263">
        <v>374</v>
      </c>
      <c r="M35" s="263">
        <v>311</v>
      </c>
      <c r="N35" s="263" t="s">
        <v>119</v>
      </c>
      <c r="O35" s="263">
        <v>10897</v>
      </c>
    </row>
    <row r="36" spans="1:15" ht="15" customHeight="1">
      <c r="A36" s="18"/>
      <c r="B36" s="19"/>
      <c r="C36" s="267"/>
      <c r="D36" s="268"/>
      <c r="E36" s="268"/>
      <c r="F36" s="268"/>
      <c r="G36" s="268"/>
      <c r="H36" s="268"/>
      <c r="I36" s="268"/>
      <c r="J36" s="268"/>
      <c r="K36" s="268"/>
      <c r="L36" s="268"/>
      <c r="M36" s="268"/>
      <c r="N36" s="268"/>
      <c r="O36" s="263"/>
    </row>
    <row r="37" spans="1:16" ht="15" customHeight="1">
      <c r="A37" s="118" t="s">
        <v>35</v>
      </c>
      <c r="B37" s="119"/>
      <c r="C37" s="262">
        <f>SUM(C38:C42)</f>
        <v>8323</v>
      </c>
      <c r="D37" s="262">
        <f>SUM(D38:D42)</f>
        <v>45</v>
      </c>
      <c r="E37" s="262">
        <f aca="true" t="shared" si="10" ref="E37:O37">SUM(E38:E42)</f>
        <v>42</v>
      </c>
      <c r="F37" s="262">
        <f t="shared" si="10"/>
        <v>42</v>
      </c>
      <c r="G37" s="262">
        <f t="shared" si="10"/>
        <v>3</v>
      </c>
      <c r="H37" s="262">
        <f t="shared" si="10"/>
        <v>8278</v>
      </c>
      <c r="I37" s="262">
        <f t="shared" si="10"/>
        <v>47</v>
      </c>
      <c r="J37" s="262">
        <f t="shared" si="10"/>
        <v>2423</v>
      </c>
      <c r="K37" s="262">
        <f t="shared" si="10"/>
        <v>1034</v>
      </c>
      <c r="L37" s="262">
        <f t="shared" si="10"/>
        <v>1042</v>
      </c>
      <c r="M37" s="262">
        <f t="shared" si="10"/>
        <v>216</v>
      </c>
      <c r="N37" s="262">
        <f t="shared" si="10"/>
        <v>131</v>
      </c>
      <c r="O37" s="262">
        <f t="shared" si="10"/>
        <v>5808</v>
      </c>
      <c r="P37" s="14"/>
    </row>
    <row r="38" spans="1:15" ht="15" customHeight="1">
      <c r="A38" s="18"/>
      <c r="B38" s="19" t="s">
        <v>36</v>
      </c>
      <c r="C38" s="266">
        <f>SUM(D38,H38)</f>
        <v>5623</v>
      </c>
      <c r="D38" s="263">
        <f>SUM(E38,G38)</f>
        <v>7</v>
      </c>
      <c r="E38" s="263">
        <v>7</v>
      </c>
      <c r="F38" s="263">
        <v>7</v>
      </c>
      <c r="G38" s="263" t="s">
        <v>118</v>
      </c>
      <c r="H38" s="263">
        <f>SUM(I38:J38,O38)</f>
        <v>5616</v>
      </c>
      <c r="I38" s="263">
        <v>34</v>
      </c>
      <c r="J38" s="263">
        <f>SUM(K38:N38)</f>
        <v>1514</v>
      </c>
      <c r="K38" s="263">
        <v>770</v>
      </c>
      <c r="L38" s="263">
        <v>611</v>
      </c>
      <c r="M38" s="263">
        <v>35</v>
      </c>
      <c r="N38" s="263">
        <v>98</v>
      </c>
      <c r="O38" s="263">
        <v>4068</v>
      </c>
    </row>
    <row r="39" spans="1:15" ht="15" customHeight="1">
      <c r="A39" s="18"/>
      <c r="B39" s="19" t="s">
        <v>37</v>
      </c>
      <c r="C39" s="266">
        <f>SUM(D39,H39)</f>
        <v>1273</v>
      </c>
      <c r="D39" s="263">
        <f>SUM(E39,G39)</f>
        <v>38</v>
      </c>
      <c r="E39" s="263">
        <v>35</v>
      </c>
      <c r="F39" s="263">
        <v>35</v>
      </c>
      <c r="G39" s="263">
        <v>3</v>
      </c>
      <c r="H39" s="263">
        <f>SUM(I39:J39,O39)</f>
        <v>1235</v>
      </c>
      <c r="I39" s="263">
        <v>13</v>
      </c>
      <c r="J39" s="263">
        <f>SUM(K39:N39)</f>
        <v>454</v>
      </c>
      <c r="K39" s="263">
        <v>72</v>
      </c>
      <c r="L39" s="263">
        <v>285</v>
      </c>
      <c r="M39" s="263">
        <v>64</v>
      </c>
      <c r="N39" s="263">
        <v>33</v>
      </c>
      <c r="O39" s="263">
        <v>768</v>
      </c>
    </row>
    <row r="40" spans="1:15" ht="15" customHeight="1">
      <c r="A40" s="18"/>
      <c r="B40" s="19" t="s">
        <v>38</v>
      </c>
      <c r="C40" s="266">
        <f>SUM(D40,H40)</f>
        <v>72</v>
      </c>
      <c r="D40" s="263" t="s">
        <v>119</v>
      </c>
      <c r="E40" s="263" t="s">
        <v>119</v>
      </c>
      <c r="F40" s="263" t="s">
        <v>119</v>
      </c>
      <c r="G40" s="263" t="s">
        <v>119</v>
      </c>
      <c r="H40" s="263">
        <f>SUM(I40:J40,O40)</f>
        <v>72</v>
      </c>
      <c r="I40" s="263" t="s">
        <v>119</v>
      </c>
      <c r="J40" s="263">
        <f>SUM(K40:N40)</f>
        <v>33</v>
      </c>
      <c r="K40" s="263">
        <v>2</v>
      </c>
      <c r="L40" s="263" t="s">
        <v>118</v>
      </c>
      <c r="M40" s="263">
        <v>31</v>
      </c>
      <c r="N40" s="263" t="s">
        <v>119</v>
      </c>
      <c r="O40" s="263">
        <v>39</v>
      </c>
    </row>
    <row r="41" spans="1:15" ht="15" customHeight="1">
      <c r="A41" s="18"/>
      <c r="B41" s="19" t="s">
        <v>39</v>
      </c>
      <c r="C41" s="266">
        <f>SUM(D41,H41)</f>
        <v>1101</v>
      </c>
      <c r="D41" s="263" t="s">
        <v>119</v>
      </c>
      <c r="E41" s="263" t="s">
        <v>119</v>
      </c>
      <c r="F41" s="263" t="s">
        <v>119</v>
      </c>
      <c r="G41" s="263" t="s">
        <v>119</v>
      </c>
      <c r="H41" s="263">
        <f>SUM(I41:J41,O41)</f>
        <v>1101</v>
      </c>
      <c r="I41" s="263" t="s">
        <v>119</v>
      </c>
      <c r="J41" s="263">
        <f>SUM(K41:N41)</f>
        <v>179</v>
      </c>
      <c r="K41" s="263">
        <v>26</v>
      </c>
      <c r="L41" s="263">
        <v>146</v>
      </c>
      <c r="M41" s="263">
        <v>7</v>
      </c>
      <c r="N41" s="263" t="s">
        <v>119</v>
      </c>
      <c r="O41" s="263">
        <v>922</v>
      </c>
    </row>
    <row r="42" spans="1:15" ht="15" customHeight="1">
      <c r="A42" s="18"/>
      <c r="B42" s="19" t="s">
        <v>40</v>
      </c>
      <c r="C42" s="266">
        <f>SUM(D42,H42)</f>
        <v>254</v>
      </c>
      <c r="D42" s="263" t="s">
        <v>119</v>
      </c>
      <c r="E42" s="263" t="s">
        <v>119</v>
      </c>
      <c r="F42" s="263" t="s">
        <v>119</v>
      </c>
      <c r="G42" s="263" t="s">
        <v>119</v>
      </c>
      <c r="H42" s="263">
        <f>SUM(I42:J42,O42)</f>
        <v>254</v>
      </c>
      <c r="I42" s="263" t="s">
        <v>119</v>
      </c>
      <c r="J42" s="263">
        <f>SUM(K42:N42)</f>
        <v>243</v>
      </c>
      <c r="K42" s="263">
        <v>164</v>
      </c>
      <c r="L42" s="263" t="s">
        <v>119</v>
      </c>
      <c r="M42" s="263">
        <v>79</v>
      </c>
      <c r="N42" s="263" t="s">
        <v>119</v>
      </c>
      <c r="O42" s="263">
        <v>11</v>
      </c>
    </row>
    <row r="43" spans="1:15" ht="15" customHeight="1">
      <c r="A43" s="18"/>
      <c r="B43" s="19"/>
      <c r="C43" s="267"/>
      <c r="D43" s="268"/>
      <c r="E43" s="268"/>
      <c r="F43" s="268"/>
      <c r="G43" s="268"/>
      <c r="H43" s="268"/>
      <c r="I43" s="268"/>
      <c r="J43" s="268"/>
      <c r="K43" s="268"/>
      <c r="L43" s="268"/>
      <c r="M43" s="268"/>
      <c r="N43" s="268"/>
      <c r="O43" s="263"/>
    </row>
    <row r="44" spans="1:15" ht="15" customHeight="1">
      <c r="A44" s="118" t="s">
        <v>41</v>
      </c>
      <c r="B44" s="119"/>
      <c r="C44" s="262">
        <f>SUM(C45:C48)</f>
        <v>23396</v>
      </c>
      <c r="D44" s="262">
        <f>SUM(D45:D48)</f>
        <v>104</v>
      </c>
      <c r="E44" s="262">
        <f aca="true" t="shared" si="11" ref="E44:O44">SUM(E45:E48)</f>
        <v>96</v>
      </c>
      <c r="F44" s="262">
        <f t="shared" si="11"/>
        <v>96</v>
      </c>
      <c r="G44" s="262">
        <f t="shared" si="11"/>
        <v>8</v>
      </c>
      <c r="H44" s="262">
        <f t="shared" si="11"/>
        <v>23292</v>
      </c>
      <c r="I44" s="262">
        <f t="shared" si="11"/>
        <v>468</v>
      </c>
      <c r="J44" s="262">
        <f t="shared" si="11"/>
        <v>2973</v>
      </c>
      <c r="K44" s="262">
        <f t="shared" si="11"/>
        <v>427</v>
      </c>
      <c r="L44" s="262">
        <f t="shared" si="11"/>
        <v>2216</v>
      </c>
      <c r="M44" s="262">
        <f t="shared" si="11"/>
        <v>329</v>
      </c>
      <c r="N44" s="262">
        <f t="shared" si="11"/>
        <v>1</v>
      </c>
      <c r="O44" s="262">
        <f t="shared" si="11"/>
        <v>19851</v>
      </c>
    </row>
    <row r="45" spans="1:15" ht="15" customHeight="1">
      <c r="A45" s="20"/>
      <c r="B45" s="19" t="s">
        <v>42</v>
      </c>
      <c r="C45" s="266">
        <f>SUM(D45,H45)</f>
        <v>9363</v>
      </c>
      <c r="D45" s="263">
        <f>SUM(E45,G45)</f>
        <v>57</v>
      </c>
      <c r="E45" s="263">
        <v>55</v>
      </c>
      <c r="F45" s="263">
        <v>55</v>
      </c>
      <c r="G45" s="263">
        <v>2</v>
      </c>
      <c r="H45" s="263">
        <f>SUM(I45:J45,O45)</f>
        <v>9306</v>
      </c>
      <c r="I45" s="263" t="s">
        <v>118</v>
      </c>
      <c r="J45" s="263">
        <f>SUM(K45:N45)</f>
        <v>1307</v>
      </c>
      <c r="K45" s="263">
        <v>70</v>
      </c>
      <c r="L45" s="263">
        <v>1224</v>
      </c>
      <c r="M45" s="263">
        <v>13</v>
      </c>
      <c r="N45" s="263" t="s">
        <v>119</v>
      </c>
      <c r="O45" s="263">
        <v>7999</v>
      </c>
    </row>
    <row r="46" spans="1:15" ht="15" customHeight="1">
      <c r="A46" s="20"/>
      <c r="B46" s="19" t="s">
        <v>43</v>
      </c>
      <c r="C46" s="266">
        <f>SUM(D46,H46)</f>
        <v>3828</v>
      </c>
      <c r="D46" s="263">
        <f>SUM(E46,G46)</f>
        <v>1</v>
      </c>
      <c r="E46" s="263" t="s">
        <v>118</v>
      </c>
      <c r="F46" s="263" t="s">
        <v>118</v>
      </c>
      <c r="G46" s="263">
        <v>1</v>
      </c>
      <c r="H46" s="263">
        <f>SUM(I46:J46,O46)</f>
        <v>3827</v>
      </c>
      <c r="I46" s="263">
        <v>44</v>
      </c>
      <c r="J46" s="263">
        <f>SUM(K46:N46)</f>
        <v>830</v>
      </c>
      <c r="K46" s="263">
        <v>230</v>
      </c>
      <c r="L46" s="263">
        <v>476</v>
      </c>
      <c r="M46" s="263">
        <v>124</v>
      </c>
      <c r="N46" s="263" t="s">
        <v>119</v>
      </c>
      <c r="O46" s="263">
        <v>2953</v>
      </c>
    </row>
    <row r="47" spans="1:15" ht="15" customHeight="1">
      <c r="A47" s="20"/>
      <c r="B47" s="19" t="s">
        <v>44</v>
      </c>
      <c r="C47" s="266">
        <f>SUM(D47,H47)</f>
        <v>6936</v>
      </c>
      <c r="D47" s="263">
        <f>SUM(E47,G47)</f>
        <v>1</v>
      </c>
      <c r="E47" s="263" t="s">
        <v>118</v>
      </c>
      <c r="F47" s="263" t="s">
        <v>118</v>
      </c>
      <c r="G47" s="263">
        <v>1</v>
      </c>
      <c r="H47" s="263">
        <f>SUM(I47:J47,O47)</f>
        <v>6935</v>
      </c>
      <c r="I47" s="263" t="s">
        <v>118</v>
      </c>
      <c r="J47" s="263">
        <f>SUM(K47:N47)</f>
        <v>355</v>
      </c>
      <c r="K47" s="263">
        <v>39</v>
      </c>
      <c r="L47" s="263">
        <v>226</v>
      </c>
      <c r="M47" s="263">
        <v>90</v>
      </c>
      <c r="N47" s="263" t="s">
        <v>119</v>
      </c>
      <c r="O47" s="263">
        <v>6580</v>
      </c>
    </row>
    <row r="48" spans="1:15" ht="15" customHeight="1">
      <c r="A48" s="20"/>
      <c r="B48" s="19" t="s">
        <v>45</v>
      </c>
      <c r="C48" s="266">
        <f>SUM(D48,H48)</f>
        <v>3269</v>
      </c>
      <c r="D48" s="263">
        <f>SUM(E48,G48)</f>
        <v>45</v>
      </c>
      <c r="E48" s="263">
        <v>41</v>
      </c>
      <c r="F48" s="263">
        <v>41</v>
      </c>
      <c r="G48" s="263">
        <v>4</v>
      </c>
      <c r="H48" s="263">
        <f>SUM(I48:J48,O48)</f>
        <v>3224</v>
      </c>
      <c r="I48" s="263">
        <v>424</v>
      </c>
      <c r="J48" s="263">
        <f>SUM(K48:N48)</f>
        <v>481</v>
      </c>
      <c r="K48" s="263">
        <v>88</v>
      </c>
      <c r="L48" s="263">
        <v>290</v>
      </c>
      <c r="M48" s="263">
        <v>102</v>
      </c>
      <c r="N48" s="263">
        <v>1</v>
      </c>
      <c r="O48" s="263">
        <v>2319</v>
      </c>
    </row>
    <row r="49" spans="1:15" ht="15" customHeight="1">
      <c r="A49" s="20"/>
      <c r="B49" s="19"/>
      <c r="C49" s="267"/>
      <c r="D49" s="268"/>
      <c r="E49" s="268"/>
      <c r="F49" s="268"/>
      <c r="G49" s="268"/>
      <c r="H49" s="268"/>
      <c r="I49" s="268"/>
      <c r="J49" s="268"/>
      <c r="K49" s="268"/>
      <c r="L49" s="268"/>
      <c r="M49" s="268"/>
      <c r="N49" s="268"/>
      <c r="O49" s="263"/>
    </row>
    <row r="50" spans="1:15" ht="15" customHeight="1">
      <c r="A50" s="118" t="s">
        <v>46</v>
      </c>
      <c r="B50" s="119"/>
      <c r="C50" s="262">
        <f>SUM(C51:C56)</f>
        <v>17131</v>
      </c>
      <c r="D50" s="262">
        <f>SUM(D51:D56)</f>
        <v>1</v>
      </c>
      <c r="E50" s="262" t="s">
        <v>119</v>
      </c>
      <c r="F50" s="262" t="s">
        <v>119</v>
      </c>
      <c r="G50" s="262">
        <f aca="true" t="shared" si="12" ref="G50:O50">SUM(G51:G56)</f>
        <v>1</v>
      </c>
      <c r="H50" s="262">
        <f t="shared" si="12"/>
        <v>17130</v>
      </c>
      <c r="I50" s="262" t="s">
        <v>119</v>
      </c>
      <c r="J50" s="262">
        <f t="shared" si="12"/>
        <v>1850</v>
      </c>
      <c r="K50" s="262">
        <f t="shared" si="12"/>
        <v>661</v>
      </c>
      <c r="L50" s="262">
        <f t="shared" si="12"/>
        <v>1022</v>
      </c>
      <c r="M50" s="262">
        <f t="shared" si="12"/>
        <v>167</v>
      </c>
      <c r="N50" s="262" t="s">
        <v>119</v>
      </c>
      <c r="O50" s="262">
        <f t="shared" si="12"/>
        <v>15280</v>
      </c>
    </row>
    <row r="51" spans="1:15" ht="15" customHeight="1">
      <c r="A51" s="18"/>
      <c r="B51" s="19" t="s">
        <v>47</v>
      </c>
      <c r="C51" s="266">
        <f aca="true" t="shared" si="13" ref="C51:C56">SUM(D51,H51)</f>
        <v>1689</v>
      </c>
      <c r="D51" s="263" t="s">
        <v>119</v>
      </c>
      <c r="E51" s="263" t="s">
        <v>119</v>
      </c>
      <c r="F51" s="263" t="s">
        <v>119</v>
      </c>
      <c r="G51" s="263" t="s">
        <v>118</v>
      </c>
      <c r="H51" s="263">
        <f aca="true" t="shared" si="14" ref="H51:H56">SUM(I51:J51,O51)</f>
        <v>1689</v>
      </c>
      <c r="I51" s="263" t="s">
        <v>119</v>
      </c>
      <c r="J51" s="263">
        <f aca="true" t="shared" si="15" ref="J51:J56">SUM(K51:N51)</f>
        <v>73</v>
      </c>
      <c r="K51" s="263">
        <v>27</v>
      </c>
      <c r="L51" s="263">
        <v>24</v>
      </c>
      <c r="M51" s="263">
        <v>22</v>
      </c>
      <c r="N51" s="263" t="s">
        <v>119</v>
      </c>
      <c r="O51" s="263">
        <v>1616</v>
      </c>
    </row>
    <row r="52" spans="1:15" ht="15" customHeight="1">
      <c r="A52" s="18"/>
      <c r="B52" s="19" t="s">
        <v>48</v>
      </c>
      <c r="C52" s="266">
        <f t="shared" si="13"/>
        <v>1435</v>
      </c>
      <c r="D52" s="263" t="s">
        <v>119</v>
      </c>
      <c r="E52" s="263" t="s">
        <v>119</v>
      </c>
      <c r="F52" s="263" t="s">
        <v>119</v>
      </c>
      <c r="G52" s="263" t="s">
        <v>118</v>
      </c>
      <c r="H52" s="263">
        <f t="shared" si="14"/>
        <v>1435</v>
      </c>
      <c r="I52" s="263" t="s">
        <v>119</v>
      </c>
      <c r="J52" s="263">
        <f t="shared" si="15"/>
        <v>121</v>
      </c>
      <c r="K52" s="263">
        <v>1</v>
      </c>
      <c r="L52" s="263">
        <v>115</v>
      </c>
      <c r="M52" s="263">
        <v>5</v>
      </c>
      <c r="N52" s="263" t="s">
        <v>119</v>
      </c>
      <c r="O52" s="263">
        <v>1314</v>
      </c>
    </row>
    <row r="53" spans="1:15" ht="15" customHeight="1">
      <c r="A53" s="18"/>
      <c r="B53" s="19" t="s">
        <v>49</v>
      </c>
      <c r="C53" s="266">
        <f t="shared" si="13"/>
        <v>7534</v>
      </c>
      <c r="D53" s="263">
        <f>SUM(E53,G53)</f>
        <v>1</v>
      </c>
      <c r="E53" s="263" t="s">
        <v>119</v>
      </c>
      <c r="F53" s="263" t="s">
        <v>119</v>
      </c>
      <c r="G53" s="263">
        <v>1</v>
      </c>
      <c r="H53" s="263">
        <f t="shared" si="14"/>
        <v>7533</v>
      </c>
      <c r="I53" s="263" t="s">
        <v>119</v>
      </c>
      <c r="J53" s="263">
        <f t="shared" si="15"/>
        <v>914</v>
      </c>
      <c r="K53" s="263">
        <v>9</v>
      </c>
      <c r="L53" s="263">
        <v>876</v>
      </c>
      <c r="M53" s="263">
        <v>29</v>
      </c>
      <c r="N53" s="263" t="s">
        <v>119</v>
      </c>
      <c r="O53" s="263">
        <v>6619</v>
      </c>
    </row>
    <row r="54" spans="1:15" ht="15" customHeight="1">
      <c r="A54" s="18"/>
      <c r="B54" s="19" t="s">
        <v>50</v>
      </c>
      <c r="C54" s="266">
        <f t="shared" si="13"/>
        <v>2852</v>
      </c>
      <c r="D54" s="263" t="s">
        <v>119</v>
      </c>
      <c r="E54" s="263" t="s">
        <v>119</v>
      </c>
      <c r="F54" s="263" t="s">
        <v>119</v>
      </c>
      <c r="G54" s="263" t="s">
        <v>118</v>
      </c>
      <c r="H54" s="263">
        <f t="shared" si="14"/>
        <v>2852</v>
      </c>
      <c r="I54" s="263" t="s">
        <v>119</v>
      </c>
      <c r="J54" s="263">
        <f t="shared" si="15"/>
        <v>640</v>
      </c>
      <c r="K54" s="263">
        <v>579</v>
      </c>
      <c r="L54" s="263">
        <v>7</v>
      </c>
      <c r="M54" s="263">
        <v>54</v>
      </c>
      <c r="N54" s="263" t="s">
        <v>119</v>
      </c>
      <c r="O54" s="263">
        <v>2212</v>
      </c>
    </row>
    <row r="55" spans="1:15" ht="15" customHeight="1">
      <c r="A55" s="18"/>
      <c r="B55" s="19" t="s">
        <v>51</v>
      </c>
      <c r="C55" s="266">
        <f t="shared" si="13"/>
        <v>2876</v>
      </c>
      <c r="D55" s="263" t="s">
        <v>119</v>
      </c>
      <c r="E55" s="263" t="s">
        <v>119</v>
      </c>
      <c r="F55" s="263" t="s">
        <v>119</v>
      </c>
      <c r="G55" s="263" t="s">
        <v>118</v>
      </c>
      <c r="H55" s="263">
        <f t="shared" si="14"/>
        <v>2876</v>
      </c>
      <c r="I55" s="263" t="s">
        <v>119</v>
      </c>
      <c r="J55" s="263">
        <f t="shared" si="15"/>
        <v>94</v>
      </c>
      <c r="K55" s="263">
        <v>41</v>
      </c>
      <c r="L55" s="263" t="s">
        <v>119</v>
      </c>
      <c r="M55" s="263">
        <v>53</v>
      </c>
      <c r="N55" s="263" t="s">
        <v>119</v>
      </c>
      <c r="O55" s="263">
        <v>2782</v>
      </c>
    </row>
    <row r="56" spans="1:15" ht="15" customHeight="1">
      <c r="A56" s="18"/>
      <c r="B56" s="19" t="s">
        <v>52</v>
      </c>
      <c r="C56" s="266">
        <f t="shared" si="13"/>
        <v>745</v>
      </c>
      <c r="D56" s="263" t="s">
        <v>119</v>
      </c>
      <c r="E56" s="263" t="s">
        <v>119</v>
      </c>
      <c r="F56" s="263" t="s">
        <v>119</v>
      </c>
      <c r="G56" s="263" t="s">
        <v>118</v>
      </c>
      <c r="H56" s="263">
        <f t="shared" si="14"/>
        <v>745</v>
      </c>
      <c r="I56" s="263" t="s">
        <v>119</v>
      </c>
      <c r="J56" s="263">
        <f t="shared" si="15"/>
        <v>8</v>
      </c>
      <c r="K56" s="263">
        <v>4</v>
      </c>
      <c r="L56" s="263" t="s">
        <v>119</v>
      </c>
      <c r="M56" s="263">
        <v>4</v>
      </c>
      <c r="N56" s="263" t="s">
        <v>119</v>
      </c>
      <c r="O56" s="263">
        <v>737</v>
      </c>
    </row>
    <row r="57" spans="1:15" ht="15" customHeight="1">
      <c r="A57" s="18"/>
      <c r="B57" s="19"/>
      <c r="C57" s="267"/>
      <c r="D57" s="268"/>
      <c r="E57" s="268"/>
      <c r="F57" s="268"/>
      <c r="G57" s="268"/>
      <c r="H57" s="268"/>
      <c r="I57" s="268"/>
      <c r="J57" s="268"/>
      <c r="K57" s="268"/>
      <c r="L57" s="268"/>
      <c r="M57" s="268"/>
      <c r="N57" s="268"/>
      <c r="O57" s="263"/>
    </row>
    <row r="58" spans="1:15" ht="15" customHeight="1">
      <c r="A58" s="118" t="s">
        <v>53</v>
      </c>
      <c r="B58" s="119"/>
      <c r="C58" s="262">
        <f>SUM(C59:C62)</f>
        <v>42659</v>
      </c>
      <c r="D58" s="262">
        <f>SUM(D59:D62)</f>
        <v>130</v>
      </c>
      <c r="E58" s="262">
        <f aca="true" t="shared" si="16" ref="E58:O58">SUM(E59:E62)</f>
        <v>127</v>
      </c>
      <c r="F58" s="262">
        <f t="shared" si="16"/>
        <v>127</v>
      </c>
      <c r="G58" s="262">
        <f t="shared" si="16"/>
        <v>3</v>
      </c>
      <c r="H58" s="262">
        <f t="shared" si="16"/>
        <v>42529</v>
      </c>
      <c r="I58" s="262">
        <f t="shared" si="16"/>
        <v>1017</v>
      </c>
      <c r="J58" s="262">
        <f t="shared" si="16"/>
        <v>4278</v>
      </c>
      <c r="K58" s="262">
        <f t="shared" si="16"/>
        <v>671</v>
      </c>
      <c r="L58" s="262">
        <f t="shared" si="16"/>
        <v>3291</v>
      </c>
      <c r="M58" s="262">
        <f t="shared" si="16"/>
        <v>278</v>
      </c>
      <c r="N58" s="262">
        <f t="shared" si="16"/>
        <v>38</v>
      </c>
      <c r="O58" s="262">
        <f t="shared" si="16"/>
        <v>37234</v>
      </c>
    </row>
    <row r="59" spans="1:15" ht="15" customHeight="1">
      <c r="A59" s="18"/>
      <c r="B59" s="19" t="s">
        <v>54</v>
      </c>
      <c r="C59" s="266">
        <f>SUM(D59,H59)</f>
        <v>13563</v>
      </c>
      <c r="D59" s="263">
        <f>SUM(E59,G59)</f>
        <v>2</v>
      </c>
      <c r="E59" s="263" t="s">
        <v>119</v>
      </c>
      <c r="F59" s="263" t="s">
        <v>119</v>
      </c>
      <c r="G59" s="263">
        <v>2</v>
      </c>
      <c r="H59" s="263">
        <f>SUM(I59:J59,O59)</f>
        <v>13561</v>
      </c>
      <c r="I59" s="263">
        <v>121</v>
      </c>
      <c r="J59" s="263">
        <f>SUM(K59:N59)</f>
        <v>1316</v>
      </c>
      <c r="K59" s="263">
        <v>260</v>
      </c>
      <c r="L59" s="263">
        <v>963</v>
      </c>
      <c r="M59" s="263">
        <v>93</v>
      </c>
      <c r="N59" s="263" t="s">
        <v>119</v>
      </c>
      <c r="O59" s="263">
        <v>12124</v>
      </c>
    </row>
    <row r="60" spans="1:15" ht="15" customHeight="1">
      <c r="A60" s="18"/>
      <c r="B60" s="19" t="s">
        <v>55</v>
      </c>
      <c r="C60" s="266">
        <f>SUM(D60,H60)</f>
        <v>11873</v>
      </c>
      <c r="D60" s="263">
        <f>SUM(E60,G60)</f>
        <v>95</v>
      </c>
      <c r="E60" s="263">
        <v>95</v>
      </c>
      <c r="F60" s="263">
        <v>95</v>
      </c>
      <c r="G60" s="263" t="s">
        <v>118</v>
      </c>
      <c r="H60" s="263">
        <f>SUM(I60:J60,O60)</f>
        <v>11778</v>
      </c>
      <c r="I60" s="263">
        <v>588</v>
      </c>
      <c r="J60" s="263">
        <f>SUM(K60:N60)</f>
        <v>1035</v>
      </c>
      <c r="K60" s="263">
        <v>208</v>
      </c>
      <c r="L60" s="263">
        <v>730</v>
      </c>
      <c r="M60" s="263">
        <v>59</v>
      </c>
      <c r="N60" s="263">
        <v>38</v>
      </c>
      <c r="O60" s="263">
        <v>10155</v>
      </c>
    </row>
    <row r="61" spans="1:15" ht="15" customHeight="1">
      <c r="A61" s="18"/>
      <c r="B61" s="19" t="s">
        <v>56</v>
      </c>
      <c r="C61" s="266">
        <f>SUM(D61,H61)</f>
        <v>9075</v>
      </c>
      <c r="D61" s="263">
        <f>SUM(E61,G61)</f>
        <v>33</v>
      </c>
      <c r="E61" s="263">
        <v>32</v>
      </c>
      <c r="F61" s="263">
        <v>32</v>
      </c>
      <c r="G61" s="263">
        <v>1</v>
      </c>
      <c r="H61" s="263">
        <f>SUM(I61:J61,O61)</f>
        <v>9042</v>
      </c>
      <c r="I61" s="263" t="s">
        <v>118</v>
      </c>
      <c r="J61" s="263">
        <f>SUM(K61:N61)</f>
        <v>1069</v>
      </c>
      <c r="K61" s="263">
        <v>112</v>
      </c>
      <c r="L61" s="263">
        <v>922</v>
      </c>
      <c r="M61" s="263">
        <v>35</v>
      </c>
      <c r="N61" s="263" t="s">
        <v>119</v>
      </c>
      <c r="O61" s="263">
        <v>7973</v>
      </c>
    </row>
    <row r="62" spans="1:15" ht="15" customHeight="1">
      <c r="A62" s="18"/>
      <c r="B62" s="19" t="s">
        <v>57</v>
      </c>
      <c r="C62" s="266">
        <f>SUM(D62,H62)</f>
        <v>8148</v>
      </c>
      <c r="D62" s="263" t="s">
        <v>119</v>
      </c>
      <c r="E62" s="263" t="s">
        <v>119</v>
      </c>
      <c r="F62" s="263" t="s">
        <v>119</v>
      </c>
      <c r="G62" s="263" t="s">
        <v>118</v>
      </c>
      <c r="H62" s="263">
        <f>SUM(I62:J62,O62)</f>
        <v>8148</v>
      </c>
      <c r="I62" s="263">
        <v>308</v>
      </c>
      <c r="J62" s="263">
        <f>SUM(K62:N62)</f>
        <v>858</v>
      </c>
      <c r="K62" s="263">
        <v>91</v>
      </c>
      <c r="L62" s="263">
        <v>676</v>
      </c>
      <c r="M62" s="263">
        <v>91</v>
      </c>
      <c r="N62" s="263" t="s">
        <v>119</v>
      </c>
      <c r="O62" s="263">
        <v>6982</v>
      </c>
    </row>
    <row r="63" spans="1:15" ht="15" customHeight="1">
      <c r="A63" s="18"/>
      <c r="B63" s="19"/>
      <c r="C63" s="267"/>
      <c r="D63" s="268"/>
      <c r="E63" s="268"/>
      <c r="F63" s="268"/>
      <c r="G63" s="268"/>
      <c r="H63" s="268"/>
      <c r="I63" s="268"/>
      <c r="J63" s="268"/>
      <c r="K63" s="268"/>
      <c r="L63" s="268"/>
      <c r="M63" s="268"/>
      <c r="N63" s="268"/>
      <c r="O63" s="263"/>
    </row>
    <row r="64" spans="1:15" ht="15" customHeight="1">
      <c r="A64" s="118" t="s">
        <v>58</v>
      </c>
      <c r="B64" s="119"/>
      <c r="C64" s="261">
        <f>SUM(C65)</f>
        <v>3451</v>
      </c>
      <c r="D64" s="263" t="s">
        <v>119</v>
      </c>
      <c r="E64" s="263" t="s">
        <v>118</v>
      </c>
      <c r="F64" s="263" t="s">
        <v>118</v>
      </c>
      <c r="G64" s="262" t="s">
        <v>131</v>
      </c>
      <c r="H64" s="262">
        <f>SUM(H65)</f>
        <v>3451</v>
      </c>
      <c r="I64" s="263" t="s">
        <v>118</v>
      </c>
      <c r="J64" s="262">
        <f aca="true" t="shared" si="17" ref="J64:O64">SUM(J65)</f>
        <v>338</v>
      </c>
      <c r="K64" s="262">
        <f t="shared" si="17"/>
        <v>79</v>
      </c>
      <c r="L64" s="262">
        <f t="shared" si="17"/>
        <v>256</v>
      </c>
      <c r="M64" s="262">
        <f t="shared" si="17"/>
        <v>3</v>
      </c>
      <c r="N64" s="263" t="s">
        <v>118</v>
      </c>
      <c r="O64" s="262">
        <f t="shared" si="17"/>
        <v>3113</v>
      </c>
    </row>
    <row r="65" spans="1:15" ht="15" customHeight="1">
      <c r="A65" s="21"/>
      <c r="B65" s="22" t="s">
        <v>59</v>
      </c>
      <c r="C65" s="269">
        <f>SUM(D65,H65)</f>
        <v>3451</v>
      </c>
      <c r="D65" s="263" t="s">
        <v>119</v>
      </c>
      <c r="E65" s="270" t="s">
        <v>118</v>
      </c>
      <c r="F65" s="270" t="s">
        <v>118</v>
      </c>
      <c r="G65" s="270" t="s">
        <v>118</v>
      </c>
      <c r="H65" s="270">
        <f>SUM(I65:J65,O65)</f>
        <v>3451</v>
      </c>
      <c r="I65" s="270" t="s">
        <v>118</v>
      </c>
      <c r="J65" s="270">
        <f>SUM(K65:N65)</f>
        <v>338</v>
      </c>
      <c r="K65" s="270">
        <v>79</v>
      </c>
      <c r="L65" s="270">
        <v>256</v>
      </c>
      <c r="M65" s="270">
        <v>3</v>
      </c>
      <c r="N65" s="270" t="s">
        <v>118</v>
      </c>
      <c r="O65" s="270">
        <v>3113</v>
      </c>
    </row>
    <row r="66" spans="1:15" ht="15" customHeight="1">
      <c r="A66" s="16" t="s">
        <v>132</v>
      </c>
      <c r="B66" s="16"/>
      <c r="C66" s="17"/>
      <c r="D66" s="17"/>
      <c r="E66" s="17"/>
      <c r="F66" s="17"/>
      <c r="G66" s="9"/>
      <c r="H66" s="9"/>
      <c r="I66" s="9"/>
      <c r="J66" s="9"/>
      <c r="K66" s="9"/>
      <c r="L66" s="9"/>
      <c r="M66" s="9"/>
      <c r="N66" s="9"/>
      <c r="O66" s="9"/>
    </row>
    <row r="67" spans="1:15" ht="14.25">
      <c r="A67" s="10"/>
      <c r="B67" s="10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</row>
    <row r="68" spans="1:15" ht="14.25">
      <c r="A68" s="10"/>
      <c r="B68" s="10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</row>
    <row r="69" spans="1:15" ht="14.25">
      <c r="A69" s="10"/>
      <c r="B69" s="10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</row>
    <row r="70" spans="1:15" ht="14.25">
      <c r="A70" s="10"/>
      <c r="B70" s="10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</row>
    <row r="71" spans="1:15" ht="14.25">
      <c r="A71" s="10"/>
      <c r="B71" s="10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</row>
    <row r="72" spans="1:15" ht="14.25">
      <c r="A72" s="10"/>
      <c r="B72" s="10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</row>
    <row r="73" spans="1:15" ht="14.25">
      <c r="A73" s="10"/>
      <c r="B73" s="10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</row>
    <row r="74" spans="1:15" ht="14.25">
      <c r="A74" s="10"/>
      <c r="B74" s="10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</row>
    <row r="75" spans="1:15" ht="14.25">
      <c r="A75" s="10"/>
      <c r="B75" s="10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</row>
    <row r="76" spans="1:15" ht="14.25">
      <c r="A76" s="10"/>
      <c r="B76" s="10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</row>
    <row r="77" spans="1:15" ht="14.25">
      <c r="A77" s="10"/>
      <c r="B77" s="10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</row>
  </sheetData>
  <sheetProtection/>
  <mergeCells count="31">
    <mergeCell ref="O6:O7"/>
    <mergeCell ref="A8:B8"/>
    <mergeCell ref="A2:O2"/>
    <mergeCell ref="A5:B7"/>
    <mergeCell ref="C5:C7"/>
    <mergeCell ref="D5:G5"/>
    <mergeCell ref="H5:O5"/>
    <mergeCell ref="J6:N6"/>
    <mergeCell ref="D6:D7"/>
    <mergeCell ref="A3:O3"/>
    <mergeCell ref="I6:I7"/>
    <mergeCell ref="A11:B11"/>
    <mergeCell ref="E6:E7"/>
    <mergeCell ref="A44:B44"/>
    <mergeCell ref="A50:B50"/>
    <mergeCell ref="H6:H7"/>
    <mergeCell ref="A15:B15"/>
    <mergeCell ref="A16:B16"/>
    <mergeCell ref="A17:B17"/>
    <mergeCell ref="A64:B64"/>
    <mergeCell ref="A18:B18"/>
    <mergeCell ref="A21:B21"/>
    <mergeCell ref="A27:B27"/>
    <mergeCell ref="A37:B37"/>
    <mergeCell ref="G6:G7"/>
    <mergeCell ref="A10:B10"/>
    <mergeCell ref="A58:B58"/>
    <mergeCell ref="A14:B14"/>
    <mergeCell ref="A12:B12"/>
    <mergeCell ref="A13:B13"/>
    <mergeCell ref="A9:B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78"/>
  <sheetViews>
    <sheetView zoomScale="70" zoomScaleNormal="70" zoomScalePageLayoutView="0" workbookViewId="0" topLeftCell="A42">
      <selection activeCell="A57" sqref="A57"/>
    </sheetView>
  </sheetViews>
  <sheetFormatPr defaultColWidth="10.59765625" defaultRowHeight="15"/>
  <cols>
    <col min="1" max="1" width="2.59765625" style="8" customWidth="1"/>
    <col min="2" max="12" width="9.59765625" style="8" customWidth="1"/>
    <col min="13" max="13" width="10.59765625" style="8" customWidth="1"/>
    <col min="14" max="14" width="2.59765625" style="8" customWidth="1"/>
    <col min="15" max="15" width="9.59765625" style="8" customWidth="1"/>
    <col min="16" max="21" width="10.3984375" style="8" customWidth="1"/>
    <col min="22" max="22" width="11.3984375" style="8" customWidth="1"/>
    <col min="23" max="23" width="10.3984375" style="8" customWidth="1"/>
    <col min="24" max="16384" width="10.59765625" style="8" customWidth="1"/>
  </cols>
  <sheetData>
    <row r="1" spans="1:24" s="26" customFormat="1" ht="19.5" customHeight="1">
      <c r="A1" s="11" t="s">
        <v>66</v>
      </c>
      <c r="X1" s="13" t="s">
        <v>67</v>
      </c>
    </row>
    <row r="2" spans="1:24" ht="19.5" customHeight="1">
      <c r="A2" s="144" t="s">
        <v>157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0"/>
      <c r="N2" s="144" t="s">
        <v>153</v>
      </c>
      <c r="O2" s="144"/>
      <c r="P2" s="144"/>
      <c r="Q2" s="144"/>
      <c r="R2" s="144"/>
      <c r="S2" s="144"/>
      <c r="T2" s="144"/>
      <c r="U2" s="144"/>
      <c r="V2" s="144"/>
      <c r="W2" s="144"/>
      <c r="X2" s="144"/>
    </row>
    <row r="3" spans="2:12" ht="14.25" customHeight="1" thickBot="1">
      <c r="B3" s="27"/>
      <c r="C3" s="27"/>
      <c r="D3" s="27"/>
      <c r="E3" s="27"/>
      <c r="F3" s="27"/>
      <c r="G3" s="27"/>
      <c r="H3" s="27"/>
      <c r="I3" s="27"/>
      <c r="J3" s="27"/>
      <c r="K3" s="27"/>
      <c r="L3" s="15" t="s">
        <v>68</v>
      </c>
    </row>
    <row r="4" spans="1:24" ht="15.75" customHeight="1">
      <c r="A4" s="155" t="s">
        <v>154</v>
      </c>
      <c r="B4" s="156"/>
      <c r="C4" s="28" t="s">
        <v>70</v>
      </c>
      <c r="D4" s="28" t="s">
        <v>121</v>
      </c>
      <c r="E4" s="60" t="s">
        <v>155</v>
      </c>
      <c r="F4" s="60" t="s">
        <v>156</v>
      </c>
      <c r="G4" s="28" t="s">
        <v>71</v>
      </c>
      <c r="H4" s="28" t="s">
        <v>72</v>
      </c>
      <c r="I4" s="28" t="s">
        <v>73</v>
      </c>
      <c r="J4" s="28" t="s">
        <v>74</v>
      </c>
      <c r="K4" s="64" t="s">
        <v>122</v>
      </c>
      <c r="L4" s="65" t="s">
        <v>120</v>
      </c>
      <c r="M4" s="10"/>
      <c r="N4" s="157" t="s">
        <v>69</v>
      </c>
      <c r="O4" s="158"/>
      <c r="P4" s="146" t="s">
        <v>10</v>
      </c>
      <c r="Q4" s="146" t="s">
        <v>75</v>
      </c>
      <c r="R4" s="146" t="s">
        <v>76</v>
      </c>
      <c r="S4" s="146" t="s">
        <v>77</v>
      </c>
      <c r="T4" s="148" t="s">
        <v>78</v>
      </c>
      <c r="U4" s="153" t="s">
        <v>80</v>
      </c>
      <c r="V4" s="150" t="s">
        <v>158</v>
      </c>
      <c r="W4" s="146" t="s">
        <v>79</v>
      </c>
      <c r="X4" s="281" t="s">
        <v>159</v>
      </c>
    </row>
    <row r="5" spans="1:24" ht="15.75" customHeight="1">
      <c r="A5" s="126" t="s">
        <v>81</v>
      </c>
      <c r="B5" s="152"/>
      <c r="C5" s="271">
        <f>SUM(C7:C14,C16,C19,C25,C35,C42,C48,C56,C62)</f>
        <v>34834</v>
      </c>
      <c r="D5" s="271">
        <f>SUM(D7:D14,D16,D19,D25,D35,D42,D48,D56,D62)</f>
        <v>20223</v>
      </c>
      <c r="E5" s="271">
        <f aca="true" t="shared" si="0" ref="E5:L5">SUM(E7:E14,E16,E19,E25,E35,E42,E48,E56,E62)</f>
        <v>10452</v>
      </c>
      <c r="F5" s="271">
        <f t="shared" si="0"/>
        <v>2101</v>
      </c>
      <c r="G5" s="271">
        <f t="shared" si="0"/>
        <v>1224</v>
      </c>
      <c r="H5" s="271">
        <f t="shared" si="0"/>
        <v>353</v>
      </c>
      <c r="I5" s="271">
        <f t="shared" si="0"/>
        <v>246</v>
      </c>
      <c r="J5" s="271">
        <f t="shared" si="0"/>
        <v>145</v>
      </c>
      <c r="K5" s="271">
        <f t="shared" si="0"/>
        <v>83</v>
      </c>
      <c r="L5" s="271">
        <f t="shared" si="0"/>
        <v>7</v>
      </c>
      <c r="M5" s="10"/>
      <c r="N5" s="159"/>
      <c r="O5" s="160"/>
      <c r="P5" s="147"/>
      <c r="Q5" s="147"/>
      <c r="R5" s="147"/>
      <c r="S5" s="147"/>
      <c r="T5" s="149"/>
      <c r="U5" s="154"/>
      <c r="V5" s="151"/>
      <c r="W5" s="147"/>
      <c r="X5" s="282"/>
    </row>
    <row r="6" spans="1:24" ht="15.75" customHeight="1">
      <c r="A6" s="47"/>
      <c r="B6" s="46"/>
      <c r="C6" s="272"/>
      <c r="D6" s="273"/>
      <c r="E6" s="273"/>
      <c r="F6" s="273"/>
      <c r="G6" s="273"/>
      <c r="H6" s="273"/>
      <c r="I6" s="273"/>
      <c r="J6" s="273"/>
      <c r="K6" s="273"/>
      <c r="L6" s="273"/>
      <c r="M6" s="10"/>
      <c r="N6" s="126" t="s">
        <v>81</v>
      </c>
      <c r="O6" s="152"/>
      <c r="P6" s="271">
        <f>SUM(P8:P15,P17,P20,P26,P36,P43,P49,P57,P63)</f>
        <v>4030</v>
      </c>
      <c r="Q6" s="271">
        <f>SUM(Q8:Q15,Q17,Q20,Q26,Q36,Q43,Q49,Q57,Q63)</f>
        <v>348</v>
      </c>
      <c r="R6" s="271">
        <f aca="true" t="shared" si="1" ref="R6:X6">SUM(R8:R15,R17,R20,R26,R36,R43,R49,R57,R63)</f>
        <v>311</v>
      </c>
      <c r="S6" s="271">
        <f t="shared" si="1"/>
        <v>2533</v>
      </c>
      <c r="T6" s="271">
        <f t="shared" si="1"/>
        <v>71</v>
      </c>
      <c r="U6" s="271">
        <f t="shared" si="1"/>
        <v>726</v>
      </c>
      <c r="V6" s="271">
        <f t="shared" si="1"/>
        <v>6</v>
      </c>
      <c r="W6" s="271">
        <f t="shared" si="1"/>
        <v>34</v>
      </c>
      <c r="X6" s="271">
        <f t="shared" si="1"/>
        <v>1</v>
      </c>
    </row>
    <row r="7" spans="1:24" ht="15.75" customHeight="1">
      <c r="A7" s="118" t="s">
        <v>11</v>
      </c>
      <c r="B7" s="145"/>
      <c r="C7" s="271">
        <f>SUM(D7:L7)</f>
        <v>3734</v>
      </c>
      <c r="D7" s="262">
        <v>2283</v>
      </c>
      <c r="E7" s="262">
        <v>1069</v>
      </c>
      <c r="F7" s="262">
        <v>235</v>
      </c>
      <c r="G7" s="262">
        <v>97</v>
      </c>
      <c r="H7" s="262">
        <v>30</v>
      </c>
      <c r="I7" s="262">
        <v>8</v>
      </c>
      <c r="J7" s="262">
        <v>6</v>
      </c>
      <c r="K7" s="262">
        <v>5</v>
      </c>
      <c r="L7" s="262">
        <v>1</v>
      </c>
      <c r="M7" s="10"/>
      <c r="N7" s="45"/>
      <c r="O7" s="46"/>
      <c r="P7" s="273"/>
      <c r="Q7" s="273"/>
      <c r="R7" s="273"/>
      <c r="S7" s="273"/>
      <c r="T7" s="273"/>
      <c r="U7" s="273"/>
      <c r="V7" s="273"/>
      <c r="W7" s="273"/>
      <c r="X7" s="273"/>
    </row>
    <row r="8" spans="1:24" ht="15.75" customHeight="1">
      <c r="A8" s="118" t="s">
        <v>12</v>
      </c>
      <c r="B8" s="119"/>
      <c r="C8" s="271">
        <f aca="true" t="shared" si="2" ref="C8:C14">SUM(D8:L8)</f>
        <v>2158</v>
      </c>
      <c r="D8" s="262">
        <v>1397</v>
      </c>
      <c r="E8" s="262">
        <v>631</v>
      </c>
      <c r="F8" s="262">
        <v>90</v>
      </c>
      <c r="G8" s="262">
        <v>27</v>
      </c>
      <c r="H8" s="262">
        <v>6</v>
      </c>
      <c r="I8" s="262">
        <v>2</v>
      </c>
      <c r="J8" s="262">
        <v>2</v>
      </c>
      <c r="K8" s="262">
        <v>3</v>
      </c>
      <c r="L8" s="262" t="s">
        <v>118</v>
      </c>
      <c r="M8" s="10"/>
      <c r="N8" s="118" t="s">
        <v>11</v>
      </c>
      <c r="O8" s="119"/>
      <c r="P8" s="271">
        <f>SUM(Q8:X8)</f>
        <v>688</v>
      </c>
      <c r="Q8" s="271">
        <v>161</v>
      </c>
      <c r="R8" s="271">
        <v>27</v>
      </c>
      <c r="S8" s="262">
        <v>432</v>
      </c>
      <c r="T8" s="271">
        <v>9</v>
      </c>
      <c r="U8" s="262">
        <v>58</v>
      </c>
      <c r="V8" s="262" t="s">
        <v>118</v>
      </c>
      <c r="W8" s="262">
        <v>1</v>
      </c>
      <c r="X8" s="262" t="s">
        <v>118</v>
      </c>
    </row>
    <row r="9" spans="1:24" ht="15.75" customHeight="1">
      <c r="A9" s="118" t="s">
        <v>13</v>
      </c>
      <c r="B9" s="119"/>
      <c r="C9" s="271">
        <f t="shared" si="2"/>
        <v>1552</v>
      </c>
      <c r="D9" s="262">
        <v>714</v>
      </c>
      <c r="E9" s="262">
        <v>560</v>
      </c>
      <c r="F9" s="262">
        <v>143</v>
      </c>
      <c r="G9" s="262">
        <v>83</v>
      </c>
      <c r="H9" s="262">
        <v>24</v>
      </c>
      <c r="I9" s="262">
        <v>15</v>
      </c>
      <c r="J9" s="262">
        <v>7</v>
      </c>
      <c r="K9" s="262">
        <v>5</v>
      </c>
      <c r="L9" s="262">
        <v>1</v>
      </c>
      <c r="M9" s="10"/>
      <c r="N9" s="118" t="s">
        <v>12</v>
      </c>
      <c r="O9" s="119"/>
      <c r="P9" s="271">
        <f aca="true" t="shared" si="3" ref="P9:P15">SUM(Q9:X9)</f>
        <v>243</v>
      </c>
      <c r="Q9" s="271">
        <v>46</v>
      </c>
      <c r="R9" s="271">
        <v>17</v>
      </c>
      <c r="S9" s="262">
        <v>144</v>
      </c>
      <c r="T9" s="262">
        <v>6</v>
      </c>
      <c r="U9" s="262">
        <v>28</v>
      </c>
      <c r="V9" s="262">
        <v>1</v>
      </c>
      <c r="W9" s="262">
        <v>1</v>
      </c>
      <c r="X9" s="262" t="s">
        <v>118</v>
      </c>
    </row>
    <row r="10" spans="1:24" ht="15.75" customHeight="1">
      <c r="A10" s="118" t="s">
        <v>14</v>
      </c>
      <c r="B10" s="119"/>
      <c r="C10" s="271">
        <f t="shared" si="2"/>
        <v>2544</v>
      </c>
      <c r="D10" s="262">
        <v>1221</v>
      </c>
      <c r="E10" s="262">
        <v>937</v>
      </c>
      <c r="F10" s="262">
        <v>201</v>
      </c>
      <c r="G10" s="262">
        <v>102</v>
      </c>
      <c r="H10" s="262">
        <v>37</v>
      </c>
      <c r="I10" s="262">
        <v>26</v>
      </c>
      <c r="J10" s="262">
        <v>14</v>
      </c>
      <c r="K10" s="262">
        <v>6</v>
      </c>
      <c r="L10" s="262" t="s">
        <v>118</v>
      </c>
      <c r="M10" s="10"/>
      <c r="N10" s="118" t="s">
        <v>13</v>
      </c>
      <c r="O10" s="119"/>
      <c r="P10" s="271">
        <f t="shared" si="3"/>
        <v>145</v>
      </c>
      <c r="Q10" s="271">
        <v>13</v>
      </c>
      <c r="R10" s="271">
        <v>2</v>
      </c>
      <c r="S10" s="271">
        <v>87</v>
      </c>
      <c r="T10" s="271">
        <v>3</v>
      </c>
      <c r="U10" s="262">
        <v>38</v>
      </c>
      <c r="V10" s="262">
        <v>1</v>
      </c>
      <c r="W10" s="271">
        <v>1</v>
      </c>
      <c r="X10" s="262" t="s">
        <v>118</v>
      </c>
    </row>
    <row r="11" spans="1:24" ht="15.75" customHeight="1">
      <c r="A11" s="118" t="s">
        <v>15</v>
      </c>
      <c r="B11" s="119"/>
      <c r="C11" s="271">
        <f t="shared" si="2"/>
        <v>2535</v>
      </c>
      <c r="D11" s="262">
        <v>1513</v>
      </c>
      <c r="E11" s="262">
        <v>730</v>
      </c>
      <c r="F11" s="262">
        <v>129</v>
      </c>
      <c r="G11" s="262">
        <v>94</v>
      </c>
      <c r="H11" s="262">
        <v>25</v>
      </c>
      <c r="I11" s="262">
        <v>20</v>
      </c>
      <c r="J11" s="262">
        <v>17</v>
      </c>
      <c r="K11" s="262">
        <v>7</v>
      </c>
      <c r="L11" s="262" t="s">
        <v>118</v>
      </c>
      <c r="M11" s="10"/>
      <c r="N11" s="118" t="s">
        <v>14</v>
      </c>
      <c r="O11" s="119"/>
      <c r="P11" s="271">
        <f t="shared" si="3"/>
        <v>313</v>
      </c>
      <c r="Q11" s="262">
        <v>4</v>
      </c>
      <c r="R11" s="271">
        <v>34</v>
      </c>
      <c r="S11" s="271">
        <v>183</v>
      </c>
      <c r="T11" s="271">
        <v>3</v>
      </c>
      <c r="U11" s="262">
        <v>88</v>
      </c>
      <c r="V11" s="262" t="s">
        <v>118</v>
      </c>
      <c r="W11" s="262">
        <v>1</v>
      </c>
      <c r="X11" s="262" t="s">
        <v>118</v>
      </c>
    </row>
    <row r="12" spans="1:24" ht="15.75" customHeight="1">
      <c r="A12" s="118" t="s">
        <v>16</v>
      </c>
      <c r="B12" s="119"/>
      <c r="C12" s="271">
        <f t="shared" si="2"/>
        <v>1394</v>
      </c>
      <c r="D12" s="262">
        <v>873</v>
      </c>
      <c r="E12" s="262">
        <v>325</v>
      </c>
      <c r="F12" s="262">
        <v>123</v>
      </c>
      <c r="G12" s="262">
        <v>48</v>
      </c>
      <c r="H12" s="262">
        <v>10</v>
      </c>
      <c r="I12" s="262">
        <v>8</v>
      </c>
      <c r="J12" s="262">
        <v>4</v>
      </c>
      <c r="K12" s="262">
        <v>3</v>
      </c>
      <c r="L12" s="262" t="s">
        <v>118</v>
      </c>
      <c r="M12" s="10"/>
      <c r="N12" s="118" t="s">
        <v>15</v>
      </c>
      <c r="O12" s="119"/>
      <c r="P12" s="271">
        <f t="shared" si="3"/>
        <v>129</v>
      </c>
      <c r="Q12" s="271">
        <v>17</v>
      </c>
      <c r="R12" s="271">
        <v>32</v>
      </c>
      <c r="S12" s="271">
        <v>33</v>
      </c>
      <c r="T12" s="271">
        <v>1</v>
      </c>
      <c r="U12" s="262">
        <v>45</v>
      </c>
      <c r="V12" s="262" t="s">
        <v>118</v>
      </c>
      <c r="W12" s="262">
        <v>1</v>
      </c>
      <c r="X12" s="262" t="s">
        <v>118</v>
      </c>
    </row>
    <row r="13" spans="1:24" ht="15.75" customHeight="1">
      <c r="A13" s="118" t="s">
        <v>17</v>
      </c>
      <c r="B13" s="119"/>
      <c r="C13" s="271">
        <f t="shared" si="2"/>
        <v>1118</v>
      </c>
      <c r="D13" s="262">
        <v>919</v>
      </c>
      <c r="E13" s="262">
        <v>182</v>
      </c>
      <c r="F13" s="262">
        <v>14</v>
      </c>
      <c r="G13" s="262">
        <v>1</v>
      </c>
      <c r="H13" s="262" t="s">
        <v>118</v>
      </c>
      <c r="I13" s="262">
        <v>1</v>
      </c>
      <c r="J13" s="262">
        <v>1</v>
      </c>
      <c r="K13" s="262" t="s">
        <v>118</v>
      </c>
      <c r="L13" s="262" t="s">
        <v>119</v>
      </c>
      <c r="M13" s="10"/>
      <c r="N13" s="118" t="s">
        <v>16</v>
      </c>
      <c r="O13" s="119"/>
      <c r="P13" s="271">
        <f t="shared" si="3"/>
        <v>222</v>
      </c>
      <c r="Q13" s="271">
        <v>9</v>
      </c>
      <c r="R13" s="271">
        <v>33</v>
      </c>
      <c r="S13" s="271">
        <v>131</v>
      </c>
      <c r="T13" s="271">
        <v>9</v>
      </c>
      <c r="U13" s="262">
        <v>38</v>
      </c>
      <c r="V13" s="262">
        <v>1</v>
      </c>
      <c r="W13" s="262">
        <v>1</v>
      </c>
      <c r="X13" s="262" t="s">
        <v>118</v>
      </c>
    </row>
    <row r="14" spans="1:24" ht="15.75" customHeight="1">
      <c r="A14" s="118" t="s">
        <v>18</v>
      </c>
      <c r="B14" s="119"/>
      <c r="C14" s="271">
        <f t="shared" si="2"/>
        <v>122</v>
      </c>
      <c r="D14" s="262">
        <v>81</v>
      </c>
      <c r="E14" s="262">
        <v>34</v>
      </c>
      <c r="F14" s="262">
        <v>2</v>
      </c>
      <c r="G14" s="262">
        <v>3</v>
      </c>
      <c r="H14" s="262" t="s">
        <v>118</v>
      </c>
      <c r="I14" s="262" t="s">
        <v>118</v>
      </c>
      <c r="J14" s="262">
        <v>2</v>
      </c>
      <c r="K14" s="262" t="s">
        <v>118</v>
      </c>
      <c r="L14" s="262" t="s">
        <v>119</v>
      </c>
      <c r="M14" s="10"/>
      <c r="N14" s="118" t="s">
        <v>17</v>
      </c>
      <c r="O14" s="119"/>
      <c r="P14" s="271">
        <f t="shared" si="3"/>
        <v>71</v>
      </c>
      <c r="Q14" s="271">
        <v>7</v>
      </c>
      <c r="R14" s="271">
        <v>9</v>
      </c>
      <c r="S14" s="271">
        <v>22</v>
      </c>
      <c r="T14" s="271">
        <v>2</v>
      </c>
      <c r="U14" s="262">
        <v>29</v>
      </c>
      <c r="V14" s="271">
        <v>1</v>
      </c>
      <c r="W14" s="262">
        <v>1</v>
      </c>
      <c r="X14" s="262" t="s">
        <v>118</v>
      </c>
    </row>
    <row r="15" spans="1:24" ht="15.75" customHeight="1">
      <c r="A15" s="24"/>
      <c r="B15" s="25"/>
      <c r="C15" s="274"/>
      <c r="D15" s="274"/>
      <c r="E15" s="274"/>
      <c r="F15" s="274"/>
      <c r="G15" s="274"/>
      <c r="H15" s="274"/>
      <c r="I15" s="274"/>
      <c r="J15" s="274"/>
      <c r="K15" s="274"/>
      <c r="L15" s="274"/>
      <c r="M15" s="10"/>
      <c r="N15" s="118" t="s">
        <v>18</v>
      </c>
      <c r="O15" s="119"/>
      <c r="P15" s="271">
        <f t="shared" si="3"/>
        <v>5</v>
      </c>
      <c r="Q15" s="262" t="s">
        <v>118</v>
      </c>
      <c r="R15" s="262">
        <v>1</v>
      </c>
      <c r="S15" s="283">
        <v>2</v>
      </c>
      <c r="T15" s="262">
        <v>2</v>
      </c>
      <c r="U15" s="262" t="s">
        <v>118</v>
      </c>
      <c r="V15" s="262" t="s">
        <v>118</v>
      </c>
      <c r="W15" s="262" t="s">
        <v>118</v>
      </c>
      <c r="X15" s="262" t="s">
        <v>118</v>
      </c>
    </row>
    <row r="16" spans="1:24" ht="15.75" customHeight="1">
      <c r="A16" s="118" t="s">
        <v>19</v>
      </c>
      <c r="B16" s="119"/>
      <c r="C16" s="262">
        <f>SUM(C17)</f>
        <v>459</v>
      </c>
      <c r="D16" s="262">
        <f>SUM(D17)</f>
        <v>160</v>
      </c>
      <c r="E16" s="262">
        <f aca="true" t="shared" si="4" ref="E16:L16">SUM(E17)</f>
        <v>116</v>
      </c>
      <c r="F16" s="262">
        <f t="shared" si="4"/>
        <v>47</v>
      </c>
      <c r="G16" s="262">
        <f t="shared" si="4"/>
        <v>68</v>
      </c>
      <c r="H16" s="262">
        <f t="shared" si="4"/>
        <v>28</v>
      </c>
      <c r="I16" s="262">
        <f t="shared" si="4"/>
        <v>29</v>
      </c>
      <c r="J16" s="262">
        <f t="shared" si="4"/>
        <v>9</v>
      </c>
      <c r="K16" s="262">
        <f t="shared" si="4"/>
        <v>1</v>
      </c>
      <c r="L16" s="262">
        <f t="shared" si="4"/>
        <v>1</v>
      </c>
      <c r="M16" s="10"/>
      <c r="N16" s="45"/>
      <c r="O16" s="46"/>
      <c r="P16" s="273"/>
      <c r="Q16" s="273"/>
      <c r="R16" s="273"/>
      <c r="S16" s="273"/>
      <c r="T16" s="273"/>
      <c r="U16" s="273"/>
      <c r="V16" s="273"/>
      <c r="W16" s="273"/>
      <c r="X16" s="273"/>
    </row>
    <row r="17" spans="1:24" ht="15.75" customHeight="1">
      <c r="A17" s="18"/>
      <c r="B17" s="19" t="s">
        <v>20</v>
      </c>
      <c r="C17" s="275">
        <f>SUM(D17:L17)</f>
        <v>459</v>
      </c>
      <c r="D17" s="276">
        <v>160</v>
      </c>
      <c r="E17" s="276">
        <v>116</v>
      </c>
      <c r="F17" s="276">
        <v>47</v>
      </c>
      <c r="G17" s="276">
        <v>68</v>
      </c>
      <c r="H17" s="276">
        <v>28</v>
      </c>
      <c r="I17" s="276">
        <v>29</v>
      </c>
      <c r="J17" s="276">
        <v>9</v>
      </c>
      <c r="K17" s="276">
        <v>1</v>
      </c>
      <c r="L17" s="276">
        <v>1</v>
      </c>
      <c r="M17" s="10"/>
      <c r="N17" s="118" t="s">
        <v>19</v>
      </c>
      <c r="O17" s="119"/>
      <c r="P17" s="271">
        <f aca="true" t="shared" si="5" ref="P17:U17">SUM(P18)</f>
        <v>77</v>
      </c>
      <c r="Q17" s="271">
        <f t="shared" si="5"/>
        <v>10</v>
      </c>
      <c r="R17" s="271">
        <f t="shared" si="5"/>
        <v>5</v>
      </c>
      <c r="S17" s="271">
        <f t="shared" si="5"/>
        <v>40</v>
      </c>
      <c r="T17" s="271">
        <f t="shared" si="5"/>
        <v>4</v>
      </c>
      <c r="U17" s="271">
        <f t="shared" si="5"/>
        <v>17</v>
      </c>
      <c r="V17" s="262" t="s">
        <v>64</v>
      </c>
      <c r="W17" s="262">
        <f>SUM(W18)</f>
        <v>1</v>
      </c>
      <c r="X17" s="262" t="s">
        <v>64</v>
      </c>
    </row>
    <row r="18" spans="1:24" ht="15.75" customHeight="1">
      <c r="A18" s="18"/>
      <c r="B18" s="19"/>
      <c r="C18" s="277"/>
      <c r="D18" s="274"/>
      <c r="E18" s="274"/>
      <c r="F18" s="274"/>
      <c r="G18" s="274"/>
      <c r="H18" s="274"/>
      <c r="I18" s="274"/>
      <c r="J18" s="274"/>
      <c r="K18" s="274"/>
      <c r="L18" s="274"/>
      <c r="M18" s="10"/>
      <c r="N18" s="18"/>
      <c r="O18" s="19" t="s">
        <v>20</v>
      </c>
      <c r="P18" s="275">
        <f>SUM(Q18:X18)</f>
        <v>77</v>
      </c>
      <c r="Q18" s="276">
        <v>10</v>
      </c>
      <c r="R18" s="276">
        <v>5</v>
      </c>
      <c r="S18" s="276">
        <v>40</v>
      </c>
      <c r="T18" s="278">
        <v>4</v>
      </c>
      <c r="U18" s="263">
        <v>17</v>
      </c>
      <c r="V18" s="278" t="s">
        <v>64</v>
      </c>
      <c r="W18" s="263">
        <v>1</v>
      </c>
      <c r="X18" s="278" t="s">
        <v>64</v>
      </c>
    </row>
    <row r="19" spans="1:24" ht="15.75" customHeight="1">
      <c r="A19" s="118" t="s">
        <v>21</v>
      </c>
      <c r="B19" s="119"/>
      <c r="C19" s="262">
        <f aca="true" t="shared" si="6" ref="C19:I19">SUM(C20:C23)</f>
        <v>578</v>
      </c>
      <c r="D19" s="262">
        <f t="shared" si="6"/>
        <v>353</v>
      </c>
      <c r="E19" s="262">
        <f t="shared" si="6"/>
        <v>169</v>
      </c>
      <c r="F19" s="262">
        <f t="shared" si="6"/>
        <v>39</v>
      </c>
      <c r="G19" s="262">
        <f t="shared" si="6"/>
        <v>8</v>
      </c>
      <c r="H19" s="262">
        <f t="shared" si="6"/>
        <v>8</v>
      </c>
      <c r="I19" s="262">
        <f t="shared" si="6"/>
        <v>1</v>
      </c>
      <c r="J19" s="262" t="s">
        <v>118</v>
      </c>
      <c r="K19" s="262" t="s">
        <v>118</v>
      </c>
      <c r="L19" s="262" t="s">
        <v>118</v>
      </c>
      <c r="M19" s="10"/>
      <c r="N19" s="18"/>
      <c r="O19" s="19"/>
      <c r="P19" s="274"/>
      <c r="Q19" s="274"/>
      <c r="R19" s="274"/>
      <c r="S19" s="274"/>
      <c r="T19" s="274"/>
      <c r="U19" s="274"/>
      <c r="V19" s="274"/>
      <c r="W19" s="274"/>
      <c r="X19" s="274"/>
    </row>
    <row r="20" spans="1:24" ht="15.75" customHeight="1">
      <c r="A20" s="18"/>
      <c r="B20" s="19" t="s">
        <v>22</v>
      </c>
      <c r="C20" s="275">
        <f>SUM(D20:L20)</f>
        <v>56</v>
      </c>
      <c r="D20" s="278">
        <v>46</v>
      </c>
      <c r="E20" s="278">
        <v>10</v>
      </c>
      <c r="F20" s="278" t="s">
        <v>118</v>
      </c>
      <c r="G20" s="278" t="s">
        <v>118</v>
      </c>
      <c r="H20" s="263" t="s">
        <v>118</v>
      </c>
      <c r="I20" s="263" t="s">
        <v>118</v>
      </c>
      <c r="J20" s="263" t="s">
        <v>118</v>
      </c>
      <c r="K20" s="263" t="s">
        <v>118</v>
      </c>
      <c r="L20" s="263" t="s">
        <v>118</v>
      </c>
      <c r="M20" s="10"/>
      <c r="N20" s="118" t="s">
        <v>21</v>
      </c>
      <c r="O20" s="119"/>
      <c r="P20" s="271">
        <f aca="true" t="shared" si="7" ref="P20:U20">SUM(P21:P24)</f>
        <v>28</v>
      </c>
      <c r="Q20" s="271">
        <f t="shared" si="7"/>
        <v>8</v>
      </c>
      <c r="R20" s="271">
        <f t="shared" si="7"/>
        <v>9</v>
      </c>
      <c r="S20" s="271">
        <f t="shared" si="7"/>
        <v>1</v>
      </c>
      <c r="T20" s="271">
        <f t="shared" si="7"/>
        <v>7</v>
      </c>
      <c r="U20" s="271">
        <f t="shared" si="7"/>
        <v>1</v>
      </c>
      <c r="V20" s="262" t="s">
        <v>64</v>
      </c>
      <c r="W20" s="271">
        <f>SUM(W21:W24)</f>
        <v>2</v>
      </c>
      <c r="X20" s="262" t="s">
        <v>64</v>
      </c>
    </row>
    <row r="21" spans="1:24" ht="15.75" customHeight="1">
      <c r="A21" s="18"/>
      <c r="B21" s="19" t="s">
        <v>23</v>
      </c>
      <c r="C21" s="275">
        <f>SUM(D21:L21)</f>
        <v>65</v>
      </c>
      <c r="D21" s="278">
        <v>51</v>
      </c>
      <c r="E21" s="278">
        <v>12</v>
      </c>
      <c r="F21" s="278" t="s">
        <v>118</v>
      </c>
      <c r="G21" s="278">
        <v>2</v>
      </c>
      <c r="H21" s="263" t="s">
        <v>118</v>
      </c>
      <c r="I21" s="263" t="s">
        <v>118</v>
      </c>
      <c r="J21" s="263" t="s">
        <v>118</v>
      </c>
      <c r="K21" s="263" t="s">
        <v>118</v>
      </c>
      <c r="L21" s="263" t="s">
        <v>118</v>
      </c>
      <c r="M21" s="10"/>
      <c r="N21" s="18"/>
      <c r="O21" s="19" t="s">
        <v>22</v>
      </c>
      <c r="P21" s="275">
        <f>SUM(Q21:X21)</f>
        <v>8</v>
      </c>
      <c r="Q21" s="263" t="s">
        <v>64</v>
      </c>
      <c r="R21" s="263" t="s">
        <v>64</v>
      </c>
      <c r="S21" s="263">
        <v>1</v>
      </c>
      <c r="T21" s="263">
        <v>6</v>
      </c>
      <c r="U21" s="263" t="s">
        <v>64</v>
      </c>
      <c r="V21" s="263" t="s">
        <v>64</v>
      </c>
      <c r="W21" s="263">
        <v>1</v>
      </c>
      <c r="X21" s="278" t="s">
        <v>64</v>
      </c>
    </row>
    <row r="22" spans="1:24" ht="15.75" customHeight="1">
      <c r="A22" s="18"/>
      <c r="B22" s="19" t="s">
        <v>24</v>
      </c>
      <c r="C22" s="275">
        <f>SUM(D22:L22)</f>
        <v>447</v>
      </c>
      <c r="D22" s="278">
        <v>251</v>
      </c>
      <c r="E22" s="278">
        <v>143</v>
      </c>
      <c r="F22" s="278">
        <v>38</v>
      </c>
      <c r="G22" s="278">
        <v>6</v>
      </c>
      <c r="H22" s="278">
        <v>8</v>
      </c>
      <c r="I22" s="278">
        <v>1</v>
      </c>
      <c r="J22" s="263" t="s">
        <v>118</v>
      </c>
      <c r="K22" s="263" t="s">
        <v>118</v>
      </c>
      <c r="L22" s="263" t="s">
        <v>118</v>
      </c>
      <c r="M22" s="10"/>
      <c r="N22" s="18"/>
      <c r="O22" s="19" t="s">
        <v>23</v>
      </c>
      <c r="P22" s="275">
        <f>SUM(Q22:X22)</f>
        <v>4</v>
      </c>
      <c r="Q22" s="263">
        <v>2</v>
      </c>
      <c r="R22" s="263" t="s">
        <v>64</v>
      </c>
      <c r="S22" s="263" t="s">
        <v>64</v>
      </c>
      <c r="T22" s="263" t="s">
        <v>64</v>
      </c>
      <c r="U22" s="263">
        <v>1</v>
      </c>
      <c r="V22" s="278" t="s">
        <v>64</v>
      </c>
      <c r="W22" s="263">
        <v>1</v>
      </c>
      <c r="X22" s="278" t="s">
        <v>64</v>
      </c>
    </row>
    <row r="23" spans="1:24" ht="15.75" customHeight="1">
      <c r="A23" s="18"/>
      <c r="B23" s="19" t="s">
        <v>25</v>
      </c>
      <c r="C23" s="275">
        <f>SUM(D23:L23)</f>
        <v>10</v>
      </c>
      <c r="D23" s="278">
        <v>5</v>
      </c>
      <c r="E23" s="278">
        <v>4</v>
      </c>
      <c r="F23" s="278">
        <v>1</v>
      </c>
      <c r="G23" s="263" t="s">
        <v>118</v>
      </c>
      <c r="H23" s="263" t="s">
        <v>118</v>
      </c>
      <c r="I23" s="263" t="s">
        <v>118</v>
      </c>
      <c r="J23" s="263" t="s">
        <v>118</v>
      </c>
      <c r="K23" s="263" t="s">
        <v>118</v>
      </c>
      <c r="L23" s="263" t="s">
        <v>118</v>
      </c>
      <c r="M23" s="10"/>
      <c r="N23" s="18"/>
      <c r="O23" s="19" t="s">
        <v>24</v>
      </c>
      <c r="P23" s="275">
        <f>SUM(Q23:X23)</f>
        <v>14</v>
      </c>
      <c r="Q23" s="278">
        <v>4</v>
      </c>
      <c r="R23" s="263">
        <v>9</v>
      </c>
      <c r="S23" s="263" t="s">
        <v>118</v>
      </c>
      <c r="T23" s="278">
        <v>1</v>
      </c>
      <c r="U23" s="263" t="s">
        <v>64</v>
      </c>
      <c r="V23" s="263" t="s">
        <v>64</v>
      </c>
      <c r="W23" s="263" t="s">
        <v>64</v>
      </c>
      <c r="X23" s="263" t="s">
        <v>64</v>
      </c>
    </row>
    <row r="24" spans="1:24" ht="15.75" customHeight="1">
      <c r="A24" s="18"/>
      <c r="B24" s="19"/>
      <c r="C24" s="274"/>
      <c r="D24" s="274"/>
      <c r="E24" s="274"/>
      <c r="F24" s="274"/>
      <c r="G24" s="274"/>
      <c r="H24" s="274"/>
      <c r="I24" s="274"/>
      <c r="J24" s="274"/>
      <c r="K24" s="274"/>
      <c r="L24" s="274"/>
      <c r="M24" s="10"/>
      <c r="N24" s="18"/>
      <c r="O24" s="19" t="s">
        <v>25</v>
      </c>
      <c r="P24" s="275">
        <f>SUM(Q24:X24)</f>
        <v>2</v>
      </c>
      <c r="Q24" s="278">
        <v>2</v>
      </c>
      <c r="R24" s="263" t="s">
        <v>64</v>
      </c>
      <c r="S24" s="263" t="s">
        <v>64</v>
      </c>
      <c r="T24" s="263" t="s">
        <v>64</v>
      </c>
      <c r="U24" s="263" t="s">
        <v>64</v>
      </c>
      <c r="V24" s="263" t="s">
        <v>64</v>
      </c>
      <c r="W24" s="263" t="s">
        <v>64</v>
      </c>
      <c r="X24" s="263" t="s">
        <v>64</v>
      </c>
    </row>
    <row r="25" spans="1:24" ht="15.75" customHeight="1">
      <c r="A25" s="118" t="s">
        <v>26</v>
      </c>
      <c r="B25" s="145"/>
      <c r="C25" s="271">
        <f>SUM(C26:C33)</f>
        <v>2040</v>
      </c>
      <c r="D25" s="271">
        <f>SUM(D26:D33)</f>
        <v>806</v>
      </c>
      <c r="E25" s="271">
        <f aca="true" t="shared" si="8" ref="E25:K25">SUM(E26:E33)</f>
        <v>719</v>
      </c>
      <c r="F25" s="271">
        <f t="shared" si="8"/>
        <v>222</v>
      </c>
      <c r="G25" s="271">
        <f t="shared" si="8"/>
        <v>152</v>
      </c>
      <c r="H25" s="271">
        <f t="shared" si="8"/>
        <v>46</v>
      </c>
      <c r="I25" s="271">
        <f t="shared" si="8"/>
        <v>34</v>
      </c>
      <c r="J25" s="271">
        <f t="shared" si="8"/>
        <v>31</v>
      </c>
      <c r="K25" s="271">
        <f t="shared" si="8"/>
        <v>30</v>
      </c>
      <c r="L25" s="279" t="s">
        <v>119</v>
      </c>
      <c r="M25" s="10"/>
      <c r="N25" s="18"/>
      <c r="O25" s="19"/>
      <c r="P25" s="274"/>
      <c r="Q25" s="274"/>
      <c r="R25" s="274"/>
      <c r="S25" s="274"/>
      <c r="T25" s="274"/>
      <c r="U25" s="274"/>
      <c r="V25" s="274"/>
      <c r="W25" s="274"/>
      <c r="X25" s="274"/>
    </row>
    <row r="26" spans="1:24" ht="15.75" customHeight="1">
      <c r="A26" s="18"/>
      <c r="B26" s="19" t="s">
        <v>27</v>
      </c>
      <c r="C26" s="275">
        <f>SUM(D26:L26)</f>
        <v>11</v>
      </c>
      <c r="D26" s="278">
        <v>8</v>
      </c>
      <c r="E26" s="278">
        <v>1</v>
      </c>
      <c r="F26" s="278" t="s">
        <v>118</v>
      </c>
      <c r="G26" s="278">
        <v>1</v>
      </c>
      <c r="H26" s="278" t="s">
        <v>118</v>
      </c>
      <c r="I26" s="278" t="s">
        <v>118</v>
      </c>
      <c r="J26" s="278">
        <v>1</v>
      </c>
      <c r="K26" s="278" t="s">
        <v>118</v>
      </c>
      <c r="L26" s="278" t="s">
        <v>119</v>
      </c>
      <c r="M26" s="10"/>
      <c r="N26" s="118" t="s">
        <v>26</v>
      </c>
      <c r="O26" s="119"/>
      <c r="P26" s="271">
        <f aca="true" t="shared" si="9" ref="P26:U26">SUM(P27:P34)</f>
        <v>231</v>
      </c>
      <c r="Q26" s="271">
        <f t="shared" si="9"/>
        <v>15</v>
      </c>
      <c r="R26" s="271">
        <f t="shared" si="9"/>
        <v>5</v>
      </c>
      <c r="S26" s="271">
        <f t="shared" si="9"/>
        <v>140</v>
      </c>
      <c r="T26" s="271">
        <f t="shared" si="9"/>
        <v>2</v>
      </c>
      <c r="U26" s="271">
        <f t="shared" si="9"/>
        <v>64</v>
      </c>
      <c r="V26" s="262" t="s">
        <v>64</v>
      </c>
      <c r="W26" s="262">
        <f>SUM(W27:W34)</f>
        <v>5</v>
      </c>
      <c r="X26" s="262" t="s">
        <v>64</v>
      </c>
    </row>
    <row r="27" spans="1:24" ht="15.75" customHeight="1">
      <c r="A27" s="18"/>
      <c r="B27" s="19" t="s">
        <v>28</v>
      </c>
      <c r="C27" s="275">
        <f aca="true" t="shared" si="10" ref="C27:C33">SUM(D27:L27)</f>
        <v>625</v>
      </c>
      <c r="D27" s="278">
        <v>377</v>
      </c>
      <c r="E27" s="278">
        <v>197</v>
      </c>
      <c r="F27" s="278">
        <v>22</v>
      </c>
      <c r="G27" s="278">
        <v>20</v>
      </c>
      <c r="H27" s="278">
        <v>4</v>
      </c>
      <c r="I27" s="278">
        <v>2</v>
      </c>
      <c r="J27" s="278" t="s">
        <v>118</v>
      </c>
      <c r="K27" s="278">
        <v>3</v>
      </c>
      <c r="L27" s="278" t="s">
        <v>119</v>
      </c>
      <c r="M27" s="10"/>
      <c r="N27" s="18"/>
      <c r="O27" s="19" t="s">
        <v>27</v>
      </c>
      <c r="P27" s="278">
        <f>SUM(Q27:X27)</f>
        <v>2</v>
      </c>
      <c r="Q27" s="263" t="s">
        <v>64</v>
      </c>
      <c r="R27" s="278">
        <v>1</v>
      </c>
      <c r="S27" s="278">
        <v>1</v>
      </c>
      <c r="T27" s="263" t="s">
        <v>64</v>
      </c>
      <c r="U27" s="263" t="s">
        <v>64</v>
      </c>
      <c r="V27" s="263" t="s">
        <v>64</v>
      </c>
      <c r="W27" s="263" t="s">
        <v>64</v>
      </c>
      <c r="X27" s="263" t="s">
        <v>64</v>
      </c>
    </row>
    <row r="28" spans="1:24" ht="15.75" customHeight="1">
      <c r="A28" s="18"/>
      <c r="B28" s="19" t="s">
        <v>29</v>
      </c>
      <c r="C28" s="275">
        <f t="shared" si="10"/>
        <v>157</v>
      </c>
      <c r="D28" s="278">
        <v>93</v>
      </c>
      <c r="E28" s="278">
        <v>44</v>
      </c>
      <c r="F28" s="278">
        <v>8</v>
      </c>
      <c r="G28" s="278">
        <v>9</v>
      </c>
      <c r="H28" s="278" t="s">
        <v>118</v>
      </c>
      <c r="I28" s="278">
        <v>1</v>
      </c>
      <c r="J28" s="278">
        <v>1</v>
      </c>
      <c r="K28" s="278">
        <v>1</v>
      </c>
      <c r="L28" s="278" t="s">
        <v>119</v>
      </c>
      <c r="M28" s="10"/>
      <c r="N28" s="18"/>
      <c r="O28" s="19" t="s">
        <v>28</v>
      </c>
      <c r="P28" s="278">
        <f aca="true" t="shared" si="11" ref="P28:P34">SUM(Q28:X28)</f>
        <v>37</v>
      </c>
      <c r="Q28" s="263">
        <v>7</v>
      </c>
      <c r="R28" s="263">
        <v>2</v>
      </c>
      <c r="S28" s="278">
        <v>20</v>
      </c>
      <c r="T28" s="263" t="s">
        <v>64</v>
      </c>
      <c r="U28" s="263">
        <v>7</v>
      </c>
      <c r="V28" s="278" t="s">
        <v>64</v>
      </c>
      <c r="W28" s="263">
        <v>1</v>
      </c>
      <c r="X28" s="278" t="s">
        <v>64</v>
      </c>
    </row>
    <row r="29" spans="1:24" ht="15.75" customHeight="1">
      <c r="A29" s="18"/>
      <c r="B29" s="19" t="s">
        <v>30</v>
      </c>
      <c r="C29" s="275">
        <f t="shared" si="10"/>
        <v>185</v>
      </c>
      <c r="D29" s="278">
        <v>25</v>
      </c>
      <c r="E29" s="278">
        <v>68</v>
      </c>
      <c r="F29" s="278">
        <v>26</v>
      </c>
      <c r="G29" s="278">
        <v>29</v>
      </c>
      <c r="H29" s="278">
        <v>9</v>
      </c>
      <c r="I29" s="278">
        <v>6</v>
      </c>
      <c r="J29" s="278">
        <v>8</v>
      </c>
      <c r="K29" s="278">
        <v>14</v>
      </c>
      <c r="L29" s="278" t="s">
        <v>119</v>
      </c>
      <c r="M29" s="10"/>
      <c r="N29" s="18"/>
      <c r="O29" s="19" t="s">
        <v>29</v>
      </c>
      <c r="P29" s="278">
        <f t="shared" si="11"/>
        <v>8</v>
      </c>
      <c r="Q29" s="263">
        <v>5</v>
      </c>
      <c r="R29" s="263">
        <v>2</v>
      </c>
      <c r="S29" s="263" t="s">
        <v>118</v>
      </c>
      <c r="T29" s="263">
        <v>1</v>
      </c>
      <c r="U29" s="263" t="s">
        <v>64</v>
      </c>
      <c r="V29" s="263" t="s">
        <v>64</v>
      </c>
      <c r="W29" s="263" t="s">
        <v>64</v>
      </c>
      <c r="X29" s="263" t="s">
        <v>64</v>
      </c>
    </row>
    <row r="30" spans="1:24" ht="15.75" customHeight="1">
      <c r="A30" s="18"/>
      <c r="B30" s="19" t="s">
        <v>31</v>
      </c>
      <c r="C30" s="275">
        <f t="shared" si="10"/>
        <v>227</v>
      </c>
      <c r="D30" s="278">
        <v>31</v>
      </c>
      <c r="E30" s="278">
        <v>93</v>
      </c>
      <c r="F30" s="278">
        <v>45</v>
      </c>
      <c r="G30" s="278">
        <v>36</v>
      </c>
      <c r="H30" s="278">
        <v>7</v>
      </c>
      <c r="I30" s="278">
        <v>7</v>
      </c>
      <c r="J30" s="278">
        <v>8</v>
      </c>
      <c r="K30" s="278" t="s">
        <v>118</v>
      </c>
      <c r="L30" s="278" t="s">
        <v>119</v>
      </c>
      <c r="M30" s="10"/>
      <c r="N30" s="18"/>
      <c r="O30" s="19" t="s">
        <v>30</v>
      </c>
      <c r="P30" s="278">
        <f t="shared" si="11"/>
        <v>40</v>
      </c>
      <c r="Q30" s="263" t="s">
        <v>64</v>
      </c>
      <c r="R30" s="263" t="s">
        <v>64</v>
      </c>
      <c r="S30" s="276">
        <v>22</v>
      </c>
      <c r="T30" s="263" t="s">
        <v>64</v>
      </c>
      <c r="U30" s="263">
        <v>17</v>
      </c>
      <c r="V30" s="278" t="s">
        <v>64</v>
      </c>
      <c r="W30" s="263">
        <v>1</v>
      </c>
      <c r="X30" s="278" t="s">
        <v>64</v>
      </c>
    </row>
    <row r="31" spans="1:24" ht="15.75" customHeight="1">
      <c r="A31" s="18"/>
      <c r="B31" s="19" t="s">
        <v>32</v>
      </c>
      <c r="C31" s="275">
        <f t="shared" si="10"/>
        <v>590</v>
      </c>
      <c r="D31" s="278">
        <v>201</v>
      </c>
      <c r="E31" s="278">
        <v>246</v>
      </c>
      <c r="F31" s="278">
        <v>89</v>
      </c>
      <c r="G31" s="278">
        <v>37</v>
      </c>
      <c r="H31" s="278">
        <v>11</v>
      </c>
      <c r="I31" s="278">
        <v>3</v>
      </c>
      <c r="J31" s="278">
        <v>2</v>
      </c>
      <c r="K31" s="278">
        <v>1</v>
      </c>
      <c r="L31" s="278" t="s">
        <v>119</v>
      </c>
      <c r="M31" s="10"/>
      <c r="N31" s="18"/>
      <c r="O31" s="19" t="s">
        <v>31</v>
      </c>
      <c r="P31" s="278">
        <f t="shared" si="11"/>
        <v>5</v>
      </c>
      <c r="Q31" s="263" t="s">
        <v>64</v>
      </c>
      <c r="R31" s="263" t="s">
        <v>64</v>
      </c>
      <c r="S31" s="276">
        <v>3</v>
      </c>
      <c r="T31" s="278" t="s">
        <v>65</v>
      </c>
      <c r="U31" s="263">
        <v>2</v>
      </c>
      <c r="V31" s="278" t="s">
        <v>64</v>
      </c>
      <c r="W31" s="263" t="s">
        <v>64</v>
      </c>
      <c r="X31" s="263" t="s">
        <v>64</v>
      </c>
    </row>
    <row r="32" spans="1:24" ht="15.75" customHeight="1">
      <c r="A32" s="18"/>
      <c r="B32" s="19" t="s">
        <v>33</v>
      </c>
      <c r="C32" s="275">
        <f t="shared" si="10"/>
        <v>141</v>
      </c>
      <c r="D32" s="278">
        <v>66</v>
      </c>
      <c r="E32" s="278">
        <v>45</v>
      </c>
      <c r="F32" s="278">
        <v>16</v>
      </c>
      <c r="G32" s="278">
        <v>5</v>
      </c>
      <c r="H32" s="278">
        <v>4</v>
      </c>
      <c r="I32" s="278">
        <v>2</v>
      </c>
      <c r="J32" s="278">
        <v>2</v>
      </c>
      <c r="K32" s="278">
        <v>1</v>
      </c>
      <c r="L32" s="278" t="s">
        <v>119</v>
      </c>
      <c r="M32" s="10"/>
      <c r="N32" s="18"/>
      <c r="O32" s="19" t="s">
        <v>32</v>
      </c>
      <c r="P32" s="278">
        <f t="shared" si="11"/>
        <v>76</v>
      </c>
      <c r="Q32" s="263" t="s">
        <v>64</v>
      </c>
      <c r="R32" s="263" t="s">
        <v>64</v>
      </c>
      <c r="S32" s="276">
        <v>48</v>
      </c>
      <c r="T32" s="278">
        <v>1</v>
      </c>
      <c r="U32" s="263">
        <v>26</v>
      </c>
      <c r="V32" s="278" t="s">
        <v>64</v>
      </c>
      <c r="W32" s="263">
        <v>1</v>
      </c>
      <c r="X32" s="278" t="s">
        <v>64</v>
      </c>
    </row>
    <row r="33" spans="1:24" ht="15.75" customHeight="1">
      <c r="A33" s="18"/>
      <c r="B33" s="19" t="s">
        <v>34</v>
      </c>
      <c r="C33" s="275">
        <f t="shared" si="10"/>
        <v>104</v>
      </c>
      <c r="D33" s="278">
        <v>5</v>
      </c>
      <c r="E33" s="278">
        <v>25</v>
      </c>
      <c r="F33" s="278">
        <v>16</v>
      </c>
      <c r="G33" s="278">
        <v>15</v>
      </c>
      <c r="H33" s="278">
        <v>11</v>
      </c>
      <c r="I33" s="278">
        <v>13</v>
      </c>
      <c r="J33" s="278">
        <v>9</v>
      </c>
      <c r="K33" s="278">
        <v>10</v>
      </c>
      <c r="L33" s="278" t="s">
        <v>118</v>
      </c>
      <c r="M33" s="10"/>
      <c r="N33" s="18"/>
      <c r="O33" s="19" t="s">
        <v>33</v>
      </c>
      <c r="P33" s="278">
        <f t="shared" si="11"/>
        <v>50</v>
      </c>
      <c r="Q33" s="263" t="s">
        <v>64</v>
      </c>
      <c r="R33" s="263" t="s">
        <v>64</v>
      </c>
      <c r="S33" s="276">
        <v>41</v>
      </c>
      <c r="T33" s="263" t="s">
        <v>64</v>
      </c>
      <c r="U33" s="263">
        <v>8</v>
      </c>
      <c r="V33" s="276"/>
      <c r="W33" s="263">
        <v>1</v>
      </c>
      <c r="X33" s="278" t="s">
        <v>64</v>
      </c>
    </row>
    <row r="34" spans="1:24" ht="15.75" customHeight="1">
      <c r="A34" s="18"/>
      <c r="B34" s="19"/>
      <c r="C34" s="274"/>
      <c r="D34" s="274"/>
      <c r="E34" s="274"/>
      <c r="F34" s="274"/>
      <c r="G34" s="274"/>
      <c r="H34" s="274"/>
      <c r="I34" s="274"/>
      <c r="J34" s="274"/>
      <c r="K34" s="274"/>
      <c r="L34" s="274"/>
      <c r="M34" s="10"/>
      <c r="N34" s="18"/>
      <c r="O34" s="19" t="s">
        <v>34</v>
      </c>
      <c r="P34" s="278">
        <f t="shared" si="11"/>
        <v>13</v>
      </c>
      <c r="Q34" s="276">
        <v>3</v>
      </c>
      <c r="R34" s="263" t="s">
        <v>64</v>
      </c>
      <c r="S34" s="276">
        <v>5</v>
      </c>
      <c r="T34" s="263"/>
      <c r="U34" s="263">
        <v>4</v>
      </c>
      <c r="V34" s="278" t="s">
        <v>64</v>
      </c>
      <c r="W34" s="263">
        <v>1</v>
      </c>
      <c r="X34" s="278" t="s">
        <v>64</v>
      </c>
    </row>
    <row r="35" spans="1:24" ht="15.75" customHeight="1">
      <c r="A35" s="118" t="s">
        <v>35</v>
      </c>
      <c r="B35" s="145"/>
      <c r="C35" s="271">
        <f>SUM(C36:C40)</f>
        <v>2084</v>
      </c>
      <c r="D35" s="271">
        <f>SUM(D36:D40)</f>
        <v>1543</v>
      </c>
      <c r="E35" s="271">
        <f aca="true" t="shared" si="12" ref="E35:L35">SUM(E36:E40)</f>
        <v>456</v>
      </c>
      <c r="F35" s="271">
        <f t="shared" si="12"/>
        <v>46</v>
      </c>
      <c r="G35" s="271">
        <f t="shared" si="12"/>
        <v>26</v>
      </c>
      <c r="H35" s="271">
        <f t="shared" si="12"/>
        <v>6</v>
      </c>
      <c r="I35" s="271">
        <f t="shared" si="12"/>
        <v>2</v>
      </c>
      <c r="J35" s="271">
        <f t="shared" si="12"/>
        <v>4</v>
      </c>
      <c r="K35" s="262" t="s">
        <v>118</v>
      </c>
      <c r="L35" s="271">
        <f t="shared" si="12"/>
        <v>1</v>
      </c>
      <c r="M35" s="10"/>
      <c r="N35" s="18"/>
      <c r="O35" s="19"/>
      <c r="P35" s="274"/>
      <c r="Q35" s="274"/>
      <c r="R35" s="274"/>
      <c r="S35" s="274"/>
      <c r="T35" s="274"/>
      <c r="U35" s="274"/>
      <c r="V35" s="274"/>
      <c r="W35" s="274"/>
      <c r="X35" s="274"/>
    </row>
    <row r="36" spans="1:24" ht="15.75" customHeight="1">
      <c r="A36" s="18"/>
      <c r="B36" s="19" t="s">
        <v>36</v>
      </c>
      <c r="C36" s="275">
        <f>SUM(D36:L36)</f>
        <v>1296</v>
      </c>
      <c r="D36" s="278">
        <v>923</v>
      </c>
      <c r="E36" s="278">
        <v>305</v>
      </c>
      <c r="F36" s="278">
        <v>33</v>
      </c>
      <c r="G36" s="278">
        <v>23</v>
      </c>
      <c r="H36" s="278">
        <v>6</v>
      </c>
      <c r="I36" s="278">
        <v>2</v>
      </c>
      <c r="J36" s="263">
        <v>3</v>
      </c>
      <c r="K36" s="263" t="s">
        <v>118</v>
      </c>
      <c r="L36" s="263">
        <v>1</v>
      </c>
      <c r="M36" s="10"/>
      <c r="N36" s="118" t="s">
        <v>35</v>
      </c>
      <c r="O36" s="119"/>
      <c r="P36" s="271">
        <f>SUM(P37:P41)</f>
        <v>289</v>
      </c>
      <c r="Q36" s="271">
        <f>SUM(Q37:Q41)</f>
        <v>13</v>
      </c>
      <c r="R36" s="271">
        <f aca="true" t="shared" si="13" ref="R36:X36">SUM(R37:R41)</f>
        <v>20</v>
      </c>
      <c r="S36" s="271">
        <f t="shared" si="13"/>
        <v>240</v>
      </c>
      <c r="T36" s="271">
        <f t="shared" si="13"/>
        <v>4</v>
      </c>
      <c r="U36" s="271">
        <f t="shared" si="13"/>
        <v>5</v>
      </c>
      <c r="V36" s="271">
        <f t="shared" si="13"/>
        <v>2</v>
      </c>
      <c r="W36" s="271">
        <f t="shared" si="13"/>
        <v>4</v>
      </c>
      <c r="X36" s="271">
        <f t="shared" si="13"/>
        <v>1</v>
      </c>
    </row>
    <row r="37" spans="1:24" ht="15.75" customHeight="1">
      <c r="A37" s="18"/>
      <c r="B37" s="19" t="s">
        <v>37</v>
      </c>
      <c r="C37" s="275">
        <f>SUM(D37:L37)</f>
        <v>353</v>
      </c>
      <c r="D37" s="278">
        <v>278</v>
      </c>
      <c r="E37" s="278">
        <v>69</v>
      </c>
      <c r="F37" s="278">
        <v>6</v>
      </c>
      <c r="G37" s="278" t="s">
        <v>118</v>
      </c>
      <c r="H37" s="263" t="s">
        <v>118</v>
      </c>
      <c r="I37" s="263" t="s">
        <v>118</v>
      </c>
      <c r="J37" s="263" t="s">
        <v>118</v>
      </c>
      <c r="K37" s="263" t="s">
        <v>118</v>
      </c>
      <c r="L37" s="263" t="s">
        <v>118</v>
      </c>
      <c r="M37" s="10"/>
      <c r="N37" s="18"/>
      <c r="O37" s="19" t="s">
        <v>36</v>
      </c>
      <c r="P37" s="275">
        <f>SUM(Q37:X37)</f>
        <v>227</v>
      </c>
      <c r="Q37" s="276">
        <v>2</v>
      </c>
      <c r="R37" s="276">
        <v>14</v>
      </c>
      <c r="S37" s="276">
        <v>206</v>
      </c>
      <c r="T37" s="276">
        <v>1</v>
      </c>
      <c r="U37" s="263">
        <v>2</v>
      </c>
      <c r="V37" s="276">
        <v>1</v>
      </c>
      <c r="W37" s="276">
        <v>1</v>
      </c>
      <c r="X37" s="278" t="s">
        <v>64</v>
      </c>
    </row>
    <row r="38" spans="1:24" ht="15.75" customHeight="1">
      <c r="A38" s="18"/>
      <c r="B38" s="19" t="s">
        <v>38</v>
      </c>
      <c r="C38" s="275">
        <f>SUM(D38:L38)</f>
        <v>84</v>
      </c>
      <c r="D38" s="278">
        <v>78</v>
      </c>
      <c r="E38" s="263">
        <v>5</v>
      </c>
      <c r="F38" s="263">
        <v>1</v>
      </c>
      <c r="G38" s="263" t="s">
        <v>118</v>
      </c>
      <c r="H38" s="263" t="s">
        <v>118</v>
      </c>
      <c r="I38" s="263" t="s">
        <v>118</v>
      </c>
      <c r="J38" s="263" t="s">
        <v>118</v>
      </c>
      <c r="K38" s="263" t="s">
        <v>118</v>
      </c>
      <c r="L38" s="263" t="s">
        <v>118</v>
      </c>
      <c r="M38" s="10"/>
      <c r="N38" s="18"/>
      <c r="O38" s="19" t="s">
        <v>37</v>
      </c>
      <c r="P38" s="275">
        <f>SUM(Q38:X38)</f>
        <v>44</v>
      </c>
      <c r="Q38" s="263">
        <v>3</v>
      </c>
      <c r="R38" s="263">
        <v>5</v>
      </c>
      <c r="S38" s="263">
        <v>34</v>
      </c>
      <c r="T38" s="263" t="s">
        <v>118</v>
      </c>
      <c r="U38" s="263" t="s">
        <v>64</v>
      </c>
      <c r="V38" s="263">
        <v>1</v>
      </c>
      <c r="W38" s="276">
        <v>1</v>
      </c>
      <c r="X38" s="278" t="s">
        <v>64</v>
      </c>
    </row>
    <row r="39" spans="1:24" ht="15.75" customHeight="1">
      <c r="A39" s="18"/>
      <c r="B39" s="19" t="s">
        <v>39</v>
      </c>
      <c r="C39" s="275">
        <f>SUM(D39:L39)</f>
        <v>280</v>
      </c>
      <c r="D39" s="278">
        <v>217</v>
      </c>
      <c r="E39" s="278">
        <v>57</v>
      </c>
      <c r="F39" s="278">
        <v>4</v>
      </c>
      <c r="G39" s="278">
        <v>2</v>
      </c>
      <c r="H39" s="278" t="s">
        <v>118</v>
      </c>
      <c r="I39" s="263" t="s">
        <v>118</v>
      </c>
      <c r="J39" s="278" t="s">
        <v>118</v>
      </c>
      <c r="K39" s="278" t="s">
        <v>118</v>
      </c>
      <c r="L39" s="263" t="s">
        <v>118</v>
      </c>
      <c r="M39" s="10"/>
      <c r="N39" s="18"/>
      <c r="O39" s="19" t="s">
        <v>38</v>
      </c>
      <c r="P39" s="275">
        <f>SUM(Q39:X39)</f>
        <v>9</v>
      </c>
      <c r="Q39" s="263">
        <v>6</v>
      </c>
      <c r="R39" s="263">
        <v>1</v>
      </c>
      <c r="S39" s="263" t="s">
        <v>118</v>
      </c>
      <c r="T39" s="278">
        <v>1</v>
      </c>
      <c r="U39" s="278" t="s">
        <v>64</v>
      </c>
      <c r="V39" s="278" t="s">
        <v>64</v>
      </c>
      <c r="W39" s="278">
        <v>1</v>
      </c>
      <c r="X39" s="278" t="s">
        <v>64</v>
      </c>
    </row>
    <row r="40" spans="1:24" ht="15.75" customHeight="1">
      <c r="A40" s="18"/>
      <c r="B40" s="19" t="s">
        <v>40</v>
      </c>
      <c r="C40" s="275">
        <f>SUM(D40:L40)</f>
        <v>71</v>
      </c>
      <c r="D40" s="278">
        <v>47</v>
      </c>
      <c r="E40" s="278">
        <v>20</v>
      </c>
      <c r="F40" s="278">
        <v>2</v>
      </c>
      <c r="G40" s="278">
        <v>1</v>
      </c>
      <c r="H40" s="263" t="s">
        <v>118</v>
      </c>
      <c r="I40" s="263" t="s">
        <v>118</v>
      </c>
      <c r="J40" s="263">
        <v>1</v>
      </c>
      <c r="K40" s="263" t="s">
        <v>118</v>
      </c>
      <c r="L40" s="263" t="s">
        <v>118</v>
      </c>
      <c r="M40" s="10"/>
      <c r="N40" s="18"/>
      <c r="O40" s="19" t="s">
        <v>39</v>
      </c>
      <c r="P40" s="275">
        <f>SUM(Q40:X40)</f>
        <v>8</v>
      </c>
      <c r="Q40" s="276">
        <v>2</v>
      </c>
      <c r="R40" s="263" t="s">
        <v>118</v>
      </c>
      <c r="S40" s="263" t="s">
        <v>118</v>
      </c>
      <c r="T40" s="278">
        <v>2</v>
      </c>
      <c r="U40" s="263">
        <v>3</v>
      </c>
      <c r="V40" s="278" t="s">
        <v>64</v>
      </c>
      <c r="W40" s="263" t="s">
        <v>64</v>
      </c>
      <c r="X40" s="263">
        <v>1</v>
      </c>
    </row>
    <row r="41" spans="1:24" ht="15.75" customHeight="1">
      <c r="A41" s="18"/>
      <c r="B41" s="19"/>
      <c r="C41" s="274"/>
      <c r="D41" s="274"/>
      <c r="E41" s="274"/>
      <c r="F41" s="274"/>
      <c r="G41" s="274"/>
      <c r="H41" s="274"/>
      <c r="I41" s="274"/>
      <c r="J41" s="274"/>
      <c r="K41" s="274"/>
      <c r="L41" s="274"/>
      <c r="M41" s="10"/>
      <c r="N41" s="18"/>
      <c r="O41" s="19" t="s">
        <v>40</v>
      </c>
      <c r="P41" s="275">
        <f>SUM(Q41:X41)</f>
        <v>1</v>
      </c>
      <c r="Q41" s="263" t="s">
        <v>64</v>
      </c>
      <c r="R41" s="263" t="s">
        <v>64</v>
      </c>
      <c r="S41" s="263" t="s">
        <v>64</v>
      </c>
      <c r="T41" s="263" t="s">
        <v>64</v>
      </c>
      <c r="U41" s="263" t="s">
        <v>64</v>
      </c>
      <c r="V41" s="263" t="s">
        <v>64</v>
      </c>
      <c r="W41" s="263">
        <v>1</v>
      </c>
      <c r="X41" s="278" t="s">
        <v>64</v>
      </c>
    </row>
    <row r="42" spans="1:24" ht="15.75" customHeight="1">
      <c r="A42" s="118" t="s">
        <v>41</v>
      </c>
      <c r="B42" s="145"/>
      <c r="C42" s="271">
        <f>SUM(C43:C46)</f>
        <v>4092</v>
      </c>
      <c r="D42" s="271">
        <f>SUM(D43:D46)</f>
        <v>2468</v>
      </c>
      <c r="E42" s="271">
        <f aca="true" t="shared" si="14" ref="E42:K42">SUM(E43:E46)</f>
        <v>1242</v>
      </c>
      <c r="F42" s="271">
        <f t="shared" si="14"/>
        <v>201</v>
      </c>
      <c r="G42" s="271">
        <f t="shared" si="14"/>
        <v>116</v>
      </c>
      <c r="H42" s="271">
        <f t="shared" si="14"/>
        <v>31</v>
      </c>
      <c r="I42" s="271">
        <f t="shared" si="14"/>
        <v>20</v>
      </c>
      <c r="J42" s="271">
        <f t="shared" si="14"/>
        <v>10</v>
      </c>
      <c r="K42" s="271">
        <f t="shared" si="14"/>
        <v>4</v>
      </c>
      <c r="L42" s="279" t="s">
        <v>118</v>
      </c>
      <c r="M42" s="10"/>
      <c r="N42" s="18"/>
      <c r="O42" s="19"/>
      <c r="P42" s="274"/>
      <c r="Q42" s="274"/>
      <c r="R42" s="274"/>
      <c r="S42" s="274"/>
      <c r="T42" s="274"/>
      <c r="U42" s="274"/>
      <c r="V42" s="274"/>
      <c r="W42" s="274"/>
      <c r="X42" s="274"/>
    </row>
    <row r="43" spans="1:24" ht="15.75" customHeight="1">
      <c r="A43" s="10"/>
      <c r="B43" s="19" t="s">
        <v>42</v>
      </c>
      <c r="C43" s="275">
        <f>SUM(D43:L43)</f>
        <v>1384</v>
      </c>
      <c r="D43" s="278">
        <v>695</v>
      </c>
      <c r="E43" s="278">
        <v>468</v>
      </c>
      <c r="F43" s="278">
        <v>112</v>
      </c>
      <c r="G43" s="278">
        <v>77</v>
      </c>
      <c r="H43" s="278">
        <v>14</v>
      </c>
      <c r="I43" s="278">
        <v>10</v>
      </c>
      <c r="J43" s="278">
        <v>6</v>
      </c>
      <c r="K43" s="278">
        <v>2</v>
      </c>
      <c r="L43" s="278" t="s">
        <v>118</v>
      </c>
      <c r="M43" s="10"/>
      <c r="N43" s="118" t="s">
        <v>41</v>
      </c>
      <c r="O43" s="119"/>
      <c r="P43" s="271">
        <f aca="true" t="shared" si="15" ref="P43:U43">SUM(P44:P47)</f>
        <v>515</v>
      </c>
      <c r="Q43" s="271">
        <f t="shared" si="15"/>
        <v>18</v>
      </c>
      <c r="R43" s="271">
        <f t="shared" si="15"/>
        <v>23</v>
      </c>
      <c r="S43" s="271">
        <f t="shared" si="15"/>
        <v>343</v>
      </c>
      <c r="T43" s="271">
        <f t="shared" si="15"/>
        <v>8</v>
      </c>
      <c r="U43" s="271">
        <f t="shared" si="15"/>
        <v>119</v>
      </c>
      <c r="V43" s="262" t="s">
        <v>64</v>
      </c>
      <c r="W43" s="262">
        <f>SUM(W44:W47)</f>
        <v>4</v>
      </c>
      <c r="X43" s="262" t="s">
        <v>64</v>
      </c>
    </row>
    <row r="44" spans="1:24" ht="15.75" customHeight="1">
      <c r="A44" s="10"/>
      <c r="B44" s="19" t="s">
        <v>43</v>
      </c>
      <c r="C44" s="275">
        <f>SUM(D44:L44)</f>
        <v>659</v>
      </c>
      <c r="D44" s="278">
        <v>483</v>
      </c>
      <c r="E44" s="278">
        <v>137</v>
      </c>
      <c r="F44" s="278">
        <v>25</v>
      </c>
      <c r="G44" s="278">
        <v>7</v>
      </c>
      <c r="H44" s="278">
        <v>3</v>
      </c>
      <c r="I44" s="278">
        <v>4</v>
      </c>
      <c r="J44" s="278" t="s">
        <v>118</v>
      </c>
      <c r="K44" s="278" t="s">
        <v>118</v>
      </c>
      <c r="L44" s="278" t="s">
        <v>118</v>
      </c>
      <c r="M44" s="10"/>
      <c r="N44" s="10"/>
      <c r="O44" s="19" t="s">
        <v>42</v>
      </c>
      <c r="P44" s="275">
        <f>SUM(Q44:X44)</f>
        <v>213</v>
      </c>
      <c r="Q44" s="276">
        <v>1</v>
      </c>
      <c r="R44" s="276">
        <v>5</v>
      </c>
      <c r="S44" s="276">
        <v>176</v>
      </c>
      <c r="T44" s="276">
        <v>5</v>
      </c>
      <c r="U44" s="263">
        <v>25</v>
      </c>
      <c r="V44" s="278" t="s">
        <v>64</v>
      </c>
      <c r="W44" s="263">
        <v>1</v>
      </c>
      <c r="X44" s="278" t="s">
        <v>64</v>
      </c>
    </row>
    <row r="45" spans="1:24" ht="15.75" customHeight="1">
      <c r="A45" s="10"/>
      <c r="B45" s="19" t="s">
        <v>44</v>
      </c>
      <c r="C45" s="275">
        <f>SUM(D45:L45)</f>
        <v>1512</v>
      </c>
      <c r="D45" s="278">
        <v>884</v>
      </c>
      <c r="E45" s="278">
        <v>525</v>
      </c>
      <c r="F45" s="278">
        <v>52</v>
      </c>
      <c r="G45" s="278">
        <v>30</v>
      </c>
      <c r="H45" s="278">
        <v>11</v>
      </c>
      <c r="I45" s="278">
        <v>6</v>
      </c>
      <c r="J45" s="278">
        <v>3</v>
      </c>
      <c r="K45" s="278">
        <v>1</v>
      </c>
      <c r="L45" s="278" t="s">
        <v>118</v>
      </c>
      <c r="M45" s="10"/>
      <c r="N45" s="10"/>
      <c r="O45" s="19" t="s">
        <v>43</v>
      </c>
      <c r="P45" s="275">
        <f>SUM(Q45:X45)</f>
        <v>117</v>
      </c>
      <c r="Q45" s="278">
        <v>5</v>
      </c>
      <c r="R45" s="276">
        <v>7</v>
      </c>
      <c r="S45" s="276">
        <v>80</v>
      </c>
      <c r="T45" s="278">
        <v>1</v>
      </c>
      <c r="U45" s="263">
        <v>23</v>
      </c>
      <c r="V45" s="278" t="s">
        <v>64</v>
      </c>
      <c r="W45" s="263">
        <v>1</v>
      </c>
      <c r="X45" s="278" t="s">
        <v>64</v>
      </c>
    </row>
    <row r="46" spans="1:24" ht="15.75" customHeight="1">
      <c r="A46" s="10"/>
      <c r="B46" s="19" t="s">
        <v>45</v>
      </c>
      <c r="C46" s="275">
        <f>SUM(D46:L46)</f>
        <v>537</v>
      </c>
      <c r="D46" s="278">
        <v>406</v>
      </c>
      <c r="E46" s="278">
        <v>112</v>
      </c>
      <c r="F46" s="278">
        <v>12</v>
      </c>
      <c r="G46" s="278">
        <v>2</v>
      </c>
      <c r="H46" s="278">
        <v>3</v>
      </c>
      <c r="I46" s="278" t="s">
        <v>118</v>
      </c>
      <c r="J46" s="278">
        <v>1</v>
      </c>
      <c r="K46" s="278">
        <v>1</v>
      </c>
      <c r="L46" s="278" t="s">
        <v>118</v>
      </c>
      <c r="M46" s="10"/>
      <c r="N46" s="10"/>
      <c r="O46" s="19" t="s">
        <v>44</v>
      </c>
      <c r="P46" s="275">
        <f>SUM(Q46:X46)</f>
        <v>71</v>
      </c>
      <c r="Q46" s="276">
        <v>11</v>
      </c>
      <c r="R46" s="276">
        <v>7</v>
      </c>
      <c r="S46" s="276">
        <v>22</v>
      </c>
      <c r="T46" s="276">
        <v>1</v>
      </c>
      <c r="U46" s="263">
        <v>29</v>
      </c>
      <c r="V46" s="278" t="s">
        <v>64</v>
      </c>
      <c r="W46" s="263">
        <v>1</v>
      </c>
      <c r="X46" s="278" t="s">
        <v>64</v>
      </c>
    </row>
    <row r="47" spans="1:24" ht="15.75" customHeight="1">
      <c r="A47" s="10"/>
      <c r="B47" s="19"/>
      <c r="C47" s="274"/>
      <c r="D47" s="274"/>
      <c r="E47" s="274"/>
      <c r="F47" s="274"/>
      <c r="G47" s="274"/>
      <c r="H47" s="274"/>
      <c r="I47" s="274"/>
      <c r="J47" s="274"/>
      <c r="K47" s="274"/>
      <c r="L47" s="274"/>
      <c r="M47" s="10"/>
      <c r="N47" s="10"/>
      <c r="O47" s="19" t="s">
        <v>45</v>
      </c>
      <c r="P47" s="275">
        <f>SUM(Q47:X47)</f>
        <v>114</v>
      </c>
      <c r="Q47" s="276">
        <v>1</v>
      </c>
      <c r="R47" s="276">
        <v>4</v>
      </c>
      <c r="S47" s="276">
        <v>65</v>
      </c>
      <c r="T47" s="276">
        <v>1</v>
      </c>
      <c r="U47" s="263">
        <v>42</v>
      </c>
      <c r="V47" s="278" t="s">
        <v>64</v>
      </c>
      <c r="W47" s="263">
        <v>1</v>
      </c>
      <c r="X47" s="278" t="s">
        <v>64</v>
      </c>
    </row>
    <row r="48" spans="1:24" ht="15.75" customHeight="1">
      <c r="A48" s="118" t="s">
        <v>46</v>
      </c>
      <c r="B48" s="145"/>
      <c r="C48" s="271">
        <f>SUM(C49:C54)</f>
        <v>4173</v>
      </c>
      <c r="D48" s="271">
        <f>SUM(D49:D54)</f>
        <v>2535</v>
      </c>
      <c r="E48" s="271">
        <f aca="true" t="shared" si="16" ref="E48:L48">SUM(E49:E54)</f>
        <v>1258</v>
      </c>
      <c r="F48" s="271">
        <f t="shared" si="16"/>
        <v>200</v>
      </c>
      <c r="G48" s="271">
        <f t="shared" si="16"/>
        <v>121</v>
      </c>
      <c r="H48" s="271">
        <f t="shared" si="16"/>
        <v>30</v>
      </c>
      <c r="I48" s="271">
        <f t="shared" si="16"/>
        <v>17</v>
      </c>
      <c r="J48" s="271">
        <f t="shared" si="16"/>
        <v>10</v>
      </c>
      <c r="K48" s="271">
        <f t="shared" si="16"/>
        <v>1</v>
      </c>
      <c r="L48" s="271">
        <f t="shared" si="16"/>
        <v>1</v>
      </c>
      <c r="M48" s="10"/>
      <c r="N48" s="10"/>
      <c r="O48" s="19"/>
      <c r="P48" s="274"/>
      <c r="Q48" s="274"/>
      <c r="R48" s="274"/>
      <c r="S48" s="274"/>
      <c r="T48" s="274"/>
      <c r="U48" s="274"/>
      <c r="V48" s="274"/>
      <c r="W48" s="274"/>
      <c r="X48" s="274"/>
    </row>
    <row r="49" spans="1:24" ht="15.75" customHeight="1">
      <c r="A49" s="18"/>
      <c r="B49" s="19" t="s">
        <v>47</v>
      </c>
      <c r="C49" s="275">
        <f aca="true" t="shared" si="17" ref="C49:C54">SUM(D49:L49)</f>
        <v>477</v>
      </c>
      <c r="D49" s="278">
        <v>298</v>
      </c>
      <c r="E49" s="278">
        <v>139</v>
      </c>
      <c r="F49" s="278">
        <v>15</v>
      </c>
      <c r="G49" s="278">
        <v>16</v>
      </c>
      <c r="H49" s="278">
        <v>6</v>
      </c>
      <c r="I49" s="278" t="s">
        <v>118</v>
      </c>
      <c r="J49" s="278">
        <v>2</v>
      </c>
      <c r="K49" s="278" t="s">
        <v>118</v>
      </c>
      <c r="L49" s="278">
        <v>1</v>
      </c>
      <c r="M49" s="10"/>
      <c r="N49" s="118" t="s">
        <v>46</v>
      </c>
      <c r="O49" s="119"/>
      <c r="P49" s="271">
        <f aca="true" t="shared" si="18" ref="P49:U49">SUM(P50:P55)</f>
        <v>251</v>
      </c>
      <c r="Q49" s="271">
        <f t="shared" si="18"/>
        <v>11</v>
      </c>
      <c r="R49" s="271">
        <f t="shared" si="18"/>
        <v>25</v>
      </c>
      <c r="S49" s="271">
        <f t="shared" si="18"/>
        <v>137</v>
      </c>
      <c r="T49" s="271">
        <f t="shared" si="18"/>
        <v>4</v>
      </c>
      <c r="U49" s="271">
        <f t="shared" si="18"/>
        <v>68</v>
      </c>
      <c r="V49" s="262" t="s">
        <v>64</v>
      </c>
      <c r="W49" s="262">
        <f>SUM(W50:W55)</f>
        <v>6</v>
      </c>
      <c r="X49" s="262" t="s">
        <v>64</v>
      </c>
    </row>
    <row r="50" spans="1:24" ht="15.75" customHeight="1">
      <c r="A50" s="18"/>
      <c r="B50" s="19" t="s">
        <v>48</v>
      </c>
      <c r="C50" s="275">
        <f t="shared" si="17"/>
        <v>441</v>
      </c>
      <c r="D50" s="278">
        <v>331</v>
      </c>
      <c r="E50" s="278">
        <v>89</v>
      </c>
      <c r="F50" s="278">
        <v>11</v>
      </c>
      <c r="G50" s="278">
        <v>6</v>
      </c>
      <c r="H50" s="278">
        <v>1</v>
      </c>
      <c r="I50" s="278">
        <v>1</v>
      </c>
      <c r="J50" s="278">
        <v>2</v>
      </c>
      <c r="K50" s="278" t="s">
        <v>118</v>
      </c>
      <c r="L50" s="278" t="s">
        <v>118</v>
      </c>
      <c r="M50" s="10"/>
      <c r="N50" s="18"/>
      <c r="O50" s="19" t="s">
        <v>47</v>
      </c>
      <c r="P50" s="275">
        <f aca="true" t="shared" si="19" ref="P50:P55">SUM(Q50:X50)</f>
        <v>44</v>
      </c>
      <c r="Q50" s="278">
        <v>2</v>
      </c>
      <c r="R50" s="276">
        <v>4</v>
      </c>
      <c r="S50" s="276">
        <v>27</v>
      </c>
      <c r="T50" s="278">
        <v>1</v>
      </c>
      <c r="U50" s="263">
        <v>9</v>
      </c>
      <c r="V50" s="278" t="s">
        <v>64</v>
      </c>
      <c r="W50" s="263">
        <v>1</v>
      </c>
      <c r="X50" s="278" t="s">
        <v>64</v>
      </c>
    </row>
    <row r="51" spans="1:24" ht="15.75" customHeight="1">
      <c r="A51" s="18"/>
      <c r="B51" s="19" t="s">
        <v>49</v>
      </c>
      <c r="C51" s="275">
        <f t="shared" si="17"/>
        <v>1305</v>
      </c>
      <c r="D51" s="278">
        <v>572</v>
      </c>
      <c r="E51" s="278">
        <v>504</v>
      </c>
      <c r="F51" s="278">
        <v>104</v>
      </c>
      <c r="G51" s="278">
        <v>82</v>
      </c>
      <c r="H51" s="278">
        <v>22</v>
      </c>
      <c r="I51" s="278">
        <v>14</v>
      </c>
      <c r="J51" s="278">
        <v>6</v>
      </c>
      <c r="K51" s="278">
        <v>1</v>
      </c>
      <c r="L51" s="278" t="s">
        <v>118</v>
      </c>
      <c r="M51" s="10"/>
      <c r="N51" s="18"/>
      <c r="O51" s="19" t="s">
        <v>48</v>
      </c>
      <c r="P51" s="275">
        <f t="shared" si="19"/>
        <v>60</v>
      </c>
      <c r="Q51" s="276">
        <v>6</v>
      </c>
      <c r="R51" s="278">
        <v>1</v>
      </c>
      <c r="S51" s="276">
        <v>43</v>
      </c>
      <c r="T51" s="263" t="s">
        <v>64</v>
      </c>
      <c r="U51" s="263">
        <v>9</v>
      </c>
      <c r="V51" s="278" t="s">
        <v>64</v>
      </c>
      <c r="W51" s="263">
        <v>1</v>
      </c>
      <c r="X51" s="278" t="s">
        <v>64</v>
      </c>
    </row>
    <row r="52" spans="1:24" ht="15.75" customHeight="1">
      <c r="A52" s="18"/>
      <c r="B52" s="19" t="s">
        <v>50</v>
      </c>
      <c r="C52" s="275">
        <f t="shared" si="17"/>
        <v>790</v>
      </c>
      <c r="D52" s="278">
        <v>558</v>
      </c>
      <c r="E52" s="278">
        <v>198</v>
      </c>
      <c r="F52" s="278">
        <v>24</v>
      </c>
      <c r="G52" s="278">
        <v>8</v>
      </c>
      <c r="H52" s="278" t="s">
        <v>118</v>
      </c>
      <c r="I52" s="278">
        <v>2</v>
      </c>
      <c r="J52" s="278" t="s">
        <v>118</v>
      </c>
      <c r="K52" s="278" t="s">
        <v>118</v>
      </c>
      <c r="L52" s="278" t="s">
        <v>118</v>
      </c>
      <c r="M52" s="10"/>
      <c r="N52" s="18"/>
      <c r="O52" s="19" t="s">
        <v>49</v>
      </c>
      <c r="P52" s="275">
        <f t="shared" si="19"/>
        <v>64</v>
      </c>
      <c r="Q52" s="263" t="s">
        <v>118</v>
      </c>
      <c r="R52" s="276">
        <v>5</v>
      </c>
      <c r="S52" s="276">
        <v>45</v>
      </c>
      <c r="T52" s="276">
        <v>1</v>
      </c>
      <c r="U52" s="263">
        <v>12</v>
      </c>
      <c r="V52" s="276"/>
      <c r="W52" s="263">
        <v>1</v>
      </c>
      <c r="X52" s="278" t="s">
        <v>64</v>
      </c>
    </row>
    <row r="53" spans="1:24" ht="15.75" customHeight="1">
      <c r="A53" s="18"/>
      <c r="B53" s="19" t="s">
        <v>51</v>
      </c>
      <c r="C53" s="275">
        <f t="shared" si="17"/>
        <v>673</v>
      </c>
      <c r="D53" s="278">
        <v>432</v>
      </c>
      <c r="E53" s="278">
        <v>204</v>
      </c>
      <c r="F53" s="278">
        <v>28</v>
      </c>
      <c r="G53" s="278">
        <v>8</v>
      </c>
      <c r="H53" s="278">
        <v>1</v>
      </c>
      <c r="I53" s="278" t="s">
        <v>118</v>
      </c>
      <c r="J53" s="278" t="s">
        <v>118</v>
      </c>
      <c r="K53" s="278" t="s">
        <v>118</v>
      </c>
      <c r="L53" s="278" t="s">
        <v>118</v>
      </c>
      <c r="M53" s="10"/>
      <c r="N53" s="18"/>
      <c r="O53" s="19" t="s">
        <v>50</v>
      </c>
      <c r="P53" s="275">
        <f t="shared" si="19"/>
        <v>52</v>
      </c>
      <c r="Q53" s="276">
        <v>2</v>
      </c>
      <c r="R53" s="278">
        <v>3</v>
      </c>
      <c r="S53" s="278">
        <v>18</v>
      </c>
      <c r="T53" s="278">
        <v>1</v>
      </c>
      <c r="U53" s="263">
        <v>27</v>
      </c>
      <c r="V53" s="278" t="s">
        <v>64</v>
      </c>
      <c r="W53" s="263">
        <v>1</v>
      </c>
      <c r="X53" s="278" t="s">
        <v>64</v>
      </c>
    </row>
    <row r="54" spans="1:24" ht="15.75" customHeight="1">
      <c r="A54" s="18"/>
      <c r="B54" s="19" t="s">
        <v>52</v>
      </c>
      <c r="C54" s="275">
        <f t="shared" si="17"/>
        <v>487</v>
      </c>
      <c r="D54" s="278">
        <v>344</v>
      </c>
      <c r="E54" s="278">
        <v>124</v>
      </c>
      <c r="F54" s="278">
        <v>18</v>
      </c>
      <c r="G54" s="278">
        <v>1</v>
      </c>
      <c r="H54" s="278" t="s">
        <v>118</v>
      </c>
      <c r="I54" s="278" t="s">
        <v>118</v>
      </c>
      <c r="J54" s="278" t="s">
        <v>118</v>
      </c>
      <c r="K54" s="278" t="s">
        <v>118</v>
      </c>
      <c r="L54" s="278" t="s">
        <v>118</v>
      </c>
      <c r="M54" s="10"/>
      <c r="N54" s="18"/>
      <c r="O54" s="19" t="s">
        <v>51</v>
      </c>
      <c r="P54" s="275">
        <f t="shared" si="19"/>
        <v>12</v>
      </c>
      <c r="Q54" s="263" t="s">
        <v>118</v>
      </c>
      <c r="R54" s="263" t="s">
        <v>64</v>
      </c>
      <c r="S54" s="263" t="s">
        <v>118</v>
      </c>
      <c r="T54" s="263" t="s">
        <v>64</v>
      </c>
      <c r="U54" s="263">
        <v>11</v>
      </c>
      <c r="V54" s="278" t="s">
        <v>64</v>
      </c>
      <c r="W54" s="263">
        <v>1</v>
      </c>
      <c r="X54" s="278" t="s">
        <v>64</v>
      </c>
    </row>
    <row r="55" spans="1:24" ht="15.75" customHeight="1">
      <c r="A55" s="18"/>
      <c r="B55" s="19"/>
      <c r="C55" s="274"/>
      <c r="D55" s="274"/>
      <c r="E55" s="274"/>
      <c r="F55" s="274"/>
      <c r="G55" s="274"/>
      <c r="H55" s="274"/>
      <c r="I55" s="274"/>
      <c r="J55" s="274"/>
      <c r="K55" s="274"/>
      <c r="L55" s="274"/>
      <c r="M55" s="10"/>
      <c r="N55" s="18"/>
      <c r="O55" s="19" t="s">
        <v>52</v>
      </c>
      <c r="P55" s="275">
        <f t="shared" si="19"/>
        <v>19</v>
      </c>
      <c r="Q55" s="278">
        <v>1</v>
      </c>
      <c r="R55" s="276">
        <v>12</v>
      </c>
      <c r="S55" s="278">
        <v>4</v>
      </c>
      <c r="T55" s="276">
        <v>1</v>
      </c>
      <c r="U55" s="263" t="s">
        <v>64</v>
      </c>
      <c r="V55" s="263" t="s">
        <v>64</v>
      </c>
      <c r="W55" s="263">
        <v>1</v>
      </c>
      <c r="X55" s="278" t="s">
        <v>64</v>
      </c>
    </row>
    <row r="56" spans="1:24" ht="15.75" customHeight="1">
      <c r="A56" s="118" t="s">
        <v>53</v>
      </c>
      <c r="B56" s="145"/>
      <c r="C56" s="271">
        <f>SUM(C57:C60)</f>
        <v>5280</v>
      </c>
      <c r="D56" s="271">
        <f>SUM(D57:D60)</f>
        <v>2702</v>
      </c>
      <c r="E56" s="271">
        <f aca="true" t="shared" si="20" ref="E56:L56">SUM(E57:E60)</f>
        <v>1774</v>
      </c>
      <c r="F56" s="271">
        <f t="shared" si="20"/>
        <v>378</v>
      </c>
      <c r="G56" s="271">
        <f t="shared" si="20"/>
        <v>255</v>
      </c>
      <c r="H56" s="271">
        <f t="shared" si="20"/>
        <v>69</v>
      </c>
      <c r="I56" s="271">
        <f t="shared" si="20"/>
        <v>57</v>
      </c>
      <c r="J56" s="271">
        <f t="shared" si="20"/>
        <v>26</v>
      </c>
      <c r="K56" s="271">
        <f t="shared" si="20"/>
        <v>17</v>
      </c>
      <c r="L56" s="271">
        <f t="shared" si="20"/>
        <v>2</v>
      </c>
      <c r="M56" s="10"/>
      <c r="N56" s="18"/>
      <c r="O56" s="19"/>
      <c r="P56" s="274"/>
      <c r="Q56" s="274"/>
      <c r="R56" s="274"/>
      <c r="S56" s="274"/>
      <c r="T56" s="274"/>
      <c r="U56" s="274"/>
      <c r="V56" s="274"/>
      <c r="W56" s="274"/>
      <c r="X56" s="274"/>
    </row>
    <row r="57" spans="1:24" ht="15.75" customHeight="1">
      <c r="A57" s="18"/>
      <c r="B57" s="19" t="s">
        <v>54</v>
      </c>
      <c r="C57" s="275">
        <f>SUM(D57:L57)</f>
        <v>1547</v>
      </c>
      <c r="D57" s="278">
        <v>841</v>
      </c>
      <c r="E57" s="278">
        <v>489</v>
      </c>
      <c r="F57" s="278">
        <v>79</v>
      </c>
      <c r="G57" s="278">
        <v>68</v>
      </c>
      <c r="H57" s="278">
        <v>29</v>
      </c>
      <c r="I57" s="278">
        <v>17</v>
      </c>
      <c r="J57" s="278">
        <v>12</v>
      </c>
      <c r="K57" s="278">
        <v>10</v>
      </c>
      <c r="L57" s="278">
        <v>2</v>
      </c>
      <c r="M57" s="10"/>
      <c r="N57" s="118" t="s">
        <v>53</v>
      </c>
      <c r="O57" s="119"/>
      <c r="P57" s="283">
        <f aca="true" t="shared" si="21" ref="P57:U57">SUM(P58:P61)</f>
        <v>771</v>
      </c>
      <c r="Q57" s="283">
        <f t="shared" si="21"/>
        <v>9</v>
      </c>
      <c r="R57" s="283">
        <f t="shared" si="21"/>
        <v>50</v>
      </c>
      <c r="S57" s="283">
        <f t="shared" si="21"/>
        <v>576</v>
      </c>
      <c r="T57" s="283">
        <f t="shared" si="21"/>
        <v>6</v>
      </c>
      <c r="U57" s="283">
        <f t="shared" si="21"/>
        <v>126</v>
      </c>
      <c r="V57" s="262" t="s">
        <v>64</v>
      </c>
      <c r="W57" s="262">
        <f>SUM(W58:W61)</f>
        <v>4</v>
      </c>
      <c r="X57" s="262" t="s">
        <v>64</v>
      </c>
    </row>
    <row r="58" spans="1:24" ht="15.75" customHeight="1">
      <c r="A58" s="18"/>
      <c r="B58" s="19" t="s">
        <v>55</v>
      </c>
      <c r="C58" s="275">
        <f>SUM(D58:L58)</f>
        <v>1766</v>
      </c>
      <c r="D58" s="278">
        <v>969</v>
      </c>
      <c r="E58" s="278">
        <v>582</v>
      </c>
      <c r="F58" s="278">
        <v>131</v>
      </c>
      <c r="G58" s="278">
        <v>58</v>
      </c>
      <c r="H58" s="278">
        <v>9</v>
      </c>
      <c r="I58" s="278">
        <v>9</v>
      </c>
      <c r="J58" s="278">
        <v>7</v>
      </c>
      <c r="K58" s="278">
        <v>1</v>
      </c>
      <c r="L58" s="278" t="s">
        <v>118</v>
      </c>
      <c r="M58" s="10"/>
      <c r="N58" s="18"/>
      <c r="O58" s="19" t="s">
        <v>54</v>
      </c>
      <c r="P58" s="275">
        <f>SUM(Q58:X58)</f>
        <v>208</v>
      </c>
      <c r="Q58" s="284">
        <v>1</v>
      </c>
      <c r="R58" s="284">
        <v>13</v>
      </c>
      <c r="S58" s="284">
        <v>175</v>
      </c>
      <c r="T58" s="284">
        <v>2</v>
      </c>
      <c r="U58" s="263">
        <v>16</v>
      </c>
      <c r="V58" s="278" t="s">
        <v>64</v>
      </c>
      <c r="W58" s="263">
        <v>1</v>
      </c>
      <c r="X58" s="278" t="s">
        <v>64</v>
      </c>
    </row>
    <row r="59" spans="1:24" ht="15.75" customHeight="1">
      <c r="A59" s="18"/>
      <c r="B59" s="19" t="s">
        <v>56</v>
      </c>
      <c r="C59" s="275">
        <f>SUM(D59:L59)</f>
        <v>1107</v>
      </c>
      <c r="D59" s="278">
        <v>592</v>
      </c>
      <c r="E59" s="278">
        <v>362</v>
      </c>
      <c r="F59" s="278">
        <v>70</v>
      </c>
      <c r="G59" s="278">
        <v>51</v>
      </c>
      <c r="H59" s="278">
        <v>10</v>
      </c>
      <c r="I59" s="278">
        <v>13</v>
      </c>
      <c r="J59" s="278">
        <v>5</v>
      </c>
      <c r="K59" s="278">
        <v>4</v>
      </c>
      <c r="L59" s="278" t="s">
        <v>118</v>
      </c>
      <c r="M59" s="10"/>
      <c r="N59" s="18"/>
      <c r="O59" s="19" t="s">
        <v>55</v>
      </c>
      <c r="P59" s="275">
        <f>SUM(Q59:X59)</f>
        <v>311</v>
      </c>
      <c r="Q59" s="284">
        <v>4</v>
      </c>
      <c r="R59" s="284">
        <v>10</v>
      </c>
      <c r="S59" s="284">
        <v>233</v>
      </c>
      <c r="T59" s="284">
        <v>4</v>
      </c>
      <c r="U59" s="263">
        <v>59</v>
      </c>
      <c r="V59" s="278" t="s">
        <v>64</v>
      </c>
      <c r="W59" s="263">
        <v>1</v>
      </c>
      <c r="X59" s="278" t="s">
        <v>64</v>
      </c>
    </row>
    <row r="60" spans="1:24" ht="15.75" customHeight="1">
      <c r="A60" s="18"/>
      <c r="B60" s="19" t="s">
        <v>57</v>
      </c>
      <c r="C60" s="275">
        <f>SUM(D60:L60)</f>
        <v>860</v>
      </c>
      <c r="D60" s="278">
        <v>300</v>
      </c>
      <c r="E60" s="278">
        <v>341</v>
      </c>
      <c r="F60" s="278">
        <v>98</v>
      </c>
      <c r="G60" s="278">
        <v>78</v>
      </c>
      <c r="H60" s="278">
        <v>21</v>
      </c>
      <c r="I60" s="278">
        <v>18</v>
      </c>
      <c r="J60" s="278">
        <v>2</v>
      </c>
      <c r="K60" s="278">
        <v>2</v>
      </c>
      <c r="L60" s="278" t="s">
        <v>118</v>
      </c>
      <c r="M60" s="10"/>
      <c r="N60" s="18"/>
      <c r="O60" s="19" t="s">
        <v>56</v>
      </c>
      <c r="P60" s="275">
        <f>SUM(Q60:X60)</f>
        <v>125</v>
      </c>
      <c r="Q60" s="284">
        <v>3</v>
      </c>
      <c r="R60" s="284">
        <v>19</v>
      </c>
      <c r="S60" s="284">
        <v>100</v>
      </c>
      <c r="T60" s="263" t="s">
        <v>64</v>
      </c>
      <c r="U60" s="263">
        <v>2</v>
      </c>
      <c r="V60" s="278" t="s">
        <v>64</v>
      </c>
      <c r="W60" s="278">
        <v>1</v>
      </c>
      <c r="X60" s="278" t="s">
        <v>64</v>
      </c>
    </row>
    <row r="61" spans="1:24" ht="15.75" customHeight="1">
      <c r="A61" s="18"/>
      <c r="B61" s="19"/>
      <c r="C61" s="274"/>
      <c r="D61" s="274"/>
      <c r="E61" s="274"/>
      <c r="F61" s="274"/>
      <c r="G61" s="274"/>
      <c r="H61" s="274"/>
      <c r="I61" s="274"/>
      <c r="J61" s="274"/>
      <c r="K61" s="274"/>
      <c r="L61" s="274"/>
      <c r="M61" s="10"/>
      <c r="N61" s="18"/>
      <c r="O61" s="19" t="s">
        <v>57</v>
      </c>
      <c r="P61" s="275">
        <f>SUM(Q61:X61)</f>
        <v>127</v>
      </c>
      <c r="Q61" s="278">
        <v>1</v>
      </c>
      <c r="R61" s="284">
        <v>8</v>
      </c>
      <c r="S61" s="284">
        <v>68</v>
      </c>
      <c r="T61" s="263" t="s">
        <v>64</v>
      </c>
      <c r="U61" s="263">
        <v>49</v>
      </c>
      <c r="V61" s="278" t="s">
        <v>64</v>
      </c>
      <c r="W61" s="263">
        <v>1</v>
      </c>
      <c r="X61" s="278" t="s">
        <v>64</v>
      </c>
    </row>
    <row r="62" spans="1:24" ht="15.75" customHeight="1">
      <c r="A62" s="118" t="s">
        <v>58</v>
      </c>
      <c r="B62" s="145"/>
      <c r="C62" s="271">
        <f>SUM(C63)</f>
        <v>971</v>
      </c>
      <c r="D62" s="271">
        <f>SUM(D63)</f>
        <v>655</v>
      </c>
      <c r="E62" s="271">
        <f aca="true" t="shared" si="22" ref="E62:K62">SUM(E63)</f>
        <v>250</v>
      </c>
      <c r="F62" s="271">
        <f t="shared" si="22"/>
        <v>31</v>
      </c>
      <c r="G62" s="271">
        <f t="shared" si="22"/>
        <v>23</v>
      </c>
      <c r="H62" s="271">
        <f t="shared" si="22"/>
        <v>3</v>
      </c>
      <c r="I62" s="271">
        <f t="shared" si="22"/>
        <v>6</v>
      </c>
      <c r="J62" s="271">
        <f t="shared" si="22"/>
        <v>2</v>
      </c>
      <c r="K62" s="271">
        <f t="shared" si="22"/>
        <v>1</v>
      </c>
      <c r="L62" s="262" t="s">
        <v>131</v>
      </c>
      <c r="M62" s="10"/>
      <c r="N62" s="18"/>
      <c r="O62" s="19"/>
      <c r="P62" s="274"/>
      <c r="Q62" s="274"/>
      <c r="R62" s="274"/>
      <c r="S62" s="274"/>
      <c r="T62" s="274"/>
      <c r="U62" s="274"/>
      <c r="V62" s="274"/>
      <c r="W62" s="274"/>
      <c r="X62" s="274"/>
    </row>
    <row r="63" spans="1:24" ht="15.75" customHeight="1">
      <c r="A63" s="21"/>
      <c r="B63" s="22" t="s">
        <v>59</v>
      </c>
      <c r="C63" s="275">
        <f>SUM(D63:L63)</f>
        <v>971</v>
      </c>
      <c r="D63" s="280">
        <v>655</v>
      </c>
      <c r="E63" s="280">
        <v>250</v>
      </c>
      <c r="F63" s="280">
        <v>31</v>
      </c>
      <c r="G63" s="280">
        <v>23</v>
      </c>
      <c r="H63" s="280">
        <v>3</v>
      </c>
      <c r="I63" s="280">
        <v>6</v>
      </c>
      <c r="J63" s="280">
        <v>2</v>
      </c>
      <c r="K63" s="280">
        <v>1</v>
      </c>
      <c r="L63" s="270" t="s">
        <v>118</v>
      </c>
      <c r="M63" s="10"/>
      <c r="N63" s="118" t="s">
        <v>58</v>
      </c>
      <c r="O63" s="119"/>
      <c r="P63" s="283">
        <f aca="true" t="shared" si="23" ref="P63:U63">SUM(P64)</f>
        <v>52</v>
      </c>
      <c r="Q63" s="283">
        <f t="shared" si="23"/>
        <v>7</v>
      </c>
      <c r="R63" s="283">
        <f t="shared" si="23"/>
        <v>19</v>
      </c>
      <c r="S63" s="283">
        <f t="shared" si="23"/>
        <v>22</v>
      </c>
      <c r="T63" s="283">
        <f t="shared" si="23"/>
        <v>1</v>
      </c>
      <c r="U63" s="283">
        <f t="shared" si="23"/>
        <v>2</v>
      </c>
      <c r="V63" s="262" t="s">
        <v>64</v>
      </c>
      <c r="W63" s="271">
        <f>SUM(W64)</f>
        <v>1</v>
      </c>
      <c r="X63" s="262" t="s">
        <v>64</v>
      </c>
    </row>
    <row r="64" spans="1:24" ht="15.75" customHeight="1">
      <c r="A64" s="10" t="s">
        <v>126</v>
      </c>
      <c r="B64" s="10"/>
      <c r="C64" s="59"/>
      <c r="D64" s="9"/>
      <c r="E64" s="9"/>
      <c r="F64" s="9"/>
      <c r="G64" s="9"/>
      <c r="H64" s="9"/>
      <c r="I64" s="9"/>
      <c r="J64" s="9"/>
      <c r="K64" s="9"/>
      <c r="L64" s="9"/>
      <c r="M64" s="10"/>
      <c r="N64" s="21"/>
      <c r="O64" s="22" t="s">
        <v>59</v>
      </c>
      <c r="P64" s="280">
        <f>SUM(Q64:X64)</f>
        <v>52</v>
      </c>
      <c r="Q64" s="285">
        <v>7</v>
      </c>
      <c r="R64" s="285">
        <v>19</v>
      </c>
      <c r="S64" s="285">
        <v>22</v>
      </c>
      <c r="T64" s="286">
        <v>1</v>
      </c>
      <c r="U64" s="270">
        <v>2</v>
      </c>
      <c r="V64" s="286" t="s">
        <v>64</v>
      </c>
      <c r="W64" s="270">
        <v>1</v>
      </c>
      <c r="X64" s="270" t="s">
        <v>64</v>
      </c>
    </row>
    <row r="65" spans="13:23" ht="15" customHeight="1">
      <c r="M65" s="10"/>
      <c r="N65" s="10" t="s">
        <v>126</v>
      </c>
      <c r="O65" s="10"/>
      <c r="P65" s="10"/>
      <c r="Q65" s="10"/>
      <c r="R65" s="10"/>
      <c r="S65" s="10"/>
      <c r="T65" s="10"/>
      <c r="U65" s="10"/>
      <c r="V65" s="10"/>
      <c r="W65" s="9"/>
    </row>
    <row r="66" ht="14.25">
      <c r="M66" s="10"/>
    </row>
    <row r="67" spans="1:13" ht="14.25">
      <c r="A67" s="10"/>
      <c r="B67" s="10"/>
      <c r="C67" s="9"/>
      <c r="D67" s="9"/>
      <c r="E67" s="9"/>
      <c r="F67" s="9"/>
      <c r="G67" s="9"/>
      <c r="H67" s="9"/>
      <c r="I67" s="9"/>
      <c r="J67" s="9"/>
      <c r="K67" s="9"/>
      <c r="L67" s="9"/>
      <c r="M67" s="10"/>
    </row>
    <row r="68" spans="1:23" ht="14.25">
      <c r="A68" s="10"/>
      <c r="B68" s="10"/>
      <c r="C68" s="9"/>
      <c r="D68" s="9"/>
      <c r="E68" s="9"/>
      <c r="F68" s="9"/>
      <c r="G68" s="9"/>
      <c r="H68" s="9"/>
      <c r="I68" s="9"/>
      <c r="J68" s="9"/>
      <c r="K68" s="9"/>
      <c r="L68" s="9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9"/>
    </row>
    <row r="69" spans="1:12" ht="14.25">
      <c r="A69" s="10"/>
      <c r="B69" s="10"/>
      <c r="C69" s="9"/>
      <c r="D69" s="9"/>
      <c r="E69" s="9"/>
      <c r="F69" s="9"/>
      <c r="G69" s="9"/>
      <c r="H69" s="9"/>
      <c r="I69" s="9"/>
      <c r="J69" s="9"/>
      <c r="K69" s="9"/>
      <c r="L69" s="9"/>
    </row>
    <row r="70" spans="1:12" ht="14.25">
      <c r="A70" s="10"/>
      <c r="B70" s="10"/>
      <c r="C70" s="9"/>
      <c r="D70" s="9"/>
      <c r="E70" s="9"/>
      <c r="F70" s="9"/>
      <c r="G70" s="9"/>
      <c r="H70" s="9"/>
      <c r="I70" s="9"/>
      <c r="J70" s="9"/>
      <c r="K70" s="9"/>
      <c r="L70" s="9"/>
    </row>
    <row r="71" spans="1:12" ht="14.25">
      <c r="A71" s="10"/>
      <c r="B71" s="10"/>
      <c r="C71" s="9"/>
      <c r="D71" s="9"/>
      <c r="E71" s="9"/>
      <c r="F71" s="9"/>
      <c r="G71" s="9"/>
      <c r="H71" s="9"/>
      <c r="I71" s="9"/>
      <c r="J71" s="9"/>
      <c r="K71" s="9"/>
      <c r="L71" s="9"/>
    </row>
    <row r="72" spans="1:12" ht="14.25">
      <c r="A72" s="10"/>
      <c r="B72" s="10"/>
      <c r="C72" s="9"/>
      <c r="D72" s="9"/>
      <c r="E72" s="9"/>
      <c r="F72" s="9"/>
      <c r="G72" s="9"/>
      <c r="H72" s="9"/>
      <c r="I72" s="9"/>
      <c r="J72" s="9"/>
      <c r="K72" s="9"/>
      <c r="L72" s="9"/>
    </row>
    <row r="73" spans="1:12" ht="14.25">
      <c r="A73" s="10"/>
      <c r="B73" s="10"/>
      <c r="C73" s="9"/>
      <c r="D73" s="9"/>
      <c r="E73" s="9"/>
      <c r="F73" s="9"/>
      <c r="G73" s="9"/>
      <c r="H73" s="9"/>
      <c r="I73" s="9"/>
      <c r="J73" s="9"/>
      <c r="K73" s="9"/>
      <c r="L73" s="9"/>
    </row>
    <row r="74" spans="1:12" ht="14.25">
      <c r="A74" s="10"/>
      <c r="B74" s="10"/>
      <c r="C74" s="9"/>
      <c r="D74" s="9"/>
      <c r="E74" s="9"/>
      <c r="F74" s="9"/>
      <c r="G74" s="9"/>
      <c r="H74" s="9"/>
      <c r="I74" s="9"/>
      <c r="J74" s="9"/>
      <c r="K74" s="9"/>
      <c r="L74" s="9"/>
    </row>
    <row r="75" spans="1:12" ht="14.25">
      <c r="A75" s="10"/>
      <c r="B75" s="10"/>
      <c r="C75" s="9"/>
      <c r="D75" s="9"/>
      <c r="E75" s="9"/>
      <c r="F75" s="9"/>
      <c r="G75" s="9"/>
      <c r="H75" s="9"/>
      <c r="I75" s="9"/>
      <c r="J75" s="9"/>
      <c r="K75" s="9"/>
      <c r="L75" s="9"/>
    </row>
    <row r="76" spans="1:12" ht="14.25">
      <c r="A76" s="10"/>
      <c r="B76" s="10"/>
      <c r="C76" s="9"/>
      <c r="D76" s="9"/>
      <c r="E76" s="9"/>
      <c r="F76" s="9"/>
      <c r="G76" s="9"/>
      <c r="H76" s="9"/>
      <c r="I76" s="9"/>
      <c r="J76" s="9"/>
      <c r="K76" s="9"/>
      <c r="L76" s="9"/>
    </row>
    <row r="77" spans="1:12" ht="14.25">
      <c r="A77" s="10"/>
      <c r="B77" s="10"/>
      <c r="C77" s="9"/>
      <c r="D77" s="9"/>
      <c r="E77" s="9"/>
      <c r="F77" s="9"/>
      <c r="G77" s="9"/>
      <c r="H77" s="9"/>
      <c r="I77" s="9"/>
      <c r="J77" s="9"/>
      <c r="K77" s="9"/>
      <c r="L77" s="9"/>
    </row>
    <row r="78" spans="1:12" ht="14.25">
      <c r="A78" s="10"/>
      <c r="B78" s="10"/>
      <c r="C78" s="9"/>
      <c r="D78" s="9"/>
      <c r="E78" s="9"/>
      <c r="F78" s="9"/>
      <c r="G78" s="9"/>
      <c r="H78" s="9"/>
      <c r="I78" s="9"/>
      <c r="J78" s="9"/>
      <c r="K78" s="9"/>
      <c r="L78" s="9"/>
    </row>
  </sheetData>
  <sheetProtection/>
  <mergeCells count="47">
    <mergeCell ref="N2:X2"/>
    <mergeCell ref="A2:L2"/>
    <mergeCell ref="W4:W5"/>
    <mergeCell ref="X4:X5"/>
    <mergeCell ref="A5:B5"/>
    <mergeCell ref="A4:B4"/>
    <mergeCell ref="N4:O5"/>
    <mergeCell ref="P4:P5"/>
    <mergeCell ref="Q4:Q5"/>
    <mergeCell ref="R4:R5"/>
    <mergeCell ref="S4:S5"/>
    <mergeCell ref="T4:T5"/>
    <mergeCell ref="V4:V5"/>
    <mergeCell ref="N6:O6"/>
    <mergeCell ref="A7:B7"/>
    <mergeCell ref="U4:U5"/>
    <mergeCell ref="A8:B8"/>
    <mergeCell ref="N8:O8"/>
    <mergeCell ref="A9:B9"/>
    <mergeCell ref="N9:O9"/>
    <mergeCell ref="A10:B10"/>
    <mergeCell ref="N10:O10"/>
    <mergeCell ref="A11:B11"/>
    <mergeCell ref="N11:O11"/>
    <mergeCell ref="A12:B12"/>
    <mergeCell ref="N12:O12"/>
    <mergeCell ref="A13:B13"/>
    <mergeCell ref="N13:O13"/>
    <mergeCell ref="A14:B14"/>
    <mergeCell ref="N14:O14"/>
    <mergeCell ref="A48:B48"/>
    <mergeCell ref="N15:O15"/>
    <mergeCell ref="A16:B16"/>
    <mergeCell ref="N17:O17"/>
    <mergeCell ref="A19:B19"/>
    <mergeCell ref="N20:O20"/>
    <mergeCell ref="A25:B25"/>
    <mergeCell ref="N63:O63"/>
    <mergeCell ref="N49:O49"/>
    <mergeCell ref="A56:B56"/>
    <mergeCell ref="N57:O57"/>
    <mergeCell ref="A62:B62"/>
    <mergeCell ref="N26:O26"/>
    <mergeCell ref="A35:B35"/>
    <mergeCell ref="N36:O36"/>
    <mergeCell ref="A42:B42"/>
    <mergeCell ref="N43:O4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68"/>
  <sheetViews>
    <sheetView zoomScale="60" zoomScaleNormal="60" zoomScalePageLayoutView="0" workbookViewId="0" topLeftCell="A1">
      <selection activeCell="B1" sqref="B1"/>
    </sheetView>
  </sheetViews>
  <sheetFormatPr defaultColWidth="10.59765625" defaultRowHeight="15"/>
  <cols>
    <col min="1" max="1" width="2.59765625" style="98" customWidth="1"/>
    <col min="2" max="2" width="9.59765625" style="98" customWidth="1"/>
    <col min="3" max="3" width="11.69921875" style="98" customWidth="1"/>
    <col min="4" max="4" width="14.69921875" style="98" customWidth="1"/>
    <col min="5" max="5" width="11.8984375" style="98" customWidth="1"/>
    <col min="6" max="6" width="14.19921875" style="98" customWidth="1"/>
    <col min="7" max="7" width="10.59765625" style="98" customWidth="1"/>
    <col min="8" max="8" width="14.09765625" style="98" customWidth="1"/>
    <col min="9" max="10" width="8.09765625" style="98" customWidth="1"/>
    <col min="11" max="11" width="10.8984375" style="98" customWidth="1"/>
    <col min="12" max="12" width="10.5" style="98" customWidth="1"/>
    <col min="13" max="13" width="8.19921875" style="98" customWidth="1"/>
    <col min="14" max="14" width="10.5" style="98" customWidth="1"/>
    <col min="15" max="15" width="9.09765625" style="98" customWidth="1"/>
    <col min="16" max="16" width="7.09765625" style="98" customWidth="1"/>
    <col min="17" max="17" width="9.5" style="98" customWidth="1"/>
    <col min="18" max="18" width="8.09765625" style="98" customWidth="1"/>
    <col min="19" max="19" width="9.5" style="98" customWidth="1"/>
    <col min="20" max="20" width="8.69921875" style="98" customWidth="1"/>
    <col min="21" max="21" width="9.19921875" style="98" customWidth="1"/>
    <col min="22" max="22" width="9.59765625" style="98" customWidth="1"/>
    <col min="23" max="23" width="7.19921875" style="98" customWidth="1"/>
    <col min="24" max="24" width="8.09765625" style="98" customWidth="1"/>
    <col min="25" max="25" width="7.59765625" style="98" customWidth="1"/>
    <col min="26" max="26" width="9.3984375" style="98" customWidth="1"/>
    <col min="27" max="27" width="10.69921875" style="98" customWidth="1"/>
    <col min="28" max="28" width="14.19921875" style="98" customWidth="1"/>
    <col min="29" max="29" width="12.19921875" style="98" customWidth="1"/>
    <col min="30" max="16384" width="10.59765625" style="98" customWidth="1"/>
  </cols>
  <sheetData>
    <row r="1" spans="1:29" s="97" customFormat="1" ht="19.5" customHeight="1">
      <c r="A1" s="11" t="s">
        <v>82</v>
      </c>
      <c r="AC1" s="13" t="s">
        <v>83</v>
      </c>
    </row>
    <row r="2" spans="1:29" s="14" customFormat="1" ht="19.5" customHeight="1">
      <c r="A2" s="144" t="s">
        <v>160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</row>
    <row r="3" spans="2:29" ht="18" customHeight="1" thickBot="1"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74" t="s">
        <v>0</v>
      </c>
    </row>
    <row r="4" spans="1:29" ht="17.25" customHeight="1">
      <c r="A4" s="167" t="s">
        <v>84</v>
      </c>
      <c r="B4" s="168"/>
      <c r="C4" s="171" t="s">
        <v>85</v>
      </c>
      <c r="D4" s="172"/>
      <c r="E4" s="163" t="s">
        <v>161</v>
      </c>
      <c r="F4" s="165"/>
      <c r="G4" s="163" t="s">
        <v>162</v>
      </c>
      <c r="H4" s="165"/>
      <c r="I4" s="163" t="s">
        <v>163</v>
      </c>
      <c r="J4" s="165"/>
      <c r="K4" s="178" t="s">
        <v>164</v>
      </c>
      <c r="L4" s="179"/>
      <c r="M4" s="171" t="s">
        <v>86</v>
      </c>
      <c r="N4" s="175"/>
      <c r="O4" s="163" t="s">
        <v>87</v>
      </c>
      <c r="P4" s="163" t="s">
        <v>165</v>
      </c>
      <c r="Q4" s="165"/>
      <c r="R4" s="163" t="s">
        <v>166</v>
      </c>
      <c r="S4" s="165"/>
      <c r="T4" s="163" t="s">
        <v>167</v>
      </c>
      <c r="U4" s="165"/>
      <c r="V4" s="163" t="s">
        <v>168</v>
      </c>
      <c r="W4" s="163" t="s">
        <v>88</v>
      </c>
      <c r="X4" s="165"/>
      <c r="Y4" s="163" t="s">
        <v>169</v>
      </c>
      <c r="Z4" s="165"/>
      <c r="AA4" s="163" t="s">
        <v>170</v>
      </c>
      <c r="AB4" s="175"/>
      <c r="AC4" s="163" t="s">
        <v>171</v>
      </c>
    </row>
    <row r="5" spans="1:29" ht="17.25" customHeight="1">
      <c r="A5" s="169"/>
      <c r="B5" s="170"/>
      <c r="C5" s="173"/>
      <c r="D5" s="174"/>
      <c r="E5" s="164"/>
      <c r="F5" s="166"/>
      <c r="G5" s="164"/>
      <c r="H5" s="166"/>
      <c r="I5" s="164"/>
      <c r="J5" s="166"/>
      <c r="K5" s="180"/>
      <c r="L5" s="181"/>
      <c r="M5" s="176"/>
      <c r="N5" s="177"/>
      <c r="O5" s="164"/>
      <c r="P5" s="164"/>
      <c r="Q5" s="166"/>
      <c r="R5" s="164"/>
      <c r="S5" s="166"/>
      <c r="T5" s="164"/>
      <c r="U5" s="166"/>
      <c r="V5" s="164"/>
      <c r="W5" s="164"/>
      <c r="X5" s="166"/>
      <c r="Y5" s="164"/>
      <c r="Z5" s="166"/>
      <c r="AA5" s="176"/>
      <c r="AB5" s="177"/>
      <c r="AC5" s="164"/>
    </row>
    <row r="6" spans="1:29" s="14" customFormat="1" ht="17.25" customHeight="1">
      <c r="A6" s="126" t="s">
        <v>10</v>
      </c>
      <c r="B6" s="152"/>
      <c r="C6" s="287">
        <f aca="true" t="shared" si="0" ref="C6:AC6">SUM(C8:C15,C17,C20,C26,C36,C43,C49,C57,C63)</f>
        <v>77301.84</v>
      </c>
      <c r="D6" s="288">
        <f t="shared" si="0"/>
        <v>16404.229999999996</v>
      </c>
      <c r="E6" s="289">
        <f t="shared" si="0"/>
        <v>64033.92999999999</v>
      </c>
      <c r="F6" s="288">
        <f t="shared" si="0"/>
        <v>13227.819999999998</v>
      </c>
      <c r="G6" s="289">
        <f t="shared" si="0"/>
        <v>7168.34</v>
      </c>
      <c r="H6" s="288">
        <v>2101.98</v>
      </c>
      <c r="I6" s="289">
        <f t="shared" si="0"/>
        <v>135.27999999999997</v>
      </c>
      <c r="J6" s="288">
        <f t="shared" si="0"/>
        <v>5.24</v>
      </c>
      <c r="K6" s="289">
        <f t="shared" si="0"/>
        <v>1161.08</v>
      </c>
      <c r="L6" s="288">
        <f t="shared" si="0"/>
        <v>400.26</v>
      </c>
      <c r="M6" s="289">
        <f t="shared" si="0"/>
        <v>726.98</v>
      </c>
      <c r="N6" s="288">
        <f t="shared" si="0"/>
        <v>496.97</v>
      </c>
      <c r="O6" s="289">
        <f t="shared" si="0"/>
        <v>0.78</v>
      </c>
      <c r="P6" s="289">
        <f t="shared" si="0"/>
        <v>72.98</v>
      </c>
      <c r="Q6" s="288">
        <f t="shared" si="0"/>
        <v>65.97</v>
      </c>
      <c r="R6" s="289">
        <f t="shared" si="0"/>
        <v>106.02999999999999</v>
      </c>
      <c r="S6" s="288">
        <f t="shared" si="0"/>
        <v>57.400000000000006</v>
      </c>
      <c r="T6" s="289">
        <f t="shared" si="0"/>
        <v>730.76</v>
      </c>
      <c r="U6" s="288">
        <f t="shared" si="0"/>
        <v>22.740000000000002</v>
      </c>
      <c r="V6" s="289">
        <f t="shared" si="0"/>
        <v>1.12</v>
      </c>
      <c r="W6" s="289">
        <f t="shared" si="0"/>
        <v>60.10999999999999</v>
      </c>
      <c r="X6" s="288">
        <f t="shared" si="0"/>
        <v>5</v>
      </c>
      <c r="Y6" s="289">
        <f t="shared" si="0"/>
        <v>59.37</v>
      </c>
      <c r="Z6" s="288">
        <f t="shared" si="0"/>
        <v>20.91</v>
      </c>
      <c r="AA6" s="289">
        <f t="shared" si="0"/>
        <v>2802.7499999999995</v>
      </c>
      <c r="AB6" s="288">
        <f t="shared" si="0"/>
        <v>16404.229999999996</v>
      </c>
      <c r="AC6" s="289">
        <f t="shared" si="0"/>
        <v>70.62</v>
      </c>
    </row>
    <row r="7" spans="1:29" s="14" customFormat="1" ht="17.25" customHeight="1">
      <c r="A7" s="118"/>
      <c r="B7" s="119"/>
      <c r="C7" s="264"/>
      <c r="D7" s="288"/>
      <c r="E7" s="268"/>
      <c r="F7" s="290"/>
      <c r="G7" s="268"/>
      <c r="H7" s="291"/>
      <c r="I7" s="268"/>
      <c r="J7" s="291"/>
      <c r="K7" s="268"/>
      <c r="L7" s="291"/>
      <c r="M7" s="268"/>
      <c r="N7" s="291"/>
      <c r="O7" s="268"/>
      <c r="P7" s="268"/>
      <c r="Q7" s="291"/>
      <c r="R7" s="268"/>
      <c r="S7" s="291"/>
      <c r="T7" s="268"/>
      <c r="U7" s="291"/>
      <c r="V7" s="268"/>
      <c r="W7" s="268"/>
      <c r="X7" s="291"/>
      <c r="Y7" s="268"/>
      <c r="Z7" s="291"/>
      <c r="AA7" s="268"/>
      <c r="AB7" s="291"/>
      <c r="AC7" s="268"/>
    </row>
    <row r="8" spans="1:29" s="14" customFormat="1" ht="17.25" customHeight="1">
      <c r="A8" s="118" t="s">
        <v>11</v>
      </c>
      <c r="B8" s="119"/>
      <c r="C8" s="292">
        <f>SUM(E8,G8,I8,K8,M8,O8,P8,R8,T8,V8,W8,Y8,AA8,AC8)</f>
        <v>10940</v>
      </c>
      <c r="D8" s="288">
        <f>SUM(AB8)</f>
        <v>756.58</v>
      </c>
      <c r="E8" s="293">
        <v>10339.14</v>
      </c>
      <c r="F8" s="288">
        <v>702.54</v>
      </c>
      <c r="G8" s="294">
        <v>194.8</v>
      </c>
      <c r="H8" s="293"/>
      <c r="I8" s="294">
        <v>9.54</v>
      </c>
      <c r="J8" s="293"/>
      <c r="K8" s="293">
        <v>121.99</v>
      </c>
      <c r="L8" s="288">
        <v>33.29</v>
      </c>
      <c r="M8" s="293">
        <v>47.19</v>
      </c>
      <c r="N8" s="288">
        <v>5.93</v>
      </c>
      <c r="O8" s="293" t="s">
        <v>64</v>
      </c>
      <c r="P8" s="293" t="s">
        <v>64</v>
      </c>
      <c r="Q8" s="293"/>
      <c r="R8" s="293">
        <v>42.9</v>
      </c>
      <c r="S8" s="288">
        <v>14.82</v>
      </c>
      <c r="T8" s="294">
        <v>28.18</v>
      </c>
      <c r="U8" s="293"/>
      <c r="V8" s="293">
        <v>0.33</v>
      </c>
      <c r="W8" s="293" t="s">
        <v>65</v>
      </c>
      <c r="X8" s="293"/>
      <c r="Y8" s="293" t="s">
        <v>65</v>
      </c>
      <c r="Z8" s="293"/>
      <c r="AA8" s="293">
        <v>155.93</v>
      </c>
      <c r="AB8" s="288">
        <v>756.58</v>
      </c>
      <c r="AC8" s="293" t="s">
        <v>65</v>
      </c>
    </row>
    <row r="9" spans="1:29" s="14" customFormat="1" ht="17.25" customHeight="1">
      <c r="A9" s="118" t="s">
        <v>12</v>
      </c>
      <c r="B9" s="119"/>
      <c r="C9" s="292">
        <f aca="true" t="shared" si="1" ref="C9:C15">SUM(E9,G9,I9,K9,M9,O9,P9,R9,T9,V9,W9,Y9,AA9,AC9)</f>
        <v>368.61999999999995</v>
      </c>
      <c r="D9" s="288">
        <f aca="true" t="shared" si="2" ref="D9:D14">SUM(AB9)</f>
        <v>106.79</v>
      </c>
      <c r="E9" s="293">
        <v>272.34</v>
      </c>
      <c r="F9" s="288">
        <v>99.89</v>
      </c>
      <c r="G9" s="293">
        <v>43.77</v>
      </c>
      <c r="H9" s="288">
        <v>1.66</v>
      </c>
      <c r="I9" s="293">
        <v>11.5</v>
      </c>
      <c r="J9" s="288">
        <v>5.24</v>
      </c>
      <c r="K9" s="293" t="s">
        <v>65</v>
      </c>
      <c r="L9" s="293"/>
      <c r="M9" s="293" t="s">
        <v>65</v>
      </c>
      <c r="N9" s="293"/>
      <c r="O9" s="293" t="s">
        <v>65</v>
      </c>
      <c r="P9" s="293" t="s">
        <v>65</v>
      </c>
      <c r="Q9" s="293"/>
      <c r="R9" s="293" t="s">
        <v>65</v>
      </c>
      <c r="S9" s="293"/>
      <c r="T9" s="293" t="s">
        <v>65</v>
      </c>
      <c r="U9" s="293"/>
      <c r="V9" s="293" t="s">
        <v>65</v>
      </c>
      <c r="W9" s="294">
        <v>17.58</v>
      </c>
      <c r="X9" s="293"/>
      <c r="Y9" s="293" t="s">
        <v>65</v>
      </c>
      <c r="Z9" s="293"/>
      <c r="AA9" s="293">
        <v>23.43</v>
      </c>
      <c r="AB9" s="288">
        <v>106.79</v>
      </c>
      <c r="AC9" s="293" t="s">
        <v>65</v>
      </c>
    </row>
    <row r="10" spans="1:29" s="14" customFormat="1" ht="17.25" customHeight="1">
      <c r="A10" s="118" t="s">
        <v>13</v>
      </c>
      <c r="B10" s="119"/>
      <c r="C10" s="292">
        <f t="shared" si="1"/>
        <v>8332.68</v>
      </c>
      <c r="D10" s="288">
        <f t="shared" si="2"/>
        <v>1300.08</v>
      </c>
      <c r="E10" s="293">
        <v>7583.83</v>
      </c>
      <c r="F10" s="288">
        <v>1244.81</v>
      </c>
      <c r="G10" s="294">
        <v>533.82</v>
      </c>
      <c r="H10" s="293"/>
      <c r="I10" s="294">
        <v>0.16</v>
      </c>
      <c r="J10" s="293"/>
      <c r="K10" s="293">
        <v>56.25</v>
      </c>
      <c r="L10" s="288">
        <v>38.65</v>
      </c>
      <c r="M10" s="293">
        <v>68.28</v>
      </c>
      <c r="N10" s="293"/>
      <c r="O10" s="293" t="s">
        <v>65</v>
      </c>
      <c r="P10" s="293" t="s">
        <v>65</v>
      </c>
      <c r="Q10" s="293"/>
      <c r="R10" s="293">
        <v>16.62</v>
      </c>
      <c r="S10" s="288">
        <v>16.62</v>
      </c>
      <c r="T10" s="294">
        <v>49.06</v>
      </c>
      <c r="U10" s="293"/>
      <c r="V10" s="293" t="s">
        <v>65</v>
      </c>
      <c r="W10" s="293" t="s">
        <v>65</v>
      </c>
      <c r="X10" s="293"/>
      <c r="Y10" s="293" t="s">
        <v>65</v>
      </c>
      <c r="Z10" s="293"/>
      <c r="AA10" s="293">
        <v>24.66</v>
      </c>
      <c r="AB10" s="288">
        <v>1300.08</v>
      </c>
      <c r="AC10" s="293" t="s">
        <v>65</v>
      </c>
    </row>
    <row r="11" spans="1:29" s="14" customFormat="1" ht="17.25" customHeight="1">
      <c r="A11" s="118" t="s">
        <v>14</v>
      </c>
      <c r="B11" s="119"/>
      <c r="C11" s="292">
        <f t="shared" si="1"/>
        <v>2504.81</v>
      </c>
      <c r="D11" s="288">
        <f t="shared" si="2"/>
        <v>469.13</v>
      </c>
      <c r="E11" s="293">
        <v>1700.65</v>
      </c>
      <c r="F11" s="288">
        <v>285.39</v>
      </c>
      <c r="G11" s="293">
        <v>316.93</v>
      </c>
      <c r="H11" s="288">
        <v>156.92</v>
      </c>
      <c r="I11" s="294">
        <v>13.22</v>
      </c>
      <c r="J11" s="293"/>
      <c r="K11" s="293">
        <v>11.33</v>
      </c>
      <c r="L11" s="288">
        <v>11.33</v>
      </c>
      <c r="M11" s="293">
        <v>15.65</v>
      </c>
      <c r="N11" s="288">
        <v>15.5</v>
      </c>
      <c r="O11" s="293" t="s">
        <v>65</v>
      </c>
      <c r="P11" s="293" t="s">
        <v>65</v>
      </c>
      <c r="Q11" s="293"/>
      <c r="R11" s="293" t="s">
        <v>65</v>
      </c>
      <c r="S11" s="293"/>
      <c r="T11" s="293" t="s">
        <v>65</v>
      </c>
      <c r="U11" s="293"/>
      <c r="V11" s="293">
        <v>0.76</v>
      </c>
      <c r="W11" s="294">
        <v>1.22</v>
      </c>
      <c r="X11" s="293"/>
      <c r="Y11" s="294">
        <v>1.89</v>
      </c>
      <c r="Z11" s="293"/>
      <c r="AA11" s="293">
        <v>443.16</v>
      </c>
      <c r="AB11" s="288">
        <v>469.13</v>
      </c>
      <c r="AC11" s="293" t="s">
        <v>65</v>
      </c>
    </row>
    <row r="12" spans="1:29" s="14" customFormat="1" ht="17.25" customHeight="1">
      <c r="A12" s="118" t="s">
        <v>15</v>
      </c>
      <c r="B12" s="119"/>
      <c r="C12" s="292">
        <f t="shared" si="1"/>
        <v>1487.9399999999998</v>
      </c>
      <c r="D12" s="288">
        <f t="shared" si="2"/>
        <v>402.74</v>
      </c>
      <c r="E12" s="293">
        <v>832.07</v>
      </c>
      <c r="F12" s="288">
        <v>351.29</v>
      </c>
      <c r="G12" s="293">
        <v>385.76</v>
      </c>
      <c r="H12" s="288">
        <v>17.39</v>
      </c>
      <c r="I12" s="294">
        <v>13.22</v>
      </c>
      <c r="J12" s="293"/>
      <c r="K12" s="293">
        <v>31.86</v>
      </c>
      <c r="L12" s="288">
        <v>27.63</v>
      </c>
      <c r="M12" s="293" t="s">
        <v>118</v>
      </c>
      <c r="N12" s="293"/>
      <c r="O12" s="293" t="s">
        <v>65</v>
      </c>
      <c r="P12" s="293" t="s">
        <v>65</v>
      </c>
      <c r="Q12" s="293"/>
      <c r="R12" s="293" t="s">
        <v>65</v>
      </c>
      <c r="S12" s="293"/>
      <c r="T12" s="293" t="s">
        <v>65</v>
      </c>
      <c r="U12" s="293"/>
      <c r="V12" s="293" t="s">
        <v>65</v>
      </c>
      <c r="W12" s="294">
        <v>6.9</v>
      </c>
      <c r="X12" s="293"/>
      <c r="Y12" s="293">
        <v>7.83</v>
      </c>
      <c r="Z12" s="288">
        <v>6.48</v>
      </c>
      <c r="AA12" s="293">
        <v>210.3</v>
      </c>
      <c r="AB12" s="288">
        <v>402.74</v>
      </c>
      <c r="AC12" s="293" t="s">
        <v>65</v>
      </c>
    </row>
    <row r="13" spans="1:29" s="14" customFormat="1" ht="17.25" customHeight="1">
      <c r="A13" s="118" t="s">
        <v>16</v>
      </c>
      <c r="B13" s="119"/>
      <c r="C13" s="292">
        <f t="shared" si="1"/>
        <v>980.95</v>
      </c>
      <c r="D13" s="288">
        <f t="shared" si="2"/>
        <v>740.2</v>
      </c>
      <c r="E13" s="293">
        <v>301.84</v>
      </c>
      <c r="F13" s="288">
        <v>236.18</v>
      </c>
      <c r="G13" s="294">
        <v>19</v>
      </c>
      <c r="H13" s="293"/>
      <c r="I13" s="294">
        <v>8.48</v>
      </c>
      <c r="J13" s="293"/>
      <c r="K13" s="293">
        <v>84.64</v>
      </c>
      <c r="L13" s="288">
        <v>47.98</v>
      </c>
      <c r="M13" s="293">
        <v>461.82</v>
      </c>
      <c r="N13" s="288">
        <v>428</v>
      </c>
      <c r="O13" s="293" t="s">
        <v>65</v>
      </c>
      <c r="P13" s="293">
        <v>9.09</v>
      </c>
      <c r="Q13" s="288">
        <v>2.08</v>
      </c>
      <c r="R13" s="293">
        <v>25.96</v>
      </c>
      <c r="S13" s="288">
        <v>25.96</v>
      </c>
      <c r="T13" s="293" t="s">
        <v>65</v>
      </c>
      <c r="U13" s="293"/>
      <c r="V13" s="293" t="s">
        <v>65</v>
      </c>
      <c r="W13" s="293" t="s">
        <v>65</v>
      </c>
      <c r="X13" s="293"/>
      <c r="Y13" s="293" t="s">
        <v>65</v>
      </c>
      <c r="Z13" s="293"/>
      <c r="AA13" s="293">
        <v>60.45</v>
      </c>
      <c r="AB13" s="288">
        <v>740.2</v>
      </c>
      <c r="AC13" s="293">
        <v>9.67</v>
      </c>
    </row>
    <row r="14" spans="1:29" s="14" customFormat="1" ht="17.25" customHeight="1">
      <c r="A14" s="118" t="s">
        <v>17</v>
      </c>
      <c r="B14" s="119"/>
      <c r="C14" s="292">
        <f>SUM(E14,G14,I14,K14,M14,O14,P14,R14,T14,V14,W14,Y14,AA14,AC14)</f>
        <v>542.27</v>
      </c>
      <c r="D14" s="288">
        <f t="shared" si="2"/>
        <v>98.1</v>
      </c>
      <c r="E14" s="294">
        <v>138</v>
      </c>
      <c r="F14" s="293"/>
      <c r="G14" s="293">
        <v>299.66</v>
      </c>
      <c r="H14" s="288">
        <v>45.21</v>
      </c>
      <c r="I14" s="294">
        <v>3.07</v>
      </c>
      <c r="J14" s="293"/>
      <c r="K14" s="293">
        <v>70.89</v>
      </c>
      <c r="L14" s="288">
        <v>47.9</v>
      </c>
      <c r="M14" s="293">
        <v>20.25</v>
      </c>
      <c r="N14" s="288">
        <v>2.11</v>
      </c>
      <c r="O14" s="293" t="s">
        <v>65</v>
      </c>
      <c r="P14" s="293">
        <v>2</v>
      </c>
      <c r="Q14" s="288">
        <v>2</v>
      </c>
      <c r="R14" s="293" t="s">
        <v>118</v>
      </c>
      <c r="S14" s="293"/>
      <c r="T14" s="293" t="s">
        <v>65</v>
      </c>
      <c r="U14" s="293"/>
      <c r="V14" s="293" t="s">
        <v>65</v>
      </c>
      <c r="W14" s="294">
        <v>0.88</v>
      </c>
      <c r="X14" s="288">
        <v>0.88</v>
      </c>
      <c r="Y14" s="293" t="s">
        <v>65</v>
      </c>
      <c r="Z14" s="293"/>
      <c r="AA14" s="293">
        <v>5.09</v>
      </c>
      <c r="AB14" s="288">
        <v>98.1</v>
      </c>
      <c r="AC14" s="293">
        <v>2.43</v>
      </c>
    </row>
    <row r="15" spans="1:29" s="14" customFormat="1" ht="17.25" customHeight="1">
      <c r="A15" s="118" t="s">
        <v>18</v>
      </c>
      <c r="B15" s="119"/>
      <c r="C15" s="292">
        <f t="shared" si="1"/>
        <v>25.18</v>
      </c>
      <c r="D15" s="288"/>
      <c r="E15" s="293" t="s">
        <v>65</v>
      </c>
      <c r="F15" s="293"/>
      <c r="G15" s="293" t="s">
        <v>65</v>
      </c>
      <c r="H15" s="293"/>
      <c r="I15" s="293" t="s">
        <v>65</v>
      </c>
      <c r="J15" s="293"/>
      <c r="K15" s="294">
        <v>22.89</v>
      </c>
      <c r="L15" s="288"/>
      <c r="M15" s="294">
        <v>2.29</v>
      </c>
      <c r="N15" s="293"/>
      <c r="O15" s="293" t="s">
        <v>65</v>
      </c>
      <c r="P15" s="293" t="s">
        <v>65</v>
      </c>
      <c r="Q15" s="293"/>
      <c r="R15" s="293" t="s">
        <v>65</v>
      </c>
      <c r="S15" s="293"/>
      <c r="T15" s="293" t="s">
        <v>65</v>
      </c>
      <c r="U15" s="293"/>
      <c r="V15" s="293" t="s">
        <v>65</v>
      </c>
      <c r="W15" s="293" t="s">
        <v>65</v>
      </c>
      <c r="X15" s="293"/>
      <c r="Y15" s="293" t="s">
        <v>65</v>
      </c>
      <c r="Z15" s="293"/>
      <c r="AA15" s="293" t="s">
        <v>65</v>
      </c>
      <c r="AB15" s="288"/>
      <c r="AC15" s="293" t="s">
        <v>65</v>
      </c>
    </row>
    <row r="16" spans="1:29" ht="17.25" customHeight="1">
      <c r="A16" s="161"/>
      <c r="B16" s="162"/>
      <c r="C16" s="264"/>
      <c r="D16" s="288"/>
      <c r="E16" s="268"/>
      <c r="F16" s="291"/>
      <c r="G16" s="268"/>
      <c r="H16" s="291"/>
      <c r="I16" s="268"/>
      <c r="J16" s="291"/>
      <c r="K16" s="268"/>
      <c r="L16" s="291"/>
      <c r="M16" s="268"/>
      <c r="N16" s="291"/>
      <c r="O16" s="268"/>
      <c r="P16" s="268"/>
      <c r="Q16" s="291"/>
      <c r="R16" s="268"/>
      <c r="S16" s="291"/>
      <c r="T16" s="268"/>
      <c r="U16" s="291"/>
      <c r="V16" s="268"/>
      <c r="W16" s="268"/>
      <c r="X16" s="291"/>
      <c r="Y16" s="268"/>
      <c r="Z16" s="291"/>
      <c r="AA16" s="268"/>
      <c r="AB16" s="291"/>
      <c r="AC16" s="268"/>
    </row>
    <row r="17" spans="1:29" s="103" customFormat="1" ht="17.25" customHeight="1">
      <c r="A17" s="118" t="s">
        <v>19</v>
      </c>
      <c r="B17" s="119"/>
      <c r="C17" s="292">
        <f>SUM(C18)</f>
        <v>6746.5599999999995</v>
      </c>
      <c r="D17" s="288">
        <f>SUM(D18)</f>
        <v>2931.26</v>
      </c>
      <c r="E17" s="293">
        <f>SUM(E18)</f>
        <v>6431.65</v>
      </c>
      <c r="F17" s="288">
        <f>SUM(F18)</f>
        <v>2931.26</v>
      </c>
      <c r="G17" s="294">
        <f>SUM(G18)</f>
        <v>42.74</v>
      </c>
      <c r="H17" s="293"/>
      <c r="I17" s="294">
        <f>SUM(I18)</f>
        <v>0.05</v>
      </c>
      <c r="J17" s="293"/>
      <c r="K17" s="293" t="s">
        <v>65</v>
      </c>
      <c r="L17" s="293"/>
      <c r="M17" s="293" t="s">
        <v>65</v>
      </c>
      <c r="N17" s="293"/>
      <c r="O17" s="293" t="s">
        <v>65</v>
      </c>
      <c r="P17" s="293" t="s">
        <v>65</v>
      </c>
      <c r="Q17" s="293"/>
      <c r="R17" s="293" t="s">
        <v>65</v>
      </c>
      <c r="S17" s="293"/>
      <c r="T17" s="294">
        <f>SUM(T18)</f>
        <v>30.64</v>
      </c>
      <c r="U17" s="293"/>
      <c r="V17" s="293" t="s">
        <v>65</v>
      </c>
      <c r="W17" s="293" t="s">
        <v>65</v>
      </c>
      <c r="X17" s="293"/>
      <c r="Y17" s="293" t="s">
        <v>65</v>
      </c>
      <c r="Z17" s="293"/>
      <c r="AA17" s="293">
        <f>SUM(AA18)</f>
        <v>199.61</v>
      </c>
      <c r="AB17" s="288">
        <f>SUM(AB18)</f>
        <v>2931.26</v>
      </c>
      <c r="AC17" s="293">
        <f>SUM(AC18)</f>
        <v>41.87</v>
      </c>
    </row>
    <row r="18" spans="1:29" ht="17.25" customHeight="1">
      <c r="A18" s="18"/>
      <c r="B18" s="100" t="s">
        <v>20</v>
      </c>
      <c r="C18" s="295">
        <f>SUM(E18,G18,I18,K18,M18,O18,P18,R18,T18,V18,W18,Y18,AA18,AC18)</f>
        <v>6746.5599999999995</v>
      </c>
      <c r="D18" s="291">
        <f>SUM(AB18)</f>
        <v>2931.26</v>
      </c>
      <c r="E18" s="290">
        <v>6431.65</v>
      </c>
      <c r="F18" s="291">
        <v>2931.26</v>
      </c>
      <c r="G18" s="296">
        <v>42.74</v>
      </c>
      <c r="H18" s="290"/>
      <c r="I18" s="296">
        <v>0.05</v>
      </c>
      <c r="J18" s="290"/>
      <c r="K18" s="290" t="s">
        <v>65</v>
      </c>
      <c r="L18" s="290"/>
      <c r="M18" s="290" t="s">
        <v>65</v>
      </c>
      <c r="N18" s="290"/>
      <c r="O18" s="290" t="s">
        <v>65</v>
      </c>
      <c r="P18" s="290" t="s">
        <v>65</v>
      </c>
      <c r="Q18" s="290"/>
      <c r="R18" s="290" t="s">
        <v>65</v>
      </c>
      <c r="S18" s="290"/>
      <c r="T18" s="296">
        <v>30.64</v>
      </c>
      <c r="U18" s="290"/>
      <c r="V18" s="290" t="s">
        <v>65</v>
      </c>
      <c r="W18" s="290" t="s">
        <v>65</v>
      </c>
      <c r="X18" s="290"/>
      <c r="Y18" s="290" t="s">
        <v>65</v>
      </c>
      <c r="Z18" s="290"/>
      <c r="AA18" s="290">
        <v>199.61</v>
      </c>
      <c r="AB18" s="291">
        <v>2931.26</v>
      </c>
      <c r="AC18" s="290">
        <v>41.87</v>
      </c>
    </row>
    <row r="19" spans="1:29" ht="17.25" customHeight="1">
      <c r="A19" s="18"/>
      <c r="B19" s="100"/>
      <c r="C19" s="267"/>
      <c r="D19" s="291"/>
      <c r="E19" s="268"/>
      <c r="F19" s="291"/>
      <c r="G19" s="268"/>
      <c r="H19" s="291"/>
      <c r="I19" s="268"/>
      <c r="J19" s="291"/>
      <c r="K19" s="268"/>
      <c r="L19" s="291"/>
      <c r="M19" s="268"/>
      <c r="N19" s="291"/>
      <c r="O19" s="268"/>
      <c r="P19" s="268"/>
      <c r="Q19" s="291"/>
      <c r="R19" s="268"/>
      <c r="S19" s="291"/>
      <c r="T19" s="268"/>
      <c r="U19" s="291"/>
      <c r="V19" s="268"/>
      <c r="W19" s="268"/>
      <c r="X19" s="291"/>
      <c r="Y19" s="268"/>
      <c r="Z19" s="291"/>
      <c r="AA19" s="268"/>
      <c r="AB19" s="291"/>
      <c r="AC19" s="268"/>
    </row>
    <row r="20" spans="1:29" s="103" customFormat="1" ht="17.25" customHeight="1">
      <c r="A20" s="118" t="s">
        <v>21</v>
      </c>
      <c r="B20" s="119"/>
      <c r="C20" s="292">
        <f>SUM(C21:C24)</f>
        <v>50.519999999999996</v>
      </c>
      <c r="D20" s="288">
        <f>SUM(D21:D24)</f>
        <v>18.91</v>
      </c>
      <c r="E20" s="293" t="s">
        <v>65</v>
      </c>
      <c r="F20" s="293"/>
      <c r="G20" s="294">
        <f>SUM(G21:G24)</f>
        <v>1.75</v>
      </c>
      <c r="H20" s="293"/>
      <c r="I20" s="294">
        <f>SUM(I21:I24)</f>
        <v>0.16</v>
      </c>
      <c r="J20" s="293"/>
      <c r="K20" s="293">
        <f>SUM(K21:K24)</f>
        <v>39.51</v>
      </c>
      <c r="L20" s="288">
        <f>SUM(L21:L24)</f>
        <v>18.91</v>
      </c>
      <c r="M20" s="293" t="s">
        <v>65</v>
      </c>
      <c r="N20" s="293"/>
      <c r="O20" s="293" t="s">
        <v>65</v>
      </c>
      <c r="P20" s="293" t="s">
        <v>65</v>
      </c>
      <c r="Q20" s="293"/>
      <c r="R20" s="293" t="s">
        <v>65</v>
      </c>
      <c r="S20" s="293"/>
      <c r="T20" s="293" t="s">
        <v>65</v>
      </c>
      <c r="U20" s="293"/>
      <c r="V20" s="293" t="s">
        <v>65</v>
      </c>
      <c r="W20" s="293" t="s">
        <v>65</v>
      </c>
      <c r="X20" s="293"/>
      <c r="Y20" s="293" t="s">
        <v>65</v>
      </c>
      <c r="Z20" s="293"/>
      <c r="AA20" s="293">
        <f>SUM(AA21:AA24)</f>
        <v>7.6</v>
      </c>
      <c r="AB20" s="288">
        <f>SUM(AB21:AB24)</f>
        <v>18.91</v>
      </c>
      <c r="AC20" s="293">
        <f>SUM(AC21:AC24)</f>
        <v>1.5</v>
      </c>
    </row>
    <row r="21" spans="1:29" ht="17.25" customHeight="1">
      <c r="A21" s="18"/>
      <c r="B21" s="100" t="s">
        <v>22</v>
      </c>
      <c r="C21" s="295">
        <f>SUM(E21,G21,I21,K21,M21,O21,P21,R21,T21,V21,W21,Y21,AA21,AC21)</f>
        <v>48.61</v>
      </c>
      <c r="D21" s="291">
        <f>SUM(AB21)</f>
        <v>18.91</v>
      </c>
      <c r="E21" s="290" t="s">
        <v>65</v>
      </c>
      <c r="F21" s="290"/>
      <c r="G21" s="290" t="s">
        <v>65</v>
      </c>
      <c r="H21" s="290"/>
      <c r="I21" s="290" t="s">
        <v>65</v>
      </c>
      <c r="J21" s="290"/>
      <c r="K21" s="290">
        <v>39.51</v>
      </c>
      <c r="L21" s="291">
        <v>18.91</v>
      </c>
      <c r="M21" s="290" t="s">
        <v>65</v>
      </c>
      <c r="N21" s="290"/>
      <c r="O21" s="290" t="s">
        <v>65</v>
      </c>
      <c r="P21" s="290" t="s">
        <v>65</v>
      </c>
      <c r="Q21" s="290"/>
      <c r="R21" s="290" t="s">
        <v>65</v>
      </c>
      <c r="S21" s="290"/>
      <c r="T21" s="290" t="s">
        <v>65</v>
      </c>
      <c r="U21" s="290"/>
      <c r="V21" s="290" t="s">
        <v>65</v>
      </c>
      <c r="W21" s="290" t="s">
        <v>65</v>
      </c>
      <c r="X21" s="290"/>
      <c r="Y21" s="290" t="s">
        <v>65</v>
      </c>
      <c r="Z21" s="290"/>
      <c r="AA21" s="290">
        <v>7.6</v>
      </c>
      <c r="AB21" s="291">
        <v>18.91</v>
      </c>
      <c r="AC21" s="290">
        <v>1.5</v>
      </c>
    </row>
    <row r="22" spans="1:29" ht="17.25" customHeight="1">
      <c r="A22" s="18"/>
      <c r="B22" s="100" t="s">
        <v>23</v>
      </c>
      <c r="C22" s="295" t="s">
        <v>172</v>
      </c>
      <c r="D22" s="290"/>
      <c r="E22" s="290" t="s">
        <v>65</v>
      </c>
      <c r="F22" s="290"/>
      <c r="G22" s="290" t="s">
        <v>65</v>
      </c>
      <c r="H22" s="290"/>
      <c r="I22" s="290" t="s">
        <v>65</v>
      </c>
      <c r="J22" s="290"/>
      <c r="K22" s="290" t="s">
        <v>65</v>
      </c>
      <c r="L22" s="290"/>
      <c r="M22" s="290" t="s">
        <v>65</v>
      </c>
      <c r="N22" s="290"/>
      <c r="O22" s="290" t="s">
        <v>65</v>
      </c>
      <c r="P22" s="290" t="s">
        <v>65</v>
      </c>
      <c r="Q22" s="290"/>
      <c r="R22" s="290" t="s">
        <v>65</v>
      </c>
      <c r="S22" s="290"/>
      <c r="T22" s="290" t="s">
        <v>65</v>
      </c>
      <c r="U22" s="290"/>
      <c r="V22" s="290" t="s">
        <v>65</v>
      </c>
      <c r="W22" s="290" t="s">
        <v>65</v>
      </c>
      <c r="X22" s="290"/>
      <c r="Y22" s="290" t="s">
        <v>65</v>
      </c>
      <c r="Z22" s="290"/>
      <c r="AA22" s="290" t="s">
        <v>65</v>
      </c>
      <c r="AB22" s="290" t="s">
        <v>65</v>
      </c>
      <c r="AC22" s="290" t="s">
        <v>65</v>
      </c>
    </row>
    <row r="23" spans="1:29" ht="17.25" customHeight="1">
      <c r="A23" s="18"/>
      <c r="B23" s="100" t="s">
        <v>24</v>
      </c>
      <c r="C23" s="295">
        <f>SUM(E23,G23,I23,K23,M23,O23,P23,R23,T23,V23,W23,Y23,AA23,AC23)</f>
        <v>1.91</v>
      </c>
      <c r="D23" s="290"/>
      <c r="E23" s="290" t="s">
        <v>65</v>
      </c>
      <c r="F23" s="290"/>
      <c r="G23" s="296">
        <v>1.75</v>
      </c>
      <c r="H23" s="290"/>
      <c r="I23" s="296">
        <v>0.16</v>
      </c>
      <c r="J23" s="290"/>
      <c r="K23" s="290" t="s">
        <v>65</v>
      </c>
      <c r="L23" s="290"/>
      <c r="M23" s="290" t="s">
        <v>65</v>
      </c>
      <c r="N23" s="290"/>
      <c r="O23" s="290" t="s">
        <v>65</v>
      </c>
      <c r="P23" s="290" t="s">
        <v>65</v>
      </c>
      <c r="Q23" s="290"/>
      <c r="R23" s="290" t="s">
        <v>65</v>
      </c>
      <c r="S23" s="290"/>
      <c r="T23" s="290" t="s">
        <v>65</v>
      </c>
      <c r="U23" s="290"/>
      <c r="V23" s="290" t="s">
        <v>65</v>
      </c>
      <c r="W23" s="290" t="s">
        <v>65</v>
      </c>
      <c r="X23" s="290"/>
      <c r="Y23" s="290" t="s">
        <v>65</v>
      </c>
      <c r="Z23" s="290"/>
      <c r="AA23" s="290" t="s">
        <v>65</v>
      </c>
      <c r="AB23" s="290" t="s">
        <v>65</v>
      </c>
      <c r="AC23" s="290" t="s">
        <v>65</v>
      </c>
    </row>
    <row r="24" spans="1:29" ht="17.25" customHeight="1">
      <c r="A24" s="18"/>
      <c r="B24" s="100" t="s">
        <v>25</v>
      </c>
      <c r="C24" s="290" t="s">
        <v>64</v>
      </c>
      <c r="D24" s="290"/>
      <c r="E24" s="290" t="s">
        <v>65</v>
      </c>
      <c r="F24" s="290"/>
      <c r="G24" s="290" t="s">
        <v>65</v>
      </c>
      <c r="H24" s="290"/>
      <c r="I24" s="290" t="s">
        <v>65</v>
      </c>
      <c r="J24" s="290"/>
      <c r="K24" s="290" t="s">
        <v>65</v>
      </c>
      <c r="L24" s="290"/>
      <c r="M24" s="290" t="s">
        <v>65</v>
      </c>
      <c r="N24" s="290"/>
      <c r="O24" s="290" t="s">
        <v>65</v>
      </c>
      <c r="P24" s="290" t="s">
        <v>65</v>
      </c>
      <c r="Q24" s="290"/>
      <c r="R24" s="290" t="s">
        <v>65</v>
      </c>
      <c r="S24" s="290"/>
      <c r="T24" s="290" t="s">
        <v>65</v>
      </c>
      <c r="U24" s="290"/>
      <c r="V24" s="290" t="s">
        <v>65</v>
      </c>
      <c r="W24" s="290" t="s">
        <v>65</v>
      </c>
      <c r="X24" s="290"/>
      <c r="Y24" s="290" t="s">
        <v>65</v>
      </c>
      <c r="Z24" s="290"/>
      <c r="AA24" s="290" t="s">
        <v>65</v>
      </c>
      <c r="AB24" s="290" t="s">
        <v>65</v>
      </c>
      <c r="AC24" s="290" t="s">
        <v>65</v>
      </c>
    </row>
    <row r="25" spans="1:29" ht="17.25" customHeight="1">
      <c r="A25" s="18"/>
      <c r="B25" s="100"/>
      <c r="C25" s="264"/>
      <c r="D25" s="288"/>
      <c r="E25" s="268"/>
      <c r="F25" s="291"/>
      <c r="G25" s="268"/>
      <c r="H25" s="291"/>
      <c r="I25" s="268"/>
      <c r="J25" s="291"/>
      <c r="K25" s="268"/>
      <c r="L25" s="291"/>
      <c r="M25" s="268"/>
      <c r="N25" s="291"/>
      <c r="O25" s="268"/>
      <c r="P25" s="268"/>
      <c r="Q25" s="291"/>
      <c r="R25" s="268"/>
      <c r="S25" s="291"/>
      <c r="T25" s="268"/>
      <c r="U25" s="291"/>
      <c r="V25" s="268"/>
      <c r="W25" s="268"/>
      <c r="X25" s="291"/>
      <c r="Y25" s="268"/>
      <c r="Z25" s="291"/>
      <c r="AA25" s="268"/>
      <c r="AB25" s="291"/>
      <c r="AC25" s="268"/>
    </row>
    <row r="26" spans="1:29" s="103" customFormat="1" ht="17.25" customHeight="1">
      <c r="A26" s="118" t="s">
        <v>26</v>
      </c>
      <c r="B26" s="119"/>
      <c r="C26" s="292">
        <f aca="true" t="shared" si="3" ref="C26:I26">SUM(C27:C34)</f>
        <v>37961.03</v>
      </c>
      <c r="D26" s="288">
        <f t="shared" si="3"/>
        <v>7283.24</v>
      </c>
      <c r="E26" s="293">
        <f t="shared" si="3"/>
        <v>31768.57</v>
      </c>
      <c r="F26" s="288">
        <f t="shared" si="3"/>
        <v>5501.99</v>
      </c>
      <c r="G26" s="293">
        <f t="shared" si="3"/>
        <v>4150.4</v>
      </c>
      <c r="H26" s="288">
        <v>1708.37</v>
      </c>
      <c r="I26" s="294">
        <f t="shared" si="3"/>
        <v>2.29</v>
      </c>
      <c r="J26" s="293"/>
      <c r="K26" s="293">
        <f>SUM(K27:K34)</f>
        <v>29.13</v>
      </c>
      <c r="L26" s="288">
        <f>SUM(L27:L34)</f>
        <v>28.85</v>
      </c>
      <c r="M26" s="293">
        <f>SUM(M27:M34)</f>
        <v>21.29</v>
      </c>
      <c r="N26" s="288">
        <f>SUM(N27:N34)</f>
        <v>21.29</v>
      </c>
      <c r="O26" s="293">
        <f>SUM(O27:O34)</f>
        <v>0.78</v>
      </c>
      <c r="P26" s="293" t="s">
        <v>65</v>
      </c>
      <c r="Q26" s="293"/>
      <c r="R26" s="293" t="s">
        <v>65</v>
      </c>
      <c r="S26" s="293"/>
      <c r="T26" s="293">
        <f>SUM(T27:T34)</f>
        <v>614.93</v>
      </c>
      <c r="U26" s="288">
        <f>SUM(U27:U34)</f>
        <v>22.740000000000002</v>
      </c>
      <c r="V26" s="293" t="s">
        <v>65</v>
      </c>
      <c r="W26" s="293" t="s">
        <v>65</v>
      </c>
      <c r="X26" s="293"/>
      <c r="Y26" s="293" t="s">
        <v>65</v>
      </c>
      <c r="Z26" s="293"/>
      <c r="AA26" s="293">
        <f>SUM(AA27:AA34)</f>
        <v>1373.6399999999999</v>
      </c>
      <c r="AB26" s="288">
        <f>SUM(AB27:AB34)</f>
        <v>7283.24</v>
      </c>
      <c r="AC26" s="293" t="s">
        <v>65</v>
      </c>
    </row>
    <row r="27" spans="1:29" ht="17.25" customHeight="1">
      <c r="A27" s="18"/>
      <c r="B27" s="100" t="s">
        <v>27</v>
      </c>
      <c r="C27" s="295">
        <f>SUM(E27,G27,I27,K27,M27,O27,P27,R27,T27,V27,W27,Y27,AA27,AC27)</f>
        <v>29.13</v>
      </c>
      <c r="D27" s="291">
        <f>SUM(AB27)</f>
        <v>28.85</v>
      </c>
      <c r="E27" s="290" t="s">
        <v>65</v>
      </c>
      <c r="F27" s="290"/>
      <c r="G27" s="290" t="s">
        <v>65</v>
      </c>
      <c r="H27" s="290"/>
      <c r="I27" s="290" t="s">
        <v>65</v>
      </c>
      <c r="J27" s="290"/>
      <c r="K27" s="290">
        <v>29.13</v>
      </c>
      <c r="L27" s="291">
        <v>28.85</v>
      </c>
      <c r="M27" s="290" t="s">
        <v>65</v>
      </c>
      <c r="N27" s="290"/>
      <c r="O27" s="290" t="s">
        <v>65</v>
      </c>
      <c r="P27" s="290" t="s">
        <v>65</v>
      </c>
      <c r="Q27" s="290"/>
      <c r="R27" s="290" t="s">
        <v>65</v>
      </c>
      <c r="S27" s="290"/>
      <c r="T27" s="290" t="s">
        <v>65</v>
      </c>
      <c r="U27" s="290"/>
      <c r="V27" s="290" t="s">
        <v>65</v>
      </c>
      <c r="W27" s="290" t="s">
        <v>65</v>
      </c>
      <c r="X27" s="290"/>
      <c r="Y27" s="290" t="s">
        <v>65</v>
      </c>
      <c r="Z27" s="290"/>
      <c r="AA27" s="290" t="s">
        <v>118</v>
      </c>
      <c r="AB27" s="291">
        <v>28.85</v>
      </c>
      <c r="AC27" s="290" t="s">
        <v>65</v>
      </c>
    </row>
    <row r="28" spans="1:29" ht="17.25" customHeight="1">
      <c r="A28" s="18"/>
      <c r="B28" s="100" t="s">
        <v>28</v>
      </c>
      <c r="C28" s="295">
        <f aca="true" t="shared" si="4" ref="C28:C34">SUM(E28,G28,I28,K28,M28,O28,P28,R28,T28,V28,W28,Y28,AA28,AC28)</f>
        <v>76.51</v>
      </c>
      <c r="D28" s="291">
        <f aca="true" t="shared" si="5" ref="D28:D34">SUM(AB28)</f>
        <v>21.29</v>
      </c>
      <c r="E28" s="290" t="s">
        <v>65</v>
      </c>
      <c r="F28" s="290"/>
      <c r="G28" s="296">
        <v>0.85</v>
      </c>
      <c r="H28" s="290"/>
      <c r="I28" s="296">
        <v>1.59</v>
      </c>
      <c r="J28" s="290"/>
      <c r="K28" s="290" t="s">
        <v>65</v>
      </c>
      <c r="L28" s="290"/>
      <c r="M28" s="290">
        <v>21.29</v>
      </c>
      <c r="N28" s="291">
        <v>21.29</v>
      </c>
      <c r="O28" s="290" t="s">
        <v>65</v>
      </c>
      <c r="P28" s="290" t="s">
        <v>65</v>
      </c>
      <c r="Q28" s="290"/>
      <c r="R28" s="290" t="s">
        <v>65</v>
      </c>
      <c r="S28" s="290"/>
      <c r="T28" s="296">
        <v>14.08</v>
      </c>
      <c r="U28" s="290"/>
      <c r="V28" s="290" t="s">
        <v>65</v>
      </c>
      <c r="W28" s="290" t="s">
        <v>65</v>
      </c>
      <c r="X28" s="290"/>
      <c r="Y28" s="290" t="s">
        <v>65</v>
      </c>
      <c r="Z28" s="290"/>
      <c r="AA28" s="290">
        <v>38.7</v>
      </c>
      <c r="AB28" s="291">
        <v>21.29</v>
      </c>
      <c r="AC28" s="290" t="s">
        <v>65</v>
      </c>
    </row>
    <row r="29" spans="1:29" ht="17.25" customHeight="1">
      <c r="A29" s="18"/>
      <c r="B29" s="100" t="s">
        <v>29</v>
      </c>
      <c r="C29" s="295" t="s">
        <v>172</v>
      </c>
      <c r="D29" s="297"/>
      <c r="E29" s="290" t="s">
        <v>65</v>
      </c>
      <c r="F29" s="290"/>
      <c r="G29" s="290" t="s">
        <v>65</v>
      </c>
      <c r="H29" s="290"/>
      <c r="I29" s="290" t="s">
        <v>65</v>
      </c>
      <c r="J29" s="290"/>
      <c r="K29" s="290" t="s">
        <v>65</v>
      </c>
      <c r="L29" s="290"/>
      <c r="M29" s="290" t="s">
        <v>65</v>
      </c>
      <c r="N29" s="290"/>
      <c r="O29" s="290" t="s">
        <v>65</v>
      </c>
      <c r="P29" s="290" t="s">
        <v>65</v>
      </c>
      <c r="Q29" s="290"/>
      <c r="R29" s="290" t="s">
        <v>65</v>
      </c>
      <c r="S29" s="290"/>
      <c r="T29" s="290" t="s">
        <v>118</v>
      </c>
      <c r="U29" s="290"/>
      <c r="V29" s="290" t="s">
        <v>65</v>
      </c>
      <c r="W29" s="290" t="s">
        <v>65</v>
      </c>
      <c r="X29" s="290"/>
      <c r="Y29" s="290" t="s">
        <v>65</v>
      </c>
      <c r="Z29" s="290"/>
      <c r="AA29" s="290" t="s">
        <v>118</v>
      </c>
      <c r="AB29" s="290"/>
      <c r="AC29" s="290" t="s">
        <v>65</v>
      </c>
    </row>
    <row r="30" spans="1:29" ht="17.25" customHeight="1">
      <c r="A30" s="18"/>
      <c r="B30" s="100" t="s">
        <v>30</v>
      </c>
      <c r="C30" s="295">
        <f t="shared" si="4"/>
        <v>2671.82</v>
      </c>
      <c r="D30" s="297"/>
      <c r="E30" s="296">
        <v>1926.45</v>
      </c>
      <c r="F30" s="290"/>
      <c r="G30" s="296">
        <v>657.66</v>
      </c>
      <c r="H30" s="290"/>
      <c r="I30" s="290" t="s">
        <v>65</v>
      </c>
      <c r="J30" s="290"/>
      <c r="K30" s="290" t="s">
        <v>65</v>
      </c>
      <c r="L30" s="290"/>
      <c r="M30" s="290" t="s">
        <v>65</v>
      </c>
      <c r="N30" s="290"/>
      <c r="O30" s="290" t="s">
        <v>65</v>
      </c>
      <c r="P30" s="290" t="s">
        <v>65</v>
      </c>
      <c r="Q30" s="290"/>
      <c r="R30" s="290" t="s">
        <v>65</v>
      </c>
      <c r="S30" s="290"/>
      <c r="T30" s="296">
        <v>87.71</v>
      </c>
      <c r="U30" s="290"/>
      <c r="V30" s="290" t="s">
        <v>65</v>
      </c>
      <c r="W30" s="290" t="s">
        <v>65</v>
      </c>
      <c r="X30" s="290"/>
      <c r="Y30" s="290" t="s">
        <v>65</v>
      </c>
      <c r="Z30" s="290"/>
      <c r="AA30" s="290" t="s">
        <v>118</v>
      </c>
      <c r="AB30" s="290"/>
      <c r="AC30" s="290" t="s">
        <v>65</v>
      </c>
    </row>
    <row r="31" spans="1:29" ht="17.25" customHeight="1">
      <c r="A31" s="18"/>
      <c r="B31" s="100" t="s">
        <v>31</v>
      </c>
      <c r="C31" s="295">
        <f t="shared" si="4"/>
        <v>9796.63</v>
      </c>
      <c r="D31" s="291">
        <f t="shared" si="5"/>
        <v>3001.33</v>
      </c>
      <c r="E31" s="290">
        <v>9025.31</v>
      </c>
      <c r="F31" s="291">
        <v>3001.33</v>
      </c>
      <c r="G31" s="296">
        <v>709.78</v>
      </c>
      <c r="H31" s="290"/>
      <c r="I31" s="290" t="s">
        <v>65</v>
      </c>
      <c r="J31" s="290"/>
      <c r="K31" s="290" t="s">
        <v>65</v>
      </c>
      <c r="L31" s="290"/>
      <c r="M31" s="290" t="s">
        <v>65</v>
      </c>
      <c r="N31" s="290"/>
      <c r="O31" s="290" t="s">
        <v>65</v>
      </c>
      <c r="P31" s="290" t="s">
        <v>65</v>
      </c>
      <c r="Q31" s="290"/>
      <c r="R31" s="290" t="s">
        <v>65</v>
      </c>
      <c r="S31" s="290"/>
      <c r="T31" s="296">
        <v>28.82</v>
      </c>
      <c r="U31" s="290"/>
      <c r="V31" s="290" t="s">
        <v>65</v>
      </c>
      <c r="W31" s="290" t="s">
        <v>65</v>
      </c>
      <c r="X31" s="290"/>
      <c r="Y31" s="290" t="s">
        <v>65</v>
      </c>
      <c r="Z31" s="290"/>
      <c r="AA31" s="290">
        <v>32.72</v>
      </c>
      <c r="AB31" s="291">
        <v>3001.33</v>
      </c>
      <c r="AC31" s="290" t="s">
        <v>65</v>
      </c>
    </row>
    <row r="32" spans="1:29" ht="17.25" customHeight="1">
      <c r="A32" s="18"/>
      <c r="B32" s="100" t="s">
        <v>32</v>
      </c>
      <c r="C32" s="295">
        <f t="shared" si="4"/>
        <v>886.05</v>
      </c>
      <c r="D32" s="291">
        <f t="shared" si="5"/>
        <v>11.18</v>
      </c>
      <c r="E32" s="296">
        <v>713.86</v>
      </c>
      <c r="F32" s="290"/>
      <c r="G32" s="296">
        <v>19.87</v>
      </c>
      <c r="H32" s="290"/>
      <c r="I32" s="290" t="s">
        <v>65</v>
      </c>
      <c r="J32" s="290"/>
      <c r="K32" s="290" t="s">
        <v>65</v>
      </c>
      <c r="L32" s="290"/>
      <c r="M32" s="290" t="s">
        <v>65</v>
      </c>
      <c r="N32" s="290"/>
      <c r="O32" s="290" t="s">
        <v>65</v>
      </c>
      <c r="P32" s="290" t="s">
        <v>65</v>
      </c>
      <c r="Q32" s="290"/>
      <c r="R32" s="290" t="s">
        <v>65</v>
      </c>
      <c r="S32" s="290"/>
      <c r="T32" s="290">
        <v>152.32</v>
      </c>
      <c r="U32" s="291">
        <v>11.18</v>
      </c>
      <c r="V32" s="290" t="s">
        <v>65</v>
      </c>
      <c r="W32" s="290" t="s">
        <v>65</v>
      </c>
      <c r="X32" s="290"/>
      <c r="Y32" s="290" t="s">
        <v>65</v>
      </c>
      <c r="Z32" s="290"/>
      <c r="AA32" s="290" t="s">
        <v>118</v>
      </c>
      <c r="AB32" s="291">
        <v>11.18</v>
      </c>
      <c r="AC32" s="290" t="s">
        <v>65</v>
      </c>
    </row>
    <row r="33" spans="1:29" ht="17.25" customHeight="1">
      <c r="A33" s="18"/>
      <c r="B33" s="100" t="s">
        <v>33</v>
      </c>
      <c r="C33" s="295">
        <f t="shared" si="4"/>
        <v>9038.789999999999</v>
      </c>
      <c r="D33" s="291">
        <f t="shared" si="5"/>
        <v>1955.55</v>
      </c>
      <c r="E33" s="290">
        <v>8671.6</v>
      </c>
      <c r="F33" s="291">
        <v>1955.15</v>
      </c>
      <c r="G33" s="290">
        <v>109.88</v>
      </c>
      <c r="H33" s="291">
        <v>0.4</v>
      </c>
      <c r="I33" s="290" t="s">
        <v>65</v>
      </c>
      <c r="J33" s="290"/>
      <c r="K33" s="290" t="s">
        <v>65</v>
      </c>
      <c r="L33" s="290"/>
      <c r="M33" s="290" t="s">
        <v>65</v>
      </c>
      <c r="N33" s="290"/>
      <c r="O33" s="290" t="s">
        <v>65</v>
      </c>
      <c r="P33" s="290" t="s">
        <v>65</v>
      </c>
      <c r="Q33" s="290"/>
      <c r="R33" s="290" t="s">
        <v>65</v>
      </c>
      <c r="S33" s="290"/>
      <c r="T33" s="296">
        <v>130.17</v>
      </c>
      <c r="U33" s="290"/>
      <c r="V33" s="290" t="s">
        <v>65</v>
      </c>
      <c r="W33" s="290" t="s">
        <v>65</v>
      </c>
      <c r="X33" s="290"/>
      <c r="Y33" s="290" t="s">
        <v>65</v>
      </c>
      <c r="Z33" s="290"/>
      <c r="AA33" s="290">
        <v>127.14</v>
      </c>
      <c r="AB33" s="291">
        <v>1955.55</v>
      </c>
      <c r="AC33" s="290" t="s">
        <v>65</v>
      </c>
    </row>
    <row r="34" spans="1:29" ht="17.25" customHeight="1">
      <c r="A34" s="18"/>
      <c r="B34" s="100" t="s">
        <v>34</v>
      </c>
      <c r="C34" s="295">
        <f t="shared" si="4"/>
        <v>15462.100000000002</v>
      </c>
      <c r="D34" s="291">
        <f t="shared" si="5"/>
        <v>2265.04</v>
      </c>
      <c r="E34" s="290">
        <v>11431.35</v>
      </c>
      <c r="F34" s="291">
        <v>545.51</v>
      </c>
      <c r="G34" s="290">
        <v>2652.36</v>
      </c>
      <c r="H34" s="291">
        <v>1709.97</v>
      </c>
      <c r="I34" s="290">
        <v>0.7</v>
      </c>
      <c r="J34" s="290"/>
      <c r="K34" s="290" t="s">
        <v>65</v>
      </c>
      <c r="L34" s="290"/>
      <c r="M34" s="290" t="s">
        <v>65</v>
      </c>
      <c r="N34" s="290"/>
      <c r="O34" s="290">
        <v>0.78</v>
      </c>
      <c r="P34" s="290" t="s">
        <v>65</v>
      </c>
      <c r="Q34" s="290"/>
      <c r="R34" s="290" t="s">
        <v>65</v>
      </c>
      <c r="S34" s="290"/>
      <c r="T34" s="290">
        <v>201.83</v>
      </c>
      <c r="U34" s="291">
        <v>11.56</v>
      </c>
      <c r="V34" s="290" t="s">
        <v>65</v>
      </c>
      <c r="W34" s="290" t="s">
        <v>65</v>
      </c>
      <c r="X34" s="290"/>
      <c r="Y34" s="290" t="s">
        <v>65</v>
      </c>
      <c r="Z34" s="290"/>
      <c r="AA34" s="290">
        <v>1175.08</v>
      </c>
      <c r="AB34" s="291">
        <v>2265.04</v>
      </c>
      <c r="AC34" s="290" t="s">
        <v>65</v>
      </c>
    </row>
    <row r="35" spans="1:29" ht="17.25" customHeight="1">
      <c r="A35" s="18"/>
      <c r="B35" s="100"/>
      <c r="C35" s="264"/>
      <c r="D35" s="288"/>
      <c r="E35" s="268"/>
      <c r="F35" s="291"/>
      <c r="G35" s="268"/>
      <c r="H35" s="291"/>
      <c r="I35" s="268"/>
      <c r="J35" s="291"/>
      <c r="K35" s="268"/>
      <c r="L35" s="291"/>
      <c r="M35" s="268"/>
      <c r="N35" s="291"/>
      <c r="O35" s="268"/>
      <c r="P35" s="268"/>
      <c r="Q35" s="291"/>
      <c r="R35" s="268"/>
      <c r="S35" s="291"/>
      <c r="T35" s="268"/>
      <c r="U35" s="291"/>
      <c r="V35" s="268"/>
      <c r="W35" s="268"/>
      <c r="X35" s="291"/>
      <c r="Y35" s="268"/>
      <c r="Z35" s="291"/>
      <c r="AA35" s="268"/>
      <c r="AB35" s="291"/>
      <c r="AC35" s="268"/>
    </row>
    <row r="36" spans="1:29" s="103" customFormat="1" ht="17.25" customHeight="1">
      <c r="A36" s="118" t="s">
        <v>35</v>
      </c>
      <c r="B36" s="119"/>
      <c r="C36" s="292">
        <f>SUM(C37:C41)</f>
        <v>1081.81</v>
      </c>
      <c r="D36" s="288">
        <f>SUM(D37:D41)</f>
        <v>323.82</v>
      </c>
      <c r="E36" s="293">
        <f>SUM(E37:E41)</f>
        <v>489.08</v>
      </c>
      <c r="F36" s="288">
        <f>SUM(F37:F41)</f>
        <v>256.7</v>
      </c>
      <c r="G36" s="294">
        <f>SUM(G37:G41)</f>
        <v>76.87</v>
      </c>
      <c r="H36" s="288"/>
      <c r="I36" s="294">
        <f>SUM(I37:I41)</f>
        <v>1.85</v>
      </c>
      <c r="J36" s="293"/>
      <c r="K36" s="293">
        <f>SUM(K37:K41)</f>
        <v>450.91</v>
      </c>
      <c r="L36" s="288">
        <f>SUM(L37:L41)</f>
        <v>67.12</v>
      </c>
      <c r="M36" s="293" t="s">
        <v>65</v>
      </c>
      <c r="N36" s="293"/>
      <c r="O36" s="293" t="s">
        <v>65</v>
      </c>
      <c r="P36" s="293" t="s">
        <v>65</v>
      </c>
      <c r="Q36" s="293"/>
      <c r="R36" s="293" t="s">
        <v>65</v>
      </c>
      <c r="S36" s="293"/>
      <c r="T36" s="293" t="s">
        <v>65</v>
      </c>
      <c r="U36" s="293"/>
      <c r="V36" s="293" t="s">
        <v>65</v>
      </c>
      <c r="W36" s="293" t="s">
        <v>65</v>
      </c>
      <c r="X36" s="293"/>
      <c r="Y36" s="293" t="s">
        <v>65</v>
      </c>
      <c r="Z36" s="293"/>
      <c r="AA36" s="293">
        <f>SUM(AA37:AA41)</f>
        <v>63.1</v>
      </c>
      <c r="AB36" s="288">
        <f>SUM(AB37:AB41)</f>
        <v>323.82</v>
      </c>
      <c r="AC36" s="293" t="s">
        <v>65</v>
      </c>
    </row>
    <row r="37" spans="1:29" ht="17.25" customHeight="1">
      <c r="A37" s="18"/>
      <c r="B37" s="100" t="s">
        <v>36</v>
      </c>
      <c r="C37" s="295">
        <f>SUM(E37,G37,I37,K37,M37,O37,P37,R37,T37,V37,W37,Y37,AA37,AC37)</f>
        <v>552.06</v>
      </c>
      <c r="D37" s="291">
        <f>SUM(AB37)</f>
        <v>256.7</v>
      </c>
      <c r="E37" s="290">
        <v>434.53</v>
      </c>
      <c r="F37" s="291">
        <v>256.7</v>
      </c>
      <c r="G37" s="296">
        <v>54.46</v>
      </c>
      <c r="H37" s="290"/>
      <c r="I37" s="296">
        <v>1.53</v>
      </c>
      <c r="J37" s="290"/>
      <c r="K37" s="290" t="s">
        <v>65</v>
      </c>
      <c r="L37" s="290"/>
      <c r="M37" s="290" t="s">
        <v>65</v>
      </c>
      <c r="N37" s="290"/>
      <c r="O37" s="290" t="s">
        <v>65</v>
      </c>
      <c r="P37" s="290" t="s">
        <v>65</v>
      </c>
      <c r="Q37" s="290"/>
      <c r="R37" s="290" t="s">
        <v>65</v>
      </c>
      <c r="S37" s="290"/>
      <c r="T37" s="290" t="s">
        <v>65</v>
      </c>
      <c r="U37" s="290"/>
      <c r="V37" s="290" t="s">
        <v>65</v>
      </c>
      <c r="W37" s="290" t="s">
        <v>65</v>
      </c>
      <c r="X37" s="290"/>
      <c r="Y37" s="290" t="s">
        <v>65</v>
      </c>
      <c r="Z37" s="290"/>
      <c r="AA37" s="290">
        <v>61.54</v>
      </c>
      <c r="AB37" s="291">
        <v>256.7</v>
      </c>
      <c r="AC37" s="290" t="s">
        <v>65</v>
      </c>
    </row>
    <row r="38" spans="1:29" ht="17.25" customHeight="1">
      <c r="A38" s="18"/>
      <c r="B38" s="100" t="s">
        <v>37</v>
      </c>
      <c r="C38" s="295">
        <f>SUM(E38,G38,I38,K38,M38,O38,P38,R38,T38,V38,W38,Y38,AA38,AC38)</f>
        <v>95.85</v>
      </c>
      <c r="D38" s="291">
        <f>SUM(AB38)</f>
        <v>0.27</v>
      </c>
      <c r="E38" s="296">
        <v>54.55</v>
      </c>
      <c r="F38" s="290"/>
      <c r="G38" s="296">
        <v>22.41</v>
      </c>
      <c r="H38" s="291"/>
      <c r="I38" s="296">
        <v>0.32</v>
      </c>
      <c r="J38" s="290"/>
      <c r="K38" s="290">
        <v>17.01</v>
      </c>
      <c r="L38" s="291">
        <v>0.27</v>
      </c>
      <c r="M38" s="290" t="s">
        <v>65</v>
      </c>
      <c r="N38" s="290"/>
      <c r="O38" s="290" t="s">
        <v>65</v>
      </c>
      <c r="P38" s="290" t="s">
        <v>65</v>
      </c>
      <c r="Q38" s="290"/>
      <c r="R38" s="290" t="s">
        <v>65</v>
      </c>
      <c r="S38" s="290"/>
      <c r="T38" s="290" t="s">
        <v>65</v>
      </c>
      <c r="U38" s="290"/>
      <c r="V38" s="290" t="s">
        <v>65</v>
      </c>
      <c r="W38" s="290" t="s">
        <v>65</v>
      </c>
      <c r="X38" s="290"/>
      <c r="Y38" s="290" t="s">
        <v>65</v>
      </c>
      <c r="Z38" s="290"/>
      <c r="AA38" s="290">
        <v>1.56</v>
      </c>
      <c r="AB38" s="291">
        <v>0.27</v>
      </c>
      <c r="AC38" s="290" t="s">
        <v>65</v>
      </c>
    </row>
    <row r="39" spans="1:29" ht="17.25" customHeight="1">
      <c r="A39" s="18"/>
      <c r="B39" s="100" t="s">
        <v>38</v>
      </c>
      <c r="C39" s="295">
        <f>SUM(E39,G39,I39,K39,M39,O39,P39,R39,T39,V39,W39,Y39,AA39,AC39)</f>
        <v>48.2</v>
      </c>
      <c r="D39" s="291">
        <f>SUM(AB39)</f>
        <v>2.48</v>
      </c>
      <c r="E39" s="290" t="s">
        <v>65</v>
      </c>
      <c r="F39" s="290"/>
      <c r="G39" s="290" t="s">
        <v>65</v>
      </c>
      <c r="H39" s="290"/>
      <c r="I39" s="290" t="s">
        <v>65</v>
      </c>
      <c r="J39" s="290"/>
      <c r="K39" s="290">
        <v>48.2</v>
      </c>
      <c r="L39" s="291">
        <v>2.48</v>
      </c>
      <c r="M39" s="290" t="s">
        <v>65</v>
      </c>
      <c r="N39" s="290"/>
      <c r="O39" s="290" t="s">
        <v>65</v>
      </c>
      <c r="P39" s="290" t="s">
        <v>65</v>
      </c>
      <c r="Q39" s="290"/>
      <c r="R39" s="290" t="s">
        <v>65</v>
      </c>
      <c r="S39" s="290"/>
      <c r="T39" s="290" t="s">
        <v>65</v>
      </c>
      <c r="U39" s="290"/>
      <c r="V39" s="290" t="s">
        <v>65</v>
      </c>
      <c r="W39" s="290" t="s">
        <v>65</v>
      </c>
      <c r="X39" s="290"/>
      <c r="Y39" s="290" t="s">
        <v>65</v>
      </c>
      <c r="Z39" s="290"/>
      <c r="AA39" s="290" t="s">
        <v>65</v>
      </c>
      <c r="AB39" s="291">
        <v>2.48</v>
      </c>
      <c r="AC39" s="290" t="s">
        <v>65</v>
      </c>
    </row>
    <row r="40" spans="1:29" ht="17.25" customHeight="1">
      <c r="A40" s="18"/>
      <c r="B40" s="100" t="s">
        <v>39</v>
      </c>
      <c r="C40" s="295">
        <f>SUM(E40,G40,I40,K40,M40,O40,P40,R40,T40,V40,W40,Y40,AA40,AC40)</f>
        <v>75.23</v>
      </c>
      <c r="D40" s="291">
        <f>SUM(AB40)</f>
        <v>64.37</v>
      </c>
      <c r="E40" s="290" t="s">
        <v>65</v>
      </c>
      <c r="F40" s="290"/>
      <c r="G40" s="290" t="s">
        <v>65</v>
      </c>
      <c r="H40" s="290"/>
      <c r="I40" s="290" t="s">
        <v>65</v>
      </c>
      <c r="J40" s="290"/>
      <c r="K40" s="290">
        <v>75.23</v>
      </c>
      <c r="L40" s="291">
        <v>64.37</v>
      </c>
      <c r="M40" s="290" t="s">
        <v>65</v>
      </c>
      <c r="N40" s="290"/>
      <c r="O40" s="290" t="s">
        <v>65</v>
      </c>
      <c r="P40" s="290" t="s">
        <v>65</v>
      </c>
      <c r="Q40" s="290"/>
      <c r="R40" s="290" t="s">
        <v>65</v>
      </c>
      <c r="S40" s="290"/>
      <c r="T40" s="290" t="s">
        <v>65</v>
      </c>
      <c r="U40" s="290"/>
      <c r="V40" s="290" t="s">
        <v>65</v>
      </c>
      <c r="W40" s="290" t="s">
        <v>65</v>
      </c>
      <c r="X40" s="290"/>
      <c r="Y40" s="290" t="s">
        <v>65</v>
      </c>
      <c r="Z40" s="290"/>
      <c r="AA40" s="290" t="s">
        <v>65</v>
      </c>
      <c r="AB40" s="291">
        <v>64.37</v>
      </c>
      <c r="AC40" s="290" t="s">
        <v>65</v>
      </c>
    </row>
    <row r="41" spans="1:29" ht="17.25" customHeight="1">
      <c r="A41" s="18"/>
      <c r="B41" s="100" t="s">
        <v>40</v>
      </c>
      <c r="C41" s="295">
        <f>SUM(E41,G41,I41,K41,M41,O41,P41,R41,T41,V41,W41,Y41,AA41,AC41)</f>
        <v>310.47</v>
      </c>
      <c r="D41" s="290"/>
      <c r="E41" s="290" t="s">
        <v>65</v>
      </c>
      <c r="F41" s="290"/>
      <c r="G41" s="290" t="s">
        <v>65</v>
      </c>
      <c r="H41" s="290"/>
      <c r="I41" s="290" t="s">
        <v>65</v>
      </c>
      <c r="J41" s="290"/>
      <c r="K41" s="296">
        <v>310.47</v>
      </c>
      <c r="L41" s="290"/>
      <c r="M41" s="290" t="s">
        <v>65</v>
      </c>
      <c r="N41" s="290"/>
      <c r="O41" s="290" t="s">
        <v>65</v>
      </c>
      <c r="P41" s="290" t="s">
        <v>65</v>
      </c>
      <c r="Q41" s="290"/>
      <c r="R41" s="290" t="s">
        <v>65</v>
      </c>
      <c r="S41" s="290"/>
      <c r="T41" s="290" t="s">
        <v>65</v>
      </c>
      <c r="U41" s="290"/>
      <c r="V41" s="290" t="s">
        <v>65</v>
      </c>
      <c r="W41" s="290" t="s">
        <v>65</v>
      </c>
      <c r="X41" s="290"/>
      <c r="Y41" s="290" t="s">
        <v>65</v>
      </c>
      <c r="Z41" s="290"/>
      <c r="AA41" s="290" t="s">
        <v>65</v>
      </c>
      <c r="AB41" s="290" t="s">
        <v>65</v>
      </c>
      <c r="AC41" s="290" t="s">
        <v>65</v>
      </c>
    </row>
    <row r="42" spans="1:29" ht="17.25" customHeight="1">
      <c r="A42" s="18"/>
      <c r="B42" s="100"/>
      <c r="C42" s="264"/>
      <c r="D42" s="288"/>
      <c r="E42" s="268"/>
      <c r="F42" s="291"/>
      <c r="G42" s="268"/>
      <c r="H42" s="291"/>
      <c r="I42" s="268"/>
      <c r="J42" s="291"/>
      <c r="K42" s="268"/>
      <c r="L42" s="291"/>
      <c r="M42" s="268"/>
      <c r="N42" s="291"/>
      <c r="O42" s="268"/>
      <c r="P42" s="268"/>
      <c r="Q42" s="291"/>
      <c r="R42" s="268"/>
      <c r="S42" s="291"/>
      <c r="T42" s="268"/>
      <c r="U42" s="291"/>
      <c r="V42" s="268"/>
      <c r="W42" s="268"/>
      <c r="X42" s="291"/>
      <c r="Y42" s="268"/>
      <c r="Z42" s="291"/>
      <c r="AA42" s="268"/>
      <c r="AB42" s="291"/>
      <c r="AC42" s="268"/>
    </row>
    <row r="43" spans="1:29" s="103" customFormat="1" ht="17.25" customHeight="1">
      <c r="A43" s="118" t="s">
        <v>41</v>
      </c>
      <c r="B43" s="119"/>
      <c r="C43" s="292">
        <f>SUM(C44:C47)</f>
        <v>1777.41</v>
      </c>
      <c r="D43" s="288">
        <f>SUM(D44:D47)</f>
        <v>667.13</v>
      </c>
      <c r="E43" s="293">
        <f>SUM(E44:E47)</f>
        <v>1171.29</v>
      </c>
      <c r="F43" s="288">
        <f>SUM(F44:F47)</f>
        <v>549.96</v>
      </c>
      <c r="G43" s="294">
        <f>SUM(G44:G47)</f>
        <v>209.79000000000002</v>
      </c>
      <c r="H43" s="293"/>
      <c r="I43" s="294">
        <f>SUM(I44:I47)</f>
        <v>21.389999999999997</v>
      </c>
      <c r="J43" s="293"/>
      <c r="K43" s="293">
        <f>SUM(K44:K47)</f>
        <v>223.38</v>
      </c>
      <c r="L43" s="288">
        <f>SUM(L44:L47)</f>
        <v>78.6</v>
      </c>
      <c r="M43" s="293">
        <f>SUM(M44:M47)</f>
        <v>89.47000000000001</v>
      </c>
      <c r="N43" s="288">
        <f>SUM(N44:N47)</f>
        <v>24.14</v>
      </c>
      <c r="O43" s="293" t="s">
        <v>65</v>
      </c>
      <c r="P43" s="293" t="s">
        <v>65</v>
      </c>
      <c r="Q43" s="293"/>
      <c r="R43" s="293" t="s">
        <v>65</v>
      </c>
      <c r="S43" s="293"/>
      <c r="T43" s="293" t="s">
        <v>65</v>
      </c>
      <c r="U43" s="293"/>
      <c r="V43" s="293" t="s">
        <v>65</v>
      </c>
      <c r="W43" s="294">
        <f>SUM(W44:W47)</f>
        <v>13.49</v>
      </c>
      <c r="X43" s="293"/>
      <c r="Y43" s="293">
        <f>SUM(Y44:Y47)</f>
        <v>14.43</v>
      </c>
      <c r="Z43" s="288">
        <f>SUM(Z44:Z47)</f>
        <v>14.43</v>
      </c>
      <c r="AA43" s="293">
        <f>SUM(AA44:AA47)</f>
        <v>34.17</v>
      </c>
      <c r="AB43" s="288">
        <f>SUM(AB44:AB47)</f>
        <v>667.13</v>
      </c>
      <c r="AC43" s="293" t="s">
        <v>65</v>
      </c>
    </row>
    <row r="44" spans="1:29" ht="17.25" customHeight="1">
      <c r="A44" s="73"/>
      <c r="B44" s="100" t="s">
        <v>42</v>
      </c>
      <c r="C44" s="295">
        <f>SUM(E44,G44,I44,K44,M44,O44,P44,R44,T44,V44,W44,Y44,AA44,AC44)</f>
        <v>251.96</v>
      </c>
      <c r="D44" s="291">
        <f>SUM(AB44)</f>
        <v>25.52</v>
      </c>
      <c r="E44" s="296">
        <v>60.07</v>
      </c>
      <c r="F44" s="290"/>
      <c r="G44" s="296">
        <v>31.09</v>
      </c>
      <c r="H44" s="290"/>
      <c r="I44" s="296">
        <v>1.15</v>
      </c>
      <c r="J44" s="290"/>
      <c r="K44" s="290">
        <v>37.27</v>
      </c>
      <c r="L44" s="291">
        <v>10.63</v>
      </c>
      <c r="M44" s="290">
        <v>64.67</v>
      </c>
      <c r="N44" s="291">
        <v>0.46</v>
      </c>
      <c r="O44" s="290" t="s">
        <v>65</v>
      </c>
      <c r="P44" s="290" t="s">
        <v>65</v>
      </c>
      <c r="Q44" s="290"/>
      <c r="R44" s="290" t="s">
        <v>65</v>
      </c>
      <c r="S44" s="290"/>
      <c r="T44" s="290" t="s">
        <v>65</v>
      </c>
      <c r="U44" s="290"/>
      <c r="V44" s="290" t="s">
        <v>65</v>
      </c>
      <c r="W44" s="296">
        <v>12.48</v>
      </c>
      <c r="X44" s="290"/>
      <c r="Y44" s="296">
        <v>14.43</v>
      </c>
      <c r="Z44" s="291">
        <v>14.43</v>
      </c>
      <c r="AA44" s="290">
        <v>30.8</v>
      </c>
      <c r="AB44" s="291">
        <v>25.52</v>
      </c>
      <c r="AC44" s="290" t="s">
        <v>65</v>
      </c>
    </row>
    <row r="45" spans="1:29" ht="17.25" customHeight="1">
      <c r="A45" s="73"/>
      <c r="B45" s="100" t="s">
        <v>43</v>
      </c>
      <c r="C45" s="295">
        <f>SUM(E45,G45,I45,K45,M45,O45,P45,R45,T45,V45,W45,Y45,AA45,AC45)</f>
        <v>251.82</v>
      </c>
      <c r="D45" s="291">
        <f>SUM(AB45)</f>
        <v>115.37</v>
      </c>
      <c r="E45" s="290">
        <v>145.48</v>
      </c>
      <c r="F45" s="291">
        <v>100.93</v>
      </c>
      <c r="G45" s="296">
        <v>65.96</v>
      </c>
      <c r="H45" s="290"/>
      <c r="I45" s="296">
        <v>17.95</v>
      </c>
      <c r="J45" s="290"/>
      <c r="K45" s="290">
        <v>22.43</v>
      </c>
      <c r="L45" s="291">
        <v>14.44</v>
      </c>
      <c r="M45" s="290" t="s">
        <v>118</v>
      </c>
      <c r="N45" s="290"/>
      <c r="O45" s="290" t="s">
        <v>65</v>
      </c>
      <c r="P45" s="290" t="s">
        <v>65</v>
      </c>
      <c r="Q45" s="290"/>
      <c r="R45" s="290" t="s">
        <v>65</v>
      </c>
      <c r="S45" s="290"/>
      <c r="T45" s="290" t="s">
        <v>65</v>
      </c>
      <c r="U45" s="290"/>
      <c r="V45" s="290" t="s">
        <v>65</v>
      </c>
      <c r="W45" s="290" t="s">
        <v>65</v>
      </c>
      <c r="X45" s="290"/>
      <c r="Y45" s="290" t="s">
        <v>65</v>
      </c>
      <c r="Z45" s="290"/>
      <c r="AA45" s="290" t="s">
        <v>65</v>
      </c>
      <c r="AB45" s="291">
        <v>115.37</v>
      </c>
      <c r="AC45" s="290" t="s">
        <v>65</v>
      </c>
    </row>
    <row r="46" spans="1:29" ht="17.25" customHeight="1">
      <c r="A46" s="73"/>
      <c r="B46" s="100" t="s">
        <v>44</v>
      </c>
      <c r="C46" s="295">
        <f>SUM(E46,G46,I46,K46,M46,O46,P46,R46,T46,V46,W46,Y46,AA46,AC46)</f>
        <v>105.46000000000001</v>
      </c>
      <c r="D46" s="291">
        <f>SUM(AB46)</f>
        <v>64.8</v>
      </c>
      <c r="E46" s="290" t="s">
        <v>118</v>
      </c>
      <c r="F46" s="290"/>
      <c r="G46" s="296">
        <v>14.81</v>
      </c>
      <c r="H46" s="290"/>
      <c r="I46" s="296">
        <v>1.49</v>
      </c>
      <c r="J46" s="290"/>
      <c r="K46" s="290">
        <v>63.09</v>
      </c>
      <c r="L46" s="291">
        <v>41.12</v>
      </c>
      <c r="M46" s="290">
        <v>24.57</v>
      </c>
      <c r="N46" s="291">
        <v>23.68</v>
      </c>
      <c r="O46" s="290" t="s">
        <v>65</v>
      </c>
      <c r="P46" s="290" t="s">
        <v>65</v>
      </c>
      <c r="Q46" s="290"/>
      <c r="R46" s="290" t="s">
        <v>65</v>
      </c>
      <c r="S46" s="290"/>
      <c r="T46" s="290" t="s">
        <v>65</v>
      </c>
      <c r="U46" s="290"/>
      <c r="V46" s="290" t="s">
        <v>65</v>
      </c>
      <c r="W46" s="296">
        <v>1.01</v>
      </c>
      <c r="X46" s="290"/>
      <c r="Y46" s="290" t="s">
        <v>65</v>
      </c>
      <c r="Z46" s="290"/>
      <c r="AA46" s="290">
        <v>0.49</v>
      </c>
      <c r="AB46" s="291">
        <v>64.8</v>
      </c>
      <c r="AC46" s="290" t="s">
        <v>65</v>
      </c>
    </row>
    <row r="47" spans="1:29" ht="17.25" customHeight="1">
      <c r="A47" s="73"/>
      <c r="B47" s="100" t="s">
        <v>45</v>
      </c>
      <c r="C47" s="295">
        <f>SUM(E47,G47,I47,K47,M47,O47,P47,R47,T47,V47,W47,Y47,AA47,AC47)</f>
        <v>1168.17</v>
      </c>
      <c r="D47" s="291">
        <f>SUM(AB47)</f>
        <v>461.44</v>
      </c>
      <c r="E47" s="290">
        <v>965.74</v>
      </c>
      <c r="F47" s="291">
        <v>449.03</v>
      </c>
      <c r="G47" s="296">
        <v>97.93</v>
      </c>
      <c r="H47" s="290"/>
      <c r="I47" s="296">
        <v>0.8</v>
      </c>
      <c r="J47" s="290"/>
      <c r="K47" s="290">
        <v>100.59</v>
      </c>
      <c r="L47" s="291">
        <v>12.41</v>
      </c>
      <c r="M47" s="296">
        <v>0.23</v>
      </c>
      <c r="N47" s="290"/>
      <c r="O47" s="290" t="s">
        <v>65</v>
      </c>
      <c r="P47" s="290" t="s">
        <v>65</v>
      </c>
      <c r="Q47" s="290"/>
      <c r="R47" s="290" t="s">
        <v>65</v>
      </c>
      <c r="S47" s="290"/>
      <c r="T47" s="290" t="s">
        <v>65</v>
      </c>
      <c r="U47" s="290"/>
      <c r="V47" s="290" t="s">
        <v>65</v>
      </c>
      <c r="W47" s="290" t="s">
        <v>65</v>
      </c>
      <c r="X47" s="290"/>
      <c r="Y47" s="290" t="s">
        <v>65</v>
      </c>
      <c r="Z47" s="290"/>
      <c r="AA47" s="290">
        <v>2.88</v>
      </c>
      <c r="AB47" s="291">
        <v>461.44</v>
      </c>
      <c r="AC47" s="290" t="s">
        <v>65</v>
      </c>
    </row>
    <row r="48" spans="1:29" ht="17.25" customHeight="1">
      <c r="A48" s="73"/>
      <c r="B48" s="100"/>
      <c r="C48" s="264"/>
      <c r="D48" s="288"/>
      <c r="E48" s="268"/>
      <c r="F48" s="291"/>
      <c r="G48" s="268"/>
      <c r="H48" s="291"/>
      <c r="I48" s="268"/>
      <c r="J48" s="291"/>
      <c r="K48" s="268"/>
      <c r="L48" s="291"/>
      <c r="M48" s="268"/>
      <c r="N48" s="291"/>
      <c r="O48" s="268"/>
      <c r="P48" s="268"/>
      <c r="Q48" s="291"/>
      <c r="R48" s="268"/>
      <c r="S48" s="291"/>
      <c r="T48" s="268"/>
      <c r="U48" s="291"/>
      <c r="V48" s="268"/>
      <c r="W48" s="268"/>
      <c r="X48" s="291"/>
      <c r="Y48" s="268"/>
      <c r="Z48" s="291"/>
      <c r="AA48" s="268"/>
      <c r="AB48" s="291"/>
      <c r="AC48" s="268"/>
    </row>
    <row r="49" spans="1:29" s="103" customFormat="1" ht="17.25" customHeight="1">
      <c r="A49" s="118" t="s">
        <v>46</v>
      </c>
      <c r="B49" s="119"/>
      <c r="C49" s="292">
        <f aca="true" t="shared" si="6" ref="C49:I49">SUM(C50:C55)</f>
        <v>1673.84</v>
      </c>
      <c r="D49" s="288">
        <f t="shared" si="6"/>
        <v>747.99</v>
      </c>
      <c r="E49" s="293">
        <f t="shared" si="6"/>
        <v>826.52</v>
      </c>
      <c r="F49" s="288">
        <f t="shared" si="6"/>
        <v>595.15</v>
      </c>
      <c r="G49" s="293">
        <v>579.23</v>
      </c>
      <c r="H49" s="288">
        <v>100.43</v>
      </c>
      <c r="I49" s="294">
        <f t="shared" si="6"/>
        <v>16.990000000000002</v>
      </c>
      <c r="J49" s="293"/>
      <c r="K49" s="293" t="s">
        <v>65</v>
      </c>
      <c r="L49" s="293"/>
      <c r="M49" s="294">
        <f>SUM(M50:M55)</f>
        <v>0.53</v>
      </c>
      <c r="N49" s="293"/>
      <c r="O49" s="293" t="s">
        <v>65</v>
      </c>
      <c r="P49" s="293" t="s">
        <v>65</v>
      </c>
      <c r="Q49" s="293"/>
      <c r="R49" s="293" t="s">
        <v>65</v>
      </c>
      <c r="S49" s="293"/>
      <c r="T49" s="293" t="s">
        <v>65</v>
      </c>
      <c r="U49" s="293"/>
      <c r="V49" s="293">
        <f>SUM(V50:V55)</f>
        <v>0.03</v>
      </c>
      <c r="W49" s="293" t="s">
        <v>65</v>
      </c>
      <c r="X49" s="293"/>
      <c r="Y49" s="293" t="s">
        <v>65</v>
      </c>
      <c r="Z49" s="293"/>
      <c r="AA49" s="293">
        <f>SUM(AA50:AA55)</f>
        <v>77.94</v>
      </c>
      <c r="AB49" s="288">
        <f>SUM(AB50:AB55)</f>
        <v>747.99</v>
      </c>
      <c r="AC49" s="293">
        <f>SUM(AC50:AC55)</f>
        <v>0.89</v>
      </c>
    </row>
    <row r="50" spans="1:29" ht="17.25" customHeight="1">
      <c r="A50" s="18"/>
      <c r="B50" s="100" t="s">
        <v>47</v>
      </c>
      <c r="C50" s="298">
        <f aca="true" t="shared" si="7" ref="C50:C55">SUM(E50,G50,I50,K50,M50,O50,P50,R50,T50,V50,W50,Y50,AA50,AC50)</f>
        <v>7.43</v>
      </c>
      <c r="D50" s="290"/>
      <c r="E50" s="290" t="s">
        <v>118</v>
      </c>
      <c r="F50" s="290"/>
      <c r="G50" s="290" t="s">
        <v>65</v>
      </c>
      <c r="H50" s="290"/>
      <c r="I50" s="290" t="s">
        <v>118</v>
      </c>
      <c r="J50" s="290"/>
      <c r="K50" s="290" t="s">
        <v>65</v>
      </c>
      <c r="L50" s="290"/>
      <c r="M50" s="290" t="s">
        <v>65</v>
      </c>
      <c r="N50" s="290"/>
      <c r="O50" s="290" t="s">
        <v>65</v>
      </c>
      <c r="P50" s="290" t="s">
        <v>65</v>
      </c>
      <c r="Q50" s="290"/>
      <c r="R50" s="290" t="s">
        <v>65</v>
      </c>
      <c r="S50" s="290"/>
      <c r="T50" s="290" t="s">
        <v>65</v>
      </c>
      <c r="U50" s="290"/>
      <c r="V50" s="290" t="s">
        <v>65</v>
      </c>
      <c r="W50" s="290" t="s">
        <v>65</v>
      </c>
      <c r="X50" s="290"/>
      <c r="Y50" s="290" t="s">
        <v>65</v>
      </c>
      <c r="Z50" s="290"/>
      <c r="AA50" s="296">
        <v>7.43</v>
      </c>
      <c r="AB50" s="290" t="s">
        <v>65</v>
      </c>
      <c r="AC50" s="290" t="s">
        <v>65</v>
      </c>
    </row>
    <row r="51" spans="1:29" ht="17.25" customHeight="1">
      <c r="A51" s="18"/>
      <c r="B51" s="100" t="s">
        <v>48</v>
      </c>
      <c r="C51" s="298">
        <f t="shared" si="7"/>
        <v>17.54</v>
      </c>
      <c r="D51" s="290"/>
      <c r="E51" s="290" t="s">
        <v>118</v>
      </c>
      <c r="F51" s="290"/>
      <c r="G51" s="296">
        <v>15.55</v>
      </c>
      <c r="H51" s="290"/>
      <c r="I51" s="296">
        <v>1.99</v>
      </c>
      <c r="J51" s="290"/>
      <c r="K51" s="290" t="s">
        <v>65</v>
      </c>
      <c r="L51" s="290"/>
      <c r="M51" s="290" t="s">
        <v>65</v>
      </c>
      <c r="N51" s="290"/>
      <c r="O51" s="290" t="s">
        <v>65</v>
      </c>
      <c r="P51" s="290" t="s">
        <v>65</v>
      </c>
      <c r="Q51" s="290"/>
      <c r="R51" s="290" t="s">
        <v>65</v>
      </c>
      <c r="S51" s="290"/>
      <c r="T51" s="290" t="s">
        <v>65</v>
      </c>
      <c r="U51" s="290"/>
      <c r="V51" s="290" t="s">
        <v>65</v>
      </c>
      <c r="W51" s="290" t="s">
        <v>65</v>
      </c>
      <c r="X51" s="290"/>
      <c r="Y51" s="290" t="s">
        <v>65</v>
      </c>
      <c r="Z51" s="290"/>
      <c r="AA51" s="290" t="s">
        <v>118</v>
      </c>
      <c r="AB51" s="290" t="s">
        <v>65</v>
      </c>
      <c r="AC51" s="290" t="s">
        <v>65</v>
      </c>
    </row>
    <row r="52" spans="1:29" ht="17.25" customHeight="1">
      <c r="A52" s="18"/>
      <c r="B52" s="100" t="s">
        <v>49</v>
      </c>
      <c r="C52" s="298">
        <f t="shared" si="7"/>
        <v>196.20999999999998</v>
      </c>
      <c r="D52" s="291">
        <f>SUM(AB52)</f>
        <v>30.51</v>
      </c>
      <c r="E52" s="296">
        <v>98.05</v>
      </c>
      <c r="F52" s="290"/>
      <c r="G52" s="290">
        <v>43.72</v>
      </c>
      <c r="H52" s="291">
        <v>30.51</v>
      </c>
      <c r="I52" s="296">
        <v>10.33</v>
      </c>
      <c r="J52" s="290"/>
      <c r="K52" s="290" t="s">
        <v>65</v>
      </c>
      <c r="L52" s="290"/>
      <c r="M52" s="290" t="s">
        <v>65</v>
      </c>
      <c r="N52" s="290"/>
      <c r="O52" s="290" t="s">
        <v>65</v>
      </c>
      <c r="P52" s="290" t="s">
        <v>65</v>
      </c>
      <c r="Q52" s="290"/>
      <c r="R52" s="290" t="s">
        <v>65</v>
      </c>
      <c r="S52" s="290"/>
      <c r="T52" s="290" t="s">
        <v>65</v>
      </c>
      <c r="U52" s="290"/>
      <c r="V52" s="290">
        <v>0.03</v>
      </c>
      <c r="W52" s="290" t="s">
        <v>65</v>
      </c>
      <c r="X52" s="290"/>
      <c r="Y52" s="290" t="s">
        <v>65</v>
      </c>
      <c r="Z52" s="290"/>
      <c r="AA52" s="290">
        <v>43.19</v>
      </c>
      <c r="AB52" s="291">
        <v>30.51</v>
      </c>
      <c r="AC52" s="290">
        <v>0.89</v>
      </c>
    </row>
    <row r="53" spans="1:29" ht="17.25" customHeight="1">
      <c r="A53" s="18"/>
      <c r="B53" s="100" t="s">
        <v>50</v>
      </c>
      <c r="C53" s="298">
        <f t="shared" si="7"/>
        <v>1335.8799999999999</v>
      </c>
      <c r="D53" s="291">
        <f>SUM(AB53)</f>
        <v>695.58</v>
      </c>
      <c r="E53" s="290">
        <v>728.47</v>
      </c>
      <c r="F53" s="291">
        <v>595.15</v>
      </c>
      <c r="G53" s="290">
        <v>579.23</v>
      </c>
      <c r="H53" s="291">
        <v>100.43</v>
      </c>
      <c r="I53" s="296">
        <v>0.86</v>
      </c>
      <c r="J53" s="290"/>
      <c r="K53" s="290" t="s">
        <v>65</v>
      </c>
      <c r="L53" s="290"/>
      <c r="M53" s="290" t="s">
        <v>65</v>
      </c>
      <c r="N53" s="290"/>
      <c r="O53" s="290" t="s">
        <v>65</v>
      </c>
      <c r="P53" s="290" t="s">
        <v>65</v>
      </c>
      <c r="Q53" s="290"/>
      <c r="R53" s="290" t="s">
        <v>65</v>
      </c>
      <c r="S53" s="290"/>
      <c r="T53" s="290" t="s">
        <v>65</v>
      </c>
      <c r="U53" s="290"/>
      <c r="V53" s="290" t="s">
        <v>65</v>
      </c>
      <c r="W53" s="290" t="s">
        <v>65</v>
      </c>
      <c r="X53" s="290"/>
      <c r="Y53" s="290" t="s">
        <v>65</v>
      </c>
      <c r="Z53" s="290"/>
      <c r="AA53" s="290">
        <v>27.32</v>
      </c>
      <c r="AB53" s="291">
        <v>695.58</v>
      </c>
      <c r="AC53" s="290" t="s">
        <v>65</v>
      </c>
    </row>
    <row r="54" spans="1:29" ht="17.25" customHeight="1">
      <c r="A54" s="18"/>
      <c r="B54" s="100" t="s">
        <v>51</v>
      </c>
      <c r="C54" s="298">
        <f t="shared" si="7"/>
        <v>2.51</v>
      </c>
      <c r="D54" s="291"/>
      <c r="E54" s="290" t="s">
        <v>118</v>
      </c>
      <c r="F54" s="290"/>
      <c r="G54" s="290" t="s">
        <v>118</v>
      </c>
      <c r="H54" s="290"/>
      <c r="I54" s="296">
        <v>1.98</v>
      </c>
      <c r="J54" s="290"/>
      <c r="K54" s="290" t="s">
        <v>65</v>
      </c>
      <c r="L54" s="290"/>
      <c r="M54" s="296">
        <v>0.53</v>
      </c>
      <c r="N54" s="290"/>
      <c r="O54" s="290" t="s">
        <v>65</v>
      </c>
      <c r="P54" s="290" t="s">
        <v>65</v>
      </c>
      <c r="Q54" s="290"/>
      <c r="R54" s="290" t="s">
        <v>65</v>
      </c>
      <c r="S54" s="290"/>
      <c r="T54" s="290" t="s">
        <v>65</v>
      </c>
      <c r="U54" s="290"/>
      <c r="V54" s="290" t="s">
        <v>65</v>
      </c>
      <c r="W54" s="290" t="s">
        <v>65</v>
      </c>
      <c r="X54" s="290"/>
      <c r="Y54" s="290" t="s">
        <v>65</v>
      </c>
      <c r="Z54" s="290"/>
      <c r="AA54" s="290" t="s">
        <v>65</v>
      </c>
      <c r="AB54" s="290"/>
      <c r="AC54" s="290" t="s">
        <v>65</v>
      </c>
    </row>
    <row r="55" spans="1:29" ht="17.25" customHeight="1">
      <c r="A55" s="18"/>
      <c r="B55" s="100" t="s">
        <v>52</v>
      </c>
      <c r="C55" s="298">
        <f t="shared" si="7"/>
        <v>114.27</v>
      </c>
      <c r="D55" s="291">
        <f>SUM(AB55)</f>
        <v>21.9</v>
      </c>
      <c r="E55" s="290" t="s">
        <v>119</v>
      </c>
      <c r="F55" s="290"/>
      <c r="G55" s="290">
        <v>112.44</v>
      </c>
      <c r="H55" s="291">
        <v>21.9</v>
      </c>
      <c r="I55" s="296">
        <v>1.83</v>
      </c>
      <c r="J55" s="290"/>
      <c r="K55" s="290" t="s">
        <v>65</v>
      </c>
      <c r="L55" s="290"/>
      <c r="M55" s="290" t="s">
        <v>65</v>
      </c>
      <c r="N55" s="290"/>
      <c r="O55" s="290" t="s">
        <v>65</v>
      </c>
      <c r="P55" s="290" t="s">
        <v>65</v>
      </c>
      <c r="Q55" s="290"/>
      <c r="R55" s="290" t="s">
        <v>65</v>
      </c>
      <c r="S55" s="290"/>
      <c r="T55" s="290" t="s">
        <v>65</v>
      </c>
      <c r="U55" s="290"/>
      <c r="V55" s="290" t="s">
        <v>65</v>
      </c>
      <c r="W55" s="290" t="s">
        <v>65</v>
      </c>
      <c r="X55" s="290"/>
      <c r="Y55" s="290" t="s">
        <v>65</v>
      </c>
      <c r="Z55" s="290"/>
      <c r="AA55" s="290" t="s">
        <v>65</v>
      </c>
      <c r="AB55" s="291">
        <v>21.9</v>
      </c>
      <c r="AC55" s="290" t="s">
        <v>65</v>
      </c>
    </row>
    <row r="56" spans="1:29" ht="17.25" customHeight="1">
      <c r="A56" s="18"/>
      <c r="B56" s="100"/>
      <c r="C56" s="264"/>
      <c r="D56" s="288"/>
      <c r="E56" s="268"/>
      <c r="F56" s="291"/>
      <c r="G56" s="268"/>
      <c r="H56" s="291"/>
      <c r="I56" s="268"/>
      <c r="J56" s="291"/>
      <c r="K56" s="268"/>
      <c r="L56" s="291"/>
      <c r="M56" s="268"/>
      <c r="N56" s="291"/>
      <c r="O56" s="268"/>
      <c r="P56" s="268"/>
      <c r="Q56" s="291"/>
      <c r="R56" s="268"/>
      <c r="S56" s="291"/>
      <c r="T56" s="268"/>
      <c r="U56" s="291"/>
      <c r="V56" s="268"/>
      <c r="W56" s="268"/>
      <c r="X56" s="291"/>
      <c r="Y56" s="268"/>
      <c r="Z56" s="291"/>
      <c r="AA56" s="268"/>
      <c r="AB56" s="291"/>
      <c r="AC56" s="268"/>
    </row>
    <row r="57" spans="1:29" s="103" customFormat="1" ht="17.25" customHeight="1">
      <c r="A57" s="118" t="s">
        <v>53</v>
      </c>
      <c r="B57" s="119"/>
      <c r="C57" s="292">
        <f aca="true" t="shared" si="8" ref="C57:I57">SUM(C58:C61)</f>
        <v>2793.94</v>
      </c>
      <c r="D57" s="288">
        <f t="shared" si="8"/>
        <v>558.26</v>
      </c>
      <c r="E57" s="293">
        <f t="shared" si="8"/>
        <v>2178.95</v>
      </c>
      <c r="F57" s="288">
        <f t="shared" si="8"/>
        <v>472.65999999999997</v>
      </c>
      <c r="G57" s="293">
        <f t="shared" si="8"/>
        <v>313.24</v>
      </c>
      <c r="H57" s="288">
        <f t="shared" si="8"/>
        <v>19.59</v>
      </c>
      <c r="I57" s="294">
        <f t="shared" si="8"/>
        <v>27.76</v>
      </c>
      <c r="J57" s="293"/>
      <c r="K57" s="294">
        <f>SUM(K58:K61)</f>
        <v>18.3</v>
      </c>
      <c r="L57" s="288"/>
      <c r="M57" s="294">
        <f>SUM(M58:M61)</f>
        <v>0.21</v>
      </c>
      <c r="N57" s="293"/>
      <c r="O57" s="293" t="s">
        <v>65</v>
      </c>
      <c r="P57" s="293">
        <f>SUM(P58:P61)</f>
        <v>61.89</v>
      </c>
      <c r="Q57" s="288">
        <f>SUM(Q58:Q61)</f>
        <v>61.89</v>
      </c>
      <c r="R57" s="294">
        <f>SUM(R58:R61)</f>
        <v>20.55</v>
      </c>
      <c r="S57" s="293"/>
      <c r="T57" s="294">
        <f>SUM(T58:T61)</f>
        <v>7.95</v>
      </c>
      <c r="U57" s="293"/>
      <c r="V57" s="293" t="s">
        <v>65</v>
      </c>
      <c r="W57" s="293">
        <f>SUM(W58:W61)</f>
        <v>15.17</v>
      </c>
      <c r="X57" s="288">
        <f>SUM(X58:X61)</f>
        <v>4.12</v>
      </c>
      <c r="Y57" s="294">
        <f>SUM(Y58:Y61)</f>
        <v>35.22</v>
      </c>
      <c r="Z57" s="293"/>
      <c r="AA57" s="293">
        <f>SUM(AA58:AA61)</f>
        <v>113.99</v>
      </c>
      <c r="AB57" s="288">
        <f>SUM(AB58:AB61)</f>
        <v>558.26</v>
      </c>
      <c r="AC57" s="293">
        <f>SUM(AC58:AC61)</f>
        <v>0.71</v>
      </c>
    </row>
    <row r="58" spans="1:29" ht="17.25" customHeight="1">
      <c r="A58" s="18"/>
      <c r="B58" s="100" t="s">
        <v>54</v>
      </c>
      <c r="C58" s="295">
        <f>SUM(E58,G58,I58,K58,M58,O58,P58,R58,T58,V58,W58,Y58,AA58,AC58)</f>
        <v>680.59</v>
      </c>
      <c r="D58" s="291">
        <f>SUM(AB58)</f>
        <v>285.31</v>
      </c>
      <c r="E58" s="290">
        <v>562.14</v>
      </c>
      <c r="F58" s="291">
        <v>285.31</v>
      </c>
      <c r="G58" s="296">
        <v>26.65</v>
      </c>
      <c r="H58" s="290"/>
      <c r="I58" s="296">
        <v>4.1</v>
      </c>
      <c r="J58" s="290"/>
      <c r="K58" s="290" t="s">
        <v>65</v>
      </c>
      <c r="L58" s="290"/>
      <c r="M58" s="290" t="s">
        <v>65</v>
      </c>
      <c r="N58" s="290"/>
      <c r="O58" s="290" t="s">
        <v>65</v>
      </c>
      <c r="P58" s="290" t="s">
        <v>65</v>
      </c>
      <c r="Q58" s="290"/>
      <c r="R58" s="290" t="s">
        <v>65</v>
      </c>
      <c r="S58" s="290"/>
      <c r="T58" s="290" t="s">
        <v>65</v>
      </c>
      <c r="U58" s="290"/>
      <c r="V58" s="290" t="s">
        <v>65</v>
      </c>
      <c r="W58" s="296">
        <v>3.33</v>
      </c>
      <c r="X58" s="290"/>
      <c r="Y58" s="296">
        <v>35.22</v>
      </c>
      <c r="Z58" s="290"/>
      <c r="AA58" s="290">
        <v>49.15</v>
      </c>
      <c r="AB58" s="291">
        <v>285.31</v>
      </c>
      <c r="AC58" s="290" t="s">
        <v>65</v>
      </c>
    </row>
    <row r="59" spans="1:29" ht="17.25" customHeight="1">
      <c r="A59" s="18"/>
      <c r="B59" s="100" t="s">
        <v>55</v>
      </c>
      <c r="C59" s="295">
        <f>SUM(E59,G59,I59,K59,M59,O59,P59,R59,T59,V59,W59,Y59,AA59,AC59)</f>
        <v>1290.81</v>
      </c>
      <c r="D59" s="291">
        <f>SUM(AB59)</f>
        <v>154.51</v>
      </c>
      <c r="E59" s="290">
        <v>893.11</v>
      </c>
      <c r="F59" s="291">
        <v>80.13</v>
      </c>
      <c r="G59" s="290">
        <v>237.2</v>
      </c>
      <c r="H59" s="291">
        <v>12.49</v>
      </c>
      <c r="I59" s="296">
        <v>9.93</v>
      </c>
      <c r="J59" s="290"/>
      <c r="K59" s="296">
        <v>18.3</v>
      </c>
      <c r="L59" s="291"/>
      <c r="M59" s="290" t="s">
        <v>65</v>
      </c>
      <c r="N59" s="290"/>
      <c r="O59" s="290" t="s">
        <v>65</v>
      </c>
      <c r="P59" s="290">
        <v>61.89</v>
      </c>
      <c r="Q59" s="291">
        <v>61.89</v>
      </c>
      <c r="R59" s="296">
        <v>20.55</v>
      </c>
      <c r="S59" s="290"/>
      <c r="T59" s="290" t="s">
        <v>65</v>
      </c>
      <c r="U59" s="290"/>
      <c r="V59" s="290" t="s">
        <v>65</v>
      </c>
      <c r="W59" s="290" t="s">
        <v>65</v>
      </c>
      <c r="X59" s="290"/>
      <c r="Y59" s="290" t="s">
        <v>65</v>
      </c>
      <c r="Z59" s="290"/>
      <c r="AA59" s="290">
        <v>49.12</v>
      </c>
      <c r="AB59" s="291">
        <v>154.51</v>
      </c>
      <c r="AC59" s="290">
        <v>0.71</v>
      </c>
    </row>
    <row r="60" spans="1:29" ht="17.25" customHeight="1">
      <c r="A60" s="18"/>
      <c r="B60" s="100" t="s">
        <v>56</v>
      </c>
      <c r="C60" s="295">
        <f>SUM(E60,G60,I60,K60,M60,O60,P60,R60,T60,V60,W60,Y60,AA60,AC60)</f>
        <v>244.06</v>
      </c>
      <c r="D60" s="291">
        <f>SUM(AB60)</f>
        <v>4.12</v>
      </c>
      <c r="E60" s="296">
        <v>202.39</v>
      </c>
      <c r="F60" s="290"/>
      <c r="G60" s="296">
        <v>6.22</v>
      </c>
      <c r="H60" s="290"/>
      <c r="I60" s="296">
        <v>7.68</v>
      </c>
      <c r="J60" s="290"/>
      <c r="K60" s="290" t="s">
        <v>65</v>
      </c>
      <c r="L60" s="290"/>
      <c r="M60" s="296">
        <v>0.21</v>
      </c>
      <c r="N60" s="290"/>
      <c r="O60" s="290" t="s">
        <v>65</v>
      </c>
      <c r="P60" s="290" t="s">
        <v>65</v>
      </c>
      <c r="Q60" s="290"/>
      <c r="R60" s="290" t="s">
        <v>65</v>
      </c>
      <c r="S60" s="290"/>
      <c r="T60" s="290" t="s">
        <v>65</v>
      </c>
      <c r="U60" s="290"/>
      <c r="V60" s="290" t="s">
        <v>65</v>
      </c>
      <c r="W60" s="296">
        <v>11.84</v>
      </c>
      <c r="X60" s="291">
        <v>4.12</v>
      </c>
      <c r="Y60" s="290" t="s">
        <v>65</v>
      </c>
      <c r="Z60" s="290"/>
      <c r="AA60" s="290">
        <v>15.72</v>
      </c>
      <c r="AB60" s="291">
        <v>4.12</v>
      </c>
      <c r="AC60" s="290" t="s">
        <v>65</v>
      </c>
    </row>
    <row r="61" spans="1:29" ht="17.25" customHeight="1">
      <c r="A61" s="18"/>
      <c r="B61" s="100" t="s">
        <v>57</v>
      </c>
      <c r="C61" s="295">
        <f>SUM(E61,G61,I61,K61,M61,O61,P61,R61,T61,V61,W61,Y61,AA61,AC61)</f>
        <v>578.4799999999999</v>
      </c>
      <c r="D61" s="291">
        <f>SUM(AB61)</f>
        <v>114.32</v>
      </c>
      <c r="E61" s="290">
        <v>521.31</v>
      </c>
      <c r="F61" s="291">
        <v>107.22</v>
      </c>
      <c r="G61" s="290">
        <v>43.17</v>
      </c>
      <c r="H61" s="291">
        <v>7.1</v>
      </c>
      <c r="I61" s="296">
        <v>6.05</v>
      </c>
      <c r="J61" s="290"/>
      <c r="K61" s="290" t="s">
        <v>65</v>
      </c>
      <c r="L61" s="290"/>
      <c r="M61" s="290" t="s">
        <v>65</v>
      </c>
      <c r="N61" s="290"/>
      <c r="O61" s="290" t="s">
        <v>65</v>
      </c>
      <c r="P61" s="290" t="s">
        <v>65</v>
      </c>
      <c r="Q61" s="290"/>
      <c r="R61" s="290" t="s">
        <v>65</v>
      </c>
      <c r="S61" s="290"/>
      <c r="T61" s="296">
        <v>7.95</v>
      </c>
      <c r="U61" s="290"/>
      <c r="V61" s="290" t="s">
        <v>65</v>
      </c>
      <c r="W61" s="290" t="s">
        <v>65</v>
      </c>
      <c r="X61" s="290"/>
      <c r="Y61" s="290" t="s">
        <v>65</v>
      </c>
      <c r="Z61" s="290"/>
      <c r="AA61" s="290" t="s">
        <v>118</v>
      </c>
      <c r="AB61" s="291">
        <v>114.32</v>
      </c>
      <c r="AC61" s="290" t="s">
        <v>65</v>
      </c>
    </row>
    <row r="62" spans="1:29" ht="17.25" customHeight="1">
      <c r="A62" s="18"/>
      <c r="B62" s="100"/>
      <c r="C62" s="264"/>
      <c r="D62" s="288"/>
      <c r="E62" s="268"/>
      <c r="F62" s="291"/>
      <c r="G62" s="268"/>
      <c r="H62" s="291"/>
      <c r="I62" s="268"/>
      <c r="J62" s="291"/>
      <c r="K62" s="268"/>
      <c r="L62" s="291"/>
      <c r="M62" s="268"/>
      <c r="N62" s="291"/>
      <c r="O62" s="268"/>
      <c r="P62" s="268"/>
      <c r="Q62" s="291"/>
      <c r="R62" s="268"/>
      <c r="S62" s="291"/>
      <c r="T62" s="268"/>
      <c r="U62" s="290"/>
      <c r="V62" s="290"/>
      <c r="W62" s="268"/>
      <c r="X62" s="291"/>
      <c r="Y62" s="268"/>
      <c r="Z62" s="291"/>
      <c r="AA62" s="268"/>
      <c r="AB62" s="291"/>
      <c r="AC62" s="268"/>
    </row>
    <row r="63" spans="1:29" s="103" customFormat="1" ht="17.25" customHeight="1">
      <c r="A63" s="118" t="s">
        <v>58</v>
      </c>
      <c r="B63" s="119"/>
      <c r="C63" s="299">
        <f>SUM(C64)</f>
        <v>34.28</v>
      </c>
      <c r="D63" s="288"/>
      <c r="E63" s="293" t="s">
        <v>65</v>
      </c>
      <c r="F63" s="293"/>
      <c r="G63" s="294">
        <f>SUM(G64)</f>
        <v>0.58</v>
      </c>
      <c r="H63" s="293"/>
      <c r="I63" s="294">
        <f>SUM(I64)</f>
        <v>5.6</v>
      </c>
      <c r="J63" s="293"/>
      <c r="K63" s="293" t="s">
        <v>65</v>
      </c>
      <c r="L63" s="293"/>
      <c r="M63" s="293" t="s">
        <v>65</v>
      </c>
      <c r="N63" s="293"/>
      <c r="O63" s="293" t="s">
        <v>65</v>
      </c>
      <c r="P63" s="293" t="s">
        <v>65</v>
      </c>
      <c r="Q63" s="293"/>
      <c r="R63" s="293" t="s">
        <v>65</v>
      </c>
      <c r="S63" s="293"/>
      <c r="T63" s="293" t="s">
        <v>65</v>
      </c>
      <c r="U63" s="293"/>
      <c r="V63" s="293" t="s">
        <v>65</v>
      </c>
      <c r="W63" s="294">
        <f>SUM(W64)</f>
        <v>4.87</v>
      </c>
      <c r="X63" s="293"/>
      <c r="Y63" s="293" t="s">
        <v>65</v>
      </c>
      <c r="Z63" s="293"/>
      <c r="AA63" s="294">
        <f>SUM(AA64)</f>
        <v>9.68</v>
      </c>
      <c r="AB63" s="293"/>
      <c r="AC63" s="293">
        <f>SUM(AC64)</f>
        <v>13.55</v>
      </c>
    </row>
    <row r="64" spans="1:29" ht="17.25" customHeight="1">
      <c r="A64" s="21"/>
      <c r="B64" s="101" t="s">
        <v>59</v>
      </c>
      <c r="C64" s="300">
        <f>SUM(E64,G64,I64,K64,M64,O64,P64,R64,T64,V64,W64,Y64,AA64,AC64)</f>
        <v>34.28</v>
      </c>
      <c r="D64" s="301"/>
      <c r="E64" s="302" t="s">
        <v>65</v>
      </c>
      <c r="F64" s="302"/>
      <c r="G64" s="302">
        <v>0.58</v>
      </c>
      <c r="H64" s="302"/>
      <c r="I64" s="303">
        <v>5.6</v>
      </c>
      <c r="J64" s="302"/>
      <c r="K64" s="302" t="s">
        <v>65</v>
      </c>
      <c r="L64" s="302"/>
      <c r="M64" s="302" t="s">
        <v>65</v>
      </c>
      <c r="N64" s="302"/>
      <c r="O64" s="302" t="s">
        <v>65</v>
      </c>
      <c r="P64" s="302" t="s">
        <v>65</v>
      </c>
      <c r="Q64" s="302"/>
      <c r="R64" s="302" t="s">
        <v>65</v>
      </c>
      <c r="S64" s="302"/>
      <c r="T64" s="302" t="s">
        <v>65</v>
      </c>
      <c r="U64" s="302"/>
      <c r="V64" s="302" t="s">
        <v>65</v>
      </c>
      <c r="W64" s="303">
        <v>4.87</v>
      </c>
      <c r="X64" s="302"/>
      <c r="Y64" s="302" t="s">
        <v>65</v>
      </c>
      <c r="Z64" s="302"/>
      <c r="AA64" s="303">
        <v>9.68</v>
      </c>
      <c r="AB64" s="302"/>
      <c r="AC64" s="302">
        <v>13.55</v>
      </c>
    </row>
    <row r="65" spans="1:29" ht="15" customHeight="1">
      <c r="A65" s="81" t="s">
        <v>173</v>
      </c>
      <c r="B65" s="102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2"/>
      <c r="AC65" s="72"/>
    </row>
    <row r="66" ht="15" customHeight="1">
      <c r="A66" s="82" t="s">
        <v>174</v>
      </c>
    </row>
    <row r="67" ht="15" customHeight="1">
      <c r="A67" s="82" t="s">
        <v>175</v>
      </c>
    </row>
    <row r="68" ht="15" customHeight="1">
      <c r="A68" s="98" t="s">
        <v>129</v>
      </c>
    </row>
  </sheetData>
  <sheetProtection/>
  <mergeCells count="36">
    <mergeCell ref="A2:AC2"/>
    <mergeCell ref="M4:N5"/>
    <mergeCell ref="O4:O5"/>
    <mergeCell ref="P4:Q5"/>
    <mergeCell ref="E4:F5"/>
    <mergeCell ref="G4:H5"/>
    <mergeCell ref="I4:J5"/>
    <mergeCell ref="K4:L5"/>
    <mergeCell ref="Y4:Z5"/>
    <mergeCell ref="AA4:AB5"/>
    <mergeCell ref="AC4:AC5"/>
    <mergeCell ref="A6:B6"/>
    <mergeCell ref="R4:S5"/>
    <mergeCell ref="T4:U5"/>
    <mergeCell ref="V4:V5"/>
    <mergeCell ref="W4:X5"/>
    <mergeCell ref="A4:B5"/>
    <mergeCell ref="C4:D5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20:B20"/>
    <mergeCell ref="A57:B57"/>
    <mergeCell ref="A63:B63"/>
    <mergeCell ref="A26:B26"/>
    <mergeCell ref="A36:B36"/>
    <mergeCell ref="A43:B43"/>
    <mergeCell ref="A49:B4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52"/>
  <sheetViews>
    <sheetView tabSelected="1" zoomScale="80" zoomScaleNormal="80" zoomScalePageLayoutView="0" workbookViewId="0" topLeftCell="A1">
      <selection activeCell="A2" sqref="A2:M2"/>
    </sheetView>
  </sheetViews>
  <sheetFormatPr defaultColWidth="10.59765625" defaultRowHeight="15"/>
  <cols>
    <col min="1" max="1" width="13.09765625" style="8" customWidth="1"/>
    <col min="2" max="13" width="9.59765625" style="8" customWidth="1"/>
    <col min="14" max="14" width="5.59765625" style="8" customWidth="1"/>
    <col min="15" max="15" width="13.69921875" style="8" customWidth="1"/>
    <col min="16" max="16" width="10.5" style="8" customWidth="1"/>
    <col min="17" max="17" width="9.69921875" style="8" customWidth="1"/>
    <col min="18" max="18" width="10.69921875" style="8" customWidth="1"/>
    <col min="19" max="19" width="10.59765625" style="8" customWidth="1"/>
    <col min="20" max="20" width="9.59765625" style="8" bestFit="1" customWidth="1"/>
    <col min="21" max="21" width="10.59765625" style="8" customWidth="1"/>
    <col min="22" max="22" width="9.59765625" style="8" bestFit="1" customWidth="1"/>
    <col min="23" max="24" width="10.19921875" style="8" customWidth="1"/>
    <col min="25" max="25" width="14.19921875" style="8" customWidth="1"/>
    <col min="26" max="26" width="14.3984375" style="8" customWidth="1"/>
    <col min="27" max="34" width="11.59765625" style="8" customWidth="1"/>
    <col min="35" max="48" width="10.59765625" style="8" customWidth="1"/>
    <col min="49" max="16384" width="10.59765625" style="8" customWidth="1"/>
  </cols>
  <sheetData>
    <row r="1" spans="1:48" ht="19.5" customHeight="1">
      <c r="A1" s="31" t="s">
        <v>89</v>
      </c>
      <c r="B1" s="20"/>
      <c r="C1" s="20"/>
      <c r="D1" s="20"/>
      <c r="E1" s="32"/>
      <c r="F1" s="20"/>
      <c r="G1" s="20"/>
      <c r="H1" s="20"/>
      <c r="I1" s="20"/>
      <c r="J1" s="20"/>
      <c r="K1" s="20"/>
      <c r="L1" s="20"/>
      <c r="M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33" t="s">
        <v>196</v>
      </c>
      <c r="AA1" s="20"/>
      <c r="AB1" s="20"/>
      <c r="AC1" s="20"/>
      <c r="AD1" s="20"/>
      <c r="AE1" s="20"/>
      <c r="AF1" s="20"/>
      <c r="AG1" s="20"/>
      <c r="AH1" s="33" t="s">
        <v>197</v>
      </c>
      <c r="AI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</row>
    <row r="2" spans="1:48" ht="19.5" customHeight="1">
      <c r="A2" s="144" t="s">
        <v>139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34"/>
      <c r="O2" s="144" t="s">
        <v>141</v>
      </c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23"/>
      <c r="AB2" s="23"/>
      <c r="AC2" s="23"/>
      <c r="AD2" s="35"/>
      <c r="AE2" s="35"/>
      <c r="AF2" s="35"/>
      <c r="AG2" s="23"/>
      <c r="AH2" s="23"/>
      <c r="AI2" s="23"/>
      <c r="AJ2" s="23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</row>
    <row r="3" spans="1:48" ht="19.5" customHeight="1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30"/>
      <c r="O3" s="207" t="s">
        <v>142</v>
      </c>
      <c r="P3" s="228"/>
      <c r="Q3" s="228"/>
      <c r="R3" s="228"/>
      <c r="S3" s="228"/>
      <c r="T3" s="228"/>
      <c r="U3" s="228"/>
      <c r="V3" s="228"/>
      <c r="W3" s="228"/>
      <c r="X3" s="228"/>
      <c r="Y3" s="228"/>
      <c r="Z3" s="228"/>
      <c r="AA3" s="36"/>
      <c r="AB3" s="36"/>
      <c r="AC3" s="36"/>
      <c r="AD3" s="36"/>
      <c r="AE3" s="36"/>
      <c r="AF3" s="36"/>
      <c r="AG3" s="30"/>
      <c r="AH3" s="30"/>
      <c r="AI3" s="30"/>
      <c r="AJ3" s="3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</row>
    <row r="4" spans="2:48" ht="16.5" customHeight="1" thickBot="1"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15" t="s">
        <v>0</v>
      </c>
      <c r="P4" s="27"/>
      <c r="Q4" s="27"/>
      <c r="R4" s="27"/>
      <c r="S4" s="27"/>
      <c r="T4" s="27"/>
      <c r="U4" s="27"/>
      <c r="V4" s="27"/>
      <c r="W4" s="27"/>
      <c r="X4" s="27"/>
      <c r="Y4" s="27"/>
      <c r="Z4" s="95" t="s">
        <v>148</v>
      </c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</row>
    <row r="5" spans="1:48" ht="16.5" customHeight="1">
      <c r="A5" s="198" t="s">
        <v>90</v>
      </c>
      <c r="B5" s="231" t="s">
        <v>91</v>
      </c>
      <c r="C5" s="247"/>
      <c r="D5" s="247"/>
      <c r="E5" s="247"/>
      <c r="F5" s="247"/>
      <c r="G5" s="247"/>
      <c r="H5" s="247"/>
      <c r="I5" s="248"/>
      <c r="J5" s="231" t="s">
        <v>92</v>
      </c>
      <c r="K5" s="247"/>
      <c r="L5" s="247"/>
      <c r="M5" s="247"/>
      <c r="O5" s="198" t="s">
        <v>90</v>
      </c>
      <c r="P5" s="146" t="s">
        <v>2</v>
      </c>
      <c r="Q5" s="137" t="s">
        <v>182</v>
      </c>
      <c r="R5" s="232"/>
      <c r="S5" s="233"/>
      <c r="T5" s="137" t="s">
        <v>183</v>
      </c>
      <c r="U5" s="232"/>
      <c r="V5" s="232"/>
      <c r="W5" s="232"/>
      <c r="X5" s="232"/>
      <c r="Y5" s="232"/>
      <c r="Z5" s="232"/>
      <c r="AA5" s="185"/>
      <c r="AB5" s="185"/>
      <c r="AC5" s="185"/>
      <c r="AD5" s="185"/>
      <c r="AE5" s="237"/>
      <c r="AF5" s="185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</row>
    <row r="6" spans="1:48" ht="16.5" customHeight="1">
      <c r="A6" s="245"/>
      <c r="B6" s="208" t="s">
        <v>2</v>
      </c>
      <c r="C6" s="208" t="s">
        <v>93</v>
      </c>
      <c r="D6" s="208" t="s">
        <v>94</v>
      </c>
      <c r="E6" s="208" t="s">
        <v>95</v>
      </c>
      <c r="F6" s="208" t="s">
        <v>96</v>
      </c>
      <c r="G6" s="208" t="s">
        <v>97</v>
      </c>
      <c r="H6" s="225" t="s">
        <v>98</v>
      </c>
      <c r="I6" s="208" t="s">
        <v>99</v>
      </c>
      <c r="J6" s="208" t="s">
        <v>2</v>
      </c>
      <c r="K6" s="208" t="s">
        <v>95</v>
      </c>
      <c r="L6" s="225" t="s">
        <v>98</v>
      </c>
      <c r="M6" s="210" t="s">
        <v>99</v>
      </c>
      <c r="O6" s="229"/>
      <c r="P6" s="223"/>
      <c r="Q6" s="208" t="s">
        <v>103</v>
      </c>
      <c r="R6" s="208" t="s">
        <v>109</v>
      </c>
      <c r="S6" s="208" t="s">
        <v>110</v>
      </c>
      <c r="T6" s="208" t="s">
        <v>103</v>
      </c>
      <c r="U6" s="210" t="s">
        <v>111</v>
      </c>
      <c r="V6" s="40"/>
      <c r="W6" s="208" t="s">
        <v>112</v>
      </c>
      <c r="X6" s="208" t="s">
        <v>113</v>
      </c>
      <c r="Y6" s="122" t="s">
        <v>184</v>
      </c>
      <c r="Z6" s="210" t="s">
        <v>106</v>
      </c>
      <c r="AA6" s="240"/>
      <c r="AB6" s="240"/>
      <c r="AC6" s="240"/>
      <c r="AD6" s="240"/>
      <c r="AE6" s="238"/>
      <c r="AF6" s="24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</row>
    <row r="7" spans="1:48" ht="16.5" customHeight="1">
      <c r="A7" s="246"/>
      <c r="B7" s="147"/>
      <c r="C7" s="147"/>
      <c r="D7" s="147"/>
      <c r="E7" s="147"/>
      <c r="F7" s="147"/>
      <c r="G7" s="147"/>
      <c r="H7" s="236"/>
      <c r="I7" s="147"/>
      <c r="J7" s="147"/>
      <c r="K7" s="147"/>
      <c r="L7" s="236"/>
      <c r="M7" s="154"/>
      <c r="O7" s="230"/>
      <c r="P7" s="209"/>
      <c r="Q7" s="209"/>
      <c r="R7" s="209"/>
      <c r="S7" s="209"/>
      <c r="T7" s="209"/>
      <c r="U7" s="211"/>
      <c r="V7" s="110" t="s">
        <v>114</v>
      </c>
      <c r="W7" s="209"/>
      <c r="X7" s="209"/>
      <c r="Y7" s="239"/>
      <c r="Z7" s="211"/>
      <c r="AA7" s="240"/>
      <c r="AB7" s="240"/>
      <c r="AC7" s="240"/>
      <c r="AD7" s="240"/>
      <c r="AE7" s="238"/>
      <c r="AF7" s="24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</row>
    <row r="8" spans="1:48" ht="16.5" customHeight="1">
      <c r="A8" s="84" t="s">
        <v>145</v>
      </c>
      <c r="B8" s="113">
        <f aca="true" t="shared" si="0" ref="B8:B16">SUM(C8:I8)</f>
        <v>96615</v>
      </c>
      <c r="C8" s="67">
        <v>69361</v>
      </c>
      <c r="D8" s="67">
        <v>3703</v>
      </c>
      <c r="E8" s="67">
        <v>9409</v>
      </c>
      <c r="F8" s="67">
        <v>175</v>
      </c>
      <c r="G8" s="67">
        <v>12029</v>
      </c>
      <c r="H8" s="67">
        <v>205</v>
      </c>
      <c r="I8" s="67">
        <v>1733</v>
      </c>
      <c r="J8" s="67">
        <f>SUM(K8:M8)</f>
        <v>143973</v>
      </c>
      <c r="K8" s="67">
        <v>16564</v>
      </c>
      <c r="L8" s="67">
        <v>699</v>
      </c>
      <c r="M8" s="67">
        <v>126710</v>
      </c>
      <c r="O8" s="84" t="s">
        <v>145</v>
      </c>
      <c r="P8" s="115">
        <f aca="true" t="shared" si="1" ref="P8:P16">SUM(Q8,T8)</f>
        <v>694</v>
      </c>
      <c r="Q8" s="71">
        <f aca="true" t="shared" si="2" ref="Q8:Q16">SUM(R8:S8)</f>
        <v>139</v>
      </c>
      <c r="R8" s="71">
        <v>138</v>
      </c>
      <c r="S8" s="71">
        <v>1</v>
      </c>
      <c r="T8" s="73">
        <f aca="true" t="shared" si="3" ref="T8:T16">SUM(U8,W8:Z8)</f>
        <v>555</v>
      </c>
      <c r="U8" s="71">
        <v>79</v>
      </c>
      <c r="V8" s="71">
        <v>75</v>
      </c>
      <c r="W8" s="71">
        <v>158</v>
      </c>
      <c r="X8" s="71">
        <v>246</v>
      </c>
      <c r="Y8" s="71">
        <v>72</v>
      </c>
      <c r="Z8" s="71">
        <v>0</v>
      </c>
      <c r="AA8" s="57"/>
      <c r="AB8" s="49"/>
      <c r="AC8" s="49"/>
      <c r="AD8" s="54"/>
      <c r="AE8" s="54"/>
      <c r="AF8" s="54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</row>
    <row r="9" spans="1:48" ht="16.5" customHeight="1">
      <c r="A9" s="37"/>
      <c r="B9" s="113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O9" s="37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56"/>
      <c r="AB9" s="55"/>
      <c r="AC9" s="55"/>
      <c r="AD9" s="53"/>
      <c r="AE9" s="53"/>
      <c r="AF9" s="53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</row>
    <row r="10" spans="1:48" ht="16.5" customHeight="1">
      <c r="A10" s="38">
        <v>5</v>
      </c>
      <c r="B10" s="113">
        <f>SUM(C10:I10)</f>
        <v>96587</v>
      </c>
      <c r="C10" s="69">
        <v>69444</v>
      </c>
      <c r="D10" s="69">
        <v>3818</v>
      </c>
      <c r="E10" s="69">
        <v>9379</v>
      </c>
      <c r="F10" s="69">
        <v>175</v>
      </c>
      <c r="G10" s="69">
        <v>11809</v>
      </c>
      <c r="H10" s="69">
        <v>204</v>
      </c>
      <c r="I10" s="69">
        <v>1758</v>
      </c>
      <c r="J10" s="69">
        <f>SUM(K10:M10)</f>
        <v>143389</v>
      </c>
      <c r="K10" s="69">
        <v>16437</v>
      </c>
      <c r="L10" s="69">
        <v>696</v>
      </c>
      <c r="M10" s="69">
        <v>126256</v>
      </c>
      <c r="O10" s="38">
        <v>5</v>
      </c>
      <c r="P10" s="115">
        <f>SUM(Q10,T10)</f>
        <v>675</v>
      </c>
      <c r="Q10" s="73">
        <f>SUM(R10:S10)</f>
        <v>136</v>
      </c>
      <c r="R10" s="73">
        <v>135</v>
      </c>
      <c r="S10" s="73">
        <v>1</v>
      </c>
      <c r="T10" s="73">
        <f>SUM(U10,W10:Z10)</f>
        <v>539</v>
      </c>
      <c r="U10" s="73">
        <v>57</v>
      </c>
      <c r="V10" s="73">
        <v>54</v>
      </c>
      <c r="W10" s="73">
        <v>134</v>
      </c>
      <c r="X10" s="73">
        <v>287</v>
      </c>
      <c r="Y10" s="73">
        <v>61</v>
      </c>
      <c r="Z10" s="73">
        <v>0</v>
      </c>
      <c r="AA10" s="57"/>
      <c r="AB10" s="49"/>
      <c r="AC10" s="49"/>
      <c r="AD10" s="54"/>
      <c r="AE10" s="54"/>
      <c r="AF10" s="54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</row>
    <row r="11" spans="1:48" ht="16.5" customHeight="1">
      <c r="A11" s="37"/>
      <c r="B11" s="113"/>
      <c r="C11" s="68"/>
      <c r="D11" s="68"/>
      <c r="E11" s="68"/>
      <c r="F11" s="68"/>
      <c r="G11" s="68"/>
      <c r="H11" s="68"/>
      <c r="I11" s="68"/>
      <c r="J11" s="69"/>
      <c r="K11" s="68"/>
      <c r="L11" s="68"/>
      <c r="M11" s="68"/>
      <c r="O11" s="37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56"/>
      <c r="AB11" s="55"/>
      <c r="AC11" s="55"/>
      <c r="AD11" s="53"/>
      <c r="AE11" s="53"/>
      <c r="AF11" s="53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</row>
    <row r="12" spans="1:48" ht="16.5" customHeight="1">
      <c r="A12" s="38">
        <v>6</v>
      </c>
      <c r="B12" s="113">
        <f t="shared" si="0"/>
        <v>97047</v>
      </c>
      <c r="C12" s="69">
        <v>69771</v>
      </c>
      <c r="D12" s="69">
        <v>3907</v>
      </c>
      <c r="E12" s="69">
        <v>9353</v>
      </c>
      <c r="F12" s="69">
        <v>175</v>
      </c>
      <c r="G12" s="69">
        <v>11860</v>
      </c>
      <c r="H12" s="69">
        <v>204</v>
      </c>
      <c r="I12" s="69">
        <v>1777</v>
      </c>
      <c r="J12" s="69">
        <f>SUM(K12:M12)</f>
        <v>142831</v>
      </c>
      <c r="K12" s="69">
        <v>16363</v>
      </c>
      <c r="L12" s="69">
        <v>694</v>
      </c>
      <c r="M12" s="69">
        <v>125774</v>
      </c>
      <c r="O12" s="38">
        <v>6</v>
      </c>
      <c r="P12" s="115">
        <f t="shared" si="1"/>
        <v>670</v>
      </c>
      <c r="Q12" s="73">
        <f t="shared" si="2"/>
        <v>128</v>
      </c>
      <c r="R12" s="73">
        <v>128</v>
      </c>
      <c r="S12" s="73">
        <v>0</v>
      </c>
      <c r="T12" s="73">
        <f t="shared" si="3"/>
        <v>542</v>
      </c>
      <c r="U12" s="73">
        <v>51</v>
      </c>
      <c r="V12" s="73">
        <v>49</v>
      </c>
      <c r="W12" s="73">
        <v>144</v>
      </c>
      <c r="X12" s="73">
        <v>297</v>
      </c>
      <c r="Y12" s="73">
        <v>45</v>
      </c>
      <c r="Z12" s="73">
        <v>5</v>
      </c>
      <c r="AA12" s="57"/>
      <c r="AB12" s="49"/>
      <c r="AC12" s="49"/>
      <c r="AD12" s="54"/>
      <c r="AE12" s="54"/>
      <c r="AF12" s="54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</row>
    <row r="13" spans="1:48" ht="16.5" customHeight="1">
      <c r="A13" s="37"/>
      <c r="B13" s="113"/>
      <c r="C13" s="68"/>
      <c r="D13" s="68"/>
      <c r="E13" s="68"/>
      <c r="F13" s="68"/>
      <c r="G13" s="68"/>
      <c r="H13" s="68"/>
      <c r="I13" s="68"/>
      <c r="J13" s="69"/>
      <c r="K13" s="68"/>
      <c r="L13" s="68"/>
      <c r="M13" s="68"/>
      <c r="O13" s="37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56"/>
      <c r="AB13" s="55"/>
      <c r="AC13" s="55"/>
      <c r="AD13" s="53"/>
      <c r="AE13" s="53"/>
      <c r="AF13" s="53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</row>
    <row r="14" spans="1:48" ht="16.5" customHeight="1">
      <c r="A14" s="38">
        <v>7</v>
      </c>
      <c r="B14" s="113">
        <f t="shared" si="0"/>
        <v>97330</v>
      </c>
      <c r="C14" s="69">
        <v>69918</v>
      </c>
      <c r="D14" s="69">
        <v>3982</v>
      </c>
      <c r="E14" s="69">
        <v>9369</v>
      </c>
      <c r="F14" s="69">
        <v>175</v>
      </c>
      <c r="G14" s="69">
        <v>11898</v>
      </c>
      <c r="H14" s="69">
        <v>204</v>
      </c>
      <c r="I14" s="69">
        <v>1784</v>
      </c>
      <c r="J14" s="69">
        <f>SUM(K14:M14)</f>
        <v>142214</v>
      </c>
      <c r="K14" s="69">
        <v>16296</v>
      </c>
      <c r="L14" s="69">
        <v>693</v>
      </c>
      <c r="M14" s="69">
        <v>125225</v>
      </c>
      <c r="O14" s="38">
        <v>7</v>
      </c>
      <c r="P14" s="115">
        <f t="shared" si="1"/>
        <v>668</v>
      </c>
      <c r="Q14" s="73">
        <f t="shared" si="2"/>
        <v>126</v>
      </c>
      <c r="R14" s="73">
        <v>126</v>
      </c>
      <c r="S14" s="73">
        <v>0</v>
      </c>
      <c r="T14" s="73">
        <f t="shared" si="3"/>
        <v>542</v>
      </c>
      <c r="U14" s="73">
        <v>41</v>
      </c>
      <c r="V14" s="73">
        <v>40</v>
      </c>
      <c r="W14" s="73">
        <v>139</v>
      </c>
      <c r="X14" s="73">
        <v>291</v>
      </c>
      <c r="Y14" s="73">
        <v>71</v>
      </c>
      <c r="Z14" s="73">
        <v>0</v>
      </c>
      <c r="AA14" s="58"/>
      <c r="AB14" s="49"/>
      <c r="AC14" s="49"/>
      <c r="AD14" s="54"/>
      <c r="AE14" s="54"/>
      <c r="AF14" s="54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</row>
    <row r="15" spans="1:48" ht="16.5" customHeight="1">
      <c r="A15" s="30"/>
      <c r="B15" s="52"/>
      <c r="C15" s="68"/>
      <c r="D15" s="68"/>
      <c r="E15" s="68"/>
      <c r="F15" s="68"/>
      <c r="G15" s="68"/>
      <c r="H15" s="68"/>
      <c r="I15" s="68"/>
      <c r="J15" s="49"/>
      <c r="K15" s="68"/>
      <c r="L15" s="68"/>
      <c r="M15" s="68"/>
      <c r="O15" s="30"/>
      <c r="P15" s="70"/>
      <c r="Q15" s="48"/>
      <c r="R15" s="72"/>
      <c r="S15" s="72"/>
      <c r="T15" s="48"/>
      <c r="U15" s="72"/>
      <c r="V15" s="72"/>
      <c r="W15" s="72"/>
      <c r="X15" s="72"/>
      <c r="Y15" s="72"/>
      <c r="Z15" s="72"/>
      <c r="AA15" s="58"/>
      <c r="AB15" s="55"/>
      <c r="AC15" s="55"/>
      <c r="AD15" s="53"/>
      <c r="AE15" s="53"/>
      <c r="AF15" s="53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</row>
    <row r="16" spans="1:48" ht="16.5" customHeight="1">
      <c r="A16" s="85">
        <v>8</v>
      </c>
      <c r="B16" s="114">
        <f t="shared" si="0"/>
        <v>97733</v>
      </c>
      <c r="C16" s="86">
        <v>70203</v>
      </c>
      <c r="D16" s="86">
        <v>4081</v>
      </c>
      <c r="E16" s="86">
        <v>9355</v>
      </c>
      <c r="F16" s="86">
        <v>175</v>
      </c>
      <c r="G16" s="86">
        <v>11919</v>
      </c>
      <c r="H16" s="86">
        <v>204</v>
      </c>
      <c r="I16" s="86">
        <v>1796</v>
      </c>
      <c r="J16" s="90">
        <f>SUM(K16:M16)</f>
        <v>141874</v>
      </c>
      <c r="K16" s="86">
        <v>16243</v>
      </c>
      <c r="L16" s="86">
        <v>692</v>
      </c>
      <c r="M16" s="86">
        <v>124939</v>
      </c>
      <c r="N16"/>
      <c r="O16" s="85">
        <v>8</v>
      </c>
      <c r="P16" s="116">
        <f t="shared" si="1"/>
        <v>657</v>
      </c>
      <c r="Q16" s="117">
        <f t="shared" si="2"/>
        <v>124</v>
      </c>
      <c r="R16" s="87">
        <v>124</v>
      </c>
      <c r="S16" s="87">
        <v>0</v>
      </c>
      <c r="T16" s="117">
        <f t="shared" si="3"/>
        <v>533</v>
      </c>
      <c r="U16" s="87">
        <v>47</v>
      </c>
      <c r="V16" s="87">
        <v>45</v>
      </c>
      <c r="W16" s="87">
        <v>140</v>
      </c>
      <c r="X16" s="87">
        <v>279</v>
      </c>
      <c r="Y16" s="87">
        <v>67</v>
      </c>
      <c r="Z16" s="87">
        <v>0</v>
      </c>
      <c r="AA16" s="62"/>
      <c r="AB16" s="61"/>
      <c r="AC16" s="61"/>
      <c r="AD16" s="63"/>
      <c r="AE16" s="63"/>
      <c r="AF16" s="63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</row>
    <row r="17" spans="1:48" ht="16.5" customHeight="1">
      <c r="A17" s="16" t="s">
        <v>132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/>
      <c r="O17" s="16" t="s">
        <v>130</v>
      </c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39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</row>
    <row r="18" spans="16:48" ht="19.5" customHeight="1">
      <c r="P18" s="20"/>
      <c r="AA18" s="20"/>
      <c r="AB18" s="20"/>
      <c r="AC18" s="20"/>
      <c r="AD18" s="20"/>
      <c r="AE18" s="39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</row>
    <row r="19" spans="1:48" ht="19.5" customHeight="1">
      <c r="A19" s="144" t="s">
        <v>140</v>
      </c>
      <c r="B19" s="144"/>
      <c r="C19" s="144"/>
      <c r="D19" s="144"/>
      <c r="E19" s="144"/>
      <c r="F19" s="144"/>
      <c r="G19" s="144"/>
      <c r="H19" s="144"/>
      <c r="I19" s="144"/>
      <c r="J19" s="144"/>
      <c r="K19" s="144"/>
      <c r="L19" s="144"/>
      <c r="M19" s="144"/>
      <c r="O19" s="207" t="s">
        <v>143</v>
      </c>
      <c r="P19" s="207"/>
      <c r="Q19" s="207"/>
      <c r="R19" s="207"/>
      <c r="S19" s="207"/>
      <c r="T19" s="207"/>
      <c r="U19" s="207"/>
      <c r="V19" s="207"/>
      <c r="W19" s="207"/>
      <c r="X19" s="207"/>
      <c r="Y19" s="207"/>
      <c r="Z19" s="35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</row>
    <row r="20" spans="2:48" ht="16.5" customHeight="1" thickBot="1"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95" t="s">
        <v>148</v>
      </c>
      <c r="N20" s="20"/>
      <c r="P20" s="30"/>
      <c r="Q20" s="30"/>
      <c r="R20" s="30"/>
      <c r="S20" s="30"/>
      <c r="T20" s="30"/>
      <c r="U20" s="30"/>
      <c r="V20" s="30"/>
      <c r="W20" s="30"/>
      <c r="X20" s="30"/>
      <c r="Y20" s="95" t="s">
        <v>148</v>
      </c>
      <c r="Z20" s="35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</row>
    <row r="21" spans="1:48" ht="16.5" customHeight="1">
      <c r="A21" s="198" t="s">
        <v>100</v>
      </c>
      <c r="B21" s="146" t="s">
        <v>2</v>
      </c>
      <c r="C21" s="231" t="s">
        <v>101</v>
      </c>
      <c r="D21" s="232"/>
      <c r="E21" s="232"/>
      <c r="F21" s="232"/>
      <c r="G21" s="232"/>
      <c r="H21" s="232"/>
      <c r="I21" s="233"/>
      <c r="J21" s="231" t="s">
        <v>102</v>
      </c>
      <c r="K21" s="232"/>
      <c r="L21" s="232"/>
      <c r="M21" s="232"/>
      <c r="N21" s="20"/>
      <c r="O21" s="198" t="s">
        <v>115</v>
      </c>
      <c r="P21" s="153" t="s">
        <v>2</v>
      </c>
      <c r="Q21" s="198"/>
      <c r="R21" s="244" t="s">
        <v>185</v>
      </c>
      <c r="S21" s="198"/>
      <c r="T21" s="244" t="s">
        <v>186</v>
      </c>
      <c r="U21" s="198"/>
      <c r="V21" s="244" t="s">
        <v>195</v>
      </c>
      <c r="W21" s="198"/>
      <c r="X21" s="153" t="s">
        <v>116</v>
      </c>
      <c r="Y21" s="182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</row>
    <row r="22" spans="1:48" ht="16.5" customHeight="1">
      <c r="A22" s="229"/>
      <c r="B22" s="223"/>
      <c r="C22" s="208" t="s">
        <v>103</v>
      </c>
      <c r="D22" s="225" t="s">
        <v>179</v>
      </c>
      <c r="E22" s="208" t="s">
        <v>104</v>
      </c>
      <c r="F22" s="208" t="s">
        <v>94</v>
      </c>
      <c r="G22" s="221" t="s">
        <v>105</v>
      </c>
      <c r="H22" s="225" t="s">
        <v>178</v>
      </c>
      <c r="I22" s="208" t="s">
        <v>106</v>
      </c>
      <c r="J22" s="208" t="s">
        <v>103</v>
      </c>
      <c r="K22" s="208" t="s">
        <v>107</v>
      </c>
      <c r="L22" s="208" t="s">
        <v>108</v>
      </c>
      <c r="M22" s="210" t="s">
        <v>106</v>
      </c>
      <c r="N22" s="20"/>
      <c r="O22" s="199"/>
      <c r="P22" s="40"/>
      <c r="Q22" s="41" t="s">
        <v>117</v>
      </c>
      <c r="R22" s="40"/>
      <c r="S22" s="41" t="s">
        <v>117</v>
      </c>
      <c r="T22" s="40"/>
      <c r="U22" s="41" t="s">
        <v>117</v>
      </c>
      <c r="V22" s="40"/>
      <c r="W22" s="41" t="s">
        <v>117</v>
      </c>
      <c r="X22" s="42"/>
      <c r="Y22" s="43" t="s">
        <v>117</v>
      </c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</row>
    <row r="23" spans="1:48" ht="16.5" customHeight="1">
      <c r="A23" s="229"/>
      <c r="B23" s="223"/>
      <c r="C23" s="223"/>
      <c r="D23" s="226"/>
      <c r="E23" s="223"/>
      <c r="F23" s="223"/>
      <c r="G23" s="234"/>
      <c r="H23" s="226"/>
      <c r="I23" s="223"/>
      <c r="J23" s="223"/>
      <c r="K23" s="223"/>
      <c r="L23" s="223"/>
      <c r="M23" s="224"/>
      <c r="N23" s="20"/>
      <c r="O23" s="84" t="s">
        <v>145</v>
      </c>
      <c r="P23" s="115">
        <f aca="true" t="shared" si="4" ref="P23:P31">SUM(R23,T23,V23,X23)</f>
        <v>694</v>
      </c>
      <c r="Q23" s="71">
        <v>555</v>
      </c>
      <c r="R23" s="71">
        <v>460</v>
      </c>
      <c r="S23" s="71">
        <v>349</v>
      </c>
      <c r="T23" s="75" t="s">
        <v>131</v>
      </c>
      <c r="U23" s="75" t="s">
        <v>131</v>
      </c>
      <c r="V23" s="71">
        <v>196</v>
      </c>
      <c r="W23" s="71">
        <v>196</v>
      </c>
      <c r="X23" s="71">
        <v>38</v>
      </c>
      <c r="Y23" s="71">
        <v>10</v>
      </c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</row>
    <row r="24" spans="1:48" ht="16.5" customHeight="1">
      <c r="A24" s="230"/>
      <c r="B24" s="209"/>
      <c r="C24" s="209"/>
      <c r="D24" s="227"/>
      <c r="E24" s="209"/>
      <c r="F24" s="209"/>
      <c r="G24" s="235"/>
      <c r="H24" s="227"/>
      <c r="I24" s="209"/>
      <c r="J24" s="209"/>
      <c r="K24" s="209"/>
      <c r="L24" s="209"/>
      <c r="M24" s="211"/>
      <c r="N24" s="20"/>
      <c r="O24" s="37"/>
      <c r="P24" s="72"/>
      <c r="Q24" s="72"/>
      <c r="R24" s="72"/>
      <c r="S24" s="72"/>
      <c r="T24" s="74"/>
      <c r="U24" s="74"/>
      <c r="V24" s="72"/>
      <c r="W24" s="72"/>
      <c r="X24" s="72"/>
      <c r="Y24" s="72"/>
      <c r="AK24" s="23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</row>
    <row r="25" spans="1:48" ht="16.5" customHeight="1">
      <c r="A25" s="84" t="s">
        <v>145</v>
      </c>
      <c r="B25" s="115">
        <f aca="true" t="shared" si="5" ref="B25:B33">SUM(C25,J25)</f>
        <v>175</v>
      </c>
      <c r="C25" s="73">
        <f aca="true" t="shared" si="6" ref="C25:C33">SUM(D25:I25)</f>
        <v>140</v>
      </c>
      <c r="D25" s="71">
        <v>20</v>
      </c>
      <c r="E25" s="71">
        <v>77</v>
      </c>
      <c r="F25" s="71">
        <v>5</v>
      </c>
      <c r="G25" s="71">
        <v>1</v>
      </c>
      <c r="H25" s="71">
        <v>1</v>
      </c>
      <c r="I25" s="71">
        <v>36</v>
      </c>
      <c r="J25" s="73">
        <f aca="true" t="shared" si="7" ref="J25:J33">SUM(K25:M25)</f>
        <v>35</v>
      </c>
      <c r="K25" s="71">
        <v>2</v>
      </c>
      <c r="L25" s="75">
        <v>1</v>
      </c>
      <c r="M25" s="71">
        <v>32</v>
      </c>
      <c r="N25" s="20"/>
      <c r="O25" s="91">
        <v>5</v>
      </c>
      <c r="P25" s="115">
        <f>SUM(R25,T25,V25,X25)</f>
        <v>675</v>
      </c>
      <c r="Q25" s="73">
        <v>539</v>
      </c>
      <c r="R25" s="73">
        <v>436</v>
      </c>
      <c r="S25" s="73">
        <v>326</v>
      </c>
      <c r="T25" s="74" t="s">
        <v>131</v>
      </c>
      <c r="U25" s="74" t="s">
        <v>131</v>
      </c>
      <c r="V25" s="73">
        <v>204</v>
      </c>
      <c r="W25" s="73">
        <v>204</v>
      </c>
      <c r="X25" s="73">
        <v>35</v>
      </c>
      <c r="Y25" s="73">
        <v>9</v>
      </c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</row>
    <row r="26" spans="1:48" ht="16.5" customHeight="1">
      <c r="A26" s="37"/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4"/>
      <c r="M26" s="72"/>
      <c r="N26" s="20"/>
      <c r="O26" s="92"/>
      <c r="P26" s="72"/>
      <c r="Q26" s="72"/>
      <c r="R26" s="72"/>
      <c r="S26" s="72"/>
      <c r="T26" s="74"/>
      <c r="U26" s="74"/>
      <c r="V26" s="72"/>
      <c r="W26" s="72"/>
      <c r="X26" s="72"/>
      <c r="Y26" s="72"/>
      <c r="AU26" s="20"/>
      <c r="AV26" s="20"/>
    </row>
    <row r="27" spans="1:48" ht="16.5" customHeight="1">
      <c r="A27" s="38">
        <v>5</v>
      </c>
      <c r="B27" s="115">
        <f>SUM(C27,J27)</f>
        <v>168</v>
      </c>
      <c r="C27" s="73">
        <f>SUM(D27:I27)</f>
        <v>137</v>
      </c>
      <c r="D27" s="73">
        <v>19</v>
      </c>
      <c r="E27" s="73">
        <v>78</v>
      </c>
      <c r="F27" s="73">
        <v>6</v>
      </c>
      <c r="G27" s="73">
        <v>1</v>
      </c>
      <c r="H27" s="73">
        <v>0</v>
      </c>
      <c r="I27" s="73">
        <v>33</v>
      </c>
      <c r="J27" s="73">
        <f>SUM(K27:M27)</f>
        <v>31</v>
      </c>
      <c r="K27" s="73">
        <v>1</v>
      </c>
      <c r="L27" s="74">
        <v>0</v>
      </c>
      <c r="M27" s="73">
        <v>30</v>
      </c>
      <c r="N27" s="20"/>
      <c r="O27" s="91">
        <v>6</v>
      </c>
      <c r="P27" s="115">
        <f t="shared" si="4"/>
        <v>670</v>
      </c>
      <c r="Q27" s="73">
        <v>542</v>
      </c>
      <c r="R27" s="73">
        <v>452</v>
      </c>
      <c r="S27" s="73">
        <v>345</v>
      </c>
      <c r="T27" s="74" t="s">
        <v>131</v>
      </c>
      <c r="U27" s="74" t="s">
        <v>131</v>
      </c>
      <c r="V27" s="73">
        <v>187</v>
      </c>
      <c r="W27" s="73">
        <v>187</v>
      </c>
      <c r="X27" s="73">
        <v>31</v>
      </c>
      <c r="Y27" s="73">
        <v>10</v>
      </c>
      <c r="AU27" s="20"/>
      <c r="AV27" s="20"/>
    </row>
    <row r="28" spans="1:48" ht="16.5" customHeight="1">
      <c r="A28" s="37"/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4"/>
      <c r="M28" s="72"/>
      <c r="N28" s="20"/>
      <c r="O28" s="92"/>
      <c r="P28" s="72"/>
      <c r="Q28" s="72"/>
      <c r="R28" s="72"/>
      <c r="S28" s="72"/>
      <c r="T28" s="74"/>
      <c r="U28" s="74"/>
      <c r="V28" s="72"/>
      <c r="W28" s="72"/>
      <c r="X28" s="72"/>
      <c r="Y28" s="72"/>
      <c r="AU28" s="20"/>
      <c r="AV28" s="20"/>
    </row>
    <row r="29" spans="1:48" ht="16.5" customHeight="1">
      <c r="A29" s="38">
        <v>6</v>
      </c>
      <c r="B29" s="115">
        <f t="shared" si="5"/>
        <v>167</v>
      </c>
      <c r="C29" s="73">
        <f t="shared" si="6"/>
        <v>135</v>
      </c>
      <c r="D29" s="73">
        <v>19</v>
      </c>
      <c r="E29" s="73">
        <v>76</v>
      </c>
      <c r="F29" s="73">
        <v>4</v>
      </c>
      <c r="G29" s="74">
        <v>1</v>
      </c>
      <c r="H29" s="73">
        <v>0</v>
      </c>
      <c r="I29" s="73">
        <v>35</v>
      </c>
      <c r="J29" s="73">
        <f t="shared" si="7"/>
        <v>32</v>
      </c>
      <c r="K29" s="73">
        <v>1</v>
      </c>
      <c r="L29" s="74">
        <v>1</v>
      </c>
      <c r="M29" s="73">
        <v>30</v>
      </c>
      <c r="N29" s="20"/>
      <c r="O29" s="91">
        <v>7</v>
      </c>
      <c r="P29" s="115">
        <f t="shared" si="4"/>
        <v>668</v>
      </c>
      <c r="Q29" s="73">
        <v>542</v>
      </c>
      <c r="R29" s="73">
        <v>428</v>
      </c>
      <c r="S29" s="73">
        <v>323</v>
      </c>
      <c r="T29" s="74" t="s">
        <v>131</v>
      </c>
      <c r="U29" s="74" t="s">
        <v>131</v>
      </c>
      <c r="V29" s="73">
        <v>210</v>
      </c>
      <c r="W29" s="73">
        <v>210</v>
      </c>
      <c r="X29" s="73">
        <v>30</v>
      </c>
      <c r="Y29" s="73">
        <v>9</v>
      </c>
      <c r="AU29" s="20"/>
      <c r="AV29" s="20"/>
    </row>
    <row r="30" spans="1:48" ht="16.5" customHeight="1">
      <c r="A30" s="37"/>
      <c r="B30" s="72"/>
      <c r="C30" s="72"/>
      <c r="D30" s="72"/>
      <c r="E30" s="72"/>
      <c r="F30" s="72"/>
      <c r="G30" s="74"/>
      <c r="H30" s="72"/>
      <c r="I30" s="72"/>
      <c r="J30" s="72"/>
      <c r="K30" s="72"/>
      <c r="L30" s="74"/>
      <c r="M30" s="72"/>
      <c r="N30" s="20"/>
      <c r="O30" s="109"/>
      <c r="P30" s="80"/>
      <c r="Q30" s="72"/>
      <c r="R30" s="72"/>
      <c r="S30" s="72"/>
      <c r="T30" s="74"/>
      <c r="U30" s="74"/>
      <c r="V30" s="72"/>
      <c r="W30" s="72"/>
      <c r="X30" s="72"/>
      <c r="Y30" s="72"/>
      <c r="AU30" s="20"/>
      <c r="AV30" s="20"/>
    </row>
    <row r="31" spans="1:48" ht="16.5" customHeight="1">
      <c r="A31" s="38">
        <v>7</v>
      </c>
      <c r="B31" s="115">
        <f t="shared" si="5"/>
        <v>150</v>
      </c>
      <c r="C31" s="73">
        <f t="shared" si="6"/>
        <v>123</v>
      </c>
      <c r="D31" s="73">
        <v>11</v>
      </c>
      <c r="E31" s="73">
        <v>77</v>
      </c>
      <c r="F31" s="73">
        <v>2</v>
      </c>
      <c r="G31" s="74">
        <v>1</v>
      </c>
      <c r="H31" s="73">
        <v>0</v>
      </c>
      <c r="I31" s="73">
        <v>32</v>
      </c>
      <c r="J31" s="73">
        <f t="shared" si="7"/>
        <v>27</v>
      </c>
      <c r="K31" s="73">
        <v>1</v>
      </c>
      <c r="L31" s="74">
        <v>0</v>
      </c>
      <c r="M31" s="73">
        <v>26</v>
      </c>
      <c r="N31" s="20"/>
      <c r="O31" s="94">
        <v>8</v>
      </c>
      <c r="P31" s="116">
        <f t="shared" si="4"/>
        <v>657</v>
      </c>
      <c r="Q31" s="87">
        <v>533</v>
      </c>
      <c r="R31" s="87">
        <v>432</v>
      </c>
      <c r="S31" s="87">
        <v>329</v>
      </c>
      <c r="T31" s="88" t="s">
        <v>131</v>
      </c>
      <c r="U31" s="88" t="s">
        <v>131</v>
      </c>
      <c r="V31" s="87">
        <v>197</v>
      </c>
      <c r="W31" s="87">
        <v>197</v>
      </c>
      <c r="X31" s="87">
        <v>28</v>
      </c>
      <c r="Y31" s="87">
        <v>7</v>
      </c>
      <c r="AA31" s="23"/>
      <c r="AB31" s="23"/>
      <c r="AC31" s="23"/>
      <c r="AD31" s="23"/>
      <c r="AE31" s="23"/>
      <c r="AF31" s="23"/>
      <c r="AG31" s="23"/>
      <c r="AH31" s="23"/>
      <c r="AU31" s="20"/>
      <c r="AV31" s="20"/>
    </row>
    <row r="32" spans="1:48" ht="16.5" customHeight="1">
      <c r="A32" s="30"/>
      <c r="B32" s="70"/>
      <c r="C32" s="48"/>
      <c r="D32" s="72"/>
      <c r="E32" s="72"/>
      <c r="F32" s="72"/>
      <c r="G32" s="74"/>
      <c r="H32" s="72"/>
      <c r="I32" s="72"/>
      <c r="J32" s="48"/>
      <c r="K32" s="72"/>
      <c r="L32" s="74"/>
      <c r="M32" s="72"/>
      <c r="N32" s="20"/>
      <c r="O32" s="83" t="s">
        <v>144</v>
      </c>
      <c r="P32" s="20"/>
      <c r="Q32" s="20"/>
      <c r="R32" s="20"/>
      <c r="S32" s="20"/>
      <c r="T32" s="20"/>
      <c r="U32" s="20"/>
      <c r="V32" s="20"/>
      <c r="W32" s="20"/>
      <c r="X32" s="20"/>
      <c r="Y32" s="20"/>
      <c r="AA32" s="36"/>
      <c r="AB32" s="36"/>
      <c r="AC32" s="36"/>
      <c r="AD32" s="36"/>
      <c r="AE32" s="36"/>
      <c r="AF32" s="36"/>
      <c r="AG32" s="36"/>
      <c r="AH32" s="36"/>
      <c r="AI32" s="23"/>
      <c r="AJ32" s="23"/>
      <c r="AU32" s="20"/>
      <c r="AV32" s="20"/>
    </row>
    <row r="33" spans="1:48" ht="16.5" customHeight="1">
      <c r="A33" s="85">
        <v>8</v>
      </c>
      <c r="B33" s="116">
        <f t="shared" si="5"/>
        <v>141</v>
      </c>
      <c r="C33" s="117">
        <f t="shared" si="6"/>
        <v>120</v>
      </c>
      <c r="D33" s="87">
        <v>8</v>
      </c>
      <c r="E33" s="87">
        <v>82</v>
      </c>
      <c r="F33" s="87">
        <v>1</v>
      </c>
      <c r="G33" s="88">
        <v>1</v>
      </c>
      <c r="H33" s="87">
        <v>1</v>
      </c>
      <c r="I33" s="87">
        <v>27</v>
      </c>
      <c r="J33" s="117">
        <f t="shared" si="7"/>
        <v>21</v>
      </c>
      <c r="K33" s="87">
        <v>1</v>
      </c>
      <c r="L33" s="88">
        <v>0</v>
      </c>
      <c r="M33" s="87">
        <v>20</v>
      </c>
      <c r="N33" s="20"/>
      <c r="O33" s="20" t="s">
        <v>127</v>
      </c>
      <c r="P33" s="39"/>
      <c r="Q33" s="39"/>
      <c r="R33" s="39"/>
      <c r="S33" s="39"/>
      <c r="T33" s="39"/>
      <c r="U33" s="39"/>
      <c r="V33" s="39"/>
      <c r="W33" s="39"/>
      <c r="X33" s="39"/>
      <c r="AA33" s="20"/>
      <c r="AB33" s="20"/>
      <c r="AC33" s="20"/>
      <c r="AD33" s="20"/>
      <c r="AE33" s="20"/>
      <c r="AF33" s="20"/>
      <c r="AG33" s="20"/>
      <c r="AH33" s="20"/>
      <c r="AI33" s="36"/>
      <c r="AJ33" s="36"/>
      <c r="AU33" s="20"/>
      <c r="AV33" s="20"/>
    </row>
    <row r="34" spans="1:48" ht="16.5" customHeight="1">
      <c r="A34" s="16" t="s">
        <v>132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50"/>
      <c r="P34" s="51"/>
      <c r="Q34" s="51"/>
      <c r="R34" s="51"/>
      <c r="S34" s="51"/>
      <c r="T34" s="51"/>
      <c r="U34" s="51"/>
      <c r="V34" s="44"/>
      <c r="W34" s="30"/>
      <c r="X34" s="30"/>
      <c r="Y34" s="30"/>
      <c r="AA34" s="50"/>
      <c r="AB34" s="50"/>
      <c r="AC34" s="50"/>
      <c r="AD34" s="50"/>
      <c r="AE34" s="50"/>
      <c r="AF34" s="50"/>
      <c r="AG34" s="50"/>
      <c r="AH34" s="50"/>
      <c r="AI34" s="20"/>
      <c r="AJ34" s="20"/>
      <c r="AU34" s="20"/>
      <c r="AV34" s="20"/>
    </row>
    <row r="35" spans="14:48" ht="19.5" customHeight="1">
      <c r="N35" s="20"/>
      <c r="Z35" s="30"/>
      <c r="AA35" s="30"/>
      <c r="AB35" s="30"/>
      <c r="AC35" s="30"/>
      <c r="AD35" s="30"/>
      <c r="AE35" s="30"/>
      <c r="AF35" s="30"/>
      <c r="AG35" s="30"/>
      <c r="AH35" s="30"/>
      <c r="AU35" s="20"/>
      <c r="AV35" s="20"/>
    </row>
    <row r="36" spans="35:36" ht="16.5" customHeight="1">
      <c r="AI36" s="20"/>
      <c r="AJ36" s="20"/>
    </row>
    <row r="37" spans="1:26" ht="15" customHeight="1">
      <c r="A37" s="250" t="s">
        <v>194</v>
      </c>
      <c r="B37" s="250"/>
      <c r="C37" s="250"/>
      <c r="D37" s="250"/>
      <c r="E37" s="250"/>
      <c r="F37" s="250"/>
      <c r="G37" s="250"/>
      <c r="H37" s="250"/>
      <c r="I37" s="250"/>
      <c r="J37" s="250"/>
      <c r="K37" s="250"/>
      <c r="L37" s="250"/>
      <c r="M37" s="250"/>
      <c r="O37" s="251" t="s">
        <v>193</v>
      </c>
      <c r="P37" s="251"/>
      <c r="Q37" s="251"/>
      <c r="R37" s="251"/>
      <c r="S37" s="251"/>
      <c r="T37" s="251"/>
      <c r="U37" s="251"/>
      <c r="V37" s="251"/>
      <c r="W37" s="251"/>
      <c r="X37" s="251"/>
      <c r="Y37" s="251"/>
      <c r="Z37" s="251"/>
    </row>
    <row r="38" spans="1:11" ht="17.25">
      <c r="A38" s="249"/>
      <c r="B38" s="249"/>
      <c r="C38" s="249"/>
      <c r="D38" s="249"/>
      <c r="E38" s="249"/>
      <c r="F38" s="249"/>
      <c r="G38" s="249"/>
      <c r="H38" s="249"/>
      <c r="I38" s="249"/>
      <c r="J38" s="249"/>
      <c r="K38" s="36"/>
    </row>
    <row r="39" spans="1:14" ht="15" thickBot="1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  <c r="N39" s="39"/>
    </row>
    <row r="40" spans="1:26" ht="14.25" customHeight="1">
      <c r="A40" s="255" t="s">
        <v>90</v>
      </c>
      <c r="B40" s="212" t="s">
        <v>176</v>
      </c>
      <c r="C40" s="213"/>
      <c r="D40" s="212" t="s">
        <v>181</v>
      </c>
      <c r="E40" s="213"/>
      <c r="F40" s="218" t="s">
        <v>180</v>
      </c>
      <c r="G40" s="219"/>
      <c r="H40" s="220"/>
      <c r="I40" s="241" t="s">
        <v>123</v>
      </c>
      <c r="J40" s="241" t="s">
        <v>124</v>
      </c>
      <c r="K40" s="257" t="s">
        <v>125</v>
      </c>
      <c r="L40" s="200" t="s">
        <v>177</v>
      </c>
      <c r="M40" s="201"/>
      <c r="N40" s="39"/>
      <c r="O40" s="183" t="s">
        <v>192</v>
      </c>
      <c r="P40" s="184"/>
      <c r="Q40" s="189" t="s">
        <v>191</v>
      </c>
      <c r="R40" s="190"/>
      <c r="S40" s="189" t="s">
        <v>190</v>
      </c>
      <c r="T40" s="190"/>
      <c r="U40" s="189" t="s">
        <v>189</v>
      </c>
      <c r="V40" s="190"/>
      <c r="W40" s="189" t="s">
        <v>188</v>
      </c>
      <c r="X40" s="195"/>
      <c r="Y40" s="252" t="s">
        <v>187</v>
      </c>
      <c r="Z40" s="189" t="s">
        <v>147</v>
      </c>
    </row>
    <row r="41" spans="1:26" ht="14.25">
      <c r="A41" s="229"/>
      <c r="B41" s="214"/>
      <c r="C41" s="215"/>
      <c r="D41" s="214"/>
      <c r="E41" s="215"/>
      <c r="F41" s="221" t="s">
        <v>134</v>
      </c>
      <c r="G41" s="221" t="s">
        <v>135</v>
      </c>
      <c r="H41" s="221" t="s">
        <v>136</v>
      </c>
      <c r="I41" s="242"/>
      <c r="J41" s="242"/>
      <c r="K41" s="258"/>
      <c r="L41" s="202"/>
      <c r="M41" s="185"/>
      <c r="N41" s="39"/>
      <c r="O41" s="185"/>
      <c r="P41" s="186"/>
      <c r="Q41" s="191"/>
      <c r="R41" s="192"/>
      <c r="S41" s="191"/>
      <c r="T41" s="192"/>
      <c r="U41" s="191"/>
      <c r="V41" s="192"/>
      <c r="W41" s="191"/>
      <c r="X41" s="196"/>
      <c r="Y41" s="253"/>
      <c r="Z41" s="191"/>
    </row>
    <row r="42" spans="1:26" ht="14.25">
      <c r="A42" s="256"/>
      <c r="B42" s="216"/>
      <c r="C42" s="217"/>
      <c r="D42" s="216"/>
      <c r="E42" s="217"/>
      <c r="F42" s="222"/>
      <c r="G42" s="222"/>
      <c r="H42" s="222"/>
      <c r="I42" s="243"/>
      <c r="J42" s="243"/>
      <c r="K42" s="259"/>
      <c r="L42" s="203"/>
      <c r="M42" s="187"/>
      <c r="N42" s="39"/>
      <c r="O42" s="187"/>
      <c r="P42" s="188"/>
      <c r="Q42" s="193"/>
      <c r="R42" s="194"/>
      <c r="S42" s="193"/>
      <c r="T42" s="194"/>
      <c r="U42" s="193"/>
      <c r="V42" s="194"/>
      <c r="W42" s="193"/>
      <c r="X42" s="197"/>
      <c r="Y42" s="254"/>
      <c r="Z42" s="193"/>
    </row>
    <row r="43" spans="1:26" ht="14.25">
      <c r="A43" s="108" t="s">
        <v>145</v>
      </c>
      <c r="B43" s="39"/>
      <c r="C43" s="78">
        <v>588</v>
      </c>
      <c r="D43" s="39"/>
      <c r="E43" s="78">
        <v>40100</v>
      </c>
      <c r="F43" s="66">
        <v>4.2</v>
      </c>
      <c r="G43" s="66">
        <v>0.48</v>
      </c>
      <c r="H43" s="66">
        <v>56.9</v>
      </c>
      <c r="I43" s="66" t="s">
        <v>137</v>
      </c>
      <c r="J43" s="78">
        <v>2580</v>
      </c>
      <c r="K43" s="69">
        <v>1933</v>
      </c>
      <c r="L43" s="206">
        <v>1087200</v>
      </c>
      <c r="M43" s="206"/>
      <c r="N43" s="39"/>
      <c r="O43" s="111"/>
      <c r="P43" s="112">
        <v>129000</v>
      </c>
      <c r="Q43" s="39"/>
      <c r="R43" s="78">
        <v>3420</v>
      </c>
      <c r="S43" s="39"/>
      <c r="T43" s="69">
        <v>589313</v>
      </c>
      <c r="U43" s="39"/>
      <c r="V43" s="69">
        <v>409140</v>
      </c>
      <c r="W43" s="39"/>
      <c r="X43" s="69">
        <v>523600</v>
      </c>
      <c r="Y43" s="69">
        <v>1801</v>
      </c>
      <c r="Z43" s="78">
        <v>54</v>
      </c>
    </row>
    <row r="44" spans="1:26" ht="14.25">
      <c r="A44" s="37"/>
      <c r="B44" s="39"/>
      <c r="C44" s="76"/>
      <c r="D44" s="39"/>
      <c r="E44" s="76"/>
      <c r="F44" s="72"/>
      <c r="G44" s="72"/>
      <c r="H44" s="72"/>
      <c r="I44" s="72"/>
      <c r="J44" s="76"/>
      <c r="K44" s="77"/>
      <c r="L44" s="39"/>
      <c r="M44" s="77"/>
      <c r="O44" s="39"/>
      <c r="P44" s="77"/>
      <c r="Q44" s="39"/>
      <c r="R44" s="76"/>
      <c r="S44" s="39"/>
      <c r="T44" s="77"/>
      <c r="U44" s="39"/>
      <c r="V44" s="77"/>
      <c r="W44" s="39"/>
      <c r="X44" s="77"/>
      <c r="Y44" s="77"/>
      <c r="Z44" s="76"/>
    </row>
    <row r="45" spans="1:26" ht="14.25">
      <c r="A45" s="91">
        <v>5</v>
      </c>
      <c r="B45" s="39"/>
      <c r="C45" s="78">
        <v>586</v>
      </c>
      <c r="D45" s="39"/>
      <c r="E45" s="78">
        <v>31100</v>
      </c>
      <c r="F45" s="66">
        <v>38</v>
      </c>
      <c r="G45" s="66">
        <v>1</v>
      </c>
      <c r="H45" s="66">
        <v>94.6</v>
      </c>
      <c r="I45" s="66" t="s">
        <v>137</v>
      </c>
      <c r="J45" s="78">
        <v>2545</v>
      </c>
      <c r="K45" s="69">
        <v>1800</v>
      </c>
      <c r="L45" s="205">
        <v>1079600</v>
      </c>
      <c r="M45" s="205"/>
      <c r="O45" s="39"/>
      <c r="P45" s="69">
        <v>109700</v>
      </c>
      <c r="Q45" s="39"/>
      <c r="R45" s="78">
        <v>6000</v>
      </c>
      <c r="S45" s="39"/>
      <c r="T45" s="69">
        <v>538700</v>
      </c>
      <c r="U45" s="39"/>
      <c r="V45" s="69">
        <v>352300</v>
      </c>
      <c r="W45" s="39"/>
      <c r="X45" s="69">
        <v>522300</v>
      </c>
      <c r="Y45" s="69">
        <v>1835</v>
      </c>
      <c r="Z45" s="78">
        <v>50</v>
      </c>
    </row>
    <row r="46" spans="1:26" ht="14.25">
      <c r="A46" s="92"/>
      <c r="B46" s="39"/>
      <c r="C46" s="76"/>
      <c r="D46" s="39"/>
      <c r="E46" s="76"/>
      <c r="F46" s="72"/>
      <c r="G46" s="72"/>
      <c r="H46" s="72"/>
      <c r="I46" s="72"/>
      <c r="J46" s="76"/>
      <c r="K46" s="77"/>
      <c r="L46" s="39"/>
      <c r="M46" s="77"/>
      <c r="O46" s="39"/>
      <c r="P46" s="77"/>
      <c r="Q46" s="39"/>
      <c r="R46" s="76"/>
      <c r="S46" s="39"/>
      <c r="T46" s="77"/>
      <c r="U46" s="39"/>
      <c r="V46" s="77"/>
      <c r="W46" s="39"/>
      <c r="X46" s="77"/>
      <c r="Y46" s="77"/>
      <c r="Z46" s="76"/>
    </row>
    <row r="47" spans="1:26" ht="14.25">
      <c r="A47" s="91">
        <v>6</v>
      </c>
      <c r="B47" s="39"/>
      <c r="C47" s="78">
        <v>570</v>
      </c>
      <c r="D47" s="39"/>
      <c r="E47" s="78">
        <v>16200</v>
      </c>
      <c r="F47" s="66">
        <v>0.1</v>
      </c>
      <c r="G47" s="66">
        <v>0.2</v>
      </c>
      <c r="H47" s="66">
        <v>6.2</v>
      </c>
      <c r="I47" s="66" t="s">
        <v>137</v>
      </c>
      <c r="J47" s="78">
        <v>2300</v>
      </c>
      <c r="K47" s="69">
        <v>1622</v>
      </c>
      <c r="L47" s="205">
        <v>1035400</v>
      </c>
      <c r="M47" s="205"/>
      <c r="O47" s="39"/>
      <c r="P47" s="69">
        <v>105150</v>
      </c>
      <c r="Q47" s="39"/>
      <c r="R47" s="78">
        <v>1425</v>
      </c>
      <c r="S47" s="39"/>
      <c r="T47" s="69">
        <v>506500</v>
      </c>
      <c r="U47" s="39"/>
      <c r="V47" s="69">
        <v>214300</v>
      </c>
      <c r="W47" s="39"/>
      <c r="X47" s="69">
        <v>612500</v>
      </c>
      <c r="Y47" s="69">
        <v>1580</v>
      </c>
      <c r="Z47" s="78">
        <v>31</v>
      </c>
    </row>
    <row r="48" spans="1:26" ht="14.25">
      <c r="A48" s="92"/>
      <c r="B48" s="39"/>
      <c r="C48" s="76"/>
      <c r="D48" s="39"/>
      <c r="E48" s="76"/>
      <c r="F48" s="72"/>
      <c r="G48" s="72"/>
      <c r="H48" s="72"/>
      <c r="I48" s="72"/>
      <c r="J48" s="76"/>
      <c r="K48" s="77"/>
      <c r="L48" s="39"/>
      <c r="M48" s="77"/>
      <c r="O48" s="39"/>
      <c r="P48" s="77"/>
      <c r="Q48" s="39"/>
      <c r="R48" s="76"/>
      <c r="S48" s="39"/>
      <c r="T48" s="77"/>
      <c r="U48" s="39"/>
      <c r="V48" s="77"/>
      <c r="W48" s="39"/>
      <c r="X48" s="77"/>
      <c r="Y48" s="77"/>
      <c r="Z48" s="76"/>
    </row>
    <row r="49" spans="1:26" ht="14.25">
      <c r="A49" s="91">
        <v>7</v>
      </c>
      <c r="B49" s="39"/>
      <c r="C49" s="78">
        <v>614</v>
      </c>
      <c r="D49" s="39"/>
      <c r="E49" s="78">
        <v>13800</v>
      </c>
      <c r="F49" s="66">
        <v>39.3</v>
      </c>
      <c r="G49" s="66">
        <v>1</v>
      </c>
      <c r="H49" s="66">
        <v>158.5</v>
      </c>
      <c r="I49" s="66" t="s">
        <v>137</v>
      </c>
      <c r="J49" s="79">
        <v>3100</v>
      </c>
      <c r="K49" s="69">
        <v>1640</v>
      </c>
      <c r="L49" s="205">
        <v>975400</v>
      </c>
      <c r="M49" s="205"/>
      <c r="O49" s="39"/>
      <c r="P49" s="69">
        <v>88220</v>
      </c>
      <c r="Q49" s="39"/>
      <c r="R49" s="78">
        <v>4400</v>
      </c>
      <c r="S49" s="39"/>
      <c r="T49" s="69">
        <v>454600</v>
      </c>
      <c r="U49" s="39"/>
      <c r="V49" s="69">
        <v>211300</v>
      </c>
      <c r="W49" s="39"/>
      <c r="X49" s="69">
        <v>566700</v>
      </c>
      <c r="Y49" s="69">
        <v>1057</v>
      </c>
      <c r="Z49" s="78">
        <v>58</v>
      </c>
    </row>
    <row r="50" spans="1:26" ht="14.25">
      <c r="A50" s="93"/>
      <c r="B50" s="39"/>
      <c r="C50" s="76"/>
      <c r="D50" s="39"/>
      <c r="E50" s="76"/>
      <c r="F50" s="72"/>
      <c r="G50" s="72"/>
      <c r="H50" s="72"/>
      <c r="I50" s="72"/>
      <c r="J50" s="79"/>
      <c r="K50" s="77"/>
      <c r="L50" s="39"/>
      <c r="M50" s="77"/>
      <c r="O50" s="39"/>
      <c r="P50" s="77"/>
      <c r="Q50" s="39"/>
      <c r="R50" s="76"/>
      <c r="S50" s="39"/>
      <c r="T50" s="77"/>
      <c r="U50" s="39"/>
      <c r="V50" s="77"/>
      <c r="W50" s="39"/>
      <c r="X50" s="77"/>
      <c r="Y50" s="77"/>
      <c r="Z50" s="76"/>
    </row>
    <row r="51" spans="1:26" ht="14.25">
      <c r="A51" s="104">
        <v>8</v>
      </c>
      <c r="B51" s="106"/>
      <c r="C51" s="89">
        <v>509</v>
      </c>
      <c r="D51" s="106"/>
      <c r="E51" s="89">
        <v>5200</v>
      </c>
      <c r="F51" s="105" t="s">
        <v>146</v>
      </c>
      <c r="G51" s="105">
        <v>9.8</v>
      </c>
      <c r="H51" s="105">
        <v>29.2</v>
      </c>
      <c r="I51" s="105" t="s">
        <v>146</v>
      </c>
      <c r="J51" s="107">
        <v>245</v>
      </c>
      <c r="K51" s="90">
        <v>1910</v>
      </c>
      <c r="L51" s="204">
        <v>896700</v>
      </c>
      <c r="M51" s="204"/>
      <c r="O51" s="106"/>
      <c r="P51" s="90">
        <v>81240</v>
      </c>
      <c r="Q51" s="106"/>
      <c r="R51" s="89">
        <v>3515</v>
      </c>
      <c r="S51" s="106"/>
      <c r="T51" s="90">
        <v>436930</v>
      </c>
      <c r="U51" s="106"/>
      <c r="V51" s="90">
        <v>181620</v>
      </c>
      <c r="W51" s="106"/>
      <c r="X51" s="90">
        <v>536000</v>
      </c>
      <c r="Y51" s="90">
        <v>1172</v>
      </c>
      <c r="Z51" s="89">
        <v>11</v>
      </c>
    </row>
    <row r="52" spans="1:11" ht="14.25">
      <c r="A52" s="20" t="s">
        <v>128</v>
      </c>
      <c r="B52" s="20"/>
      <c r="C52" s="20"/>
      <c r="D52" s="20"/>
      <c r="E52" s="20"/>
      <c r="F52" s="20"/>
      <c r="G52" s="20"/>
      <c r="H52" s="20"/>
      <c r="I52" s="20"/>
      <c r="J52" s="20"/>
      <c r="K52" s="20"/>
    </row>
  </sheetData>
  <sheetProtection/>
  <mergeCells count="86">
    <mergeCell ref="F41:F42"/>
    <mergeCell ref="A38:J38"/>
    <mergeCell ref="A37:M37"/>
    <mergeCell ref="O37:Z37"/>
    <mergeCell ref="Y40:Y42"/>
    <mergeCell ref="AB5:AB7"/>
    <mergeCell ref="AA5:AA7"/>
    <mergeCell ref="I40:I42"/>
    <mergeCell ref="A40:A42"/>
    <mergeCell ref="K40:K42"/>
    <mergeCell ref="J40:J42"/>
    <mergeCell ref="R21:S21"/>
    <mergeCell ref="T21:U21"/>
    <mergeCell ref="V21:W21"/>
    <mergeCell ref="Z40:Z42"/>
    <mergeCell ref="A2:M2"/>
    <mergeCell ref="A5:A7"/>
    <mergeCell ref="B5:I5"/>
    <mergeCell ref="J5:M5"/>
    <mergeCell ref="J6:J7"/>
    <mergeCell ref="B6:B7"/>
    <mergeCell ref="C6:C7"/>
    <mergeCell ref="AD5:AD7"/>
    <mergeCell ref="AC5:AC7"/>
    <mergeCell ref="D6:D7"/>
    <mergeCell ref="E6:E7"/>
    <mergeCell ref="F6:F7"/>
    <mergeCell ref="AE5:AE7"/>
    <mergeCell ref="R6:R7"/>
    <mergeCell ref="S6:S7"/>
    <mergeCell ref="Y6:Y7"/>
    <mergeCell ref="Z6:Z7"/>
    <mergeCell ref="AF5:AF7"/>
    <mergeCell ref="G6:G7"/>
    <mergeCell ref="H6:H7"/>
    <mergeCell ref="I6:I7"/>
    <mergeCell ref="Q5:S5"/>
    <mergeCell ref="T5:Z5"/>
    <mergeCell ref="Q6:Q7"/>
    <mergeCell ref="K6:K7"/>
    <mergeCell ref="L6:L7"/>
    <mergeCell ref="M6:M7"/>
    <mergeCell ref="A19:M19"/>
    <mergeCell ref="A21:A24"/>
    <mergeCell ref="B21:B24"/>
    <mergeCell ref="C21:I21"/>
    <mergeCell ref="J21:M21"/>
    <mergeCell ref="C22:C24"/>
    <mergeCell ref="D22:D24"/>
    <mergeCell ref="E22:E24"/>
    <mergeCell ref="F22:F24"/>
    <mergeCell ref="G22:G24"/>
    <mergeCell ref="L22:L24"/>
    <mergeCell ref="M22:M24"/>
    <mergeCell ref="O2:Z2"/>
    <mergeCell ref="H22:H24"/>
    <mergeCell ref="I22:I24"/>
    <mergeCell ref="J22:J24"/>
    <mergeCell ref="K22:K24"/>
    <mergeCell ref="O3:Z3"/>
    <mergeCell ref="O5:O7"/>
    <mergeCell ref="P5:P7"/>
    <mergeCell ref="O19:Y19"/>
    <mergeCell ref="T6:T7"/>
    <mergeCell ref="U6:U7"/>
    <mergeCell ref="W6:W7"/>
    <mergeCell ref="X6:X7"/>
    <mergeCell ref="B40:C42"/>
    <mergeCell ref="D40:E42"/>
    <mergeCell ref="F40:H40"/>
    <mergeCell ref="H41:H42"/>
    <mergeCell ref="G41:G42"/>
    <mergeCell ref="L40:M42"/>
    <mergeCell ref="L51:M51"/>
    <mergeCell ref="L49:M49"/>
    <mergeCell ref="L47:M47"/>
    <mergeCell ref="L45:M45"/>
    <mergeCell ref="L43:M43"/>
    <mergeCell ref="X21:Y21"/>
    <mergeCell ref="O40:P42"/>
    <mergeCell ref="Q40:R42"/>
    <mergeCell ref="S40:T42"/>
    <mergeCell ref="U40:V42"/>
    <mergeCell ref="W40:X42"/>
    <mergeCell ref="O21:O22"/>
    <mergeCell ref="P21:Q21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石川県統計情報室</dc:creator>
  <cp:keywords/>
  <dc:description/>
  <cp:lastModifiedBy>yutaka-k</cp:lastModifiedBy>
  <cp:lastPrinted>2013-06-06T01:54:10Z</cp:lastPrinted>
  <dcterms:created xsi:type="dcterms:W3CDTF">1998-01-17T12:35:03Z</dcterms:created>
  <dcterms:modified xsi:type="dcterms:W3CDTF">2013-06-06T01:54:14Z</dcterms:modified>
  <cp:category/>
  <cp:version/>
  <cp:contentType/>
  <cp:contentStatus/>
</cp:coreProperties>
</file>