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690" windowHeight="6450" tabRatio="856" activeTab="3"/>
  </bookViews>
  <sheets>
    <sheet name="058" sheetId="1" r:id="rId1"/>
    <sheet name="060" sheetId="2" r:id="rId2"/>
    <sheet name="062" sheetId="3" r:id="rId3"/>
    <sheet name="064" sheetId="4" r:id="rId4"/>
    <sheet name="066" sheetId="5" r:id="rId5"/>
    <sheet name="068" sheetId="6" r:id="rId6"/>
    <sheet name="070" sheetId="7" r:id="rId7"/>
    <sheet name="072" sheetId="8" r:id="rId8"/>
    <sheet name="074" sheetId="9" r:id="rId9"/>
    <sheet name="076" sheetId="10" r:id="rId10"/>
    <sheet name="078" sheetId="11" r:id="rId11"/>
    <sheet name="080" sheetId="12" r:id="rId12"/>
  </sheets>
  <definedNames/>
  <calcPr fullCalcOnLoad="1"/>
</workbook>
</file>

<file path=xl/sharedStrings.xml><?xml version="1.0" encoding="utf-8"?>
<sst xmlns="http://schemas.openxmlformats.org/spreadsheetml/2006/main" count="3865" uniqueCount="851">
  <si>
    <t>58 水産業</t>
  </si>
  <si>
    <t>水産業 59</t>
  </si>
  <si>
    <t>（単位：経営体）</t>
  </si>
  <si>
    <t>隻　　数</t>
  </si>
  <si>
    <t>総トン数</t>
  </si>
  <si>
    <t>総　数</t>
  </si>
  <si>
    <t>個人経営</t>
  </si>
  <si>
    <t>計</t>
  </si>
  <si>
    <t>会社経営</t>
  </si>
  <si>
    <t>250日以上</t>
  </si>
  <si>
    <t>隻</t>
  </si>
  <si>
    <t>Ｔ</t>
  </si>
  <si>
    <t>―</t>
  </si>
  <si>
    <t>漁船非使用</t>
  </si>
  <si>
    <t>無　動　力</t>
  </si>
  <si>
    <t>動力１Ｔ未満</t>
  </si>
  <si>
    <t>大型定置網</t>
  </si>
  <si>
    <t>小型定置網</t>
  </si>
  <si>
    <t>地 び き 網</t>
  </si>
  <si>
    <t>海 面 養 殖</t>
  </si>
  <si>
    <t>沿岸漁業層計</t>
  </si>
  <si>
    <t>中小漁業層計</t>
  </si>
  <si>
    <t>10 ～ 20</t>
  </si>
  <si>
    <t>20 ～ 30</t>
  </si>
  <si>
    <t>30 ～ 50</t>
  </si>
  <si>
    <t>100 ～ 200</t>
  </si>
  <si>
    <t>200 ～ 500</t>
  </si>
  <si>
    <t>500～1000</t>
  </si>
  <si>
    <t>1000Ｔ以上</t>
  </si>
  <si>
    <t>漁業協同　組合自営</t>
  </si>
  <si>
    <t>共　  同  　経　  営</t>
  </si>
  <si>
    <t>官公庁、学校、試験場</t>
  </si>
  <si>
    <t>漁　　業　経営体数</t>
  </si>
  <si>
    <t>漁業生産　組　　合</t>
  </si>
  <si>
    <t>区　　  分</t>
  </si>
  <si>
    <t>…</t>
  </si>
  <si>
    <t>60 水産業</t>
  </si>
  <si>
    <t>水産業 61</t>
  </si>
  <si>
    <t>区　　  分</t>
  </si>
  <si>
    <r>
      <t>底 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網</t>
    </r>
  </si>
  <si>
    <r>
      <t>船　 び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き</t>
    </r>
  </si>
  <si>
    <r>
      <t xml:space="preserve">ま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き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網</t>
    </r>
  </si>
  <si>
    <t>刺　　　　　網</t>
  </si>
  <si>
    <t>敷　　　網</t>
  </si>
  <si>
    <t>は　　　え　　　縄</t>
  </si>
  <si>
    <t>釣</t>
  </si>
  <si>
    <t>採　貝</t>
  </si>
  <si>
    <t>採　藻</t>
  </si>
  <si>
    <t>まぐろ</t>
  </si>
  <si>
    <t>さ　け　　・　　ま　す</t>
  </si>
  <si>
    <t>その他</t>
  </si>
  <si>
    <t>いか釣</t>
  </si>
  <si>
    <t>さば釣</t>
  </si>
  <si>
    <t>50 ～ 100</t>
  </si>
  <si>
    <t>62 水産業</t>
  </si>
  <si>
    <t>水産業 63</t>
  </si>
  <si>
    <t>ア　　経　営　体　階　層　別　経　営　体　数</t>
  </si>
  <si>
    <t>区　　　　分</t>
  </si>
  <si>
    <r>
      <t xml:space="preserve">漁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船　　　　非使用</t>
    </r>
  </si>
  <si>
    <t>無動力</t>
  </si>
  <si>
    <t>動　　　　　　　　　　力　　　　　　　　　　船</t>
  </si>
  <si>
    <r>
      <t xml:space="preserve">大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型      定置網</t>
    </r>
  </si>
  <si>
    <r>
      <t xml:space="preserve">小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型        定置網</t>
    </r>
  </si>
  <si>
    <t>地　び　　　　き　網</t>
  </si>
  <si>
    <t>海　面　　　　養　殖</t>
  </si>
  <si>
    <r>
      <t>10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20</t>
    </r>
  </si>
  <si>
    <r>
      <t>20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30</t>
    </r>
  </si>
  <si>
    <r>
      <t>30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50</t>
    </r>
  </si>
  <si>
    <r>
      <t>50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～100</t>
    </r>
  </si>
  <si>
    <t>100～200</t>
  </si>
  <si>
    <t>100～200</t>
  </si>
  <si>
    <t>200～500</t>
  </si>
  <si>
    <t>200～500</t>
  </si>
  <si>
    <t>七尾市</t>
  </si>
  <si>
    <t>北大呑</t>
  </si>
  <si>
    <t>鵜の浜</t>
  </si>
  <si>
    <t>七　尾</t>
  </si>
  <si>
    <t>田鶴浜町</t>
  </si>
  <si>
    <t>田鶴浜</t>
  </si>
  <si>
    <t>中島町</t>
  </si>
  <si>
    <t>西　湾</t>
  </si>
  <si>
    <t>西　岸</t>
  </si>
  <si>
    <t>能登島町</t>
  </si>
  <si>
    <t>島西部</t>
  </si>
  <si>
    <t>島東部</t>
  </si>
  <si>
    <t>穴水町</t>
  </si>
  <si>
    <t>穴水湾</t>
  </si>
  <si>
    <t>甲</t>
  </si>
  <si>
    <t>諸　橋</t>
  </si>
  <si>
    <t>能都町</t>
  </si>
  <si>
    <t>能　都</t>
  </si>
  <si>
    <t>姫</t>
  </si>
  <si>
    <t>内浦町</t>
  </si>
  <si>
    <t>小　木</t>
  </si>
  <si>
    <t>松　波</t>
  </si>
  <si>
    <t>珠洲市</t>
  </si>
  <si>
    <t>宝　立</t>
  </si>
  <si>
    <t>飯　田</t>
  </si>
  <si>
    <t>蛸　島</t>
  </si>
  <si>
    <t>狼　煙</t>
  </si>
  <si>
    <t>珠洲北部</t>
  </si>
  <si>
    <t>輪島市</t>
  </si>
  <si>
    <t>町　野</t>
  </si>
  <si>
    <t>輪　島</t>
  </si>
  <si>
    <t>門前町</t>
  </si>
  <si>
    <t>門　前</t>
  </si>
  <si>
    <t>富来町</t>
  </si>
  <si>
    <t>西　浦</t>
  </si>
  <si>
    <t>西　海</t>
  </si>
  <si>
    <t>福　浦</t>
  </si>
  <si>
    <t>志賀町</t>
  </si>
  <si>
    <t>志　賀</t>
  </si>
  <si>
    <t>高　浜</t>
  </si>
  <si>
    <t>羽咋市</t>
  </si>
  <si>
    <t>柴　垣</t>
  </si>
  <si>
    <t>一の宮</t>
  </si>
  <si>
    <t>志雄町</t>
  </si>
  <si>
    <t>志　雄</t>
  </si>
  <si>
    <t>―</t>
  </si>
  <si>
    <t>押水町</t>
  </si>
  <si>
    <t>押　水</t>
  </si>
  <si>
    <t>高松町</t>
  </si>
  <si>
    <t>高　松</t>
  </si>
  <si>
    <t>七塚町</t>
  </si>
  <si>
    <t>七　塚</t>
  </si>
  <si>
    <t>宇ノ気町</t>
  </si>
  <si>
    <t>大　崎</t>
  </si>
  <si>
    <t>内灘町</t>
  </si>
  <si>
    <t>内　灘</t>
  </si>
  <si>
    <t>金沢市</t>
  </si>
  <si>
    <t>金　沢</t>
  </si>
  <si>
    <t>松任市</t>
  </si>
  <si>
    <t>松　任</t>
  </si>
  <si>
    <t>美川町</t>
  </si>
  <si>
    <t>美　川</t>
  </si>
  <si>
    <t>根上町</t>
  </si>
  <si>
    <t>根　上</t>
  </si>
  <si>
    <t>小松市</t>
  </si>
  <si>
    <t>小　松</t>
  </si>
  <si>
    <t>加賀市</t>
  </si>
  <si>
    <t>橋　立</t>
  </si>
  <si>
    <t>塩　屋</t>
  </si>
  <si>
    <t>64　水産業</t>
  </si>
  <si>
    <t>水産業　65</t>
  </si>
  <si>
    <t>（１）　経　営　体　階　層　別　漁　船　隻　数 ・ ト　ン　数</t>
  </si>
  <si>
    <t>（単位：隻）</t>
  </si>
  <si>
    <t>区　　　　   分</t>
  </si>
  <si>
    <t>団　　　　　　体　　　　　　経　　　　　　営　　　　　　体</t>
  </si>
  <si>
    <t>区　　分</t>
  </si>
  <si>
    <r>
      <t>無 動　　　　力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船</t>
    </r>
  </si>
  <si>
    <t>船外機　　　　付　船</t>
  </si>
  <si>
    <t>動　　　　　　　　　　　　力　　　　　　　　　　　　船</t>
  </si>
  <si>
    <t>動 力 船　　総トン数</t>
  </si>
  <si>
    <t>総　　数</t>
  </si>
  <si>
    <t>個人経営</t>
  </si>
  <si>
    <t>漁業協同　　　　　　組合自営</t>
  </si>
  <si>
    <r>
      <t>漁業</t>
    </r>
    <r>
      <rPr>
        <sz val="12"/>
        <rFont val="ＭＳ 明朝"/>
        <family val="1"/>
      </rPr>
      <t>生</t>
    </r>
    <r>
      <rPr>
        <sz val="12"/>
        <rFont val="ＭＳ 明朝"/>
        <family val="1"/>
      </rPr>
      <t>産　　　　　　　組　　</t>
    </r>
    <r>
      <rPr>
        <sz val="12"/>
        <rFont val="ＭＳ 明朝"/>
        <family val="1"/>
      </rPr>
      <t>合</t>
    </r>
  </si>
  <si>
    <t>共同経営</t>
  </si>
  <si>
    <t>官公庁、学　　　　　　校、試験場</t>
  </si>
  <si>
    <t>未 満</t>
  </si>
  <si>
    <t>～10</t>
  </si>
  <si>
    <t>～20</t>
  </si>
  <si>
    <t>～30</t>
  </si>
  <si>
    <t>～50</t>
  </si>
  <si>
    <t>～100</t>
  </si>
  <si>
    <t>～200</t>
  </si>
  <si>
    <t>～500</t>
  </si>
  <si>
    <t>以 上</t>
  </si>
  <si>
    <t>Ｔ</t>
  </si>
  <si>
    <t>七尾</t>
  </si>
  <si>
    <t>西湾</t>
  </si>
  <si>
    <t>西岸</t>
  </si>
  <si>
    <t>甲</t>
  </si>
  <si>
    <t>諸橋</t>
  </si>
  <si>
    <t>能都</t>
  </si>
  <si>
    <t>姫</t>
  </si>
  <si>
    <t>小木</t>
  </si>
  <si>
    <t>松波</t>
  </si>
  <si>
    <t>宝立</t>
  </si>
  <si>
    <t>飯田</t>
  </si>
  <si>
    <t>蛸島</t>
  </si>
  <si>
    <t>狼煙</t>
  </si>
  <si>
    <t>町野</t>
  </si>
  <si>
    <t>50 ～ 100</t>
  </si>
  <si>
    <t>輪島</t>
  </si>
  <si>
    <t>門前</t>
  </si>
  <si>
    <t>西浦</t>
  </si>
  <si>
    <t>西海</t>
  </si>
  <si>
    <t>福浦</t>
  </si>
  <si>
    <t>志賀</t>
  </si>
  <si>
    <t>高浜</t>
  </si>
  <si>
    <t>柴垣</t>
  </si>
  <si>
    <t>志雄</t>
  </si>
  <si>
    <t>押水</t>
  </si>
  <si>
    <t>高松</t>
  </si>
  <si>
    <t>七塚</t>
  </si>
  <si>
    <t>大崎</t>
  </si>
  <si>
    <t>内灘</t>
  </si>
  <si>
    <t>金沢</t>
  </si>
  <si>
    <t>松任</t>
  </si>
  <si>
    <t>美川</t>
  </si>
  <si>
    <t>根上</t>
  </si>
  <si>
    <t>橋立</t>
  </si>
  <si>
    <t>塩屋</t>
  </si>
  <si>
    <t>66 水産業</t>
  </si>
  <si>
    <t>水産業 67</t>
  </si>
  <si>
    <t>(単位：隻)</t>
  </si>
  <si>
    <t>区　　　　分</t>
  </si>
  <si>
    <t>無　  動　　力    船</t>
  </si>
  <si>
    <t>船 外 機　　付  　船</t>
  </si>
  <si>
    <t>動　　　　　　　　　　　　　　　　　力　　　　　　　　　　　　　　　　　船</t>
  </si>
  <si>
    <t>総　　数</t>
  </si>
  <si>
    <t>10　～　20</t>
  </si>
  <si>
    <t>20　～　30</t>
  </si>
  <si>
    <t>30　～　50</t>
  </si>
  <si>
    <t>Ｔ</t>
  </si>
  <si>
    <t>計</t>
  </si>
  <si>
    <t>七尾市</t>
  </si>
  <si>
    <t>中島町</t>
  </si>
  <si>
    <t>穴水町</t>
  </si>
  <si>
    <t>甲</t>
  </si>
  <si>
    <t>能都町</t>
  </si>
  <si>
    <t>姫</t>
  </si>
  <si>
    <t>内浦町</t>
  </si>
  <si>
    <t>珠洲市</t>
  </si>
  <si>
    <t>輪島市</t>
  </si>
  <si>
    <t>門前町</t>
  </si>
  <si>
    <t>富来町</t>
  </si>
  <si>
    <t>志賀町</t>
  </si>
  <si>
    <t xml:space="preserve"> </t>
  </si>
  <si>
    <t>羽咋市</t>
  </si>
  <si>
    <t>志雄町</t>
  </si>
  <si>
    <t>押水町</t>
  </si>
  <si>
    <t>高松町</t>
  </si>
  <si>
    <t>七塚町</t>
  </si>
  <si>
    <t>内灘町</t>
  </si>
  <si>
    <t>金沢市</t>
  </si>
  <si>
    <t>松任市</t>
  </si>
  <si>
    <t>美川町</t>
  </si>
  <si>
    <t>根上町</t>
  </si>
  <si>
    <t>小松市</t>
  </si>
  <si>
    <t>加賀市</t>
  </si>
  <si>
    <t>68 水産業</t>
  </si>
  <si>
    <t>水産業 69</t>
  </si>
  <si>
    <t>（単位：戸）</t>
  </si>
  <si>
    <t>（単位：人）</t>
  </si>
  <si>
    <t>区　　　　　分</t>
  </si>
  <si>
    <t>区　　　　    分</t>
  </si>
  <si>
    <t>男</t>
  </si>
  <si>
    <t>小　　計</t>
  </si>
  <si>
    <t>15～24歳</t>
  </si>
  <si>
    <t>25～39</t>
  </si>
  <si>
    <t>40～59</t>
  </si>
  <si>
    <t>60歳以上</t>
  </si>
  <si>
    <t>女</t>
  </si>
  <si>
    <t>65歳以上</t>
  </si>
  <si>
    <t>専業</t>
  </si>
  <si>
    <t>兼業</t>
  </si>
  <si>
    <t>自営兼業が主</t>
  </si>
  <si>
    <t xml:space="preserve"> 〃従</t>
  </si>
  <si>
    <t>漁業従事者世帯</t>
  </si>
  <si>
    <t>自営漁業のみ</t>
  </si>
  <si>
    <t>自営と雇われ</t>
  </si>
  <si>
    <t>自 営 が 主</t>
  </si>
  <si>
    <t>雇われが主</t>
  </si>
  <si>
    <t>雇われ漁業のみ</t>
  </si>
  <si>
    <t>区　　分</t>
  </si>
  <si>
    <t>14歳以下</t>
  </si>
  <si>
    <t>漁 業 の み</t>
  </si>
  <si>
    <t>小　　計</t>
  </si>
  <si>
    <t>60歳以上</t>
  </si>
  <si>
    <t>漁 業 が 主</t>
  </si>
  <si>
    <t>漁 業 が 従</t>
  </si>
  <si>
    <t>自営漁業就業者数</t>
  </si>
  <si>
    <t>男</t>
  </si>
  <si>
    <t>女</t>
  </si>
  <si>
    <t>男</t>
  </si>
  <si>
    <t>女</t>
  </si>
  <si>
    <t>漁業雇われ就業者数</t>
  </si>
  <si>
    <t>男</t>
  </si>
  <si>
    <t>70 水産業</t>
  </si>
  <si>
    <t>水産業 71</t>
  </si>
  <si>
    <t>（単位：漁労体数　統、出漁日数　日、漁獲量　ｔ）</t>
  </si>
  <si>
    <t>区　　　      分</t>
  </si>
  <si>
    <t>漁    船　　非 使 用</t>
  </si>
  <si>
    <t>無　　　動　　　力　　　船</t>
  </si>
  <si>
    <t>動　　　　　　　力　　　　　　　船</t>
  </si>
  <si>
    <t>10　～　20Ｔ</t>
  </si>
  <si>
    <t>漁労体数</t>
  </si>
  <si>
    <t>出漁日数</t>
  </si>
  <si>
    <t>漁 獲 量</t>
  </si>
  <si>
    <t>沖合底びき網</t>
  </si>
  <si>
    <t>―</t>
  </si>
  <si>
    <t>小型底びき網（縦１種）</t>
  </si>
  <si>
    <t>　　〃　　（縦その他）</t>
  </si>
  <si>
    <t>さよりびき</t>
  </si>
  <si>
    <t>吾智網</t>
  </si>
  <si>
    <t>地びき網</t>
  </si>
  <si>
    <t>大中型１そうまき網その他</t>
  </si>
  <si>
    <t>中・小型１そうまき巾着網</t>
  </si>
  <si>
    <t>その他の中・小型まき網</t>
  </si>
  <si>
    <t>さけ・ます流し網</t>
  </si>
  <si>
    <t>かじき等流し網</t>
  </si>
  <si>
    <t>その他の刺網</t>
  </si>
  <si>
    <t>―</t>
  </si>
  <si>
    <t>大型定置網</t>
  </si>
  <si>
    <t>小型定置網</t>
  </si>
  <si>
    <t>その他の網漁業</t>
  </si>
  <si>
    <t>遠洋まぐろはえ縄</t>
  </si>
  <si>
    <t>その他のはえ縄</t>
  </si>
  <si>
    <t>遠洋いか釣</t>
  </si>
  <si>
    <t>近海いか釣</t>
  </si>
  <si>
    <t>沿岸いか釣</t>
  </si>
  <si>
    <t>さば釣</t>
  </si>
  <si>
    <t>ひき縄釣</t>
  </si>
  <si>
    <t>その他の釣</t>
  </si>
  <si>
    <t>採貝</t>
  </si>
  <si>
    <t>採藻</t>
  </si>
  <si>
    <t>べにずわいかご</t>
  </si>
  <si>
    <t>その他の漁業</t>
  </si>
  <si>
    <t>72 水産業</t>
  </si>
  <si>
    <t>水産業 73</t>
  </si>
  <si>
    <t>動　　　　　　　　　　　　　力　　　　　　　　　　　　　船</t>
  </si>
  <si>
    <t>500Ｔ以上</t>
  </si>
  <si>
    <t>沖合底びき網</t>
  </si>
  <si>
    <t>さよりびき</t>
  </si>
  <si>
    <t>吾智網</t>
  </si>
  <si>
    <t>地びき網</t>
  </si>
  <si>
    <t>74 水産業</t>
  </si>
  <si>
    <t>水産業 75</t>
  </si>
  <si>
    <t>(単位：ｔ)</t>
  </si>
  <si>
    <t>魚　　　　　種</t>
  </si>
  <si>
    <t>魚　　　　　種</t>
  </si>
  <si>
    <t>え　　い　　類</t>
  </si>
  <si>
    <t>ま　　だ　　い</t>
  </si>
  <si>
    <t>ちだい・きだい</t>
  </si>
  <si>
    <t>くろだい・へだい</t>
  </si>
  <si>
    <t>くろまぐろ</t>
  </si>
  <si>
    <t>い　　さ　　き</t>
  </si>
  <si>
    <t>びんなが</t>
  </si>
  <si>
    <t>めばち</t>
  </si>
  <si>
    <t>さ　わ　ら　類</t>
  </si>
  <si>
    <t>きはだ</t>
  </si>
  <si>
    <t>し　い　ら　類</t>
  </si>
  <si>
    <t>その他のまぐろ類</t>
  </si>
  <si>
    <t>と　び　う　お</t>
  </si>
  <si>
    <t>ぼ　　ら　　類</t>
  </si>
  <si>
    <t>まかじき</t>
  </si>
  <si>
    <t>す　　ず　　き</t>
  </si>
  <si>
    <t>めかじき</t>
  </si>
  <si>
    <t>い　か　な　ご</t>
  </si>
  <si>
    <t>その他のかじき類</t>
  </si>
  <si>
    <t>あ　ま　だ　い</t>
  </si>
  <si>
    <t>かつお</t>
  </si>
  <si>
    <t>ふ　　ぐ　　類</t>
  </si>
  <si>
    <t>その他の魚類</t>
  </si>
  <si>
    <t>そうだかつお</t>
  </si>
  <si>
    <t>さめ類</t>
  </si>
  <si>
    <t>え　び　類　計</t>
  </si>
  <si>
    <t>さ　け　類</t>
  </si>
  <si>
    <t>く る ま え び</t>
  </si>
  <si>
    <t>ま　す　類</t>
  </si>
  <si>
    <t>ほっこくあかえび</t>
  </si>
  <si>
    <t>こ の し ろ</t>
  </si>
  <si>
    <t>その他のえび類</t>
  </si>
  <si>
    <t>ま い わ し</t>
  </si>
  <si>
    <t>か　に　類　計</t>
  </si>
  <si>
    <t>うるめいわし</t>
  </si>
  <si>
    <t>ずわいがに・おす</t>
  </si>
  <si>
    <t>かたくちいわし</t>
  </si>
  <si>
    <t>ずわいがに・めす</t>
  </si>
  <si>
    <t>し  ら  す</t>
  </si>
  <si>
    <t>べにずわいがに</t>
  </si>
  <si>
    <t>ま  あ  じ</t>
  </si>
  <si>
    <t>が  ざ  み  類</t>
  </si>
  <si>
    <t>その他のかに類</t>
  </si>
  <si>
    <t>む ろ あ じ</t>
  </si>
  <si>
    <t>さ  ば  類</t>
  </si>
  <si>
    <t>貝　　類　　計</t>
  </si>
  <si>
    <t>さ  ん  ま</t>
  </si>
  <si>
    <t>あ  わ  び  類</t>
  </si>
  <si>
    <t>ぶ り 当 歳</t>
  </si>
  <si>
    <t>さ    ざ    え</t>
  </si>
  <si>
    <t>ぶ り ２ 歳</t>
  </si>
  <si>
    <t>は ま ぐ り 類</t>
  </si>
  <si>
    <t>あ　　さ　　り</t>
  </si>
  <si>
    <t>ひ ら・か ん</t>
  </si>
  <si>
    <t>か　き　が　い</t>
  </si>
  <si>
    <t>ひ  ら  め</t>
  </si>
  <si>
    <t>その他の貝類</t>
  </si>
  <si>
    <t>ま が れ い</t>
  </si>
  <si>
    <t>そ う は ち</t>
  </si>
  <si>
    <t>い　か　類　計</t>
  </si>
  <si>
    <t>むしがれい</t>
  </si>
  <si>
    <t>す る め い か</t>
  </si>
  <si>
    <t>こ  う  い  か</t>
  </si>
  <si>
    <t>あかがれい</t>
  </si>
  <si>
    <t>あ  か  い  か</t>
  </si>
  <si>
    <t>ひ れ ぐ ろ</t>
  </si>
  <si>
    <t>その他のいか類</t>
  </si>
  <si>
    <t>その他のかれい類</t>
  </si>
  <si>
    <t>ま  だ  ら</t>
  </si>
  <si>
    <t>た　　こ　　類</t>
  </si>
  <si>
    <t>すけとうだら</t>
  </si>
  <si>
    <t>う　　に　　類</t>
  </si>
  <si>
    <t>ほっけ</t>
  </si>
  <si>
    <t>な　ま　こ　類</t>
  </si>
  <si>
    <t>きちじ</t>
  </si>
  <si>
    <t>はたはた</t>
  </si>
  <si>
    <t>その他の水産動物類</t>
  </si>
  <si>
    <t>に ぎ す 類</t>
  </si>
  <si>
    <t>海　藻　類　計</t>
  </si>
  <si>
    <t>にべ・ぐち類</t>
  </si>
  <si>
    <t>わ　か　め　類</t>
  </si>
  <si>
    <t>え  そ  類</t>
  </si>
  <si>
    <t>て ん ぐ さ 類</t>
  </si>
  <si>
    <t>あ な ご 類</t>
  </si>
  <si>
    <t>も    ず    く</t>
  </si>
  <si>
    <t>は       も</t>
  </si>
  <si>
    <t>その他の海藻類</t>
  </si>
  <si>
    <t>た ち う お</t>
  </si>
  <si>
    <t>76　水産業</t>
  </si>
  <si>
    <t>水産業　77</t>
  </si>
  <si>
    <t>（単位：ｔ）</t>
  </si>
  <si>
    <t>区　　　　　　分</t>
  </si>
  <si>
    <t>区　　　　　分</t>
  </si>
  <si>
    <t>魚類計</t>
  </si>
  <si>
    <t>沖合底びき網</t>
  </si>
  <si>
    <t>まぐろ類</t>
  </si>
  <si>
    <t>かじき類</t>
  </si>
  <si>
    <t>かつお類</t>
  </si>
  <si>
    <t>さめ類</t>
  </si>
  <si>
    <t>さけ類</t>
  </si>
  <si>
    <t>ます類</t>
  </si>
  <si>
    <t>まいわし</t>
  </si>
  <si>
    <t>うるめいわし</t>
  </si>
  <si>
    <t>かたくちいわし</t>
  </si>
  <si>
    <t>地びき網</t>
  </si>
  <si>
    <t>あじ類</t>
  </si>
  <si>
    <t>さば類</t>
  </si>
  <si>
    <t>さんま</t>
  </si>
  <si>
    <t>ぶり類</t>
  </si>
  <si>
    <t>ひらめ</t>
  </si>
  <si>
    <t>かれい類</t>
  </si>
  <si>
    <t>まだら</t>
  </si>
  <si>
    <t>その他の中・小型まき網</t>
  </si>
  <si>
    <t>すけとうだら</t>
  </si>
  <si>
    <t>さけ・ます流し網</t>
  </si>
  <si>
    <t>にぎす類</t>
  </si>
  <si>
    <t>かじき等流し網</t>
  </si>
  <si>
    <t>たちうお</t>
  </si>
  <si>
    <t>まだい</t>
  </si>
  <si>
    <t>その他の刺網</t>
  </si>
  <si>
    <t>ちだい・きだい</t>
  </si>
  <si>
    <t>くろだい・へだい</t>
  </si>
  <si>
    <t>その他の敷網</t>
  </si>
  <si>
    <t>しいら類</t>
  </si>
  <si>
    <t>大型定置網</t>
  </si>
  <si>
    <t>とびうお類</t>
  </si>
  <si>
    <t>すずき類</t>
  </si>
  <si>
    <t>あまだい類</t>
  </si>
  <si>
    <t>小型定置網</t>
  </si>
  <si>
    <t>ふぐ類</t>
  </si>
  <si>
    <t>その他の網漁業</t>
  </si>
  <si>
    <t>めばる類</t>
  </si>
  <si>
    <t>さより</t>
  </si>
  <si>
    <t>遠洋まぐろはえ縄</t>
  </si>
  <si>
    <t>えび類計</t>
  </si>
  <si>
    <t>その他のはえ縄</t>
  </si>
  <si>
    <t>くるまえび</t>
  </si>
  <si>
    <t>ほっこくあかえび</t>
  </si>
  <si>
    <t>遠洋いか釣</t>
  </si>
  <si>
    <t>その他のえび</t>
  </si>
  <si>
    <t>かに類計</t>
  </si>
  <si>
    <t>近海いか釣</t>
  </si>
  <si>
    <t>ずわい（おす）</t>
  </si>
  <si>
    <t>ずわい（めす）</t>
  </si>
  <si>
    <t>沿岸いか釣</t>
  </si>
  <si>
    <t>がざみ類</t>
  </si>
  <si>
    <t>べにずわいがに</t>
  </si>
  <si>
    <t>さば釣</t>
  </si>
  <si>
    <t>貝類計</t>
  </si>
  <si>
    <t>ひき縄釣</t>
  </si>
  <si>
    <t>あわび類</t>
  </si>
  <si>
    <t>さざえ</t>
  </si>
  <si>
    <t>その他の釣</t>
  </si>
  <si>
    <t>あさり類</t>
  </si>
  <si>
    <t>いか類計</t>
  </si>
  <si>
    <t>潜水器漁業</t>
  </si>
  <si>
    <t>するめいか</t>
  </si>
  <si>
    <t>採貝</t>
  </si>
  <si>
    <t>採藻</t>
  </si>
  <si>
    <t>たこ類</t>
  </si>
  <si>
    <t>なまこ類</t>
  </si>
  <si>
    <t>その他の漁業</t>
  </si>
  <si>
    <t>わかめ類</t>
  </si>
  <si>
    <t>78 水産業</t>
  </si>
  <si>
    <t>水産業 79</t>
  </si>
  <si>
    <t>（単位：ｔ）</t>
  </si>
  <si>
    <t>年　　 次</t>
  </si>
  <si>
    <t>か　　　　き　　　　類　　　　養　　　　殖　　　　業</t>
  </si>
  <si>
    <t>区　　　　       分</t>
  </si>
  <si>
    <t>経営体数</t>
  </si>
  <si>
    <t>魚　　　類　　　計</t>
  </si>
  <si>
    <t>1)</t>
  </si>
  <si>
    <t>さけ類</t>
  </si>
  <si>
    <t>からふとます</t>
  </si>
  <si>
    <t>さくらます</t>
  </si>
  <si>
    <t>殻付換算重量</t>
  </si>
  <si>
    <t>む き 身</t>
  </si>
  <si>
    <t>ひめます</t>
  </si>
  <si>
    <t>にじます</t>
  </si>
  <si>
    <t>やまめ</t>
  </si>
  <si>
    <t>いわな</t>
  </si>
  <si>
    <t>その他さけ・ます類</t>
  </si>
  <si>
    <t>わかさぎ</t>
  </si>
  <si>
    <t>あゆ</t>
  </si>
  <si>
    <t>しらうお</t>
  </si>
  <si>
    <t>こい</t>
  </si>
  <si>
    <t>ふな</t>
  </si>
  <si>
    <t>うぐい</t>
  </si>
  <si>
    <t>おいかわ</t>
  </si>
  <si>
    <t>うなぎ</t>
  </si>
  <si>
    <t>どじょう</t>
  </si>
  <si>
    <t>ぼら</t>
  </si>
  <si>
    <t>はぜ</t>
  </si>
  <si>
    <t>その他の魚類</t>
  </si>
  <si>
    <t>しじみ</t>
  </si>
  <si>
    <t>その他の貝類</t>
  </si>
  <si>
    <t>その他の水産動物類計</t>
  </si>
  <si>
    <t>えび類</t>
  </si>
  <si>
    <t>年　  次</t>
  </si>
  <si>
    <t>区　　　　       分</t>
  </si>
  <si>
    <t>魚類計</t>
  </si>
  <si>
    <t>経営体数</t>
  </si>
  <si>
    <r>
      <t>収 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量</t>
    </r>
  </si>
  <si>
    <t>にじます</t>
  </si>
  <si>
    <t>その他のます類</t>
  </si>
  <si>
    <t>ｔ</t>
  </si>
  <si>
    <t>あゆ</t>
  </si>
  <si>
    <t>こい</t>
  </si>
  <si>
    <t>ふな</t>
  </si>
  <si>
    <t>うなぎ</t>
  </si>
  <si>
    <t>ティラピア</t>
  </si>
  <si>
    <t>えび類</t>
  </si>
  <si>
    <t>すっぽん</t>
  </si>
  <si>
    <t>80 水産業</t>
  </si>
  <si>
    <t>水産業 81</t>
  </si>
  <si>
    <t>区　　　　　　分</t>
  </si>
  <si>
    <t>単位</t>
  </si>
  <si>
    <t>平　　均</t>
  </si>
  <si>
    <t>年度始め世帯員数</t>
  </si>
  <si>
    <t>人</t>
  </si>
  <si>
    <t>使用動力船トン数</t>
  </si>
  <si>
    <t>出漁日数</t>
  </si>
  <si>
    <t>日</t>
  </si>
  <si>
    <t>延べ労働人員</t>
  </si>
  <si>
    <t>延べ労働時間</t>
  </si>
  <si>
    <t>時間</t>
  </si>
  <si>
    <t>kg</t>
  </si>
  <si>
    <t>千円</t>
  </si>
  <si>
    <t>〃</t>
  </si>
  <si>
    <t>冷凍食品</t>
  </si>
  <si>
    <t>漁業所得</t>
  </si>
  <si>
    <t>素干し品</t>
  </si>
  <si>
    <t>雇用労賃</t>
  </si>
  <si>
    <t>漁船費</t>
  </si>
  <si>
    <t>諸施設費</t>
  </si>
  <si>
    <t>漁具費</t>
  </si>
  <si>
    <t>油費</t>
  </si>
  <si>
    <t>えさ代</t>
  </si>
  <si>
    <t>氷代</t>
  </si>
  <si>
    <t>魚箱代</t>
  </si>
  <si>
    <t>種苗代</t>
  </si>
  <si>
    <t>諸材料費</t>
  </si>
  <si>
    <t>漁業用自動車費</t>
  </si>
  <si>
    <t>賃借料及び料金</t>
  </si>
  <si>
    <t>販売手数料</t>
  </si>
  <si>
    <t>事務・管理費</t>
  </si>
  <si>
    <t>漁業部門負債利子</t>
  </si>
  <si>
    <t>物件税公課諸負担</t>
  </si>
  <si>
    <t>その他の漁業支出</t>
  </si>
  <si>
    <t>減価償却費</t>
  </si>
  <si>
    <t>漁業外所得</t>
  </si>
  <si>
    <t>漁業外事業所得</t>
  </si>
  <si>
    <t>その他の食用加工品</t>
  </si>
  <si>
    <t>漁業外事業収入</t>
  </si>
  <si>
    <t>漁業外事業支出</t>
  </si>
  <si>
    <t>事業外所得</t>
  </si>
  <si>
    <t>事業外収入</t>
  </si>
  <si>
    <t>事業外支出</t>
  </si>
  <si>
    <t>寒天</t>
  </si>
  <si>
    <t>漁家所得</t>
  </si>
  <si>
    <t>可処分所得</t>
  </si>
  <si>
    <t>家計費</t>
  </si>
  <si>
    <t>油脂</t>
  </si>
  <si>
    <t>経済余剰</t>
  </si>
  <si>
    <t>見積り家族労賃</t>
  </si>
  <si>
    <t>漁業見積り資本利子</t>
  </si>
  <si>
    <t>魚粉</t>
  </si>
  <si>
    <t>漁業経営費</t>
  </si>
  <si>
    <t>漁業生産費用</t>
  </si>
  <si>
    <t/>
  </si>
  <si>
    <t>漁業純収益</t>
  </si>
  <si>
    <t>冷凍さけ・ます類</t>
  </si>
  <si>
    <t>漁業企業利潤</t>
  </si>
  <si>
    <t>漁業依存度</t>
  </si>
  <si>
    <t>％</t>
  </si>
  <si>
    <t>家計費充足率</t>
  </si>
  <si>
    <t>冷凍さんま</t>
  </si>
  <si>
    <t>冷凍いか類</t>
  </si>
  <si>
    <t>平均消費性向</t>
  </si>
  <si>
    <t>漁業世帯数</t>
  </si>
  <si>
    <t>貝類計</t>
  </si>
  <si>
    <t>藻類計</t>
  </si>
  <si>
    <t>水産加工品計</t>
  </si>
  <si>
    <t>ねり製品</t>
  </si>
  <si>
    <t>煮干し品</t>
  </si>
  <si>
    <t>塩蔵品</t>
  </si>
  <si>
    <t>くん製品</t>
  </si>
  <si>
    <t>節製品</t>
  </si>
  <si>
    <t>飼肥料</t>
  </si>
  <si>
    <t>　　　　 …</t>
  </si>
  <si>
    <t>-</t>
  </si>
  <si>
    <t>-</t>
  </si>
  <si>
    <t>―</t>
  </si>
  <si>
    <t>x</t>
  </si>
  <si>
    <t>x</t>
  </si>
  <si>
    <t>４４　　漁　　　　　　　　　　　　　　　　　船</t>
  </si>
  <si>
    <t>網ひび式</t>
  </si>
  <si>
    <t>ばらのり</t>
  </si>
  <si>
    <t>千さく</t>
  </si>
  <si>
    <t>千枚</t>
  </si>
  <si>
    <t>種苗販売数</t>
  </si>
  <si>
    <t>…</t>
  </si>
  <si>
    <t>資料　北陸農政局統計情報部調</t>
  </si>
  <si>
    <t>資料　北陸農政局統計情報部調</t>
  </si>
  <si>
    <t>～1000</t>
  </si>
  <si>
    <t>1000Ｔ</t>
  </si>
  <si>
    <t>小松</t>
  </si>
  <si>
    <t>小　松　市</t>
  </si>
  <si>
    <r>
      <t>注　漁船は平成９年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月１日現在「漁業経営体調査」</t>
    </r>
  </si>
  <si>
    <t>計</t>
  </si>
  <si>
    <t>ｘ</t>
  </si>
  <si>
    <t>ｘ</t>
  </si>
  <si>
    <t>資料　北陸農政局統計情報部調</t>
  </si>
  <si>
    <t>めぬけ</t>
  </si>
  <si>
    <t>吾智網</t>
  </si>
  <si>
    <t>資料　北陸農政局統計情報部調</t>
  </si>
  <si>
    <r>
      <t>施　　　設</t>
    </r>
    <r>
      <rPr>
        <sz val="12"/>
        <rFont val="ＭＳ 明朝"/>
        <family val="1"/>
      </rPr>
      <t xml:space="preserve"> 　　　</t>
    </r>
    <r>
      <rPr>
        <sz val="12"/>
        <rFont val="ＭＳ 明朝"/>
        <family val="1"/>
      </rPr>
      <t>数</t>
    </r>
    <r>
      <rPr>
        <sz val="12"/>
        <rFont val="ＭＳ 明朝"/>
        <family val="1"/>
      </rPr>
      <t xml:space="preserve"> </t>
    </r>
  </si>
  <si>
    <r>
      <t>養殖年収獲量　　　　　　　　　　（</t>
    </r>
    <r>
      <rPr>
        <sz val="12"/>
        <rFont val="ＭＳ 明朝"/>
        <family val="1"/>
      </rPr>
      <t>4月～翌年3月）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　　　　　　　</t>
    </r>
  </si>
  <si>
    <t>総生産量</t>
  </si>
  <si>
    <t>（冷凍水産物を除く）</t>
  </si>
  <si>
    <t>-</t>
  </si>
  <si>
    <t>個人経営世帯</t>
  </si>
  <si>
    <t>個人漁業経営体</t>
  </si>
  <si>
    <t>注　　漁獲量は、漁業種類ごとに四捨五入しているため、計とは必ずしも一致しない場合がある。</t>
  </si>
  <si>
    <t>20　　～　　50</t>
  </si>
  <si>
    <t>50　　～　　100</t>
  </si>
  <si>
    <t>100　　～　　200</t>
  </si>
  <si>
    <t>200　　～　　500</t>
  </si>
  <si>
    <t>定置網</t>
  </si>
  <si>
    <t>総　　　　数</t>
  </si>
  <si>
    <t xml:space="preserve">魚 　 類　  </t>
  </si>
  <si>
    <t>くろかわ類</t>
  </si>
  <si>
    <t>注　　漁業種類ごとに四捨五入しているため、計と内訳は必ずしも一致しない場合がある。</t>
  </si>
  <si>
    <t>てんぐさ類</t>
  </si>
  <si>
    <t>もずく</t>
  </si>
  <si>
    <t>その他のいか</t>
  </si>
  <si>
    <t>藻類計</t>
  </si>
  <si>
    <t>t</t>
  </si>
  <si>
    <t>注　魚種ごとに四捨五入しているため、計と内訳は必ずしも一致しない場合がある。　</t>
  </si>
  <si>
    <t>塩干品</t>
  </si>
  <si>
    <t>けずり節計</t>
  </si>
  <si>
    <t>塩辛類計</t>
  </si>
  <si>
    <t>つくだ煮類計</t>
  </si>
  <si>
    <t>乾燥・焙焼・揚げ加工品計</t>
  </si>
  <si>
    <t>その他の調味加工品計</t>
  </si>
  <si>
    <t>冷　凍　水　産　物</t>
  </si>
  <si>
    <t>注　　主要品目のみ掲載したため、計と内訳は必ずしも一致しない。</t>
  </si>
  <si>
    <t>漁業投下資本計</t>
  </si>
  <si>
    <t>固定資本</t>
  </si>
  <si>
    <t>流動資本</t>
  </si>
  <si>
    <t>漁獲量</t>
  </si>
  <si>
    <t>〃</t>
  </si>
  <si>
    <t>漁業収入</t>
  </si>
  <si>
    <t>うち漁業生産物収入</t>
  </si>
  <si>
    <t>漁業支出</t>
  </si>
  <si>
    <t>租税公課諸負担（漁業外）</t>
  </si>
  <si>
    <r>
      <t>2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日以下</t>
    </r>
  </si>
  <si>
    <r>
      <t>30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89</t>
    </r>
  </si>
  <si>
    <t>90 ～149</t>
  </si>
  <si>
    <t>150～199</t>
  </si>
  <si>
    <t>200～249</t>
  </si>
  <si>
    <t>50 ～ 100</t>
  </si>
  <si>
    <t>7　　　水　　　　　　　　産　　　　　　　　業</t>
  </si>
  <si>
    <t>43　　漁　　　業　　　経　　　営　　　体</t>
  </si>
  <si>
    <t>(2)　経営組織別経営体数</t>
  </si>
  <si>
    <t>(1)　経営体の基本構成</t>
  </si>
  <si>
    <t>(3)　出漁日数別経営体数</t>
  </si>
  <si>
    <t>団　　　　 　体　　　 　　経　 　　　　営</t>
  </si>
  <si>
    <t>動　　力　　船</t>
  </si>
  <si>
    <t>平 成 4 年</t>
  </si>
  <si>
    <t>1 ～ 3</t>
  </si>
  <si>
    <t>3 ～ 5</t>
  </si>
  <si>
    <t>5 ～ 10</t>
  </si>
  <si>
    <t>注　各年の数値はその翌年の1月1日現在。ただし、平成5年は11月1日現在の第9次漁業センサスの数値である。</t>
  </si>
  <si>
    <r>
      <t>注　　各年の数値はその翌年の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日現在。ただし、平成</t>
    </r>
    <r>
      <rPr>
        <sz val="12"/>
        <rFont val="ＭＳ 明朝"/>
        <family val="1"/>
      </rPr>
      <t>5年は11月1日現在の第9次漁業センサスの数値である。</t>
    </r>
  </si>
  <si>
    <t>その他　　　
の漁業</t>
  </si>
  <si>
    <t>海　面　　　
養　殖</t>
  </si>
  <si>
    <t>小　型　　　　
定置網</t>
  </si>
  <si>
    <t>大　型　　　　
定置網</t>
  </si>
  <si>
    <t>地　び　　　　
き　網</t>
  </si>
  <si>
    <t>その他　　　
の　釣</t>
  </si>
  <si>
    <t>その他　　　　
の敷網</t>
  </si>
  <si>
    <t>さんま　　　
棒受網</t>
  </si>
  <si>
    <t>その他　　　　
刺　網</t>
  </si>
  <si>
    <t>さ  け　　　ま　す　　　流し網</t>
  </si>
  <si>
    <t>い　か　　　
流し網</t>
  </si>
  <si>
    <t>その他　　　
まき網</t>
  </si>
  <si>
    <t>大中型　　　
まき網</t>
  </si>
  <si>
    <t>ひ　き　　　　
寄　せ</t>
  </si>
  <si>
    <t>ひ　き　　　　
回　し</t>
  </si>
  <si>
    <t>沖合底　　　
びき網</t>
  </si>
  <si>
    <t>小型底　　　　
びき網</t>
  </si>
  <si>
    <r>
      <t>平 成</t>
    </r>
    <r>
      <rPr>
        <sz val="12"/>
        <rFont val="ＭＳ 明朝"/>
        <family val="1"/>
      </rPr>
      <t xml:space="preserve"> 4 年</t>
    </r>
  </si>
  <si>
    <r>
      <t>(</t>
    </r>
    <r>
      <rPr>
        <sz val="12"/>
        <rFont val="ＭＳ 明朝"/>
        <family val="1"/>
      </rPr>
      <t xml:space="preserve">4)  </t>
    </r>
    <r>
      <rPr>
        <sz val="12"/>
        <rFont val="ＭＳ 明朝"/>
        <family val="1"/>
      </rPr>
      <t>　主　　と　　す　　る　　漁　　業　　種　　類　　別　　経　　営　　体　　数</t>
    </r>
  </si>
  <si>
    <t>動力1Ｔ未満</t>
  </si>
  <si>
    <r>
      <t>1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3</t>
    </r>
  </si>
  <si>
    <r>
      <t xml:space="preserve">3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5</t>
    </r>
  </si>
  <si>
    <r>
      <t>(</t>
    </r>
    <r>
      <rPr>
        <sz val="12"/>
        <rFont val="ＭＳ 明朝"/>
        <family val="1"/>
      </rPr>
      <t>5)</t>
    </r>
    <r>
      <rPr>
        <sz val="12"/>
        <rFont val="ＭＳ 明朝"/>
        <family val="1"/>
      </rPr>
      <t>　漁　業　地　区　別　漁　業　経　営　体　数（平 成</t>
    </r>
    <r>
      <rPr>
        <sz val="12"/>
        <rFont val="ＭＳ 明朝"/>
        <family val="1"/>
      </rPr>
      <t xml:space="preserve"> 8 </t>
    </r>
    <r>
      <rPr>
        <sz val="12"/>
        <rFont val="ＭＳ 明朝"/>
        <family val="1"/>
      </rPr>
      <t>年）</t>
    </r>
  </si>
  <si>
    <t>1Ｔ未満</t>
  </si>
  <si>
    <r>
      <rPr>
        <sz val="12"/>
        <rFont val="ＭＳ 明朝"/>
        <family val="1"/>
      </rPr>
      <t xml:space="preserve">1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3</t>
    </r>
  </si>
  <si>
    <r>
      <rPr>
        <sz val="12"/>
        <rFont val="ＭＳ 明朝"/>
        <family val="1"/>
      </rPr>
      <t xml:space="preserve">3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5</t>
    </r>
  </si>
  <si>
    <r>
      <t>5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 10</t>
    </r>
  </si>
  <si>
    <r>
      <t>注　　平成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1月1日現在「漁業経営体調査」</t>
    </r>
  </si>
  <si>
    <r>
      <t xml:space="preserve">　漁業地区別漁業経営体数 </t>
    </r>
    <r>
      <rPr>
        <sz val="12"/>
        <rFont val="ＭＳ 明朝"/>
        <family val="1"/>
      </rPr>
      <t xml:space="preserve"> (平成8年）（つづき）</t>
    </r>
  </si>
  <si>
    <t>イ　　経 営 組 織 別 経 営 体 数</t>
  </si>
  <si>
    <r>
      <t>平 成</t>
    </r>
    <r>
      <rPr>
        <sz val="12"/>
        <rFont val="ＭＳ 明朝"/>
        <family val="1"/>
      </rPr>
      <t xml:space="preserve"> 4 </t>
    </r>
    <r>
      <rPr>
        <sz val="12"/>
        <rFont val="ＭＳ 明朝"/>
        <family val="1"/>
      </rPr>
      <t>年</t>
    </r>
  </si>
  <si>
    <t>1 Ｔ</t>
  </si>
  <si>
    <t>～ 3</t>
  </si>
  <si>
    <t>～ 5</t>
  </si>
  <si>
    <r>
      <t>1 ～</t>
    </r>
    <r>
      <rPr>
        <sz val="12"/>
        <rFont val="ＭＳ 明朝"/>
        <family val="1"/>
      </rPr>
      <t xml:space="preserve"> 3</t>
    </r>
  </si>
  <si>
    <r>
      <t xml:space="preserve">3 ～ </t>
    </r>
    <r>
      <rPr>
        <sz val="12"/>
        <rFont val="ＭＳ 明朝"/>
        <family val="1"/>
      </rPr>
      <t>5</t>
    </r>
  </si>
  <si>
    <r>
      <t>(</t>
    </r>
    <r>
      <rPr>
        <sz val="12"/>
        <rFont val="ＭＳ 明朝"/>
        <family val="1"/>
      </rPr>
      <t>2)</t>
    </r>
    <r>
      <rPr>
        <sz val="12"/>
        <rFont val="ＭＳ 明朝"/>
        <family val="1"/>
      </rPr>
      <t>　漁　業　地　区　別　漁　船　隻　数 ・ ト　ン　数（平 成</t>
    </r>
    <r>
      <rPr>
        <sz val="12"/>
        <rFont val="ＭＳ 明朝"/>
        <family val="1"/>
      </rPr>
      <t xml:space="preserve"> 8 </t>
    </r>
    <r>
      <rPr>
        <sz val="12"/>
        <rFont val="ＭＳ 明朝"/>
        <family val="1"/>
      </rPr>
      <t>年）</t>
    </r>
  </si>
  <si>
    <t>1　　Ｔ　　　　　　未　 満</t>
  </si>
  <si>
    <r>
      <t>1　～　</t>
    </r>
    <r>
      <rPr>
        <sz val="12"/>
        <rFont val="ＭＳ 明朝"/>
        <family val="1"/>
      </rPr>
      <t>3</t>
    </r>
  </si>
  <si>
    <r>
      <t>3　～　</t>
    </r>
    <r>
      <rPr>
        <sz val="12"/>
        <rFont val="ＭＳ 明朝"/>
        <family val="1"/>
      </rPr>
      <t>5</t>
    </r>
  </si>
  <si>
    <t>5　～　10</t>
  </si>
  <si>
    <r>
      <t xml:space="preserve">動 </t>
    </r>
    <r>
      <rPr>
        <sz val="12"/>
        <rFont val="ＭＳ 明朝"/>
        <family val="1"/>
      </rPr>
      <t>力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船　　      総トン数</t>
    </r>
  </si>
  <si>
    <t>45　　漁 業 世 帯 及 び 漁 業 就 業 者 数</t>
  </si>
  <si>
    <r>
      <rPr>
        <sz val="12"/>
        <rFont val="ＭＳ 明朝"/>
        <family val="1"/>
      </rPr>
      <t>(1)</t>
    </r>
    <r>
      <rPr>
        <sz val="12"/>
        <rFont val="ＭＳ 明朝"/>
        <family val="1"/>
      </rPr>
      <t>　漁　　業　　世　　帯　　数</t>
    </r>
    <r>
      <rPr>
        <sz val="12"/>
        <rFont val="ＭＳ 明朝"/>
        <family val="1"/>
      </rPr>
      <t xml:space="preserve"> </t>
    </r>
  </si>
  <si>
    <t>(3)　漁業就業者数（自営・雇われ別及び漁業に従事の主従別漁業就業者数）</t>
  </si>
  <si>
    <r>
      <t>(</t>
    </r>
    <r>
      <rPr>
        <sz val="12"/>
        <rFont val="ＭＳ 明朝"/>
        <family val="1"/>
      </rPr>
      <t xml:space="preserve">2) </t>
    </r>
    <r>
      <rPr>
        <sz val="12"/>
        <rFont val="ＭＳ 明朝"/>
        <family val="1"/>
      </rPr>
      <t>　漁　　業　　世　　帯　　員　　数</t>
    </r>
  </si>
  <si>
    <t>15　　歳　　以　　上</t>
  </si>
  <si>
    <t>注　1　平成5年は第9次漁業センサスの数値である。</t>
  </si>
  <si>
    <t>　　2　計と内訳は必ずしも一致しない場合がある。</t>
  </si>
  <si>
    <t>46　漁業種類別・規模別漁労体数、出漁日数及び漁獲量（属人）</t>
  </si>
  <si>
    <t>区　　　  分</t>
  </si>
  <si>
    <t>小型底びき網（縦1種）</t>
  </si>
  <si>
    <t>大中型1そうまき網その他</t>
  </si>
  <si>
    <t>中・小型1そうまき巾着網</t>
  </si>
  <si>
    <t>5 Ｔ 未 満</t>
  </si>
  <si>
    <t>5　～　10Ｔ</t>
  </si>
  <si>
    <t>　　漁業種類別 ・ 規模別漁労体数、 出漁日数及び漁獲量（属人）（つづき）</t>
  </si>
  <si>
    <t>平成4年</t>
  </si>
  <si>
    <t>47　　海　　面　　漁　　業　　生　　産　　量</t>
  </si>
  <si>
    <r>
      <t xml:space="preserve">(1)  </t>
    </r>
    <r>
      <rPr>
        <sz val="12"/>
        <rFont val="ＭＳ 明朝"/>
        <family val="1"/>
      </rPr>
      <t>　魚　　種　　別　　漁　　獲　　量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（属人）</t>
    </r>
  </si>
  <si>
    <t>5    年</t>
  </si>
  <si>
    <t>6    年</t>
  </si>
  <si>
    <t>7    年</t>
  </si>
  <si>
    <t>8    年</t>
  </si>
  <si>
    <t>8    年</t>
  </si>
  <si>
    <r>
      <rPr>
        <sz val="12"/>
        <rFont val="ＭＳ 明朝"/>
        <family val="1"/>
      </rPr>
      <t>(3)</t>
    </r>
    <r>
      <rPr>
        <sz val="12"/>
        <rFont val="ＭＳ 明朝"/>
        <family val="1"/>
      </rPr>
      <t>　年次</t>
    </r>
    <r>
      <rPr>
        <sz val="12"/>
        <rFont val="ＭＳ 明朝"/>
        <family val="1"/>
      </rPr>
      <t>別・主</t>
    </r>
    <r>
      <rPr>
        <sz val="12"/>
        <rFont val="ＭＳ 明朝"/>
        <family val="1"/>
      </rPr>
      <t>要</t>
    </r>
    <r>
      <rPr>
        <sz val="12"/>
        <rFont val="ＭＳ 明朝"/>
        <family val="1"/>
      </rPr>
      <t>魚</t>
    </r>
    <r>
      <rPr>
        <sz val="12"/>
        <rFont val="ＭＳ 明朝"/>
        <family val="1"/>
      </rPr>
      <t>種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>漁</t>
    </r>
    <r>
      <rPr>
        <sz val="12"/>
        <rFont val="ＭＳ 明朝"/>
        <family val="1"/>
      </rPr>
      <t>獲</t>
    </r>
    <r>
      <rPr>
        <sz val="12"/>
        <rFont val="ＭＳ 明朝"/>
        <family val="1"/>
      </rPr>
      <t>量（属</t>
    </r>
    <r>
      <rPr>
        <sz val="12"/>
        <rFont val="ＭＳ 明朝"/>
        <family val="1"/>
      </rPr>
      <t>地）</t>
    </r>
  </si>
  <si>
    <r>
      <rPr>
        <sz val="12"/>
        <rFont val="ＭＳ 明朝"/>
        <family val="1"/>
      </rPr>
      <t>(2)</t>
    </r>
    <r>
      <rPr>
        <sz val="12"/>
        <rFont val="ＭＳ 明朝"/>
        <family val="1"/>
      </rPr>
      <t>　年次</t>
    </r>
    <r>
      <rPr>
        <sz val="12"/>
        <rFont val="ＭＳ 明朝"/>
        <family val="1"/>
      </rPr>
      <t>別・漁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>種</t>
    </r>
    <r>
      <rPr>
        <sz val="12"/>
        <rFont val="ＭＳ 明朝"/>
        <family val="1"/>
      </rPr>
      <t>類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>漁</t>
    </r>
    <r>
      <rPr>
        <sz val="12"/>
        <rFont val="ＭＳ 明朝"/>
        <family val="1"/>
      </rPr>
      <t>獲</t>
    </r>
    <r>
      <rPr>
        <sz val="12"/>
        <rFont val="ＭＳ 明朝"/>
        <family val="1"/>
      </rPr>
      <t>量（属</t>
    </r>
    <r>
      <rPr>
        <sz val="12"/>
        <rFont val="ＭＳ 明朝"/>
        <family val="1"/>
      </rPr>
      <t>地）</t>
    </r>
  </si>
  <si>
    <t>合　　　   　　　計</t>
  </si>
  <si>
    <t>小型底引き網（縦1種）</t>
  </si>
  <si>
    <t>大中型1そうまき網その他</t>
  </si>
  <si>
    <t>中・小型1そうまき巾着網</t>
  </si>
  <si>
    <t>　　〃    （縦その他）</t>
  </si>
  <si>
    <t>注 1  主要魚種のみを計上したため、種類計と内訳は一致しない。</t>
  </si>
  <si>
    <t xml:space="preserve">   2  その他のいか類に「こういか」は含まない。</t>
  </si>
  <si>
    <t>48　　海　　　　面　　　　養　　　　殖　　　　業</t>
  </si>
  <si>
    <r>
      <t xml:space="preserve">平成 </t>
    </r>
    <r>
      <rPr>
        <sz val="12"/>
        <rFont val="ＭＳ 明朝"/>
        <family val="1"/>
      </rPr>
      <t xml:space="preserve">4 </t>
    </r>
    <r>
      <rPr>
        <sz val="12"/>
        <rFont val="ＭＳ 明朝"/>
        <family val="1"/>
      </rPr>
      <t>年</t>
    </r>
  </si>
  <si>
    <t>いかだ式　　　　　　　　　　　
（台）</t>
  </si>
  <si>
    <t>簡易垂下式　　　　　
（千㎡）</t>
  </si>
  <si>
    <t>その他　　　　　
（台）</t>
  </si>
  <si>
    <r>
      <t>総　収　獲　量　</t>
    </r>
    <r>
      <rPr>
        <sz val="12"/>
        <rFont val="ＭＳ 明朝"/>
        <family val="1"/>
      </rPr>
      <t xml:space="preserve">  　　　　　</t>
    </r>
    <r>
      <rPr>
        <sz val="12"/>
        <rFont val="ＭＳ 明朝"/>
        <family val="1"/>
      </rPr>
      <t>　　　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月～1</t>
    </r>
    <r>
      <rPr>
        <sz val="12"/>
        <rFont val="ＭＳ 明朝"/>
        <family val="1"/>
      </rPr>
      <t>2月）</t>
    </r>
  </si>
  <si>
    <r>
      <t xml:space="preserve">収　　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　　獲　　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　　量</t>
    </r>
  </si>
  <si>
    <r>
      <t>の 　　　り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　類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　養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　殖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　業</t>
    </r>
  </si>
  <si>
    <r>
      <t xml:space="preserve">経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営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体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数</t>
    </r>
  </si>
  <si>
    <r>
      <t xml:space="preserve">施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設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数</t>
    </r>
  </si>
  <si>
    <t>収    獲    量</t>
  </si>
  <si>
    <r>
      <t xml:space="preserve">そ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の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他</t>
    </r>
  </si>
  <si>
    <r>
      <t xml:space="preserve">板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の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り</t>
    </r>
  </si>
  <si>
    <r>
      <t xml:space="preserve">施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設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数</t>
    </r>
  </si>
  <si>
    <r>
      <t xml:space="preserve">収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獲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量</t>
    </r>
  </si>
  <si>
    <r>
      <t>そ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の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他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の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養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殖</t>
    </r>
  </si>
  <si>
    <r>
      <t xml:space="preserve">魚    </t>
    </r>
    <r>
      <rPr>
        <sz val="12"/>
        <rFont val="ＭＳ 明朝"/>
        <family val="1"/>
      </rPr>
      <t>類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養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殖</t>
    </r>
  </si>
  <si>
    <r>
      <t xml:space="preserve">種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苗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販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売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量</t>
    </r>
  </si>
  <si>
    <r>
      <t>施 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</si>
  <si>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>海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藻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類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養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殖</t>
    </r>
  </si>
  <si>
    <r>
      <t xml:space="preserve">そ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の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他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の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養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殖</t>
    </r>
  </si>
  <si>
    <r>
      <t>そ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　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他　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　の　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　養　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　殖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業</t>
    </r>
  </si>
  <si>
    <t>49　　内　　水　　面　　漁　　業</t>
  </si>
  <si>
    <r>
      <t>(</t>
    </r>
    <r>
      <rPr>
        <sz val="12"/>
        <rFont val="ＭＳ 明朝"/>
        <family val="1"/>
      </rPr>
      <t>1)</t>
    </r>
    <r>
      <rPr>
        <sz val="12"/>
        <rFont val="ＭＳ 明朝"/>
        <family val="1"/>
      </rPr>
      <t>　魚　　種　　別　　漁　　獲　　量</t>
    </r>
  </si>
  <si>
    <t>藻類計</t>
  </si>
  <si>
    <r>
      <t xml:space="preserve">注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　魚種ごとに四捨五入しているため、計と内訳は必ずしも一致しない場合がある。</t>
    </r>
  </si>
  <si>
    <r>
      <rPr>
        <sz val="12"/>
        <rFont val="ＭＳ 明朝"/>
        <family val="1"/>
      </rPr>
      <t xml:space="preserve">   2</t>
    </r>
    <r>
      <rPr>
        <sz val="12"/>
        <rFont val="ＭＳ 明朝"/>
        <family val="1"/>
      </rPr>
      <t>　　１）</t>
    </r>
    <r>
      <rPr>
        <sz val="12"/>
        <rFont val="ＭＳ 明朝"/>
        <family val="1"/>
      </rPr>
      <t>は、さく河性さけ類である。</t>
    </r>
  </si>
  <si>
    <r>
      <t>(</t>
    </r>
    <r>
      <rPr>
        <sz val="12"/>
        <rFont val="ＭＳ 明朝"/>
        <family val="1"/>
      </rPr>
      <t>2)</t>
    </r>
    <r>
      <rPr>
        <sz val="12"/>
        <rFont val="ＭＳ 明朝"/>
        <family val="1"/>
      </rPr>
      <t>　内 水 面 養 殖 による 魚 種 別 収 獲 量</t>
    </r>
  </si>
  <si>
    <t>50　　主要品目別水産加工品生産量</t>
  </si>
  <si>
    <t>51　　漁　　家　　経　　済（平成8年）</t>
  </si>
  <si>
    <r>
      <t>平 成</t>
    </r>
    <r>
      <rPr>
        <sz val="12"/>
        <rFont val="ＭＳ 明朝"/>
        <family val="1"/>
      </rPr>
      <t xml:space="preserve"> 8 </t>
    </r>
    <r>
      <rPr>
        <sz val="12"/>
        <rFont val="ＭＳ 明朝"/>
        <family val="1"/>
      </rPr>
      <t>年</t>
    </r>
  </si>
  <si>
    <t>1Ｔ未満</t>
  </si>
  <si>
    <r>
      <rPr>
        <sz val="12"/>
        <rFont val="ＭＳ 明朝"/>
        <family val="1"/>
      </rPr>
      <t>1</t>
    </r>
    <r>
      <rPr>
        <sz val="12"/>
        <rFont val="ＭＳ 明朝"/>
        <family val="1"/>
      </rPr>
      <t xml:space="preserve"> ～</t>
    </r>
    <r>
      <rPr>
        <sz val="12"/>
        <rFont val="ＭＳ 明朝"/>
        <family val="1"/>
      </rPr>
      <t xml:space="preserve"> 3</t>
    </r>
    <r>
      <rPr>
        <sz val="12"/>
        <rFont val="ＭＳ 明朝"/>
        <family val="1"/>
      </rPr>
      <t>Ｔ</t>
    </r>
  </si>
  <si>
    <r>
      <t>3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～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Ｔ</t>
    </r>
  </si>
  <si>
    <r>
      <t>5</t>
    </r>
    <r>
      <rPr>
        <sz val="12"/>
        <rFont val="ＭＳ 明朝"/>
        <family val="1"/>
      </rPr>
      <t xml:space="preserve"> ～</t>
    </r>
    <r>
      <rPr>
        <sz val="12"/>
        <rFont val="ＭＳ 明朝"/>
        <family val="1"/>
      </rPr>
      <t xml:space="preserve"> 10</t>
    </r>
    <r>
      <rPr>
        <sz val="12"/>
        <rFont val="ＭＳ 明朝"/>
        <family val="1"/>
      </rPr>
      <t>Ｔ</t>
    </r>
  </si>
  <si>
    <t>1人当たり可処分所得</t>
  </si>
  <si>
    <t>1人当たりの家計費</t>
  </si>
  <si>
    <t>水産物調理食品</t>
  </si>
  <si>
    <t>するめ</t>
  </si>
  <si>
    <t>干しいわし</t>
  </si>
  <si>
    <t>干しあじ</t>
  </si>
  <si>
    <t>干しさんま</t>
  </si>
  <si>
    <t>干しさば</t>
  </si>
  <si>
    <t>干しかれい</t>
  </si>
  <si>
    <t>干したら</t>
  </si>
  <si>
    <t>煮干しいわし</t>
  </si>
  <si>
    <t>やきちくわ</t>
  </si>
  <si>
    <t>包装かまぼこ</t>
  </si>
  <si>
    <t>かまぼこ</t>
  </si>
  <si>
    <t>あげかまぼこ</t>
  </si>
  <si>
    <t>ゆでかまぼこ</t>
  </si>
  <si>
    <t>風味かまぼこ</t>
  </si>
  <si>
    <t>水産物漬物</t>
  </si>
  <si>
    <t>あらかす</t>
  </si>
  <si>
    <t>冷凍かつお類</t>
  </si>
  <si>
    <t>冷凍いわし類</t>
  </si>
  <si>
    <t>冷凍あじ類</t>
  </si>
  <si>
    <t>冷凍さば類</t>
  </si>
  <si>
    <t>塩蔵さば</t>
  </si>
  <si>
    <t>-</t>
  </si>
  <si>
    <t>-</t>
  </si>
  <si>
    <t>―</t>
  </si>
  <si>
    <t>…</t>
  </si>
  <si>
    <r>
      <t xml:space="preserve">   </t>
    </r>
    <r>
      <rPr>
        <sz val="12"/>
        <rFont val="ＭＳ 明朝"/>
        <family val="1"/>
      </rPr>
      <t>5</t>
    </r>
  </si>
  <si>
    <r>
      <t xml:space="preserve">   </t>
    </r>
    <r>
      <rPr>
        <sz val="12"/>
        <rFont val="ＭＳ 明朝"/>
        <family val="1"/>
      </rPr>
      <t>6</t>
    </r>
  </si>
  <si>
    <r>
      <t xml:space="preserve">   </t>
    </r>
    <r>
      <rPr>
        <sz val="12"/>
        <rFont val="ＭＳ 明朝"/>
        <family val="1"/>
      </rPr>
      <t>7</t>
    </r>
  </si>
  <si>
    <t xml:space="preserve">  8</t>
  </si>
  <si>
    <r>
      <t xml:space="preserve">平  成  4  </t>
    </r>
    <r>
      <rPr>
        <sz val="12"/>
        <rFont val="ＭＳ 明朝"/>
        <family val="1"/>
      </rPr>
      <t>年</t>
    </r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</si>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</sst>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_ "/>
    <numFmt numFmtId="180" formatCode="0_ "/>
    <numFmt numFmtId="181" formatCode="0_);[Red]\(0\)"/>
    <numFmt numFmtId="182" formatCode="0.00_ ;[Red]\-0.00\ "/>
    <numFmt numFmtId="183" formatCode="#,##0.00_ ;[Red]\-#,##0.00\ "/>
    <numFmt numFmtId="184" formatCode="#,##0_);[Red]\(#,##0\)"/>
    <numFmt numFmtId="185" formatCode="#,##0.000;\-#,##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.00_ "/>
    <numFmt numFmtId="190" formatCode="#,##0.0_ ;[Red]\-#,##0.0\ "/>
  </numFmts>
  <fonts count="5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2"/>
      <color indexed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2"/>
      <color indexed="56"/>
      <name val="ＭＳ 明朝"/>
      <family val="1"/>
    </font>
    <font>
      <b/>
      <sz val="12"/>
      <name val="ＭＳ ゴシック"/>
      <family val="3"/>
    </font>
    <font>
      <b/>
      <sz val="12"/>
      <color indexed="56"/>
      <name val="ＭＳ 明朝"/>
      <family val="1"/>
    </font>
    <font>
      <b/>
      <sz val="12"/>
      <color indexed="56"/>
      <name val="ＭＳ ゴシック"/>
      <family val="3"/>
    </font>
    <font>
      <sz val="12"/>
      <color indexed="56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10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55" fillId="32" borderId="0" applyNumberFormat="0" applyBorder="0" applyAlignment="0" applyProtection="0"/>
  </cellStyleXfs>
  <cellXfs count="55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9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37" fontId="9" fillId="0" borderId="0" xfId="0" applyNumberFormat="1" applyFont="1" applyFill="1" applyBorder="1" applyAlignment="1" applyProtection="1">
      <alignment horizontal="right" vertic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39" fontId="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Alignment="1" quotePrefix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top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9" fontId="0" fillId="0" borderId="0" xfId="0" applyNumberFormat="1" applyFont="1" applyFill="1" applyBorder="1" applyAlignment="1">
      <alignment horizontal="right" vertical="center"/>
    </xf>
    <xf numFmtId="37" fontId="0" fillId="0" borderId="10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39" fontId="0" fillId="0" borderId="18" xfId="0" applyNumberFormat="1" applyFont="1" applyFill="1" applyBorder="1" applyAlignment="1" applyProtection="1">
      <alignment horizontal="right" vertical="center"/>
      <protection/>
    </xf>
    <xf numFmtId="39" fontId="0" fillId="0" borderId="16" xfId="0" applyNumberFormat="1" applyFont="1" applyFill="1" applyBorder="1" applyAlignment="1" applyProtection="1">
      <alignment horizontal="right" vertical="center"/>
      <protection/>
    </xf>
    <xf numFmtId="3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vertical="center"/>
    </xf>
    <xf numFmtId="0" fontId="0" fillId="0" borderId="17" xfId="0" applyFill="1" applyBorder="1" applyAlignment="1" applyProtection="1" quotePrefix="1">
      <alignment horizontal="center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38" fontId="7" fillId="0" borderId="0" xfId="49" applyFont="1" applyFill="1" applyBorder="1" applyAlignment="1">
      <alignment vertical="center"/>
    </xf>
    <xf numFmtId="38" fontId="0" fillId="0" borderId="0" xfId="0" applyNumberFormat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distributed" vertical="center"/>
      <protection/>
    </xf>
    <xf numFmtId="38" fontId="0" fillId="0" borderId="18" xfId="49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0" xfId="0" applyFont="1" applyFill="1" applyBorder="1" applyAlignment="1" applyProtection="1">
      <alignment horizontal="distributed" vertical="center"/>
      <protection/>
    </xf>
    <xf numFmtId="0" fontId="1" fillId="0" borderId="10" xfId="0" applyFont="1" applyFill="1" applyBorder="1" applyAlignment="1" applyProtection="1">
      <alignment horizontal="distributed" vertical="center"/>
      <protection/>
    </xf>
    <xf numFmtId="0" fontId="1" fillId="0" borderId="0" xfId="0" applyFont="1" applyFill="1" applyAlignment="1">
      <alignment vertical="center"/>
    </xf>
    <xf numFmtId="38" fontId="5" fillId="0" borderId="0" xfId="49" applyFont="1" applyFill="1" applyAlignment="1">
      <alignment vertical="top"/>
    </xf>
    <xf numFmtId="38" fontId="0" fillId="0" borderId="0" xfId="49" applyFont="1" applyFill="1" applyAlignment="1">
      <alignment vertical="top"/>
    </xf>
    <xf numFmtId="38" fontId="5" fillId="0" borderId="0" xfId="49" applyFont="1" applyFill="1" applyAlignment="1">
      <alignment horizontal="right" vertical="top"/>
    </xf>
    <xf numFmtId="38" fontId="0" fillId="0" borderId="0" xfId="49" applyFont="1" applyFill="1" applyAlignment="1">
      <alignment vertical="center"/>
    </xf>
    <xf numFmtId="38" fontId="11" fillId="0" borderId="0" xfId="49" applyFont="1" applyFill="1" applyAlignment="1">
      <alignment horizontal="center" vertical="center"/>
    </xf>
    <xf numFmtId="38" fontId="0" fillId="0" borderId="0" xfId="49" applyFont="1" applyFill="1" applyAlignment="1">
      <alignment horizontal="right" vertical="center"/>
    </xf>
    <xf numFmtId="38" fontId="0" fillId="0" borderId="17" xfId="49" applyFont="1" applyFill="1" applyBorder="1" applyAlignment="1">
      <alignment horizontal="center" vertical="center"/>
    </xf>
    <xf numFmtId="38" fontId="7" fillId="0" borderId="22" xfId="49" applyFont="1" applyFill="1" applyBorder="1" applyAlignment="1">
      <alignment horizontal="distributed" vertical="center"/>
    </xf>
    <xf numFmtId="38" fontId="7" fillId="0" borderId="23" xfId="49" applyFont="1" applyFill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0" fillId="0" borderId="10" xfId="49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vertical="center"/>
    </xf>
    <xf numFmtId="38" fontId="5" fillId="0" borderId="10" xfId="49" applyFont="1" applyFill="1" applyBorder="1" applyAlignment="1">
      <alignment horizontal="distributed" vertical="center"/>
    </xf>
    <xf numFmtId="38" fontId="0" fillId="0" borderId="10" xfId="49" applyFont="1" applyFill="1" applyBorder="1" applyAlignment="1">
      <alignment vertical="center"/>
    </xf>
    <xf numFmtId="38" fontId="0" fillId="0" borderId="12" xfId="49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28" xfId="0" applyFont="1" applyFill="1" applyBorder="1" applyAlignment="1" applyProtection="1">
      <alignment horizontal="distributed" vertical="center"/>
      <protection/>
    </xf>
    <xf numFmtId="2" fontId="0" fillId="0" borderId="16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ont="1" applyFill="1" applyBorder="1" applyAlignment="1" applyProtection="1">
      <alignment horizontal="right" vertical="center"/>
      <protection/>
    </xf>
    <xf numFmtId="1" fontId="0" fillId="0" borderId="0" xfId="0" applyNumberFormat="1" applyFont="1" applyFill="1" applyBorder="1" applyAlignment="1" applyProtection="1">
      <alignment horizontal="right" vertical="center"/>
      <protection/>
    </xf>
    <xf numFmtId="1" fontId="0" fillId="0" borderId="0" xfId="0" applyNumberFormat="1" applyFont="1" applyFill="1" applyAlignment="1">
      <alignment vertical="center"/>
    </xf>
    <xf numFmtId="177" fontId="0" fillId="0" borderId="0" xfId="49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fill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38" fontId="0" fillId="0" borderId="0" xfId="49" applyFont="1" applyFill="1" applyBorder="1" applyAlignment="1">
      <alignment horizontal="distributed" vertical="center"/>
    </xf>
    <xf numFmtId="37" fontId="15" fillId="0" borderId="0" xfId="0" applyNumberFormat="1" applyFont="1" applyFill="1" applyBorder="1" applyAlignment="1" applyProtection="1">
      <alignment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37" fontId="16" fillId="0" borderId="11" xfId="0" applyNumberFormat="1" applyFont="1" applyFill="1" applyBorder="1" applyAlignment="1" applyProtection="1">
      <alignment vertical="center"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>
      <alignment vertical="center"/>
    </xf>
    <xf numFmtId="37" fontId="15" fillId="0" borderId="11" xfId="0" applyNumberFormat="1" applyFont="1" applyFill="1" applyBorder="1" applyAlignment="1" applyProtection="1">
      <alignment vertical="center"/>
      <protection/>
    </xf>
    <xf numFmtId="37" fontId="16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37" fontId="16" fillId="0" borderId="11" xfId="0" applyNumberFormat="1" applyFont="1" applyFill="1" applyBorder="1" applyAlignment="1" applyProtection="1">
      <alignment horizontal="right" vertical="center"/>
      <protection/>
    </xf>
    <xf numFmtId="38" fontId="12" fillId="0" borderId="0" xfId="49" applyFont="1" applyFill="1" applyBorder="1" applyAlignment="1" applyProtection="1">
      <alignment horizontal="center" vertical="center"/>
      <protection/>
    </xf>
    <xf numFmtId="37" fontId="12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11" xfId="0" applyFont="1" applyFill="1" applyBorder="1" applyAlignment="1" applyProtection="1">
      <alignment horizontal="center" vertical="center"/>
      <protection/>
    </xf>
    <xf numFmtId="38" fontId="13" fillId="0" borderId="10" xfId="49" applyFont="1" applyFill="1" applyBorder="1" applyAlignment="1">
      <alignment horizontal="distributed" vertical="center"/>
    </xf>
    <xf numFmtId="38" fontId="0" fillId="0" borderId="29" xfId="49" applyFont="1" applyFill="1" applyBorder="1" applyAlignment="1">
      <alignment vertical="center"/>
    </xf>
    <xf numFmtId="38" fontId="12" fillId="0" borderId="11" xfId="49" applyFont="1" applyFill="1" applyBorder="1" applyAlignment="1">
      <alignment vertical="center"/>
    </xf>
    <xf numFmtId="38" fontId="12" fillId="0" borderId="0" xfId="49" applyFont="1" applyFill="1" applyBorder="1" applyAlignment="1">
      <alignment vertical="center"/>
    </xf>
    <xf numFmtId="38" fontId="12" fillId="0" borderId="0" xfId="49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>
      <alignment horizontal="right" vertical="center"/>
    </xf>
    <xf numFmtId="0" fontId="12" fillId="0" borderId="11" xfId="0" applyFont="1" applyFill="1" applyBorder="1" applyAlignment="1" applyProtection="1">
      <alignment horizontal="right" vertical="center"/>
      <protection/>
    </xf>
    <xf numFmtId="38" fontId="12" fillId="0" borderId="0" xfId="49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 quotePrefix="1">
      <alignment horizontal="center" vertical="center"/>
      <protection/>
    </xf>
    <xf numFmtId="181" fontId="0" fillId="0" borderId="10" xfId="0" applyNumberFormat="1" applyFont="1" applyFill="1" applyBorder="1" applyAlignment="1" applyProtection="1" quotePrefix="1">
      <alignment horizontal="center" vertical="center"/>
      <protection/>
    </xf>
    <xf numFmtId="181" fontId="1" fillId="0" borderId="0" xfId="0" applyNumberFormat="1" applyFont="1" applyFill="1" applyBorder="1" applyAlignment="1" applyProtection="1" quotePrefix="1">
      <alignment horizontal="center" vertical="center"/>
      <protection/>
    </xf>
    <xf numFmtId="0" fontId="0" fillId="0" borderId="12" xfId="0" applyFont="1" applyFill="1" applyBorder="1" applyAlignment="1" applyProtection="1" quotePrefix="1">
      <alignment horizontal="left" vertical="center"/>
      <protection/>
    </xf>
    <xf numFmtId="0" fontId="1" fillId="0" borderId="0" xfId="0" applyFont="1" applyAlignment="1">
      <alignment horizontal="distributed" vertical="center"/>
    </xf>
    <xf numFmtId="0" fontId="0" fillId="0" borderId="30" xfId="0" applyFont="1" applyFill="1" applyBorder="1" applyAlignment="1" applyProtection="1">
      <alignment horizontal="right" vertical="center"/>
      <protection/>
    </xf>
    <xf numFmtId="37" fontId="0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distributed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32" xfId="0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38" fontId="0" fillId="0" borderId="30" xfId="49" applyFont="1" applyFill="1" applyBorder="1" applyAlignment="1">
      <alignment vertical="center"/>
    </xf>
    <xf numFmtId="38" fontId="0" fillId="0" borderId="33" xfId="49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9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37" fontId="7" fillId="0" borderId="11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37" fontId="7" fillId="0" borderId="27" xfId="0" applyNumberFormat="1" applyFont="1" applyFill="1" applyBorder="1" applyAlignment="1" applyProtection="1">
      <alignment vertical="center"/>
      <protection/>
    </xf>
    <xf numFmtId="37" fontId="7" fillId="0" borderId="18" xfId="0" applyNumberFormat="1" applyFont="1" applyFill="1" applyBorder="1" applyAlignment="1" applyProtection="1">
      <alignment vertical="center"/>
      <protection/>
    </xf>
    <xf numFmtId="37" fontId="0" fillId="0" borderId="30" xfId="0" applyNumberFormat="1" applyFont="1" applyFill="1" applyBorder="1" applyAlignment="1" applyProtection="1">
      <alignment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37" fontId="1" fillId="0" borderId="34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horizontal="right" vertical="center"/>
    </xf>
    <xf numFmtId="38" fontId="0" fillId="0" borderId="35" xfId="49" applyFont="1" applyFill="1" applyBorder="1" applyAlignment="1">
      <alignment horizontal="right" vertical="center"/>
    </xf>
    <xf numFmtId="38" fontId="0" fillId="0" borderId="3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7" fontId="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7" fillId="0" borderId="11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7" fontId="1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37" fontId="7" fillId="0" borderId="0" xfId="0" applyNumberFormat="1" applyFont="1" applyFill="1" applyBorder="1" applyAlignment="1" applyProtection="1">
      <alignment horizontal="center" vertical="center"/>
      <protection/>
    </xf>
    <xf numFmtId="38" fontId="7" fillId="0" borderId="0" xfId="49" applyFont="1" applyFill="1" applyBorder="1" applyAlignment="1" applyProtection="1">
      <alignment horizontal="center" vertical="center"/>
      <protection/>
    </xf>
    <xf numFmtId="37" fontId="0" fillId="0" borderId="27" xfId="0" applyNumberFormat="1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8" fontId="13" fillId="0" borderId="11" xfId="49" applyFont="1" applyFill="1" applyBorder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38" fontId="0" fillId="0" borderId="11" xfId="49" applyFont="1" applyFill="1" applyBorder="1" applyAlignment="1">
      <alignment horizontal="right" vertical="center"/>
    </xf>
    <xf numFmtId="38" fontId="13" fillId="0" borderId="23" xfId="49" applyFont="1" applyFill="1" applyBorder="1" applyAlignment="1">
      <alignment vertical="center"/>
    </xf>
    <xf numFmtId="38" fontId="13" fillId="0" borderId="16" xfId="49" applyFont="1" applyFill="1" applyBorder="1" applyAlignment="1">
      <alignment vertical="center"/>
    </xf>
    <xf numFmtId="38" fontId="1" fillId="0" borderId="0" xfId="49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3" fillId="0" borderId="36" xfId="0" applyFont="1" applyFill="1" applyBorder="1" applyAlignment="1" applyProtection="1">
      <alignment horizontal="right" vertical="center"/>
      <protection/>
    </xf>
    <xf numFmtId="0" fontId="13" fillId="0" borderId="30" xfId="0" applyFont="1" applyFill="1" applyBorder="1" applyAlignment="1" applyProtection="1">
      <alignment horizontal="right" vertical="center"/>
      <protection/>
    </xf>
    <xf numFmtId="0" fontId="13" fillId="0" borderId="11" xfId="0" applyFont="1" applyFill="1" applyBorder="1" applyAlignment="1" applyProtection="1">
      <alignment horizontal="right" vertical="center"/>
      <protection/>
    </xf>
    <xf numFmtId="37" fontId="13" fillId="0" borderId="11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37" fontId="13" fillId="0" borderId="11" xfId="0" applyNumberFormat="1" applyFont="1" applyFill="1" applyBorder="1" applyAlignment="1" applyProtection="1">
      <alignment horizontal="right"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37" fontId="13" fillId="0" borderId="16" xfId="0" applyNumberFormat="1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177" fontId="0" fillId="0" borderId="0" xfId="49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37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Continuous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13" fillId="0" borderId="0" xfId="0" applyFont="1" applyFill="1" applyAlignment="1">
      <alignment vertical="center"/>
    </xf>
    <xf numFmtId="0" fontId="2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37" fontId="13" fillId="0" borderId="0" xfId="0" applyNumberFormat="1" applyFont="1" applyFill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right" vertical="center"/>
      <protection/>
    </xf>
    <xf numFmtId="37" fontId="0" fillId="0" borderId="10" xfId="0" applyNumberForma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left" vertical="center"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 quotePrefix="1">
      <alignment horizontal="center" vertical="center"/>
      <protection/>
    </xf>
    <xf numFmtId="0" fontId="0" fillId="0" borderId="0" xfId="0" applyFill="1" applyBorder="1" applyAlignment="1" applyProtection="1">
      <alignment horizontal="distributed" vertical="center" indent="1"/>
      <protection/>
    </xf>
    <xf numFmtId="181" fontId="0" fillId="0" borderId="0" xfId="0" applyNumberFormat="1" applyFont="1" applyFill="1" applyBorder="1" applyAlignment="1" applyProtection="1" quotePrefix="1">
      <alignment horizontal="left" vertical="center" indent="2"/>
      <protection/>
    </xf>
    <xf numFmtId="181" fontId="0" fillId="0" borderId="0" xfId="0" applyNumberFormat="1" applyFont="1" applyFill="1" applyBorder="1" applyAlignment="1" applyProtection="1" quotePrefix="1">
      <alignment horizontal="left" vertical="center" indent="4"/>
      <protection/>
    </xf>
    <xf numFmtId="181" fontId="1" fillId="0" borderId="0" xfId="0" applyNumberFormat="1" applyFont="1" applyFill="1" applyBorder="1" applyAlignment="1" applyProtection="1" quotePrefix="1">
      <alignment horizontal="left" vertical="center" indent="4"/>
      <protection/>
    </xf>
    <xf numFmtId="181" fontId="13" fillId="0" borderId="0" xfId="0" applyNumberFormat="1" applyFont="1" applyFill="1" applyBorder="1" applyAlignment="1" applyProtection="1" quotePrefix="1">
      <alignment horizontal="left" vertical="center" indent="4"/>
      <protection/>
    </xf>
    <xf numFmtId="0" fontId="0" fillId="0" borderId="28" xfId="0" applyFill="1" applyBorder="1" applyAlignment="1" applyProtection="1">
      <alignment horizontal="center" vertical="center"/>
      <protection/>
    </xf>
    <xf numFmtId="38" fontId="0" fillId="0" borderId="36" xfId="49" applyFont="1" applyFill="1" applyBorder="1" applyAlignment="1">
      <alignment vertical="center"/>
    </xf>
    <xf numFmtId="38" fontId="7" fillId="0" borderId="0" xfId="49" applyFont="1" applyFill="1" applyAlignment="1">
      <alignment vertical="center"/>
    </xf>
    <xf numFmtId="0" fontId="0" fillId="0" borderId="10" xfId="0" applyFont="1" applyFill="1" applyBorder="1" applyAlignment="1" applyProtection="1">
      <alignment horizontal="left" vertical="center" indent="2"/>
      <protection/>
    </xf>
    <xf numFmtId="0" fontId="0" fillId="0" borderId="10" xfId="0" applyFont="1" applyFill="1" applyBorder="1" applyAlignment="1">
      <alignment horizontal="left" vertical="center" indent="2"/>
    </xf>
    <xf numFmtId="181" fontId="13" fillId="0" borderId="0" xfId="0" applyNumberFormat="1" applyFont="1" applyFill="1" applyBorder="1" applyAlignment="1" applyProtection="1" quotePrefix="1">
      <alignment horizontal="left" vertical="center" indent="2"/>
      <protection/>
    </xf>
    <xf numFmtId="181" fontId="13" fillId="0" borderId="10" xfId="0" applyNumberFormat="1" applyFont="1" applyFill="1" applyBorder="1" applyAlignment="1" applyProtection="1" quotePrefix="1">
      <alignment horizontal="center" vertical="center"/>
      <protection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distributed" vertical="center"/>
    </xf>
    <xf numFmtId="37" fontId="0" fillId="0" borderId="35" xfId="0" applyNumberFormat="1" applyFont="1" applyFill="1" applyBorder="1" applyAlignment="1" applyProtection="1">
      <alignment horizontal="right" vertical="center"/>
      <protection/>
    </xf>
    <xf numFmtId="37" fontId="0" fillId="0" borderId="30" xfId="0" applyNumberFormat="1" applyFont="1" applyFill="1" applyBorder="1" applyAlignment="1" applyProtection="1">
      <alignment horizontal="right" vertical="center"/>
      <protection/>
    </xf>
    <xf numFmtId="0" fontId="13" fillId="0" borderId="34" xfId="0" applyFont="1" applyFill="1" applyBorder="1" applyAlignment="1" applyProtection="1">
      <alignment horizontal="center" vertical="center"/>
      <protection/>
    </xf>
    <xf numFmtId="177" fontId="0" fillId="0" borderId="0" xfId="49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36" xfId="0" applyNumberFormat="1" applyFont="1" applyFill="1" applyBorder="1" applyAlignment="1" applyProtection="1">
      <alignment vertical="center"/>
      <protection/>
    </xf>
    <xf numFmtId="189" fontId="0" fillId="0" borderId="18" xfId="0" applyNumberFormat="1" applyFont="1" applyFill="1" applyBorder="1" applyAlignment="1" applyProtection="1">
      <alignment horizontal="right" vertical="center"/>
      <protection/>
    </xf>
    <xf numFmtId="189" fontId="13" fillId="0" borderId="0" xfId="0" applyNumberFormat="1" applyFont="1" applyFill="1" applyBorder="1" applyAlignment="1" applyProtection="1">
      <alignment vertical="center"/>
      <protection/>
    </xf>
    <xf numFmtId="185" fontId="0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9" fontId="0" fillId="0" borderId="0" xfId="0" applyNumberFormat="1" applyFont="1" applyFill="1" applyBorder="1" applyAlignment="1">
      <alignment horizontal="right" vertical="center"/>
    </xf>
    <xf numFmtId="37" fontId="0" fillId="0" borderId="36" xfId="0" applyNumberFormat="1" applyFont="1" applyFill="1" applyBorder="1" applyAlignment="1" applyProtection="1">
      <alignment horizontal="right" vertical="center"/>
      <protection/>
    </xf>
    <xf numFmtId="189" fontId="0" fillId="0" borderId="30" xfId="0" applyNumberFormat="1" applyFont="1" applyFill="1" applyBorder="1" applyAlignment="1" applyProtection="1">
      <alignment horizontal="right" vertical="center"/>
      <protection/>
    </xf>
    <xf numFmtId="39" fontId="1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vertical="center"/>
    </xf>
    <xf numFmtId="0" fontId="13" fillId="0" borderId="11" xfId="0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181" fontId="0" fillId="0" borderId="0" xfId="0" applyNumberFormat="1" applyFont="1" applyFill="1" applyBorder="1" applyAlignment="1" applyProtection="1" quotePrefix="1">
      <alignment horizontal="center" vertical="center"/>
      <protection/>
    </xf>
    <xf numFmtId="181" fontId="13" fillId="0" borderId="0" xfId="0" applyNumberFormat="1" applyFont="1" applyFill="1" applyBorder="1" applyAlignment="1" applyProtection="1" quotePrefix="1">
      <alignment horizontal="center" vertical="center"/>
      <protection/>
    </xf>
    <xf numFmtId="0" fontId="13" fillId="0" borderId="10" xfId="0" applyFont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 applyProtection="1">
      <alignment vertical="center" wrapText="1"/>
      <protection/>
    </xf>
    <xf numFmtId="0" fontId="0" fillId="0" borderId="43" xfId="0" applyFont="1" applyFill="1" applyBorder="1" applyAlignment="1">
      <alignment vertical="center" wrapText="1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46" xfId="0" applyFont="1" applyBorder="1" applyAlignment="1">
      <alignment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horizontal="distributed" vertical="center"/>
    </xf>
    <xf numFmtId="1" fontId="0" fillId="0" borderId="0" xfId="0" applyNumberFormat="1" applyFont="1" applyFill="1" applyBorder="1" applyAlignment="1" applyProtection="1">
      <alignment horizontal="distributed" vertical="center"/>
      <protection/>
    </xf>
    <xf numFmtId="181" fontId="0" fillId="0" borderId="0" xfId="0" applyNumberFormat="1" applyFont="1" applyFill="1" applyBorder="1" applyAlignment="1" applyProtection="1" quotePrefix="1">
      <alignment horizontal="center" vertical="center"/>
      <protection/>
    </xf>
    <xf numFmtId="181" fontId="0" fillId="0" borderId="10" xfId="0" applyNumberFormat="1" applyFont="1" applyFill="1" applyBorder="1" applyAlignment="1" applyProtection="1" quotePrefix="1">
      <alignment horizontal="center" vertical="center"/>
      <protection/>
    </xf>
    <xf numFmtId="181" fontId="1" fillId="0" borderId="0" xfId="0" applyNumberFormat="1" applyFont="1" applyFill="1" applyBorder="1" applyAlignment="1" applyProtection="1" quotePrefix="1">
      <alignment horizontal="center" vertical="center"/>
      <protection/>
    </xf>
    <xf numFmtId="181" fontId="1" fillId="0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10" xfId="0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>
      <alignment horizontal="center" vertical="center" wrapText="1"/>
    </xf>
    <xf numFmtId="37" fontId="0" fillId="0" borderId="30" xfId="0" applyNumberFormat="1" applyFont="1" applyFill="1" applyBorder="1" applyAlignment="1" applyProtection="1">
      <alignment horizontal="distributed" vertical="center"/>
      <protection/>
    </xf>
    <xf numFmtId="0" fontId="0" fillId="0" borderId="33" xfId="0" applyBorder="1" applyAlignment="1">
      <alignment horizontal="distributed" vertical="center"/>
    </xf>
    <xf numFmtId="37" fontId="0" fillId="0" borderId="0" xfId="0" applyNumberFormat="1" applyFill="1" applyBorder="1" applyAlignment="1" applyProtection="1">
      <alignment horizontal="distributed" vertical="center"/>
      <protection/>
    </xf>
    <xf numFmtId="37" fontId="0" fillId="0" borderId="10" xfId="0" applyNumberFormat="1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10" xfId="0" applyFont="1" applyFill="1" applyBorder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horizontal="left" vertical="center"/>
      <protection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81" fontId="0" fillId="0" borderId="0" xfId="0" applyNumberFormat="1" applyFill="1" applyBorder="1" applyAlignment="1" applyProtection="1" quotePrefix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distributed" vertical="center"/>
      <protection/>
    </xf>
    <xf numFmtId="0" fontId="13" fillId="0" borderId="16" xfId="0" applyFont="1" applyFill="1" applyBorder="1" applyAlignment="1">
      <alignment horizontal="distributed" vertical="center"/>
    </xf>
    <xf numFmtId="0" fontId="13" fillId="0" borderId="22" xfId="0" applyFont="1" applyFill="1" applyBorder="1" applyAlignment="1">
      <alignment horizontal="distributed" vertical="center"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10" xfId="0" applyFont="1" applyFill="1" applyBorder="1" applyAlignment="1" applyProtection="1">
      <alignment horizontal="distributed" vertical="center"/>
      <protection/>
    </xf>
    <xf numFmtId="38" fontId="13" fillId="0" borderId="0" xfId="49" applyFont="1" applyFill="1" applyBorder="1" applyAlignment="1">
      <alignment horizontal="distributed" vertical="center"/>
    </xf>
    <xf numFmtId="38" fontId="13" fillId="0" borderId="10" xfId="49" applyFont="1" applyFill="1" applyBorder="1" applyAlignment="1">
      <alignment horizontal="distributed" vertical="center"/>
    </xf>
    <xf numFmtId="38" fontId="1" fillId="0" borderId="0" xfId="49" applyFont="1" applyFill="1" applyBorder="1" applyAlignment="1">
      <alignment horizontal="distributed" vertical="center"/>
    </xf>
    <xf numFmtId="38" fontId="1" fillId="0" borderId="10" xfId="49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6" fillId="0" borderId="0" xfId="49" applyFont="1" applyFill="1" applyAlignment="1">
      <alignment horizontal="center" vertical="center"/>
    </xf>
    <xf numFmtId="38" fontId="0" fillId="0" borderId="0" xfId="49" applyFont="1" applyFill="1" applyAlignment="1">
      <alignment horizontal="center" vertical="center"/>
    </xf>
    <xf numFmtId="38" fontId="0" fillId="0" borderId="0" xfId="49" applyFont="1" applyFill="1" applyAlignment="1">
      <alignment horizontal="center" vertical="center"/>
    </xf>
    <xf numFmtId="38" fontId="0" fillId="0" borderId="31" xfId="49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38" fontId="13" fillId="0" borderId="16" xfId="49" applyFont="1" applyFill="1" applyBorder="1" applyAlignment="1">
      <alignment horizontal="center" vertical="center"/>
    </xf>
    <xf numFmtId="38" fontId="13" fillId="0" borderId="22" xfId="49" applyFont="1" applyFill="1" applyBorder="1" applyAlignment="1">
      <alignment horizontal="center" vertical="center"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53" xfId="0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distributed" vertical="center"/>
    </xf>
    <xf numFmtId="0" fontId="13" fillId="0" borderId="18" xfId="0" applyFont="1" applyFill="1" applyBorder="1" applyAlignment="1" applyProtection="1">
      <alignment horizontal="distributed" vertical="center"/>
      <protection/>
    </xf>
    <xf numFmtId="0" fontId="13" fillId="0" borderId="12" xfId="0" applyFont="1" applyFill="1" applyBorder="1" applyAlignment="1">
      <alignment horizontal="distributed" vertical="center"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distributed"/>
    </xf>
    <xf numFmtId="0" fontId="1" fillId="0" borderId="10" xfId="0" applyFont="1" applyFill="1" applyBorder="1" applyAlignment="1">
      <alignment horizontal="distributed" vertical="distributed"/>
    </xf>
    <xf numFmtId="0" fontId="0" fillId="0" borderId="0" xfId="0" applyBorder="1" applyAlignment="1">
      <alignment horizontal="distributed" vertical="distributed"/>
    </xf>
    <xf numFmtId="0" fontId="0" fillId="0" borderId="10" xfId="0" applyBorder="1" applyAlignment="1">
      <alignment horizontal="distributed" vertical="distributed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distributed"/>
      <protection/>
    </xf>
    <xf numFmtId="0" fontId="0" fillId="0" borderId="10" xfId="0" applyFont="1" applyFill="1" applyBorder="1" applyAlignment="1" applyProtection="1">
      <alignment horizontal="distributed" vertical="distributed"/>
      <protection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0" borderId="22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distributed" vertical="distributed"/>
    </xf>
    <xf numFmtId="0" fontId="13" fillId="0" borderId="0" xfId="0" applyFont="1" applyFill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37" fontId="37" fillId="0" borderId="16" xfId="0" applyNumberFormat="1" applyFont="1" applyFill="1" applyBorder="1" applyAlignment="1" applyProtection="1">
      <alignment vertical="center"/>
      <protection/>
    </xf>
    <xf numFmtId="0" fontId="38" fillId="0" borderId="11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37" fontId="38" fillId="0" borderId="11" xfId="0" applyNumberFormat="1" applyFont="1" applyFill="1" applyBorder="1" applyAlignment="1" applyProtection="1">
      <alignment horizontal="right" vertical="center"/>
      <protection/>
    </xf>
    <xf numFmtId="37" fontId="38" fillId="0" borderId="0" xfId="0" applyNumberFormat="1" applyFont="1" applyFill="1" applyBorder="1" applyAlignment="1" applyProtection="1">
      <alignment horizontal="right" vertical="center"/>
      <protection/>
    </xf>
    <xf numFmtId="37" fontId="38" fillId="0" borderId="36" xfId="0" applyNumberFormat="1" applyFont="1" applyFill="1" applyBorder="1" applyAlignment="1" applyProtection="1">
      <alignment horizontal="right" vertical="center"/>
      <protection/>
    </xf>
    <xf numFmtId="37" fontId="38" fillId="0" borderId="18" xfId="0" applyNumberFormat="1" applyFont="1" applyFill="1" applyBorder="1" applyAlignment="1" applyProtection="1">
      <alignment horizontal="right" vertical="center"/>
      <protection/>
    </xf>
    <xf numFmtId="37" fontId="38" fillId="0" borderId="30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zoomScale="70" zoomScaleNormal="70" zoomScalePageLayoutView="0" workbookViewId="0" topLeftCell="A21">
      <selection activeCell="N39" sqref="N39"/>
    </sheetView>
  </sheetViews>
  <sheetFormatPr defaultColWidth="10.59765625" defaultRowHeight="15"/>
  <cols>
    <col min="1" max="1" width="2.59765625" style="254" customWidth="1"/>
    <col min="2" max="2" width="11.59765625" style="254" customWidth="1"/>
    <col min="3" max="4" width="9.59765625" style="254" customWidth="1"/>
    <col min="5" max="5" width="13.3984375" style="254" customWidth="1"/>
    <col min="6" max="12" width="9.59765625" style="254" customWidth="1"/>
    <col min="13" max="13" width="11.09765625" style="254" customWidth="1"/>
    <col min="14" max="20" width="9.59765625" style="254" customWidth="1"/>
    <col min="21" max="16384" width="10.59765625" style="254" customWidth="1"/>
  </cols>
  <sheetData>
    <row r="1" spans="1:20" ht="19.5" customHeight="1">
      <c r="A1" s="2" t="s">
        <v>0</v>
      </c>
      <c r="D1" s="255"/>
      <c r="E1" s="255"/>
      <c r="T1" s="3" t="s">
        <v>1</v>
      </c>
    </row>
    <row r="2" spans="1:20" s="274" customFormat="1" ht="24.75" customHeight="1">
      <c r="A2" s="348" t="s">
        <v>695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</row>
    <row r="3" spans="1:20" s="274" customFormat="1" ht="19.5" customHeight="1">
      <c r="A3" s="349" t="s">
        <v>696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</row>
    <row r="4" spans="1:20" s="274" customFormat="1" ht="17.25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</row>
    <row r="5" spans="2:20" ht="15" customHeight="1">
      <c r="B5" s="276" t="s">
        <v>698</v>
      </c>
      <c r="D5" s="237"/>
      <c r="E5" s="237"/>
      <c r="F5" s="276" t="s">
        <v>697</v>
      </c>
      <c r="G5" s="237"/>
      <c r="H5" s="237"/>
      <c r="I5" s="237"/>
      <c r="J5" s="237"/>
      <c r="K5" s="237"/>
      <c r="L5" s="237"/>
      <c r="M5" s="237"/>
      <c r="N5" s="276" t="s">
        <v>699</v>
      </c>
      <c r="O5" s="237"/>
      <c r="P5" s="237"/>
      <c r="Q5" s="237"/>
      <c r="R5" s="237"/>
      <c r="S5" s="237"/>
      <c r="T5" s="237"/>
    </row>
    <row r="6" spans="2:20" ht="15" customHeight="1" thickBot="1"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16" t="s">
        <v>2</v>
      </c>
    </row>
    <row r="7" spans="1:20" ht="21.75" customHeight="1">
      <c r="A7" s="350" t="s">
        <v>34</v>
      </c>
      <c r="B7" s="351"/>
      <c r="C7" s="354" t="s">
        <v>32</v>
      </c>
      <c r="D7" s="356" t="s">
        <v>701</v>
      </c>
      <c r="E7" s="357"/>
      <c r="F7" s="257"/>
      <c r="G7" s="258"/>
      <c r="H7" s="356" t="s">
        <v>700</v>
      </c>
      <c r="I7" s="358"/>
      <c r="J7" s="358"/>
      <c r="K7" s="358"/>
      <c r="L7" s="358"/>
      <c r="M7" s="359"/>
      <c r="N7" s="260"/>
      <c r="O7" s="260"/>
      <c r="P7" s="260"/>
      <c r="Q7" s="260"/>
      <c r="R7" s="260"/>
      <c r="S7" s="260"/>
      <c r="T7" s="261"/>
    </row>
    <row r="8" spans="1:20" ht="21.75" customHeight="1">
      <c r="A8" s="352"/>
      <c r="B8" s="353"/>
      <c r="C8" s="355"/>
      <c r="D8" s="360" t="s">
        <v>3</v>
      </c>
      <c r="E8" s="362" t="s">
        <v>4</v>
      </c>
      <c r="F8" s="262" t="s">
        <v>5</v>
      </c>
      <c r="G8" s="263" t="s">
        <v>6</v>
      </c>
      <c r="H8" s="360" t="s">
        <v>7</v>
      </c>
      <c r="I8" s="360" t="s">
        <v>8</v>
      </c>
      <c r="J8" s="343" t="s">
        <v>29</v>
      </c>
      <c r="K8" s="343" t="s">
        <v>33</v>
      </c>
      <c r="L8" s="343" t="s">
        <v>30</v>
      </c>
      <c r="M8" s="345" t="s">
        <v>31</v>
      </c>
      <c r="N8" s="263" t="s">
        <v>5</v>
      </c>
      <c r="O8" s="263" t="s">
        <v>689</v>
      </c>
      <c r="P8" s="263" t="s">
        <v>690</v>
      </c>
      <c r="Q8" s="263" t="s">
        <v>691</v>
      </c>
      <c r="R8" s="263" t="s">
        <v>692</v>
      </c>
      <c r="S8" s="263" t="s">
        <v>693</v>
      </c>
      <c r="T8" s="214" t="s">
        <v>9</v>
      </c>
    </row>
    <row r="9" spans="1:20" ht="21.75" customHeight="1">
      <c r="A9" s="352"/>
      <c r="B9" s="353"/>
      <c r="C9" s="344"/>
      <c r="D9" s="361"/>
      <c r="E9" s="363"/>
      <c r="F9" s="264"/>
      <c r="G9" s="265"/>
      <c r="H9" s="361"/>
      <c r="I9" s="361"/>
      <c r="J9" s="344"/>
      <c r="K9" s="344"/>
      <c r="L9" s="344"/>
      <c r="M9" s="346"/>
      <c r="N9" s="265"/>
      <c r="O9" s="265"/>
      <c r="P9" s="265"/>
      <c r="Q9" s="265"/>
      <c r="R9" s="265"/>
      <c r="S9" s="265"/>
      <c r="T9" s="266"/>
    </row>
    <row r="10" spans="1:20" ht="21.75" customHeight="1">
      <c r="A10" s="267"/>
      <c r="B10" s="268"/>
      <c r="C10" s="269"/>
      <c r="D10" s="270" t="s">
        <v>10</v>
      </c>
      <c r="E10" s="270" t="s">
        <v>11</v>
      </c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</row>
    <row r="11" spans="1:20" ht="21.75" customHeight="1">
      <c r="A11" s="337" t="s">
        <v>702</v>
      </c>
      <c r="B11" s="338"/>
      <c r="C11" s="194">
        <v>3094</v>
      </c>
      <c r="D11" s="195">
        <v>2331</v>
      </c>
      <c r="E11" s="196">
        <v>26092.05</v>
      </c>
      <c r="F11" s="195">
        <v>3094</v>
      </c>
      <c r="G11" s="195">
        <v>2869</v>
      </c>
      <c r="H11" s="195">
        <v>225</v>
      </c>
      <c r="I11" s="195">
        <v>61</v>
      </c>
      <c r="J11" s="197" t="s">
        <v>12</v>
      </c>
      <c r="K11" s="195">
        <v>7</v>
      </c>
      <c r="L11" s="195">
        <v>151</v>
      </c>
      <c r="M11" s="195">
        <v>6</v>
      </c>
      <c r="N11" s="195">
        <v>3094</v>
      </c>
      <c r="O11" s="195">
        <v>17</v>
      </c>
      <c r="P11" s="195">
        <v>1032</v>
      </c>
      <c r="Q11" s="195">
        <v>1000</v>
      </c>
      <c r="R11" s="195">
        <v>499</v>
      </c>
      <c r="S11" s="195">
        <v>322</v>
      </c>
      <c r="T11" s="195">
        <v>224</v>
      </c>
    </row>
    <row r="12" spans="1:20" ht="21.75" customHeight="1">
      <c r="A12" s="339">
        <v>5</v>
      </c>
      <c r="B12" s="338"/>
      <c r="C12" s="194">
        <v>3237</v>
      </c>
      <c r="D12" s="195">
        <v>2303</v>
      </c>
      <c r="E12" s="196">
        <v>20800.56</v>
      </c>
      <c r="F12" s="195">
        <v>3237</v>
      </c>
      <c r="G12" s="195">
        <v>3030</v>
      </c>
      <c r="H12" s="195">
        <v>207</v>
      </c>
      <c r="I12" s="195">
        <v>63</v>
      </c>
      <c r="J12" s="197" t="s">
        <v>12</v>
      </c>
      <c r="K12" s="195">
        <v>6</v>
      </c>
      <c r="L12" s="195">
        <v>133</v>
      </c>
      <c r="M12" s="195">
        <v>5</v>
      </c>
      <c r="N12" s="195">
        <v>3237</v>
      </c>
      <c r="O12" s="197" t="s">
        <v>12</v>
      </c>
      <c r="P12" s="195">
        <v>969</v>
      </c>
      <c r="Q12" s="195">
        <v>1074</v>
      </c>
      <c r="R12" s="195">
        <v>595</v>
      </c>
      <c r="S12" s="195">
        <v>327</v>
      </c>
      <c r="T12" s="195">
        <v>272</v>
      </c>
    </row>
    <row r="13" spans="1:20" ht="21.75" customHeight="1">
      <c r="A13" s="339">
        <v>6</v>
      </c>
      <c r="B13" s="338"/>
      <c r="C13" s="194">
        <v>3083</v>
      </c>
      <c r="D13" s="195">
        <v>1992</v>
      </c>
      <c r="E13" s="196">
        <v>18888.88</v>
      </c>
      <c r="F13" s="195">
        <v>3083</v>
      </c>
      <c r="G13" s="195">
        <v>2860</v>
      </c>
      <c r="H13" s="195">
        <v>223</v>
      </c>
      <c r="I13" s="195">
        <v>61</v>
      </c>
      <c r="J13" s="197" t="s">
        <v>12</v>
      </c>
      <c r="K13" s="195">
        <v>6</v>
      </c>
      <c r="L13" s="195">
        <v>150</v>
      </c>
      <c r="M13" s="195">
        <v>6</v>
      </c>
      <c r="N13" s="197" t="s">
        <v>35</v>
      </c>
      <c r="O13" s="197" t="s">
        <v>35</v>
      </c>
      <c r="P13" s="197" t="s">
        <v>35</v>
      </c>
      <c r="Q13" s="197" t="s">
        <v>35</v>
      </c>
      <c r="R13" s="197" t="s">
        <v>35</v>
      </c>
      <c r="S13" s="197" t="s">
        <v>35</v>
      </c>
      <c r="T13" s="197" t="s">
        <v>35</v>
      </c>
    </row>
    <row r="14" spans="1:20" ht="21.75" customHeight="1">
      <c r="A14" s="339">
        <v>7</v>
      </c>
      <c r="B14" s="338"/>
      <c r="C14" s="194">
        <v>3045</v>
      </c>
      <c r="D14" s="195">
        <v>1973</v>
      </c>
      <c r="E14" s="196">
        <v>19000.81</v>
      </c>
      <c r="F14" s="195">
        <v>3045</v>
      </c>
      <c r="G14" s="195">
        <v>2812</v>
      </c>
      <c r="H14" s="195">
        <v>233</v>
      </c>
      <c r="I14" s="195">
        <v>58</v>
      </c>
      <c r="J14" s="195">
        <v>2</v>
      </c>
      <c r="K14" s="195">
        <v>5</v>
      </c>
      <c r="L14" s="195">
        <v>162</v>
      </c>
      <c r="M14" s="195">
        <v>6</v>
      </c>
      <c r="N14" s="195">
        <v>2490</v>
      </c>
      <c r="O14" s="195">
        <v>86</v>
      </c>
      <c r="P14" s="195">
        <v>1127</v>
      </c>
      <c r="Q14" s="195">
        <v>796</v>
      </c>
      <c r="R14" s="195">
        <v>319</v>
      </c>
      <c r="S14" s="195">
        <v>99</v>
      </c>
      <c r="T14" s="195">
        <v>63</v>
      </c>
    </row>
    <row r="15" spans="1:20" s="274" customFormat="1" ht="21.75" customHeight="1">
      <c r="A15" s="340">
        <v>8</v>
      </c>
      <c r="B15" s="341"/>
      <c r="C15" s="247">
        <f>SUM(F15)</f>
        <v>2974</v>
      </c>
      <c r="D15" s="248">
        <f>SUM(D17:D21,D23:D27,D29:D33,D35:D37)</f>
        <v>1902</v>
      </c>
      <c r="E15" s="322">
        <f aca="true" t="shared" si="0" ref="E15:T15">SUM(E17:E21,E23:E27,E29:E33,E35:E37)</f>
        <v>18004.570000000003</v>
      </c>
      <c r="F15" s="248">
        <f t="shared" si="0"/>
        <v>2974</v>
      </c>
      <c r="G15" s="248">
        <f t="shared" si="0"/>
        <v>2769</v>
      </c>
      <c r="H15" s="248">
        <f t="shared" si="0"/>
        <v>205</v>
      </c>
      <c r="I15" s="248">
        <f t="shared" si="0"/>
        <v>58</v>
      </c>
      <c r="J15" s="248">
        <f t="shared" si="0"/>
        <v>2</v>
      </c>
      <c r="K15" s="248">
        <f t="shared" si="0"/>
        <v>5</v>
      </c>
      <c r="L15" s="248">
        <f t="shared" si="0"/>
        <v>134</v>
      </c>
      <c r="M15" s="248">
        <f t="shared" si="0"/>
        <v>6</v>
      </c>
      <c r="N15" s="248">
        <f t="shared" si="0"/>
        <v>2438</v>
      </c>
      <c r="O15" s="248">
        <f t="shared" si="0"/>
        <v>74</v>
      </c>
      <c r="P15" s="248">
        <f t="shared" si="0"/>
        <v>998</v>
      </c>
      <c r="Q15" s="248">
        <f t="shared" si="0"/>
        <v>838</v>
      </c>
      <c r="R15" s="248">
        <f t="shared" si="0"/>
        <v>387</v>
      </c>
      <c r="S15" s="248">
        <f t="shared" si="0"/>
        <v>93</v>
      </c>
      <c r="T15" s="248">
        <f t="shared" si="0"/>
        <v>48</v>
      </c>
    </row>
    <row r="16" spans="1:20" ht="21.75" customHeight="1">
      <c r="A16" s="256"/>
      <c r="B16" s="271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</row>
    <row r="17" spans="1:20" ht="21.75" customHeight="1">
      <c r="A17" s="342" t="s">
        <v>13</v>
      </c>
      <c r="B17" s="347"/>
      <c r="C17" s="194">
        <f aca="true" t="shared" si="1" ref="C17:C39">SUM(F17)</f>
        <v>11</v>
      </c>
      <c r="D17" s="197" t="s">
        <v>12</v>
      </c>
      <c r="E17" s="197" t="s">
        <v>12</v>
      </c>
      <c r="F17" s="197">
        <f>SUM(G17:H17)</f>
        <v>11</v>
      </c>
      <c r="G17" s="197">
        <v>11</v>
      </c>
      <c r="H17" s="197" t="s">
        <v>12</v>
      </c>
      <c r="I17" s="197" t="s">
        <v>12</v>
      </c>
      <c r="J17" s="197" t="s">
        <v>12</v>
      </c>
      <c r="K17" s="197" t="s">
        <v>12</v>
      </c>
      <c r="L17" s="197" t="s">
        <v>12</v>
      </c>
      <c r="M17" s="197" t="s">
        <v>12</v>
      </c>
      <c r="N17" s="197" t="s">
        <v>12</v>
      </c>
      <c r="O17" s="197" t="s">
        <v>12</v>
      </c>
      <c r="P17" s="197" t="s">
        <v>12</v>
      </c>
      <c r="Q17" s="197" t="s">
        <v>12</v>
      </c>
      <c r="R17" s="197" t="s">
        <v>12</v>
      </c>
      <c r="S17" s="197" t="s">
        <v>12</v>
      </c>
      <c r="T17" s="197" t="s">
        <v>12</v>
      </c>
    </row>
    <row r="18" spans="1:20" ht="21.75" customHeight="1">
      <c r="A18" s="342" t="s">
        <v>14</v>
      </c>
      <c r="B18" s="347"/>
      <c r="C18" s="194">
        <f t="shared" si="1"/>
        <v>4</v>
      </c>
      <c r="D18" s="197" t="s">
        <v>12</v>
      </c>
      <c r="E18" s="197" t="s">
        <v>12</v>
      </c>
      <c r="F18" s="197">
        <f aca="true" t="shared" si="2" ref="F18:F37">SUM(G18:H18)</f>
        <v>4</v>
      </c>
      <c r="G18" s="197">
        <v>4</v>
      </c>
      <c r="H18" s="197" t="s">
        <v>12</v>
      </c>
      <c r="I18" s="197" t="s">
        <v>12</v>
      </c>
      <c r="J18" s="197" t="s">
        <v>12</v>
      </c>
      <c r="K18" s="197" t="s">
        <v>12</v>
      </c>
      <c r="L18" s="197" t="s">
        <v>12</v>
      </c>
      <c r="M18" s="197" t="s">
        <v>12</v>
      </c>
      <c r="N18" s="197">
        <f>SUM(O18:T18)</f>
        <v>3</v>
      </c>
      <c r="O18" s="197" t="s">
        <v>12</v>
      </c>
      <c r="P18" s="197">
        <v>3</v>
      </c>
      <c r="Q18" s="197" t="s">
        <v>12</v>
      </c>
      <c r="R18" s="197" t="s">
        <v>12</v>
      </c>
      <c r="S18" s="197" t="s">
        <v>12</v>
      </c>
      <c r="T18" s="197" t="s">
        <v>12</v>
      </c>
    </row>
    <row r="19" spans="1:20" ht="21.75" customHeight="1">
      <c r="A19" s="342" t="s">
        <v>15</v>
      </c>
      <c r="B19" s="347"/>
      <c r="C19" s="194">
        <f t="shared" si="1"/>
        <v>996</v>
      </c>
      <c r="D19" s="197">
        <v>115</v>
      </c>
      <c r="E19" s="201">
        <v>84.46</v>
      </c>
      <c r="F19" s="197">
        <f t="shared" si="2"/>
        <v>996</v>
      </c>
      <c r="G19" s="197">
        <v>996</v>
      </c>
      <c r="H19" s="197" t="s">
        <v>12</v>
      </c>
      <c r="I19" s="197" t="s">
        <v>12</v>
      </c>
      <c r="J19" s="197" t="s">
        <v>12</v>
      </c>
      <c r="K19" s="197" t="s">
        <v>12</v>
      </c>
      <c r="L19" s="197" t="s">
        <v>12</v>
      </c>
      <c r="M19" s="197" t="s">
        <v>12</v>
      </c>
      <c r="N19" s="197">
        <f aca="true" t="shared" si="3" ref="N19:N37">SUM(O19:T19)</f>
        <v>803</v>
      </c>
      <c r="O19" s="197" t="s">
        <v>12</v>
      </c>
      <c r="P19" s="197">
        <v>519</v>
      </c>
      <c r="Q19" s="197">
        <v>220</v>
      </c>
      <c r="R19" s="197">
        <v>47</v>
      </c>
      <c r="S19" s="197">
        <v>16</v>
      </c>
      <c r="T19" s="197">
        <v>1</v>
      </c>
    </row>
    <row r="20" spans="1:20" ht="21.75" customHeight="1">
      <c r="A20" s="235"/>
      <c r="B20" s="277" t="s">
        <v>703</v>
      </c>
      <c r="C20" s="194">
        <f t="shared" si="1"/>
        <v>669</v>
      </c>
      <c r="D20" s="197">
        <v>683</v>
      </c>
      <c r="E20" s="201">
        <v>1249.91</v>
      </c>
      <c r="F20" s="197">
        <f t="shared" si="2"/>
        <v>669</v>
      </c>
      <c r="G20" s="197">
        <v>669</v>
      </c>
      <c r="H20" s="197" t="s">
        <v>12</v>
      </c>
      <c r="I20" s="197" t="s">
        <v>12</v>
      </c>
      <c r="J20" s="197" t="s">
        <v>12</v>
      </c>
      <c r="K20" s="197" t="s">
        <v>12</v>
      </c>
      <c r="L20" s="197" t="s">
        <v>12</v>
      </c>
      <c r="M20" s="197" t="s">
        <v>12</v>
      </c>
      <c r="N20" s="197">
        <f t="shared" si="3"/>
        <v>625</v>
      </c>
      <c r="O20" s="197" t="s">
        <v>12</v>
      </c>
      <c r="P20" s="197">
        <v>280</v>
      </c>
      <c r="Q20" s="197">
        <v>217</v>
      </c>
      <c r="R20" s="197">
        <v>102</v>
      </c>
      <c r="S20" s="197">
        <v>24</v>
      </c>
      <c r="T20" s="197">
        <v>2</v>
      </c>
    </row>
    <row r="21" spans="1:20" ht="21.75" customHeight="1">
      <c r="A21" s="235"/>
      <c r="B21" s="277" t="s">
        <v>704</v>
      </c>
      <c r="C21" s="194">
        <f t="shared" si="1"/>
        <v>489</v>
      </c>
      <c r="D21" s="197">
        <v>505</v>
      </c>
      <c r="E21" s="201">
        <v>2004.73</v>
      </c>
      <c r="F21" s="197">
        <f t="shared" si="2"/>
        <v>489</v>
      </c>
      <c r="G21" s="197">
        <v>479</v>
      </c>
      <c r="H21" s="197">
        <f>SUM(I21:M21)</f>
        <v>10</v>
      </c>
      <c r="I21" s="197" t="s">
        <v>12</v>
      </c>
      <c r="J21" s="197" t="s">
        <v>12</v>
      </c>
      <c r="K21" s="197" t="s">
        <v>12</v>
      </c>
      <c r="L21" s="197">
        <v>10</v>
      </c>
      <c r="M21" s="197" t="s">
        <v>12</v>
      </c>
      <c r="N21" s="197">
        <f t="shared" si="3"/>
        <v>482</v>
      </c>
      <c r="O21" s="197">
        <v>6</v>
      </c>
      <c r="P21" s="197">
        <v>116</v>
      </c>
      <c r="Q21" s="197">
        <v>244</v>
      </c>
      <c r="R21" s="197">
        <v>92</v>
      </c>
      <c r="S21" s="197">
        <v>19</v>
      </c>
      <c r="T21" s="197">
        <v>5</v>
      </c>
    </row>
    <row r="22" spans="1:20" ht="21.75" customHeight="1">
      <c r="A22" s="235"/>
      <c r="B22" s="271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</row>
    <row r="23" spans="1:20" ht="21.75" customHeight="1">
      <c r="A23" s="235"/>
      <c r="B23" s="277" t="s">
        <v>705</v>
      </c>
      <c r="C23" s="194">
        <f t="shared" si="1"/>
        <v>297</v>
      </c>
      <c r="D23" s="197">
        <v>242</v>
      </c>
      <c r="E23" s="201">
        <v>1604.99</v>
      </c>
      <c r="F23" s="197">
        <f t="shared" si="2"/>
        <v>297</v>
      </c>
      <c r="G23" s="197">
        <v>207</v>
      </c>
      <c r="H23" s="197">
        <f aca="true" t="shared" si="4" ref="H23:H37">SUM(I23:M23)</f>
        <v>90</v>
      </c>
      <c r="I23" s="197" t="s">
        <v>12</v>
      </c>
      <c r="J23" s="197" t="s">
        <v>12</v>
      </c>
      <c r="K23" s="197" t="s">
        <v>12</v>
      </c>
      <c r="L23" s="197">
        <v>90</v>
      </c>
      <c r="M23" s="197" t="s">
        <v>12</v>
      </c>
      <c r="N23" s="197">
        <f t="shared" si="3"/>
        <v>296</v>
      </c>
      <c r="O23" s="197">
        <v>68</v>
      </c>
      <c r="P23" s="197">
        <v>50</v>
      </c>
      <c r="Q23" s="197">
        <v>91</v>
      </c>
      <c r="R23" s="197">
        <v>64</v>
      </c>
      <c r="S23" s="197">
        <v>15</v>
      </c>
      <c r="T23" s="197">
        <v>8</v>
      </c>
    </row>
    <row r="24" spans="1:20" ht="21.75" customHeight="1">
      <c r="A24" s="235"/>
      <c r="B24" s="272" t="s">
        <v>22</v>
      </c>
      <c r="C24" s="194">
        <f t="shared" si="1"/>
        <v>76</v>
      </c>
      <c r="D24" s="197">
        <v>122</v>
      </c>
      <c r="E24" s="201">
        <v>1053.05</v>
      </c>
      <c r="F24" s="197">
        <f t="shared" si="2"/>
        <v>76</v>
      </c>
      <c r="G24" s="197">
        <v>67</v>
      </c>
      <c r="H24" s="197">
        <f t="shared" si="4"/>
        <v>9</v>
      </c>
      <c r="I24" s="197">
        <v>7</v>
      </c>
      <c r="J24" s="197" t="s">
        <v>12</v>
      </c>
      <c r="K24" s="197" t="s">
        <v>12</v>
      </c>
      <c r="L24" s="197">
        <v>2</v>
      </c>
      <c r="M24" s="197" t="s">
        <v>12</v>
      </c>
      <c r="N24" s="197">
        <f t="shared" si="3"/>
        <v>76</v>
      </c>
      <c r="O24" s="197" t="s">
        <v>12</v>
      </c>
      <c r="P24" s="197">
        <v>6</v>
      </c>
      <c r="Q24" s="197">
        <v>24</v>
      </c>
      <c r="R24" s="197">
        <v>30</v>
      </c>
      <c r="S24" s="197">
        <v>12</v>
      </c>
      <c r="T24" s="197">
        <v>4</v>
      </c>
    </row>
    <row r="25" spans="1:20" ht="21.75" customHeight="1">
      <c r="A25" s="235"/>
      <c r="B25" s="272" t="s">
        <v>23</v>
      </c>
      <c r="C25" s="194">
        <f t="shared" si="1"/>
        <v>2</v>
      </c>
      <c r="D25" s="197">
        <v>4</v>
      </c>
      <c r="E25" s="201">
        <v>43.47</v>
      </c>
      <c r="F25" s="197">
        <f t="shared" si="2"/>
        <v>2</v>
      </c>
      <c r="G25" s="197">
        <v>2</v>
      </c>
      <c r="H25" s="197" t="s">
        <v>12</v>
      </c>
      <c r="I25" s="197" t="s">
        <v>12</v>
      </c>
      <c r="J25" s="197" t="s">
        <v>12</v>
      </c>
      <c r="K25" s="197" t="s">
        <v>12</v>
      </c>
      <c r="L25" s="197" t="s">
        <v>12</v>
      </c>
      <c r="M25" s="197" t="s">
        <v>12</v>
      </c>
      <c r="N25" s="197">
        <f t="shared" si="3"/>
        <v>2</v>
      </c>
      <c r="O25" s="197" t="s">
        <v>12</v>
      </c>
      <c r="P25" s="197" t="s">
        <v>12</v>
      </c>
      <c r="Q25" s="197" t="s">
        <v>12</v>
      </c>
      <c r="R25" s="197" t="s">
        <v>12</v>
      </c>
      <c r="S25" s="197">
        <v>2</v>
      </c>
      <c r="T25" s="197" t="s">
        <v>12</v>
      </c>
    </row>
    <row r="26" spans="1:20" ht="21.75" customHeight="1">
      <c r="A26" s="235"/>
      <c r="B26" s="272" t="s">
        <v>24</v>
      </c>
      <c r="C26" s="194">
        <f t="shared" si="1"/>
        <v>21</v>
      </c>
      <c r="D26" s="197">
        <v>25</v>
      </c>
      <c r="E26" s="201">
        <v>808.69</v>
      </c>
      <c r="F26" s="197">
        <f t="shared" si="2"/>
        <v>21</v>
      </c>
      <c r="G26" s="197">
        <v>8</v>
      </c>
      <c r="H26" s="197">
        <f t="shared" si="4"/>
        <v>13</v>
      </c>
      <c r="I26" s="197">
        <v>13</v>
      </c>
      <c r="J26" s="197" t="s">
        <v>12</v>
      </c>
      <c r="K26" s="197" t="s">
        <v>12</v>
      </c>
      <c r="L26" s="197" t="s">
        <v>12</v>
      </c>
      <c r="M26" s="197" t="s">
        <v>12</v>
      </c>
      <c r="N26" s="197">
        <f t="shared" si="3"/>
        <v>21</v>
      </c>
      <c r="O26" s="197" t="s">
        <v>12</v>
      </c>
      <c r="P26" s="197">
        <v>1</v>
      </c>
      <c r="Q26" s="197">
        <v>1</v>
      </c>
      <c r="R26" s="197">
        <v>13</v>
      </c>
      <c r="S26" s="197">
        <v>1</v>
      </c>
      <c r="T26" s="197">
        <v>5</v>
      </c>
    </row>
    <row r="27" spans="1:20" ht="21.75" customHeight="1">
      <c r="A27" s="235"/>
      <c r="B27" s="272" t="s">
        <v>694</v>
      </c>
      <c r="C27" s="194">
        <f t="shared" si="1"/>
        <v>11</v>
      </c>
      <c r="D27" s="197">
        <v>37</v>
      </c>
      <c r="E27" s="201">
        <v>714.84</v>
      </c>
      <c r="F27" s="197">
        <f t="shared" si="2"/>
        <v>11</v>
      </c>
      <c r="G27" s="197">
        <v>1</v>
      </c>
      <c r="H27" s="197">
        <f t="shared" si="4"/>
        <v>10</v>
      </c>
      <c r="I27" s="197">
        <v>10</v>
      </c>
      <c r="J27" s="197" t="s">
        <v>12</v>
      </c>
      <c r="K27" s="197" t="s">
        <v>12</v>
      </c>
      <c r="L27" s="197" t="s">
        <v>12</v>
      </c>
      <c r="M27" s="197" t="s">
        <v>12</v>
      </c>
      <c r="N27" s="197">
        <f t="shared" si="3"/>
        <v>11</v>
      </c>
      <c r="O27" s="197" t="s">
        <v>12</v>
      </c>
      <c r="P27" s="197" t="s">
        <v>842</v>
      </c>
      <c r="Q27" s="197">
        <v>2</v>
      </c>
      <c r="R27" s="197">
        <v>6</v>
      </c>
      <c r="S27" s="197" t="s">
        <v>842</v>
      </c>
      <c r="T27" s="197">
        <v>3</v>
      </c>
    </row>
    <row r="28" spans="1:20" ht="21.75" customHeight="1">
      <c r="A28" s="235"/>
      <c r="B28" s="271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</row>
    <row r="29" spans="1:20" ht="21.75" customHeight="1">
      <c r="A29" s="235"/>
      <c r="B29" s="272" t="s">
        <v>25</v>
      </c>
      <c r="C29" s="194">
        <f t="shared" si="1"/>
        <v>18</v>
      </c>
      <c r="D29" s="197">
        <v>26</v>
      </c>
      <c r="E29" s="201">
        <v>2463.68</v>
      </c>
      <c r="F29" s="197">
        <f t="shared" si="2"/>
        <v>18</v>
      </c>
      <c r="G29" s="197">
        <v>13</v>
      </c>
      <c r="H29" s="197">
        <f t="shared" si="4"/>
        <v>5</v>
      </c>
      <c r="I29" s="197">
        <v>2</v>
      </c>
      <c r="J29" s="197" t="s">
        <v>12</v>
      </c>
      <c r="K29" s="197">
        <v>2</v>
      </c>
      <c r="L29" s="197" t="s">
        <v>12</v>
      </c>
      <c r="M29" s="197">
        <v>1</v>
      </c>
      <c r="N29" s="197">
        <f t="shared" si="3"/>
        <v>18</v>
      </c>
      <c r="O29" s="197" t="s">
        <v>12</v>
      </c>
      <c r="P29" s="197">
        <v>1</v>
      </c>
      <c r="Q29" s="197">
        <v>1</v>
      </c>
      <c r="R29" s="197">
        <v>12</v>
      </c>
      <c r="S29" s="197" t="s">
        <v>12</v>
      </c>
      <c r="T29" s="197">
        <v>4</v>
      </c>
    </row>
    <row r="30" spans="1:20" ht="21.75" customHeight="1">
      <c r="A30" s="235"/>
      <c r="B30" s="272" t="s">
        <v>26</v>
      </c>
      <c r="C30" s="194">
        <f t="shared" si="1"/>
        <v>9</v>
      </c>
      <c r="D30" s="197">
        <v>20</v>
      </c>
      <c r="E30" s="201">
        <v>2911.03</v>
      </c>
      <c r="F30" s="197">
        <f t="shared" si="2"/>
        <v>9</v>
      </c>
      <c r="G30" s="197">
        <v>2</v>
      </c>
      <c r="H30" s="197">
        <f t="shared" si="4"/>
        <v>7</v>
      </c>
      <c r="I30" s="197">
        <v>6</v>
      </c>
      <c r="J30" s="197" t="s">
        <v>12</v>
      </c>
      <c r="K30" s="197" t="s">
        <v>12</v>
      </c>
      <c r="L30" s="197" t="s">
        <v>12</v>
      </c>
      <c r="M30" s="197">
        <v>1</v>
      </c>
      <c r="N30" s="197">
        <f t="shared" si="3"/>
        <v>9</v>
      </c>
      <c r="O30" s="197" t="s">
        <v>12</v>
      </c>
      <c r="P30" s="197">
        <v>1</v>
      </c>
      <c r="Q30" s="197" t="s">
        <v>12</v>
      </c>
      <c r="R30" s="197">
        <v>1</v>
      </c>
      <c r="S30" s="197" t="s">
        <v>12</v>
      </c>
      <c r="T30" s="197">
        <v>7</v>
      </c>
    </row>
    <row r="31" spans="1:20" ht="21.75" customHeight="1">
      <c r="A31" s="235"/>
      <c r="B31" s="272" t="s">
        <v>27</v>
      </c>
      <c r="C31" s="194">
        <f t="shared" si="1"/>
        <v>4</v>
      </c>
      <c r="D31" s="197">
        <v>18</v>
      </c>
      <c r="E31" s="201">
        <v>2758.61</v>
      </c>
      <c r="F31" s="197">
        <f t="shared" si="2"/>
        <v>4</v>
      </c>
      <c r="G31" s="197" t="s">
        <v>12</v>
      </c>
      <c r="H31" s="197">
        <f t="shared" si="4"/>
        <v>4</v>
      </c>
      <c r="I31" s="197">
        <v>3</v>
      </c>
      <c r="J31" s="197" t="s">
        <v>12</v>
      </c>
      <c r="K31" s="197">
        <v>1</v>
      </c>
      <c r="L31" s="197" t="s">
        <v>12</v>
      </c>
      <c r="M31" s="197" t="s">
        <v>12</v>
      </c>
      <c r="N31" s="197">
        <f t="shared" si="3"/>
        <v>4</v>
      </c>
      <c r="O31" s="197" t="s">
        <v>12</v>
      </c>
      <c r="P31" s="197" t="s">
        <v>12</v>
      </c>
      <c r="Q31" s="197" t="s">
        <v>12</v>
      </c>
      <c r="R31" s="197" t="s">
        <v>12</v>
      </c>
      <c r="S31" s="197" t="s">
        <v>12</v>
      </c>
      <c r="T31" s="197">
        <v>4</v>
      </c>
    </row>
    <row r="32" spans="1:20" ht="21.75" customHeight="1">
      <c r="A32" s="235"/>
      <c r="B32" s="272" t="s">
        <v>28</v>
      </c>
      <c r="C32" s="194">
        <f t="shared" si="1"/>
        <v>2</v>
      </c>
      <c r="D32" s="197">
        <v>16</v>
      </c>
      <c r="E32" s="201">
        <v>2129.23</v>
      </c>
      <c r="F32" s="197">
        <f t="shared" si="2"/>
        <v>2</v>
      </c>
      <c r="G32" s="197" t="s">
        <v>12</v>
      </c>
      <c r="H32" s="197">
        <f t="shared" si="4"/>
        <v>2</v>
      </c>
      <c r="I32" s="197">
        <v>1</v>
      </c>
      <c r="J32" s="197" t="s">
        <v>12</v>
      </c>
      <c r="K32" s="197">
        <v>1</v>
      </c>
      <c r="L32" s="197" t="s">
        <v>12</v>
      </c>
      <c r="M32" s="197" t="s">
        <v>12</v>
      </c>
      <c r="N32" s="197">
        <f t="shared" si="3"/>
        <v>2</v>
      </c>
      <c r="O32" s="197" t="s">
        <v>12</v>
      </c>
      <c r="P32" s="197" t="s">
        <v>12</v>
      </c>
      <c r="Q32" s="197" t="s">
        <v>12</v>
      </c>
      <c r="R32" s="197" t="s">
        <v>12</v>
      </c>
      <c r="S32" s="197" t="s">
        <v>12</v>
      </c>
      <c r="T32" s="197">
        <v>2</v>
      </c>
    </row>
    <row r="33" spans="1:20" ht="21.75" customHeight="1">
      <c r="A33" s="342" t="s">
        <v>16</v>
      </c>
      <c r="B33" s="334"/>
      <c r="C33" s="194">
        <f t="shared" si="1"/>
        <v>50</v>
      </c>
      <c r="D33" s="197">
        <v>1</v>
      </c>
      <c r="E33" s="201">
        <v>2.7</v>
      </c>
      <c r="F33" s="197">
        <f t="shared" si="2"/>
        <v>50</v>
      </c>
      <c r="G33" s="197">
        <v>21</v>
      </c>
      <c r="H33" s="197">
        <f t="shared" si="4"/>
        <v>29</v>
      </c>
      <c r="I33" s="197">
        <v>7</v>
      </c>
      <c r="J33" s="197">
        <v>1</v>
      </c>
      <c r="K33" s="197">
        <v>1</v>
      </c>
      <c r="L33" s="197">
        <v>20</v>
      </c>
      <c r="M33" s="197" t="s">
        <v>12</v>
      </c>
      <c r="N33" s="197">
        <f t="shared" si="3"/>
        <v>2</v>
      </c>
      <c r="O33" s="197" t="s">
        <v>12</v>
      </c>
      <c r="P33" s="197">
        <v>1</v>
      </c>
      <c r="Q33" s="197">
        <v>1</v>
      </c>
      <c r="R33" s="197" t="s">
        <v>12</v>
      </c>
      <c r="S33" s="197" t="s">
        <v>12</v>
      </c>
      <c r="T33" s="197" t="s">
        <v>12</v>
      </c>
    </row>
    <row r="34" spans="1:20" ht="21.75" customHeight="1">
      <c r="A34" s="256"/>
      <c r="B34" s="271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</row>
    <row r="35" spans="1:20" ht="21.75" customHeight="1">
      <c r="A35" s="342" t="s">
        <v>17</v>
      </c>
      <c r="B35" s="334"/>
      <c r="C35" s="194">
        <f t="shared" si="1"/>
        <v>183</v>
      </c>
      <c r="D35" s="197">
        <v>50</v>
      </c>
      <c r="E35" s="201">
        <v>94.96</v>
      </c>
      <c r="F35" s="197">
        <f t="shared" si="2"/>
        <v>183</v>
      </c>
      <c r="G35" s="197">
        <v>169</v>
      </c>
      <c r="H35" s="197">
        <f t="shared" si="4"/>
        <v>14</v>
      </c>
      <c r="I35" s="197">
        <v>3</v>
      </c>
      <c r="J35" s="197" t="s">
        <v>12</v>
      </c>
      <c r="K35" s="197" t="s">
        <v>12</v>
      </c>
      <c r="L35" s="197">
        <v>11</v>
      </c>
      <c r="M35" s="197" t="s">
        <v>12</v>
      </c>
      <c r="N35" s="197">
        <f t="shared" si="3"/>
        <v>49</v>
      </c>
      <c r="O35" s="197" t="s">
        <v>12</v>
      </c>
      <c r="P35" s="197">
        <v>9</v>
      </c>
      <c r="Q35" s="197">
        <v>21</v>
      </c>
      <c r="R35" s="197">
        <v>12</v>
      </c>
      <c r="S35" s="197">
        <v>4</v>
      </c>
      <c r="T35" s="197">
        <v>3</v>
      </c>
    </row>
    <row r="36" spans="1:20" ht="21.75" customHeight="1">
      <c r="A36" s="342" t="s">
        <v>18</v>
      </c>
      <c r="B36" s="334"/>
      <c r="C36" s="194">
        <f t="shared" si="1"/>
        <v>5</v>
      </c>
      <c r="D36" s="197">
        <v>5</v>
      </c>
      <c r="E36" s="201">
        <v>14.54</v>
      </c>
      <c r="F36" s="197">
        <f t="shared" si="2"/>
        <v>5</v>
      </c>
      <c r="G36" s="197">
        <v>5</v>
      </c>
      <c r="H36" s="197" t="s">
        <v>12</v>
      </c>
      <c r="I36" s="197" t="s">
        <v>12</v>
      </c>
      <c r="J36" s="197" t="s">
        <v>12</v>
      </c>
      <c r="K36" s="197" t="s">
        <v>12</v>
      </c>
      <c r="L36" s="197" t="s">
        <v>12</v>
      </c>
      <c r="M36" s="197" t="s">
        <v>12</v>
      </c>
      <c r="N36" s="197">
        <f t="shared" si="3"/>
        <v>3</v>
      </c>
      <c r="O36" s="197" t="s">
        <v>12</v>
      </c>
      <c r="P36" s="197">
        <v>3</v>
      </c>
      <c r="Q36" s="197" t="s">
        <v>12</v>
      </c>
      <c r="R36" s="197" t="s">
        <v>12</v>
      </c>
      <c r="S36" s="197" t="s">
        <v>12</v>
      </c>
      <c r="T36" s="197" t="s">
        <v>12</v>
      </c>
    </row>
    <row r="37" spans="1:20" ht="21.75" customHeight="1">
      <c r="A37" s="342" t="s">
        <v>19</v>
      </c>
      <c r="B37" s="334"/>
      <c r="C37" s="194">
        <f t="shared" si="1"/>
        <v>127</v>
      </c>
      <c r="D37" s="197">
        <v>33</v>
      </c>
      <c r="E37" s="201">
        <v>65.68</v>
      </c>
      <c r="F37" s="197">
        <f t="shared" si="2"/>
        <v>127</v>
      </c>
      <c r="G37" s="197">
        <v>115</v>
      </c>
      <c r="H37" s="197">
        <f t="shared" si="4"/>
        <v>12</v>
      </c>
      <c r="I37" s="197">
        <v>6</v>
      </c>
      <c r="J37" s="197">
        <v>1</v>
      </c>
      <c r="K37" s="197" t="s">
        <v>843</v>
      </c>
      <c r="L37" s="197">
        <v>1</v>
      </c>
      <c r="M37" s="197">
        <v>4</v>
      </c>
      <c r="N37" s="197">
        <f t="shared" si="3"/>
        <v>32</v>
      </c>
      <c r="O37" s="197" t="s">
        <v>12</v>
      </c>
      <c r="P37" s="197">
        <v>8</v>
      </c>
      <c r="Q37" s="197">
        <v>16</v>
      </c>
      <c r="R37" s="197">
        <v>8</v>
      </c>
      <c r="S37" s="197" t="s">
        <v>12</v>
      </c>
      <c r="T37" s="197" t="s">
        <v>12</v>
      </c>
    </row>
    <row r="38" spans="1:20" ht="21.75" customHeight="1">
      <c r="A38" s="333" t="s">
        <v>20</v>
      </c>
      <c r="B38" s="334"/>
      <c r="C38" s="194">
        <f t="shared" si="1"/>
        <v>2831</v>
      </c>
      <c r="D38" s="197">
        <f>SUM(D17:D21,D23,D33,D35:D37)</f>
        <v>1634</v>
      </c>
      <c r="E38" s="319">
        <f aca="true" t="shared" si="5" ref="E38:T38">SUM(E17:E21,E23,E33,E35:E37)</f>
        <v>5121.97</v>
      </c>
      <c r="F38" s="197">
        <f t="shared" si="5"/>
        <v>2831</v>
      </c>
      <c r="G38" s="197">
        <f t="shared" si="5"/>
        <v>2676</v>
      </c>
      <c r="H38" s="197">
        <f t="shared" si="5"/>
        <v>155</v>
      </c>
      <c r="I38" s="197">
        <f t="shared" si="5"/>
        <v>16</v>
      </c>
      <c r="J38" s="197">
        <f t="shared" si="5"/>
        <v>2</v>
      </c>
      <c r="K38" s="197">
        <f t="shared" si="5"/>
        <v>1</v>
      </c>
      <c r="L38" s="197">
        <f t="shared" si="5"/>
        <v>132</v>
      </c>
      <c r="M38" s="197">
        <f t="shared" si="5"/>
        <v>4</v>
      </c>
      <c r="N38" s="197">
        <f t="shared" si="5"/>
        <v>2295</v>
      </c>
      <c r="O38" s="197">
        <f t="shared" si="5"/>
        <v>74</v>
      </c>
      <c r="P38" s="197">
        <f t="shared" si="5"/>
        <v>989</v>
      </c>
      <c r="Q38" s="197">
        <f t="shared" si="5"/>
        <v>810</v>
      </c>
      <c r="R38" s="197">
        <f t="shared" si="5"/>
        <v>325</v>
      </c>
      <c r="S38" s="197">
        <f t="shared" si="5"/>
        <v>78</v>
      </c>
      <c r="T38" s="197">
        <f t="shared" si="5"/>
        <v>19</v>
      </c>
    </row>
    <row r="39" spans="1:20" ht="21.75" customHeight="1">
      <c r="A39" s="335" t="s">
        <v>21</v>
      </c>
      <c r="B39" s="336"/>
      <c r="C39" s="320">
        <f t="shared" si="1"/>
        <v>141</v>
      </c>
      <c r="D39" s="200">
        <f>SUM(D24:D27,D29:D31)</f>
        <v>252</v>
      </c>
      <c r="E39" s="321">
        <f>SUM(E24:E27,E29:E31)</f>
        <v>10753.37</v>
      </c>
      <c r="F39" s="200">
        <f aca="true" t="shared" si="6" ref="F39:S39">SUM(F24:F27,F29:F31)</f>
        <v>141</v>
      </c>
      <c r="G39" s="200">
        <f t="shared" si="6"/>
        <v>93</v>
      </c>
      <c r="H39" s="200">
        <f t="shared" si="6"/>
        <v>48</v>
      </c>
      <c r="I39" s="200">
        <f t="shared" si="6"/>
        <v>41</v>
      </c>
      <c r="J39" s="200" t="s">
        <v>843</v>
      </c>
      <c r="K39" s="200">
        <f t="shared" si="6"/>
        <v>3</v>
      </c>
      <c r="L39" s="200">
        <f t="shared" si="6"/>
        <v>2</v>
      </c>
      <c r="M39" s="200">
        <f t="shared" si="6"/>
        <v>2</v>
      </c>
      <c r="N39" s="200">
        <v>143</v>
      </c>
      <c r="O39" s="200" t="s">
        <v>843</v>
      </c>
      <c r="P39" s="200">
        <f t="shared" si="6"/>
        <v>9</v>
      </c>
      <c r="Q39" s="200">
        <f t="shared" si="6"/>
        <v>28</v>
      </c>
      <c r="R39" s="200">
        <f t="shared" si="6"/>
        <v>62</v>
      </c>
      <c r="S39" s="200">
        <f t="shared" si="6"/>
        <v>15</v>
      </c>
      <c r="T39" s="200">
        <v>29</v>
      </c>
    </row>
    <row r="40" ht="17.25" customHeight="1">
      <c r="A40" s="278" t="s">
        <v>706</v>
      </c>
    </row>
    <row r="41" ht="15" customHeight="1">
      <c r="A41" s="254" t="s">
        <v>635</v>
      </c>
    </row>
    <row r="43" spans="3:20" ht="14.25">
      <c r="C43" s="197"/>
      <c r="D43" s="197"/>
      <c r="E43" s="197"/>
      <c r="F43" s="18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</row>
    <row r="44" spans="3:20" ht="14.25">
      <c r="C44" s="197"/>
      <c r="D44" s="197"/>
      <c r="E44" s="197"/>
      <c r="F44" s="18"/>
      <c r="G44" s="197"/>
      <c r="H44" s="197"/>
      <c r="I44" s="197"/>
      <c r="J44" s="197"/>
      <c r="K44" s="197"/>
      <c r="L44" s="197"/>
      <c r="M44" s="197"/>
      <c r="N44" s="18"/>
      <c r="O44" s="197"/>
      <c r="P44" s="197"/>
      <c r="Q44" s="197"/>
      <c r="R44" s="197"/>
      <c r="S44" s="197"/>
      <c r="T44" s="197"/>
    </row>
    <row r="45" spans="3:20" ht="14.25">
      <c r="C45" s="197"/>
      <c r="D45" s="197"/>
      <c r="E45" s="201"/>
      <c r="F45" s="18"/>
      <c r="G45" s="197"/>
      <c r="H45" s="197"/>
      <c r="I45" s="197"/>
      <c r="J45" s="197"/>
      <c r="K45" s="197"/>
      <c r="L45" s="197"/>
      <c r="M45" s="197"/>
      <c r="N45" s="18"/>
      <c r="O45" s="197"/>
      <c r="P45" s="197"/>
      <c r="Q45" s="197"/>
      <c r="R45" s="197"/>
      <c r="S45" s="197"/>
      <c r="T45" s="197"/>
    </row>
    <row r="46" spans="3:20" ht="14.25">
      <c r="C46" s="197"/>
      <c r="D46" s="197"/>
      <c r="E46" s="201"/>
      <c r="F46" s="18"/>
      <c r="G46" s="197"/>
      <c r="H46" s="197"/>
      <c r="I46" s="197"/>
      <c r="J46" s="197"/>
      <c r="K46" s="197"/>
      <c r="L46" s="197"/>
      <c r="M46" s="197"/>
      <c r="N46" s="18"/>
      <c r="O46" s="197"/>
      <c r="P46" s="197"/>
      <c r="Q46" s="197"/>
      <c r="R46" s="197"/>
      <c r="S46" s="197"/>
      <c r="T46" s="197"/>
    </row>
    <row r="47" spans="3:20" ht="14.25">
      <c r="C47" s="197"/>
      <c r="D47" s="197"/>
      <c r="E47" s="201"/>
      <c r="F47" s="18"/>
      <c r="G47" s="197"/>
      <c r="H47" s="197"/>
      <c r="I47" s="197"/>
      <c r="J47" s="197"/>
      <c r="K47" s="197"/>
      <c r="L47" s="197"/>
      <c r="M47" s="197"/>
      <c r="N47" s="18"/>
      <c r="O47" s="197"/>
      <c r="P47" s="197"/>
      <c r="Q47" s="197"/>
      <c r="R47" s="197"/>
      <c r="S47" s="197"/>
      <c r="T47" s="197"/>
    </row>
    <row r="48" spans="3:20" ht="14.25">
      <c r="C48" s="195"/>
      <c r="D48" s="195"/>
      <c r="E48" s="196"/>
      <c r="F48" s="19"/>
      <c r="G48" s="195"/>
      <c r="H48" s="197"/>
      <c r="I48" s="195"/>
      <c r="J48" s="195"/>
      <c r="K48" s="195"/>
      <c r="L48" s="195"/>
      <c r="M48" s="195"/>
      <c r="N48" s="18"/>
      <c r="O48" s="195"/>
      <c r="P48" s="195"/>
      <c r="Q48" s="195"/>
      <c r="R48" s="195"/>
      <c r="S48" s="195"/>
      <c r="T48" s="195"/>
    </row>
    <row r="49" spans="3:20" ht="14.25">
      <c r="C49" s="197"/>
      <c r="D49" s="197"/>
      <c r="E49" s="201"/>
      <c r="F49" s="18"/>
      <c r="G49" s="197"/>
      <c r="H49" s="197"/>
      <c r="I49" s="197"/>
      <c r="J49" s="197"/>
      <c r="K49" s="197"/>
      <c r="L49" s="197"/>
      <c r="M49" s="197"/>
      <c r="N49" s="18"/>
      <c r="O49" s="197"/>
      <c r="P49" s="197"/>
      <c r="Q49" s="197"/>
      <c r="R49" s="197"/>
      <c r="S49" s="197"/>
      <c r="T49" s="197"/>
    </row>
    <row r="50" spans="3:20" ht="14.25">
      <c r="C50" s="197"/>
      <c r="D50" s="197"/>
      <c r="E50" s="201"/>
      <c r="F50" s="18"/>
      <c r="G50" s="197"/>
      <c r="H50" s="197"/>
      <c r="I50" s="197"/>
      <c r="J50" s="197"/>
      <c r="K50" s="197"/>
      <c r="L50" s="197"/>
      <c r="M50" s="197"/>
      <c r="N50" s="18"/>
      <c r="O50" s="197"/>
      <c r="P50" s="197"/>
      <c r="Q50" s="197"/>
      <c r="R50" s="197"/>
      <c r="S50" s="197"/>
      <c r="T50" s="197"/>
    </row>
    <row r="51" spans="3:20" ht="14.25">
      <c r="C51" s="197"/>
      <c r="D51" s="197"/>
      <c r="E51" s="201"/>
      <c r="F51" s="18"/>
      <c r="G51" s="197"/>
      <c r="H51" s="197"/>
      <c r="I51" s="197"/>
      <c r="J51" s="197"/>
      <c r="K51" s="197"/>
      <c r="L51" s="197"/>
      <c r="M51" s="197"/>
      <c r="N51" s="18"/>
      <c r="O51" s="197"/>
      <c r="P51" s="197"/>
      <c r="Q51" s="197"/>
      <c r="R51" s="197"/>
      <c r="S51" s="197"/>
      <c r="T51" s="197"/>
    </row>
    <row r="52" spans="3:20" ht="14.25">
      <c r="C52" s="197"/>
      <c r="D52" s="197"/>
      <c r="E52" s="201"/>
      <c r="F52" s="18"/>
      <c r="G52" s="197"/>
      <c r="H52" s="197"/>
      <c r="I52" s="197"/>
      <c r="J52" s="197"/>
      <c r="K52" s="197"/>
      <c r="L52" s="197"/>
      <c r="M52" s="197"/>
      <c r="N52" s="18"/>
      <c r="O52" s="197"/>
      <c r="P52" s="197"/>
      <c r="Q52" s="197"/>
      <c r="R52" s="197"/>
      <c r="S52" s="197"/>
      <c r="T52" s="197"/>
    </row>
    <row r="53" spans="3:20" ht="14.25">
      <c r="C53" s="197"/>
      <c r="D53" s="197"/>
      <c r="E53" s="201"/>
      <c r="F53" s="18"/>
      <c r="G53" s="197"/>
      <c r="H53" s="197"/>
      <c r="I53" s="197"/>
      <c r="J53" s="197"/>
      <c r="K53" s="197"/>
      <c r="L53" s="197"/>
      <c r="M53" s="197"/>
      <c r="N53" s="18"/>
      <c r="O53" s="197"/>
      <c r="P53" s="197"/>
      <c r="Q53" s="197"/>
      <c r="R53" s="197"/>
      <c r="S53" s="197"/>
      <c r="T53" s="197"/>
    </row>
    <row r="54" spans="3:20" ht="14.25">
      <c r="C54" s="195"/>
      <c r="D54" s="195"/>
      <c r="E54" s="196"/>
      <c r="F54" s="19"/>
      <c r="G54" s="195"/>
      <c r="H54" s="197"/>
      <c r="I54" s="195"/>
      <c r="J54" s="195"/>
      <c r="K54" s="195"/>
      <c r="L54" s="195"/>
      <c r="M54" s="195"/>
      <c r="N54" s="18"/>
      <c r="O54" s="195"/>
      <c r="P54" s="195"/>
      <c r="Q54" s="195"/>
      <c r="R54" s="195"/>
      <c r="S54" s="195"/>
      <c r="T54" s="195"/>
    </row>
    <row r="55" spans="3:20" ht="14.25">
      <c r="C55" s="197"/>
      <c r="D55" s="197"/>
      <c r="E55" s="201"/>
      <c r="F55" s="18"/>
      <c r="G55" s="197"/>
      <c r="H55" s="197"/>
      <c r="I55" s="197"/>
      <c r="J55" s="197"/>
      <c r="K55" s="197"/>
      <c r="L55" s="197"/>
      <c r="M55" s="197"/>
      <c r="N55" s="18"/>
      <c r="O55" s="197"/>
      <c r="P55" s="197"/>
      <c r="Q55" s="197"/>
      <c r="R55" s="197"/>
      <c r="S55" s="197"/>
      <c r="T55" s="197"/>
    </row>
    <row r="56" spans="3:20" ht="14.25">
      <c r="C56" s="197"/>
      <c r="D56" s="197"/>
      <c r="E56" s="201"/>
      <c r="F56" s="18"/>
      <c r="G56" s="197"/>
      <c r="H56" s="197"/>
      <c r="I56" s="197"/>
      <c r="J56" s="197"/>
      <c r="K56" s="197"/>
      <c r="L56" s="197"/>
      <c r="M56" s="197"/>
      <c r="N56" s="18"/>
      <c r="O56" s="197"/>
      <c r="P56" s="197"/>
      <c r="Q56" s="197"/>
      <c r="R56" s="197"/>
      <c r="S56" s="197"/>
      <c r="T56" s="197"/>
    </row>
    <row r="57" spans="3:20" ht="14.25">
      <c r="C57" s="197"/>
      <c r="D57" s="197"/>
      <c r="E57" s="201"/>
      <c r="F57" s="18"/>
      <c r="G57" s="197"/>
      <c r="H57" s="197"/>
      <c r="I57" s="197"/>
      <c r="J57" s="197"/>
      <c r="K57" s="197"/>
      <c r="L57" s="197"/>
      <c r="M57" s="197"/>
      <c r="N57" s="18"/>
      <c r="O57" s="197"/>
      <c r="P57" s="197"/>
      <c r="Q57" s="197"/>
      <c r="R57" s="197"/>
      <c r="S57" s="197"/>
      <c r="T57" s="197"/>
    </row>
    <row r="58" spans="3:20" ht="14.25">
      <c r="C58" s="197"/>
      <c r="D58" s="197"/>
      <c r="E58" s="201"/>
      <c r="F58" s="18"/>
      <c r="G58" s="197"/>
      <c r="H58" s="197"/>
      <c r="I58" s="197"/>
      <c r="J58" s="197"/>
      <c r="K58" s="197"/>
      <c r="L58" s="197"/>
      <c r="M58" s="197"/>
      <c r="N58" s="18"/>
      <c r="O58" s="197"/>
      <c r="P58" s="197"/>
      <c r="Q58" s="197"/>
      <c r="R58" s="197"/>
      <c r="S58" s="197"/>
      <c r="T58" s="197"/>
    </row>
    <row r="59" spans="3:20" ht="14.25">
      <c r="C59" s="197"/>
      <c r="D59" s="197"/>
      <c r="E59" s="201"/>
      <c r="F59" s="18"/>
      <c r="G59" s="197"/>
      <c r="H59" s="197"/>
      <c r="I59" s="197"/>
      <c r="J59" s="197"/>
      <c r="K59" s="197"/>
      <c r="L59" s="197"/>
      <c r="M59" s="197"/>
      <c r="N59" s="18"/>
      <c r="O59" s="197"/>
      <c r="P59" s="197"/>
      <c r="Q59" s="197"/>
      <c r="R59" s="197"/>
      <c r="S59" s="197"/>
      <c r="T59" s="197"/>
    </row>
    <row r="60" spans="3:20" ht="14.25">
      <c r="C60" s="195"/>
      <c r="D60" s="195"/>
      <c r="E60" s="196"/>
      <c r="F60" s="19"/>
      <c r="G60" s="195"/>
      <c r="H60" s="197"/>
      <c r="I60" s="195"/>
      <c r="J60" s="195"/>
      <c r="K60" s="195"/>
      <c r="L60" s="195"/>
      <c r="M60" s="195"/>
      <c r="N60" s="18"/>
      <c r="O60" s="195"/>
      <c r="P60" s="195"/>
      <c r="Q60" s="195"/>
      <c r="R60" s="195"/>
      <c r="S60" s="195"/>
      <c r="T60" s="195"/>
    </row>
    <row r="61" spans="3:20" ht="14.25">
      <c r="C61" s="197"/>
      <c r="D61" s="197"/>
      <c r="E61" s="201"/>
      <c r="F61" s="18"/>
      <c r="G61" s="197"/>
      <c r="H61" s="197"/>
      <c r="I61" s="197"/>
      <c r="J61" s="197"/>
      <c r="K61" s="197"/>
      <c r="L61" s="197"/>
      <c r="M61" s="197"/>
      <c r="N61" s="18"/>
      <c r="O61" s="197"/>
      <c r="P61" s="197"/>
      <c r="Q61" s="197"/>
      <c r="R61" s="197"/>
      <c r="S61" s="197"/>
      <c r="T61" s="197"/>
    </row>
    <row r="62" spans="3:20" ht="14.25">
      <c r="C62" s="197"/>
      <c r="D62" s="197"/>
      <c r="E62" s="201"/>
      <c r="F62" s="18"/>
      <c r="G62" s="197"/>
      <c r="H62" s="197"/>
      <c r="I62" s="197"/>
      <c r="J62" s="197"/>
      <c r="K62" s="197"/>
      <c r="L62" s="197"/>
      <c r="M62" s="197"/>
      <c r="N62" s="18"/>
      <c r="O62" s="197"/>
      <c r="P62" s="197"/>
      <c r="Q62" s="197"/>
      <c r="R62" s="197"/>
      <c r="S62" s="197"/>
      <c r="T62" s="197"/>
    </row>
    <row r="63" spans="3:20" ht="14.25">
      <c r="C63" s="197"/>
      <c r="D63" s="197"/>
      <c r="E63" s="201"/>
      <c r="F63" s="18"/>
      <c r="G63" s="197"/>
      <c r="H63" s="197"/>
      <c r="I63" s="197"/>
      <c r="J63" s="197"/>
      <c r="K63" s="197"/>
      <c r="L63" s="197"/>
      <c r="M63" s="197"/>
      <c r="N63" s="18"/>
      <c r="O63" s="197"/>
      <c r="P63" s="197"/>
      <c r="Q63" s="197"/>
      <c r="R63" s="197"/>
      <c r="S63" s="197"/>
      <c r="T63" s="197"/>
    </row>
    <row r="64" spans="3:20" ht="14.25">
      <c r="C64" s="18"/>
      <c r="D64" s="18"/>
      <c r="E64" s="20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3:20" ht="14.25">
      <c r="C65" s="18"/>
      <c r="D65" s="18"/>
      <c r="E65" s="20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</row>
  </sheetData>
  <sheetProtection/>
  <mergeCells count="28">
    <mergeCell ref="A2:T2"/>
    <mergeCell ref="A3:T3"/>
    <mergeCell ref="A7:B9"/>
    <mergeCell ref="C7:C9"/>
    <mergeCell ref="D7:E7"/>
    <mergeCell ref="H7:M7"/>
    <mergeCell ref="D8:D9"/>
    <mergeCell ref="E8:E9"/>
    <mergeCell ref="H8:H9"/>
    <mergeCell ref="I8:I9"/>
    <mergeCell ref="J8:J9"/>
    <mergeCell ref="K8:K9"/>
    <mergeCell ref="L8:L9"/>
    <mergeCell ref="M8:M9"/>
    <mergeCell ref="A37:B37"/>
    <mergeCell ref="A17:B17"/>
    <mergeCell ref="A18:B18"/>
    <mergeCell ref="A19:B19"/>
    <mergeCell ref="A38:B38"/>
    <mergeCell ref="A39:B39"/>
    <mergeCell ref="A11:B11"/>
    <mergeCell ref="A12:B12"/>
    <mergeCell ref="A13:B13"/>
    <mergeCell ref="A14:B14"/>
    <mergeCell ref="A15:B15"/>
    <mergeCell ref="A33:B33"/>
    <mergeCell ref="A35:B35"/>
    <mergeCell ref="A36:B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zoomScale="75" zoomScaleNormal="75" zoomScalePageLayoutView="0" workbookViewId="0" topLeftCell="F45">
      <selection activeCell="N39" sqref="N39"/>
    </sheetView>
  </sheetViews>
  <sheetFormatPr defaultColWidth="10.59765625" defaultRowHeight="15"/>
  <cols>
    <col min="1" max="1" width="26.09765625" style="106" customWidth="1"/>
    <col min="2" max="6" width="19.59765625" style="106" customWidth="1"/>
    <col min="7" max="7" width="10.09765625" style="106" customWidth="1"/>
    <col min="8" max="8" width="2.59765625" style="106" customWidth="1"/>
    <col min="9" max="14" width="19.59765625" style="106" customWidth="1"/>
    <col min="15" max="16384" width="10.59765625" style="106" customWidth="1"/>
  </cols>
  <sheetData>
    <row r="1" spans="1:14" s="104" customFormat="1" ht="19.5" customHeight="1">
      <c r="A1" s="103" t="s">
        <v>421</v>
      </c>
      <c r="N1" s="105" t="s">
        <v>422</v>
      </c>
    </row>
    <row r="2" spans="1:14" ht="19.5" customHeight="1">
      <c r="A2" s="481"/>
      <c r="B2" s="481"/>
      <c r="C2" s="481"/>
      <c r="D2" s="481"/>
      <c r="E2" s="481"/>
      <c r="F2" s="481"/>
      <c r="H2" s="481"/>
      <c r="I2" s="481"/>
      <c r="J2" s="481"/>
      <c r="K2" s="481"/>
      <c r="L2" s="481"/>
      <c r="M2" s="481"/>
      <c r="N2" s="481"/>
    </row>
    <row r="3" spans="1:14" ht="19.5" customHeight="1">
      <c r="A3" s="482" t="s">
        <v>774</v>
      </c>
      <c r="B3" s="483"/>
      <c r="C3" s="483"/>
      <c r="D3" s="483"/>
      <c r="E3" s="483"/>
      <c r="F3" s="483"/>
      <c r="H3" s="482" t="s">
        <v>773</v>
      </c>
      <c r="I3" s="483"/>
      <c r="J3" s="483"/>
      <c r="K3" s="483"/>
      <c r="L3" s="483"/>
      <c r="M3" s="483"/>
      <c r="N3" s="483"/>
    </row>
    <row r="4" spans="1:14" ht="18" customHeight="1" thickBot="1">
      <c r="A4" s="107"/>
      <c r="B4" s="107"/>
      <c r="C4" s="107"/>
      <c r="D4" s="107"/>
      <c r="E4" s="107"/>
      <c r="F4" s="108" t="s">
        <v>423</v>
      </c>
      <c r="N4" s="108" t="s">
        <v>423</v>
      </c>
    </row>
    <row r="5" spans="1:14" ht="15" customHeight="1">
      <c r="A5" s="109" t="s">
        <v>424</v>
      </c>
      <c r="B5" s="291" t="s">
        <v>738</v>
      </c>
      <c r="C5" s="291" t="s">
        <v>768</v>
      </c>
      <c r="D5" s="291" t="s">
        <v>769</v>
      </c>
      <c r="E5" s="291" t="s">
        <v>770</v>
      </c>
      <c r="F5" s="259" t="s">
        <v>771</v>
      </c>
      <c r="G5" s="115"/>
      <c r="H5" s="484" t="s">
        <v>425</v>
      </c>
      <c r="I5" s="485"/>
      <c r="J5" s="291" t="s">
        <v>738</v>
      </c>
      <c r="K5" s="291" t="s">
        <v>768</v>
      </c>
      <c r="L5" s="291" t="s">
        <v>769</v>
      </c>
      <c r="M5" s="291" t="s">
        <v>770</v>
      </c>
      <c r="N5" s="259" t="s">
        <v>771</v>
      </c>
    </row>
    <row r="6" spans="1:14" ht="15" customHeight="1">
      <c r="A6" s="110"/>
      <c r="B6" s="111"/>
      <c r="C6" s="112"/>
      <c r="D6" s="112"/>
      <c r="E6" s="112"/>
      <c r="F6" s="112"/>
      <c r="H6" s="486" t="s">
        <v>775</v>
      </c>
      <c r="I6" s="487"/>
      <c r="J6" s="231">
        <v>171767</v>
      </c>
      <c r="K6" s="232">
        <v>145328</v>
      </c>
      <c r="L6" s="232">
        <v>127946</v>
      </c>
      <c r="M6" s="232">
        <v>99622</v>
      </c>
      <c r="N6" s="232">
        <v>98247</v>
      </c>
    </row>
    <row r="7" spans="1:14" ht="15" customHeight="1">
      <c r="A7" s="163" t="s">
        <v>216</v>
      </c>
      <c r="B7" s="226">
        <f>SUM(B9:B68)</f>
        <v>171767</v>
      </c>
      <c r="C7" s="227">
        <v>145328</v>
      </c>
      <c r="D7" s="227">
        <v>127946</v>
      </c>
      <c r="E7" s="227">
        <v>99622</v>
      </c>
      <c r="F7" s="227">
        <v>98247</v>
      </c>
      <c r="H7" s="87"/>
      <c r="I7" s="113"/>
      <c r="J7" s="229"/>
      <c r="K7" s="87"/>
      <c r="L7" s="87"/>
      <c r="M7" s="87"/>
      <c r="N7" s="87"/>
    </row>
    <row r="8" spans="1:15" ht="15" customHeight="1">
      <c r="A8" s="114"/>
      <c r="B8" s="228"/>
      <c r="C8" s="115"/>
      <c r="D8" s="115"/>
      <c r="E8" s="115"/>
      <c r="F8" s="115"/>
      <c r="H8" s="475" t="s">
        <v>426</v>
      </c>
      <c r="I8" s="476"/>
      <c r="J8" s="226">
        <v>130964</v>
      </c>
      <c r="K8" s="227">
        <v>104129</v>
      </c>
      <c r="L8" s="227">
        <v>96137</v>
      </c>
      <c r="M8" s="227">
        <v>63375</v>
      </c>
      <c r="N8" s="227">
        <v>53884</v>
      </c>
      <c r="O8" s="300"/>
    </row>
    <row r="9" spans="1:14" ht="15" customHeight="1">
      <c r="A9" s="114" t="s">
        <v>427</v>
      </c>
      <c r="B9" s="228">
        <v>3110</v>
      </c>
      <c r="C9" s="115">
        <v>3652</v>
      </c>
      <c r="D9" s="115">
        <v>3874</v>
      </c>
      <c r="E9" s="115">
        <v>3488</v>
      </c>
      <c r="F9" s="115">
        <v>3867</v>
      </c>
      <c r="H9" s="115"/>
      <c r="I9" s="114" t="s">
        <v>428</v>
      </c>
      <c r="J9" s="228">
        <v>82</v>
      </c>
      <c r="K9" s="115">
        <v>227</v>
      </c>
      <c r="L9" s="115">
        <v>623</v>
      </c>
      <c r="M9" s="115">
        <v>195</v>
      </c>
      <c r="N9" s="115">
        <v>125</v>
      </c>
    </row>
    <row r="10" spans="1:14" ht="15" customHeight="1">
      <c r="A10" s="114"/>
      <c r="B10" s="228"/>
      <c r="C10" s="115"/>
      <c r="D10" s="115"/>
      <c r="E10" s="115"/>
      <c r="F10" s="115"/>
      <c r="H10" s="115"/>
      <c r="I10" s="114" t="s">
        <v>429</v>
      </c>
      <c r="J10" s="228">
        <v>36</v>
      </c>
      <c r="K10" s="115">
        <v>5</v>
      </c>
      <c r="L10" s="115">
        <v>30</v>
      </c>
      <c r="M10" s="115">
        <v>10</v>
      </c>
      <c r="N10" s="115">
        <v>39</v>
      </c>
    </row>
    <row r="11" spans="1:14" ht="15" customHeight="1">
      <c r="A11" s="114" t="s">
        <v>776</v>
      </c>
      <c r="B11" s="228">
        <v>3550</v>
      </c>
      <c r="C11" s="115">
        <v>4420</v>
      </c>
      <c r="D11" s="115">
        <v>4744</v>
      </c>
      <c r="E11" s="115">
        <v>4635</v>
      </c>
      <c r="F11" s="115">
        <v>5034</v>
      </c>
      <c r="H11" s="115"/>
      <c r="I11" s="114" t="s">
        <v>430</v>
      </c>
      <c r="J11" s="228">
        <v>152</v>
      </c>
      <c r="K11" s="115">
        <v>270</v>
      </c>
      <c r="L11" s="115">
        <v>379</v>
      </c>
      <c r="M11" s="115">
        <v>355</v>
      </c>
      <c r="N11" s="115">
        <v>558</v>
      </c>
    </row>
    <row r="12" spans="1:14" ht="15" customHeight="1">
      <c r="A12" s="114"/>
      <c r="B12" s="228"/>
      <c r="C12" s="115"/>
      <c r="D12" s="115"/>
      <c r="E12" s="115"/>
      <c r="F12" s="115"/>
      <c r="H12" s="115"/>
      <c r="I12" s="114" t="s">
        <v>431</v>
      </c>
      <c r="J12" s="228">
        <v>10</v>
      </c>
      <c r="K12" s="115">
        <v>15</v>
      </c>
      <c r="L12" s="115">
        <v>48</v>
      </c>
      <c r="M12" s="115">
        <v>21</v>
      </c>
      <c r="N12" s="115">
        <v>11</v>
      </c>
    </row>
    <row r="13" spans="1:14" ht="15" customHeight="1">
      <c r="A13" s="114" t="s">
        <v>779</v>
      </c>
      <c r="B13" s="228">
        <v>670</v>
      </c>
      <c r="C13" s="115">
        <v>609</v>
      </c>
      <c r="D13" s="115">
        <v>794</v>
      </c>
      <c r="E13" s="115">
        <v>773</v>
      </c>
      <c r="F13" s="115">
        <v>844</v>
      </c>
      <c r="H13" s="115"/>
      <c r="I13" s="114"/>
      <c r="J13" s="228"/>
      <c r="K13" s="115"/>
      <c r="L13" s="115"/>
      <c r="M13" s="115"/>
      <c r="N13" s="115"/>
    </row>
    <row r="14" spans="1:14" ht="15" customHeight="1">
      <c r="A14" s="114"/>
      <c r="B14" s="228"/>
      <c r="C14" s="115"/>
      <c r="D14" s="115"/>
      <c r="E14" s="115"/>
      <c r="F14" s="115"/>
      <c r="H14" s="115"/>
      <c r="I14" s="114" t="s">
        <v>432</v>
      </c>
      <c r="J14" s="228">
        <v>13</v>
      </c>
      <c r="K14" s="115">
        <v>10</v>
      </c>
      <c r="L14" s="115">
        <v>8</v>
      </c>
      <c r="M14" s="115">
        <v>17</v>
      </c>
      <c r="N14" s="115">
        <v>16</v>
      </c>
    </row>
    <row r="15" spans="1:14" ht="15" customHeight="1">
      <c r="A15" s="114" t="s">
        <v>295</v>
      </c>
      <c r="B15" s="228">
        <v>292</v>
      </c>
      <c r="C15" s="115">
        <v>258</v>
      </c>
      <c r="D15" s="115">
        <v>237</v>
      </c>
      <c r="E15" s="115">
        <v>167</v>
      </c>
      <c r="F15" s="115">
        <v>108</v>
      </c>
      <c r="H15" s="115"/>
      <c r="I15" s="114" t="s">
        <v>433</v>
      </c>
      <c r="J15" s="228">
        <v>351</v>
      </c>
      <c r="K15" s="115">
        <v>276</v>
      </c>
      <c r="L15" s="115">
        <v>340</v>
      </c>
      <c r="M15" s="115">
        <v>168</v>
      </c>
      <c r="N15" s="115">
        <v>16</v>
      </c>
    </row>
    <row r="16" spans="1:14" ht="15" customHeight="1">
      <c r="A16" s="114"/>
      <c r="B16" s="228"/>
      <c r="C16" s="115"/>
      <c r="D16" s="115"/>
      <c r="E16" s="115"/>
      <c r="F16" s="115"/>
      <c r="H16" s="115"/>
      <c r="I16" s="114" t="s">
        <v>434</v>
      </c>
      <c r="J16" s="228">
        <v>103696</v>
      </c>
      <c r="K16" s="115">
        <v>73768</v>
      </c>
      <c r="L16" s="115">
        <v>33508</v>
      </c>
      <c r="M16" s="115">
        <v>21131</v>
      </c>
      <c r="N16" s="115">
        <v>8240</v>
      </c>
    </row>
    <row r="17" spans="1:14" ht="15" customHeight="1">
      <c r="A17" s="114" t="s">
        <v>647</v>
      </c>
      <c r="B17" s="228">
        <v>449</v>
      </c>
      <c r="C17" s="115">
        <v>544</v>
      </c>
      <c r="D17" s="115">
        <v>624</v>
      </c>
      <c r="E17" s="115">
        <v>593</v>
      </c>
      <c r="F17" s="115">
        <v>544</v>
      </c>
      <c r="H17" s="115"/>
      <c r="I17" s="114" t="s">
        <v>435</v>
      </c>
      <c r="J17" s="228">
        <v>478</v>
      </c>
      <c r="K17" s="115">
        <v>414</v>
      </c>
      <c r="L17" s="115">
        <v>669</v>
      </c>
      <c r="M17" s="115">
        <v>441</v>
      </c>
      <c r="N17" s="115">
        <v>906</v>
      </c>
    </row>
    <row r="18" spans="1:14" ht="15" customHeight="1">
      <c r="A18" s="114"/>
      <c r="B18" s="228"/>
      <c r="C18" s="115"/>
      <c r="D18" s="115"/>
      <c r="E18" s="115"/>
      <c r="F18" s="115"/>
      <c r="H18" s="115"/>
      <c r="I18" s="114" t="s">
        <v>436</v>
      </c>
      <c r="J18" s="228">
        <v>1038</v>
      </c>
      <c r="K18" s="115">
        <v>615</v>
      </c>
      <c r="L18" s="115">
        <v>600</v>
      </c>
      <c r="M18" s="115">
        <v>866</v>
      </c>
      <c r="N18" s="115">
        <v>894</v>
      </c>
    </row>
    <row r="19" spans="1:14" ht="15" customHeight="1">
      <c r="A19" s="114"/>
      <c r="B19" s="228"/>
      <c r="C19" s="115"/>
      <c r="D19" s="115"/>
      <c r="E19" s="115"/>
      <c r="F19" s="115"/>
      <c r="H19" s="115"/>
      <c r="I19" s="114"/>
      <c r="J19" s="228"/>
      <c r="K19" s="115"/>
      <c r="L19" s="115"/>
      <c r="M19" s="115"/>
      <c r="N19" s="115"/>
    </row>
    <row r="20" spans="1:14" ht="15" customHeight="1">
      <c r="A20" s="114" t="s">
        <v>437</v>
      </c>
      <c r="B20" s="228">
        <v>245</v>
      </c>
      <c r="C20" s="115">
        <v>33</v>
      </c>
      <c r="D20" s="115">
        <v>24</v>
      </c>
      <c r="E20" s="115">
        <v>10</v>
      </c>
      <c r="F20" s="115">
        <v>55</v>
      </c>
      <c r="H20" s="115"/>
      <c r="I20" s="114" t="s">
        <v>438</v>
      </c>
      <c r="J20" s="228">
        <v>4132</v>
      </c>
      <c r="K20" s="115">
        <v>3626</v>
      </c>
      <c r="L20" s="115">
        <v>6568</v>
      </c>
      <c r="M20" s="115">
        <v>8196</v>
      </c>
      <c r="N20" s="115">
        <v>7749</v>
      </c>
    </row>
    <row r="21" spans="1:14" ht="15" customHeight="1">
      <c r="A21" s="114"/>
      <c r="B21" s="228"/>
      <c r="C21" s="115"/>
      <c r="D21" s="115"/>
      <c r="E21" s="115"/>
      <c r="F21" s="115"/>
      <c r="H21" s="115"/>
      <c r="I21" s="114" t="s">
        <v>439</v>
      </c>
      <c r="J21" s="228">
        <v>3481</v>
      </c>
      <c r="K21" s="115">
        <v>7256</v>
      </c>
      <c r="L21" s="115">
        <v>33934</v>
      </c>
      <c r="M21" s="115">
        <v>13743</v>
      </c>
      <c r="N21" s="115">
        <v>16743</v>
      </c>
    </row>
    <row r="22" spans="1:14" ht="15" customHeight="1">
      <c r="A22" s="114" t="s">
        <v>777</v>
      </c>
      <c r="B22" s="228">
        <v>80406</v>
      </c>
      <c r="C22" s="90">
        <v>59681</v>
      </c>
      <c r="D22" s="115">
        <v>46276</v>
      </c>
      <c r="E22" s="115">
        <v>25836</v>
      </c>
      <c r="F22" s="90">
        <v>18405</v>
      </c>
      <c r="H22" s="115"/>
      <c r="I22" s="114" t="s">
        <v>440</v>
      </c>
      <c r="J22" s="228">
        <v>1</v>
      </c>
      <c r="K22" s="115">
        <v>2</v>
      </c>
      <c r="L22" s="115">
        <v>1</v>
      </c>
      <c r="M22" s="115">
        <v>7</v>
      </c>
      <c r="N22" s="115">
        <v>103</v>
      </c>
    </row>
    <row r="23" spans="1:14" ht="15" customHeight="1">
      <c r="A23" s="114"/>
      <c r="B23" s="228"/>
      <c r="C23" s="115"/>
      <c r="D23" s="115"/>
      <c r="E23" s="115"/>
      <c r="F23" s="115"/>
      <c r="H23" s="115"/>
      <c r="I23" s="114" t="s">
        <v>441</v>
      </c>
      <c r="J23" s="228">
        <v>4473</v>
      </c>
      <c r="K23" s="115">
        <v>4439</v>
      </c>
      <c r="L23" s="115">
        <v>5282</v>
      </c>
      <c r="M23" s="115">
        <v>5232</v>
      </c>
      <c r="N23" s="115">
        <v>3297</v>
      </c>
    </row>
    <row r="24" spans="1:14" ht="15" customHeight="1">
      <c r="A24" s="114" t="s">
        <v>778</v>
      </c>
      <c r="B24" s="228">
        <v>6996</v>
      </c>
      <c r="C24" s="115">
        <v>4551</v>
      </c>
      <c r="D24" s="115">
        <v>6654</v>
      </c>
      <c r="E24" s="115">
        <v>4651</v>
      </c>
      <c r="F24" s="115">
        <v>6644</v>
      </c>
      <c r="H24" s="115"/>
      <c r="I24" s="114" t="s">
        <v>442</v>
      </c>
      <c r="J24" s="228">
        <v>293</v>
      </c>
      <c r="K24" s="115">
        <v>300</v>
      </c>
      <c r="L24" s="115">
        <v>258</v>
      </c>
      <c r="M24" s="115">
        <v>260</v>
      </c>
      <c r="N24" s="115">
        <v>186</v>
      </c>
    </row>
    <row r="25" spans="1:14" ht="15" customHeight="1">
      <c r="A25" s="114"/>
      <c r="B25" s="228"/>
      <c r="C25" s="115"/>
      <c r="D25" s="115"/>
      <c r="E25" s="115"/>
      <c r="F25" s="115"/>
      <c r="H25" s="115"/>
      <c r="I25" s="114"/>
      <c r="J25" s="228"/>
      <c r="K25" s="115"/>
      <c r="L25" s="115"/>
      <c r="M25" s="115"/>
      <c r="N25" s="115"/>
    </row>
    <row r="26" spans="1:14" ht="15" customHeight="1">
      <c r="A26" s="114" t="s">
        <v>445</v>
      </c>
      <c r="B26" s="228">
        <v>26</v>
      </c>
      <c r="C26" s="115">
        <v>115</v>
      </c>
      <c r="D26" s="115">
        <v>12</v>
      </c>
      <c r="E26" s="115">
        <v>104</v>
      </c>
      <c r="F26" s="115">
        <v>103</v>
      </c>
      <c r="H26" s="115"/>
      <c r="I26" s="114" t="s">
        <v>443</v>
      </c>
      <c r="J26" s="228">
        <v>1063</v>
      </c>
      <c r="K26" s="115">
        <v>1417</v>
      </c>
      <c r="L26" s="115">
        <v>1639</v>
      </c>
      <c r="M26" s="115">
        <v>1881</v>
      </c>
      <c r="N26" s="115">
        <v>2221</v>
      </c>
    </row>
    <row r="27" spans="1:14" ht="15" customHeight="1">
      <c r="A27" s="114"/>
      <c r="B27" s="228"/>
      <c r="C27" s="115"/>
      <c r="D27" s="115"/>
      <c r="E27" s="115"/>
      <c r="F27" s="115"/>
      <c r="H27" s="115"/>
      <c r="I27" s="114" t="s">
        <v>444</v>
      </c>
      <c r="J27" s="228">
        <v>380</v>
      </c>
      <c r="K27" s="115">
        <v>236</v>
      </c>
      <c r="L27" s="115">
        <v>370</v>
      </c>
      <c r="M27" s="115">
        <v>317</v>
      </c>
      <c r="N27" s="115">
        <v>205</v>
      </c>
    </row>
    <row r="28" spans="1:14" ht="15" customHeight="1">
      <c r="A28" s="114" t="s">
        <v>447</v>
      </c>
      <c r="B28" s="230">
        <v>268</v>
      </c>
      <c r="C28" s="115">
        <v>261</v>
      </c>
      <c r="D28" s="115">
        <v>318</v>
      </c>
      <c r="E28" s="115">
        <v>159</v>
      </c>
      <c r="F28" s="90" t="s">
        <v>12</v>
      </c>
      <c r="H28" s="115"/>
      <c r="I28" s="114" t="s">
        <v>446</v>
      </c>
      <c r="J28" s="228">
        <v>185</v>
      </c>
      <c r="K28" s="115">
        <v>333</v>
      </c>
      <c r="L28" s="115">
        <v>280</v>
      </c>
      <c r="M28" s="115">
        <v>345</v>
      </c>
      <c r="N28" s="115">
        <v>352</v>
      </c>
    </row>
    <row r="29" spans="1:14" ht="15" customHeight="1">
      <c r="A29" s="114"/>
      <c r="B29" s="228"/>
      <c r="C29" s="115"/>
      <c r="D29" s="115"/>
      <c r="E29" s="115"/>
      <c r="F29" s="115"/>
      <c r="H29" s="115"/>
      <c r="I29" s="114" t="s">
        <v>405</v>
      </c>
      <c r="J29" s="228">
        <v>878</v>
      </c>
      <c r="K29" s="115">
        <v>909</v>
      </c>
      <c r="L29" s="115">
        <v>636</v>
      </c>
      <c r="M29" s="115">
        <v>602</v>
      </c>
      <c r="N29" s="115">
        <v>429</v>
      </c>
    </row>
    <row r="30" spans="1:14" ht="15" customHeight="1">
      <c r="A30" s="114"/>
      <c r="B30" s="228"/>
      <c r="C30" s="90"/>
      <c r="D30" s="90"/>
      <c r="E30" s="90"/>
      <c r="F30" s="90"/>
      <c r="H30" s="115"/>
      <c r="I30" s="114" t="s">
        <v>408</v>
      </c>
      <c r="J30" s="228">
        <v>247</v>
      </c>
      <c r="K30" s="115">
        <v>132</v>
      </c>
      <c r="L30" s="115">
        <v>234</v>
      </c>
      <c r="M30" s="115">
        <v>116</v>
      </c>
      <c r="N30" s="115">
        <v>238</v>
      </c>
    </row>
    <row r="31" spans="1:14" ht="15" customHeight="1">
      <c r="A31" s="114" t="s">
        <v>449</v>
      </c>
      <c r="B31" s="230" t="s">
        <v>12</v>
      </c>
      <c r="C31" s="90" t="s">
        <v>12</v>
      </c>
      <c r="D31" s="90" t="s">
        <v>12</v>
      </c>
      <c r="E31" s="90" t="s">
        <v>12</v>
      </c>
      <c r="F31" s="90" t="s">
        <v>12</v>
      </c>
      <c r="H31" s="115"/>
      <c r="I31" s="114"/>
      <c r="J31" s="228"/>
      <c r="K31" s="115"/>
      <c r="L31" s="115"/>
      <c r="M31" s="115"/>
      <c r="N31" s="115"/>
    </row>
    <row r="32" spans="1:14" ht="15" customHeight="1">
      <c r="A32" s="114"/>
      <c r="B32" s="230"/>
      <c r="C32" s="90"/>
      <c r="D32" s="90"/>
      <c r="E32" s="90"/>
      <c r="F32" s="90"/>
      <c r="H32" s="115"/>
      <c r="I32" s="114" t="s">
        <v>448</v>
      </c>
      <c r="J32" s="228">
        <v>1623</v>
      </c>
      <c r="K32" s="115">
        <v>2034</v>
      </c>
      <c r="L32" s="115">
        <v>2343</v>
      </c>
      <c r="M32" s="115">
        <v>1910</v>
      </c>
      <c r="N32" s="115">
        <v>2069</v>
      </c>
    </row>
    <row r="33" spans="1:14" ht="15" customHeight="1">
      <c r="A33" s="114" t="s">
        <v>452</v>
      </c>
      <c r="B33" s="230">
        <v>2763</v>
      </c>
      <c r="C33" s="90">
        <v>2689</v>
      </c>
      <c r="D33" s="90">
        <v>3303</v>
      </c>
      <c r="E33" s="90">
        <v>2976</v>
      </c>
      <c r="F33" s="90">
        <v>3001</v>
      </c>
      <c r="H33" s="115"/>
      <c r="I33" s="114" t="s">
        <v>450</v>
      </c>
      <c r="J33" s="228">
        <v>1515</v>
      </c>
      <c r="K33" s="115">
        <v>1658</v>
      </c>
      <c r="L33" s="115">
        <v>1536</v>
      </c>
      <c r="M33" s="115">
        <v>177</v>
      </c>
      <c r="N33" s="115">
        <v>67</v>
      </c>
    </row>
    <row r="34" spans="1:14" ht="15" customHeight="1">
      <c r="A34" s="114"/>
      <c r="B34" s="228"/>
      <c r="C34" s="115"/>
      <c r="D34" s="115"/>
      <c r="E34" s="115"/>
      <c r="F34" s="115"/>
      <c r="H34" s="115"/>
      <c r="I34" s="114" t="s">
        <v>451</v>
      </c>
      <c r="J34" s="228">
        <v>791</v>
      </c>
      <c r="K34" s="115">
        <v>665</v>
      </c>
      <c r="L34" s="115">
        <v>625</v>
      </c>
      <c r="M34" s="115">
        <v>867</v>
      </c>
      <c r="N34" s="115">
        <v>953</v>
      </c>
    </row>
    <row r="35" spans="1:14" ht="15" customHeight="1">
      <c r="A35" s="114" t="s">
        <v>455</v>
      </c>
      <c r="B35" s="230" t="s">
        <v>12</v>
      </c>
      <c r="C35" s="90" t="s">
        <v>12</v>
      </c>
      <c r="D35" s="90" t="s">
        <v>12</v>
      </c>
      <c r="E35" s="90" t="s">
        <v>12</v>
      </c>
      <c r="F35" s="90" t="s">
        <v>12</v>
      </c>
      <c r="H35" s="115"/>
      <c r="I35" s="114" t="s">
        <v>453</v>
      </c>
      <c r="J35" s="228">
        <v>134</v>
      </c>
      <c r="K35" s="115">
        <v>237</v>
      </c>
      <c r="L35" s="115">
        <v>198</v>
      </c>
      <c r="M35" s="115">
        <v>135</v>
      </c>
      <c r="N35" s="115">
        <v>205</v>
      </c>
    </row>
    <row r="36" spans="1:14" ht="15" customHeight="1">
      <c r="A36" s="114"/>
      <c r="B36" s="228"/>
      <c r="C36" s="115"/>
      <c r="D36" s="115"/>
      <c r="E36" s="115"/>
      <c r="F36" s="115"/>
      <c r="H36" s="115"/>
      <c r="I36" s="116" t="s">
        <v>454</v>
      </c>
      <c r="J36" s="90" t="s">
        <v>35</v>
      </c>
      <c r="K36" s="90" t="s">
        <v>35</v>
      </c>
      <c r="L36" s="90" t="s">
        <v>35</v>
      </c>
      <c r="M36" s="115">
        <v>143</v>
      </c>
      <c r="N36" s="115">
        <v>140</v>
      </c>
    </row>
    <row r="37" spans="1:14" ht="15" customHeight="1">
      <c r="A37" s="114" t="s">
        <v>457</v>
      </c>
      <c r="B37" s="230">
        <v>30292</v>
      </c>
      <c r="C37" s="90">
        <v>26462</v>
      </c>
      <c r="D37" s="90">
        <v>28976</v>
      </c>
      <c r="E37" s="90">
        <v>21440</v>
      </c>
      <c r="F37" s="90">
        <v>18298</v>
      </c>
      <c r="H37" s="115"/>
      <c r="I37" s="114"/>
      <c r="J37" s="228"/>
      <c r="K37" s="90"/>
      <c r="L37" s="90"/>
      <c r="M37" s="115"/>
      <c r="N37" s="115"/>
    </row>
    <row r="38" spans="1:14" ht="15" customHeight="1">
      <c r="A38" s="114"/>
      <c r="B38" s="228"/>
      <c r="C38" s="115"/>
      <c r="D38" s="115"/>
      <c r="E38" s="115"/>
      <c r="F38" s="115"/>
      <c r="H38" s="115"/>
      <c r="I38" s="114" t="s">
        <v>456</v>
      </c>
      <c r="J38" s="228">
        <v>135</v>
      </c>
      <c r="K38" s="90">
        <v>44</v>
      </c>
      <c r="L38" s="90">
        <v>212</v>
      </c>
      <c r="M38" s="115">
        <v>317</v>
      </c>
      <c r="N38" s="115">
        <v>333</v>
      </c>
    </row>
    <row r="39" spans="1:14" ht="15" customHeight="1">
      <c r="A39" s="114" t="s">
        <v>461</v>
      </c>
      <c r="B39" s="228">
        <v>3469</v>
      </c>
      <c r="C39" s="115">
        <v>2558</v>
      </c>
      <c r="D39" s="115">
        <v>2786</v>
      </c>
      <c r="E39" s="115">
        <v>2639</v>
      </c>
      <c r="F39" s="115">
        <v>2083</v>
      </c>
      <c r="H39" s="115"/>
      <c r="I39" s="114" t="s">
        <v>458</v>
      </c>
      <c r="J39" s="228">
        <v>390</v>
      </c>
      <c r="K39" s="90">
        <v>310</v>
      </c>
      <c r="L39" s="90">
        <v>363</v>
      </c>
      <c r="M39" s="115">
        <v>365</v>
      </c>
      <c r="N39" s="115">
        <v>371</v>
      </c>
    </row>
    <row r="40" spans="1:14" ht="15" customHeight="1">
      <c r="A40" s="114"/>
      <c r="B40" s="228"/>
      <c r="C40" s="115"/>
      <c r="D40" s="115"/>
      <c r="E40" s="115"/>
      <c r="F40" s="115"/>
      <c r="H40" s="115"/>
      <c r="I40" s="114" t="s">
        <v>459</v>
      </c>
      <c r="J40" s="228">
        <v>35</v>
      </c>
      <c r="K40" s="90">
        <v>40</v>
      </c>
      <c r="L40" s="90">
        <v>28</v>
      </c>
      <c r="M40" s="115">
        <v>56</v>
      </c>
      <c r="N40" s="115">
        <v>110</v>
      </c>
    </row>
    <row r="41" spans="1:14" ht="15" customHeight="1">
      <c r="A41" s="114" t="s">
        <v>463</v>
      </c>
      <c r="B41" s="230" t="s">
        <v>35</v>
      </c>
      <c r="C41" s="90" t="s">
        <v>35</v>
      </c>
      <c r="D41" s="90" t="s">
        <v>35</v>
      </c>
      <c r="E41" s="90" t="s">
        <v>35</v>
      </c>
      <c r="F41" s="90">
        <v>0</v>
      </c>
      <c r="H41" s="115"/>
      <c r="I41" s="114" t="s">
        <v>460</v>
      </c>
      <c r="J41" s="90" t="s">
        <v>35</v>
      </c>
      <c r="K41" s="90" t="s">
        <v>35</v>
      </c>
      <c r="L41" s="90" t="s">
        <v>35</v>
      </c>
      <c r="M41" s="115">
        <v>209</v>
      </c>
      <c r="N41" s="115">
        <v>149</v>
      </c>
    </row>
    <row r="42" spans="1:14" ht="15" customHeight="1">
      <c r="A42" s="114"/>
      <c r="B42" s="230"/>
      <c r="C42" s="90"/>
      <c r="D42" s="90"/>
      <c r="E42" s="90"/>
      <c r="F42" s="90"/>
      <c r="H42" s="115"/>
      <c r="I42" s="114" t="s">
        <v>462</v>
      </c>
      <c r="J42" s="90" t="s">
        <v>35</v>
      </c>
      <c r="K42" s="90" t="s">
        <v>35</v>
      </c>
      <c r="L42" s="90" t="s">
        <v>35</v>
      </c>
      <c r="M42" s="115">
        <v>137</v>
      </c>
      <c r="N42" s="115">
        <v>162</v>
      </c>
    </row>
    <row r="43" spans="1:14" ht="15" customHeight="1">
      <c r="A43" s="114"/>
      <c r="B43" s="230"/>
      <c r="C43" s="90"/>
      <c r="D43" s="90"/>
      <c r="E43" s="90"/>
      <c r="F43" s="90"/>
      <c r="H43" s="115"/>
      <c r="I43" s="114"/>
      <c r="J43" s="228"/>
      <c r="K43" s="90"/>
      <c r="L43" s="90"/>
      <c r="M43" s="115"/>
      <c r="N43" s="115"/>
    </row>
    <row r="44" spans="1:14" ht="15" customHeight="1">
      <c r="A44" s="114" t="s">
        <v>466</v>
      </c>
      <c r="B44" s="230" t="s">
        <v>12</v>
      </c>
      <c r="C44" s="90" t="s">
        <v>12</v>
      </c>
      <c r="D44" s="90" t="s">
        <v>12</v>
      </c>
      <c r="E44" s="90" t="s">
        <v>12</v>
      </c>
      <c r="F44" s="90" t="s">
        <v>12</v>
      </c>
      <c r="H44" s="115"/>
      <c r="I44" s="114" t="s">
        <v>464</v>
      </c>
      <c r="J44" s="228">
        <v>773</v>
      </c>
      <c r="K44" s="90">
        <v>702</v>
      </c>
      <c r="L44" s="90">
        <v>753</v>
      </c>
      <c r="M44" s="115">
        <v>718</v>
      </c>
      <c r="N44" s="115">
        <v>860</v>
      </c>
    </row>
    <row r="45" spans="1:14" ht="15" customHeight="1">
      <c r="A45" s="114"/>
      <c r="B45" s="230"/>
      <c r="C45" s="90"/>
      <c r="D45" s="90"/>
      <c r="E45" s="90"/>
      <c r="F45" s="90"/>
      <c r="H45" s="115"/>
      <c r="I45" s="114" t="s">
        <v>465</v>
      </c>
      <c r="J45" s="90" t="s">
        <v>35</v>
      </c>
      <c r="K45" s="90" t="s">
        <v>35</v>
      </c>
      <c r="L45" s="90" t="s">
        <v>35</v>
      </c>
      <c r="M45" s="115">
        <v>174</v>
      </c>
      <c r="N45" s="115">
        <v>121</v>
      </c>
    </row>
    <row r="46" spans="1:14" ht="15" customHeight="1">
      <c r="A46" s="114" t="s">
        <v>468</v>
      </c>
      <c r="B46" s="230">
        <v>1068</v>
      </c>
      <c r="C46" s="90">
        <v>1095</v>
      </c>
      <c r="D46" s="90">
        <v>1065</v>
      </c>
      <c r="E46" s="90">
        <v>298</v>
      </c>
      <c r="F46" s="90">
        <v>249</v>
      </c>
      <c r="H46" s="115"/>
      <c r="I46" s="117"/>
      <c r="J46" s="165"/>
      <c r="K46" s="167"/>
      <c r="L46" s="167"/>
      <c r="M46" s="166"/>
      <c r="N46" s="166"/>
    </row>
    <row r="47" spans="1:14" ht="15" customHeight="1">
      <c r="A47" s="114"/>
      <c r="B47" s="230"/>
      <c r="C47" s="90"/>
      <c r="D47" s="90"/>
      <c r="E47" s="90"/>
      <c r="F47" s="90"/>
      <c r="H47" s="475" t="s">
        <v>467</v>
      </c>
      <c r="I47" s="476"/>
      <c r="J47" s="227">
        <v>819</v>
      </c>
      <c r="K47" s="227">
        <f>SUM(K48:K50)</f>
        <v>798</v>
      </c>
      <c r="L47" s="227">
        <f>SUM(L48:L50)</f>
        <v>964</v>
      </c>
      <c r="M47" s="227">
        <f>SUM(M48:M50)</f>
        <v>1165</v>
      </c>
      <c r="N47" s="227">
        <f>SUM(N48:N50)</f>
        <v>1206</v>
      </c>
    </row>
    <row r="48" spans="1:14" ht="15" customHeight="1">
      <c r="A48" s="114" t="s">
        <v>471</v>
      </c>
      <c r="B48" s="230" t="s">
        <v>12</v>
      </c>
      <c r="C48" s="90" t="s">
        <v>12</v>
      </c>
      <c r="D48" s="90" t="s">
        <v>12</v>
      </c>
      <c r="E48" s="90" t="s">
        <v>12</v>
      </c>
      <c r="F48" s="90" t="s">
        <v>12</v>
      </c>
      <c r="H48" s="115"/>
      <c r="I48" s="114" t="s">
        <v>469</v>
      </c>
      <c r="J48" s="228">
        <v>6</v>
      </c>
      <c r="K48" s="115">
        <v>5</v>
      </c>
      <c r="L48" s="115">
        <v>3</v>
      </c>
      <c r="M48" s="115">
        <v>4</v>
      </c>
      <c r="N48" s="115">
        <v>5</v>
      </c>
    </row>
    <row r="49" spans="1:14" ht="15" customHeight="1">
      <c r="A49" s="114"/>
      <c r="B49" s="230"/>
      <c r="C49" s="90"/>
      <c r="D49" s="90"/>
      <c r="E49" s="90"/>
      <c r="F49" s="90"/>
      <c r="H49" s="115"/>
      <c r="I49" s="114" t="s">
        <v>470</v>
      </c>
      <c r="J49" s="228">
        <v>587</v>
      </c>
      <c r="K49" s="115">
        <v>556</v>
      </c>
      <c r="L49" s="115">
        <v>710</v>
      </c>
      <c r="M49" s="115">
        <v>893</v>
      </c>
      <c r="N49" s="115">
        <v>919</v>
      </c>
    </row>
    <row r="50" spans="1:14" ht="15" customHeight="1">
      <c r="A50" s="114" t="s">
        <v>474</v>
      </c>
      <c r="B50" s="230">
        <v>22689</v>
      </c>
      <c r="C50" s="90">
        <v>27386</v>
      </c>
      <c r="D50" s="90">
        <v>17907</v>
      </c>
      <c r="E50" s="90">
        <v>22499</v>
      </c>
      <c r="F50" s="115">
        <v>27043</v>
      </c>
      <c r="H50" s="115"/>
      <c r="I50" s="114" t="s">
        <v>472</v>
      </c>
      <c r="J50" s="228">
        <v>227</v>
      </c>
      <c r="K50" s="115">
        <v>237</v>
      </c>
      <c r="L50" s="115">
        <v>251</v>
      </c>
      <c r="M50" s="115">
        <v>268</v>
      </c>
      <c r="N50" s="115">
        <v>282</v>
      </c>
    </row>
    <row r="51" spans="1:14" ht="15" customHeight="1">
      <c r="A51" s="114"/>
      <c r="B51" s="228"/>
      <c r="C51" s="115"/>
      <c r="D51" s="115"/>
      <c r="E51" s="115"/>
      <c r="F51" s="115"/>
      <c r="H51" s="115"/>
      <c r="I51" s="117"/>
      <c r="J51" s="165"/>
      <c r="K51" s="166"/>
      <c r="L51" s="166"/>
      <c r="M51" s="166"/>
      <c r="N51" s="166"/>
    </row>
    <row r="52" spans="1:14" ht="15" customHeight="1">
      <c r="A52" s="114" t="s">
        <v>477</v>
      </c>
      <c r="B52" s="228">
        <v>12673</v>
      </c>
      <c r="C52" s="115">
        <v>8117</v>
      </c>
      <c r="D52" s="115">
        <v>7020</v>
      </c>
      <c r="E52" s="115">
        <v>6314</v>
      </c>
      <c r="F52" s="115">
        <v>8645</v>
      </c>
      <c r="H52" s="475" t="s">
        <v>473</v>
      </c>
      <c r="I52" s="476"/>
      <c r="J52" s="226">
        <v>1467</v>
      </c>
      <c r="K52" s="227">
        <v>1828</v>
      </c>
      <c r="L52" s="227">
        <v>2018</v>
      </c>
      <c r="M52" s="227">
        <v>2188</v>
      </c>
      <c r="N52" s="227">
        <v>2321</v>
      </c>
    </row>
    <row r="53" spans="1:14" ht="15" customHeight="1">
      <c r="A53" s="117"/>
      <c r="B53" s="228"/>
      <c r="C53" s="115"/>
      <c r="D53" s="115"/>
      <c r="E53" s="115"/>
      <c r="F53" s="115"/>
      <c r="H53" s="115"/>
      <c r="I53" s="114" t="s">
        <v>475</v>
      </c>
      <c r="J53" s="228">
        <v>326</v>
      </c>
      <c r="K53" s="115">
        <v>380</v>
      </c>
      <c r="L53" s="115">
        <v>546</v>
      </c>
      <c r="M53" s="115">
        <v>594</v>
      </c>
      <c r="N53" s="115">
        <v>565</v>
      </c>
    </row>
    <row r="54" spans="1:14" ht="15" customHeight="1">
      <c r="A54" s="114"/>
      <c r="B54" s="228"/>
      <c r="C54" s="115"/>
      <c r="D54" s="115"/>
      <c r="E54" s="115"/>
      <c r="F54" s="115"/>
      <c r="H54" s="115"/>
      <c r="I54" s="114" t="s">
        <v>476</v>
      </c>
      <c r="J54" s="228">
        <v>108</v>
      </c>
      <c r="K54" s="115">
        <v>216</v>
      </c>
      <c r="L54" s="115">
        <v>277</v>
      </c>
      <c r="M54" s="115">
        <v>222</v>
      </c>
      <c r="N54" s="115">
        <v>210</v>
      </c>
    </row>
    <row r="55" spans="1:14" ht="15" customHeight="1">
      <c r="A55" s="114" t="s">
        <v>480</v>
      </c>
      <c r="B55" s="228">
        <v>15</v>
      </c>
      <c r="C55" s="115">
        <v>24</v>
      </c>
      <c r="D55" s="115">
        <v>23</v>
      </c>
      <c r="E55" s="115">
        <v>76</v>
      </c>
      <c r="F55" s="115">
        <v>27</v>
      </c>
      <c r="H55" s="115"/>
      <c r="I55" s="114" t="s">
        <v>478</v>
      </c>
      <c r="J55" s="228">
        <v>34</v>
      </c>
      <c r="K55" s="115">
        <v>20</v>
      </c>
      <c r="L55" s="115">
        <v>21</v>
      </c>
      <c r="M55" s="115">
        <v>48</v>
      </c>
      <c r="N55" s="115">
        <v>38</v>
      </c>
    </row>
    <row r="56" spans="1:14" ht="15" customHeight="1">
      <c r="A56" s="114"/>
      <c r="B56" s="228"/>
      <c r="C56" s="115"/>
      <c r="D56" s="115"/>
      <c r="E56" s="115"/>
      <c r="F56" s="115"/>
      <c r="H56" s="115"/>
      <c r="I56" s="114" t="s">
        <v>479</v>
      </c>
      <c r="J56" s="228">
        <v>962</v>
      </c>
      <c r="K56" s="115">
        <v>1154</v>
      </c>
      <c r="L56" s="115">
        <v>1117</v>
      </c>
      <c r="M56" s="115">
        <v>1280</v>
      </c>
      <c r="N56" s="115">
        <v>1462</v>
      </c>
    </row>
    <row r="57" spans="1:14" ht="15" customHeight="1">
      <c r="A57" s="114" t="s">
        <v>482</v>
      </c>
      <c r="B57" s="230" t="s">
        <v>35</v>
      </c>
      <c r="C57" s="90" t="s">
        <v>35</v>
      </c>
      <c r="D57" s="90" t="s">
        <v>35</v>
      </c>
      <c r="E57" s="90" t="s">
        <v>35</v>
      </c>
      <c r="F57" s="90">
        <v>32</v>
      </c>
      <c r="H57" s="115"/>
      <c r="I57" s="117"/>
      <c r="J57" s="165"/>
      <c r="K57" s="166"/>
      <c r="L57" s="166"/>
      <c r="M57" s="166"/>
      <c r="N57" s="166"/>
    </row>
    <row r="58" spans="1:14" ht="15" customHeight="1">
      <c r="A58" s="114"/>
      <c r="B58" s="230"/>
      <c r="C58" s="90"/>
      <c r="D58" s="90"/>
      <c r="E58" s="90"/>
      <c r="F58" s="90"/>
      <c r="H58" s="475" t="s">
        <v>481</v>
      </c>
      <c r="I58" s="476"/>
      <c r="J58" s="226">
        <v>802</v>
      </c>
      <c r="K58" s="227">
        <v>864</v>
      </c>
      <c r="L58" s="227">
        <v>932</v>
      </c>
      <c r="M58" s="227">
        <v>901</v>
      </c>
      <c r="N58" s="227">
        <v>873</v>
      </c>
    </row>
    <row r="59" spans="1:14" ht="15" customHeight="1">
      <c r="A59" s="114" t="s">
        <v>485</v>
      </c>
      <c r="B59" s="230">
        <v>473</v>
      </c>
      <c r="C59" s="90">
        <v>353</v>
      </c>
      <c r="D59" s="90">
        <v>765</v>
      </c>
      <c r="E59" s="90">
        <v>278</v>
      </c>
      <c r="F59" s="90">
        <v>217</v>
      </c>
      <c r="H59" s="115"/>
      <c r="I59" s="114" t="s">
        <v>483</v>
      </c>
      <c r="J59" s="228">
        <v>10</v>
      </c>
      <c r="K59" s="115">
        <v>9</v>
      </c>
      <c r="L59" s="115">
        <v>4</v>
      </c>
      <c r="M59" s="115">
        <v>5</v>
      </c>
      <c r="N59" s="115">
        <v>8</v>
      </c>
    </row>
    <row r="60" spans="1:14" ht="15" customHeight="1">
      <c r="A60" s="114"/>
      <c r="B60" s="230"/>
      <c r="C60" s="90"/>
      <c r="D60" s="90"/>
      <c r="E60" s="90"/>
      <c r="F60" s="90"/>
      <c r="H60" s="115"/>
      <c r="I60" s="114" t="s">
        <v>484</v>
      </c>
      <c r="J60" s="228">
        <v>576</v>
      </c>
      <c r="K60" s="115">
        <v>630</v>
      </c>
      <c r="L60" s="115">
        <v>542</v>
      </c>
      <c r="M60" s="115">
        <v>576</v>
      </c>
      <c r="N60" s="115">
        <v>447</v>
      </c>
    </row>
    <row r="61" spans="1:14" ht="15" customHeight="1">
      <c r="A61" s="114" t="s">
        <v>488</v>
      </c>
      <c r="B61" s="230" t="s">
        <v>35</v>
      </c>
      <c r="C61" s="90" t="s">
        <v>35</v>
      </c>
      <c r="D61" s="90" t="s">
        <v>35</v>
      </c>
      <c r="E61" s="90" t="s">
        <v>35</v>
      </c>
      <c r="F61" s="90" t="s">
        <v>12</v>
      </c>
      <c r="H61" s="115"/>
      <c r="I61" s="114" t="s">
        <v>486</v>
      </c>
      <c r="J61" s="228">
        <v>2</v>
      </c>
      <c r="K61" s="115">
        <v>3</v>
      </c>
      <c r="L61" s="115">
        <v>15</v>
      </c>
      <c r="M61" s="115">
        <v>44</v>
      </c>
      <c r="N61" s="115">
        <v>10</v>
      </c>
    </row>
    <row r="62" spans="1:14" ht="15" customHeight="1">
      <c r="A62" s="114"/>
      <c r="B62" s="230"/>
      <c r="C62" s="90"/>
      <c r="D62" s="90"/>
      <c r="E62" s="90"/>
      <c r="F62" s="90"/>
      <c r="H62" s="115"/>
      <c r="I62" s="117"/>
      <c r="J62" s="228"/>
      <c r="K62" s="115"/>
      <c r="L62" s="115"/>
      <c r="M62" s="115"/>
      <c r="N62" s="115"/>
    </row>
    <row r="63" spans="1:14" ht="15" customHeight="1">
      <c r="A63" s="114" t="s">
        <v>490</v>
      </c>
      <c r="B63" s="230">
        <v>641</v>
      </c>
      <c r="C63" s="90">
        <v>714</v>
      </c>
      <c r="D63" s="90">
        <v>654</v>
      </c>
      <c r="E63" s="90">
        <v>719</v>
      </c>
      <c r="F63" s="90">
        <v>588</v>
      </c>
      <c r="H63" s="475" t="s">
        <v>487</v>
      </c>
      <c r="I63" s="476"/>
      <c r="J63" s="226">
        <v>36354</v>
      </c>
      <c r="K63" s="227">
        <v>36356</v>
      </c>
      <c r="L63" s="227">
        <v>26298</v>
      </c>
      <c r="M63" s="227">
        <v>30492</v>
      </c>
      <c r="N63" s="227">
        <v>38289</v>
      </c>
    </row>
    <row r="64" spans="1:14" ht="15" customHeight="1">
      <c r="A64" s="117"/>
      <c r="B64" s="230"/>
      <c r="C64" s="90"/>
      <c r="D64" s="90"/>
      <c r="E64" s="90"/>
      <c r="F64" s="90"/>
      <c r="H64" s="115"/>
      <c r="I64" s="114" t="s">
        <v>489</v>
      </c>
      <c r="J64" s="228">
        <v>35745</v>
      </c>
      <c r="K64" s="115">
        <v>35770</v>
      </c>
      <c r="L64" s="115">
        <v>25018</v>
      </c>
      <c r="M64" s="115">
        <v>29398</v>
      </c>
      <c r="N64" s="115">
        <v>37557</v>
      </c>
    </row>
    <row r="65" spans="1:14" ht="15" customHeight="1">
      <c r="A65" s="114"/>
      <c r="B65" s="228"/>
      <c r="C65" s="115"/>
      <c r="D65" s="115"/>
      <c r="E65" s="115"/>
      <c r="F65" s="115"/>
      <c r="H65" s="115"/>
      <c r="I65" s="114" t="s">
        <v>668</v>
      </c>
      <c r="J65" s="228">
        <v>580</v>
      </c>
      <c r="K65" s="115">
        <v>569</v>
      </c>
      <c r="L65" s="115">
        <v>1266</v>
      </c>
      <c r="M65" s="115">
        <v>1073</v>
      </c>
      <c r="N65" s="115">
        <v>708</v>
      </c>
    </row>
    <row r="66" spans="1:14" ht="15" customHeight="1">
      <c r="A66" s="114" t="s">
        <v>491</v>
      </c>
      <c r="B66" s="228">
        <v>292</v>
      </c>
      <c r="C66" s="115">
        <v>294</v>
      </c>
      <c r="D66" s="115">
        <v>392</v>
      </c>
      <c r="E66" s="115">
        <v>240</v>
      </c>
      <c r="F66" s="115">
        <v>425</v>
      </c>
      <c r="H66" s="479"/>
      <c r="I66" s="480"/>
      <c r="J66" s="228"/>
      <c r="K66" s="115"/>
      <c r="L66" s="115"/>
      <c r="M66" s="115"/>
      <c r="N66" s="115"/>
    </row>
    <row r="67" spans="1:14" ht="15" customHeight="1">
      <c r="A67" s="117"/>
      <c r="B67" s="228"/>
      <c r="C67" s="115"/>
      <c r="D67" s="115"/>
      <c r="E67" s="115"/>
      <c r="F67" s="115"/>
      <c r="H67" s="475" t="s">
        <v>492</v>
      </c>
      <c r="I67" s="476"/>
      <c r="J67" s="226">
        <v>529</v>
      </c>
      <c r="K67" s="227">
        <v>542</v>
      </c>
      <c r="L67" s="227">
        <v>611</v>
      </c>
      <c r="M67" s="227">
        <v>655</v>
      </c>
      <c r="N67" s="227">
        <v>698</v>
      </c>
    </row>
    <row r="68" spans="1:14" ht="15" customHeight="1">
      <c r="A68" s="118" t="s">
        <v>494</v>
      </c>
      <c r="B68" s="299">
        <v>1380</v>
      </c>
      <c r="C68" s="189">
        <v>1510</v>
      </c>
      <c r="D68" s="189">
        <v>1496</v>
      </c>
      <c r="E68" s="189">
        <v>1726</v>
      </c>
      <c r="F68" s="189">
        <v>2032</v>
      </c>
      <c r="H68" s="477"/>
      <c r="I68" s="478"/>
      <c r="J68" s="228"/>
      <c r="K68" s="115"/>
      <c r="L68" s="115"/>
      <c r="M68" s="233"/>
      <c r="N68" s="233"/>
    </row>
    <row r="69" spans="1:14" ht="15" customHeight="1">
      <c r="A69" s="106" t="s">
        <v>665</v>
      </c>
      <c r="B69" s="115"/>
      <c r="C69" s="115"/>
      <c r="D69" s="115"/>
      <c r="E69" s="166"/>
      <c r="F69" s="166"/>
      <c r="H69" s="475" t="s">
        <v>493</v>
      </c>
      <c r="I69" s="476"/>
      <c r="J69" s="226">
        <v>525</v>
      </c>
      <c r="K69" s="227">
        <v>510</v>
      </c>
      <c r="L69" s="227">
        <v>587</v>
      </c>
      <c r="M69" s="227">
        <v>584</v>
      </c>
      <c r="N69" s="227">
        <v>591</v>
      </c>
    </row>
    <row r="70" spans="1:14" ht="15" customHeight="1">
      <c r="A70" s="106" t="s">
        <v>648</v>
      </c>
      <c r="E70" s="166"/>
      <c r="F70" s="166"/>
      <c r="H70" s="477"/>
      <c r="I70" s="478"/>
      <c r="J70" s="228"/>
      <c r="K70" s="115"/>
      <c r="L70" s="115"/>
      <c r="M70" s="115"/>
      <c r="N70" s="115"/>
    </row>
    <row r="71" spans="1:14" ht="15" customHeight="1">
      <c r="A71" s="115"/>
      <c r="B71" s="166"/>
      <c r="C71" s="166"/>
      <c r="D71" s="166"/>
      <c r="E71" s="166"/>
      <c r="F71" s="166"/>
      <c r="H71" s="475" t="s">
        <v>669</v>
      </c>
      <c r="I71" s="476"/>
      <c r="J71" s="226">
        <v>292</v>
      </c>
      <c r="K71" s="227">
        <v>294</v>
      </c>
      <c r="L71" s="227">
        <v>392</v>
      </c>
      <c r="M71" s="227">
        <v>240</v>
      </c>
      <c r="N71" s="227">
        <v>426</v>
      </c>
    </row>
    <row r="72" spans="1:14" ht="15" customHeight="1">
      <c r="A72" s="145"/>
      <c r="B72" s="166"/>
      <c r="C72" s="166"/>
      <c r="D72" s="166"/>
      <c r="E72" s="166"/>
      <c r="F72" s="166"/>
      <c r="H72" s="115"/>
      <c r="I72" s="114" t="s">
        <v>495</v>
      </c>
      <c r="J72" s="228">
        <v>121</v>
      </c>
      <c r="K72" s="115">
        <v>97</v>
      </c>
      <c r="L72" s="115">
        <v>106</v>
      </c>
      <c r="M72" s="115">
        <v>104</v>
      </c>
      <c r="N72" s="115">
        <v>133</v>
      </c>
    </row>
    <row r="73" spans="2:14" ht="15" customHeight="1">
      <c r="B73" s="115"/>
      <c r="C73" s="115"/>
      <c r="D73" s="115"/>
      <c r="E73" s="115"/>
      <c r="F73" s="115"/>
      <c r="H73" s="115"/>
      <c r="I73" s="114" t="s">
        <v>666</v>
      </c>
      <c r="J73" s="228">
        <v>5</v>
      </c>
      <c r="K73" s="115">
        <v>5</v>
      </c>
      <c r="L73" s="115">
        <v>8</v>
      </c>
      <c r="M73" s="115">
        <v>4</v>
      </c>
      <c r="N73" s="115">
        <v>20</v>
      </c>
    </row>
    <row r="74" spans="8:14" ht="15" customHeight="1">
      <c r="H74" s="189"/>
      <c r="I74" s="190" t="s">
        <v>667</v>
      </c>
      <c r="J74" s="228">
        <v>132</v>
      </c>
      <c r="K74" s="115">
        <v>161</v>
      </c>
      <c r="L74" s="115">
        <v>128</v>
      </c>
      <c r="M74" s="115">
        <v>95</v>
      </c>
      <c r="N74" s="115">
        <v>116</v>
      </c>
    </row>
    <row r="75" spans="8:14" ht="15" customHeight="1">
      <c r="H75" s="106" t="s">
        <v>780</v>
      </c>
      <c r="J75" s="164"/>
      <c r="K75" s="164"/>
      <c r="L75" s="164"/>
      <c r="M75" s="164"/>
      <c r="N75" s="164"/>
    </row>
    <row r="76" spans="8:14" ht="15" customHeight="1">
      <c r="H76" s="106" t="s">
        <v>781</v>
      </c>
      <c r="J76" s="115"/>
      <c r="K76" s="115"/>
      <c r="L76" s="115"/>
      <c r="M76" s="115"/>
      <c r="N76" s="115"/>
    </row>
    <row r="77" spans="8:14" ht="15" customHeight="1">
      <c r="H77" s="106" t="s">
        <v>648</v>
      </c>
      <c r="J77" s="115"/>
      <c r="K77" s="115"/>
      <c r="L77" s="115"/>
      <c r="M77" s="115"/>
      <c r="N77" s="115"/>
    </row>
    <row r="78" ht="15" customHeight="1"/>
  </sheetData>
  <sheetProtection/>
  <mergeCells count="17">
    <mergeCell ref="H67:I67"/>
    <mergeCell ref="A2:F2"/>
    <mergeCell ref="H2:N2"/>
    <mergeCell ref="A3:F3"/>
    <mergeCell ref="H3:N3"/>
    <mergeCell ref="H5:I5"/>
    <mergeCell ref="H6:I6"/>
    <mergeCell ref="H69:I69"/>
    <mergeCell ref="H8:I8"/>
    <mergeCell ref="H47:I47"/>
    <mergeCell ref="H70:I70"/>
    <mergeCell ref="H71:I71"/>
    <mergeCell ref="H52:I52"/>
    <mergeCell ref="H58:I58"/>
    <mergeCell ref="H63:I63"/>
    <mergeCell ref="H68:I68"/>
    <mergeCell ref="H66:I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zoomScale="70" zoomScaleNormal="70" zoomScalePageLayoutView="0" workbookViewId="0" topLeftCell="I44">
      <selection activeCell="N39" sqref="N39"/>
    </sheetView>
  </sheetViews>
  <sheetFormatPr defaultColWidth="10.59765625" defaultRowHeight="15"/>
  <cols>
    <col min="1" max="1" width="16.09765625" style="1" customWidth="1"/>
    <col min="2" max="11" width="13.59765625" style="1" customWidth="1"/>
    <col min="12" max="12" width="14.19921875" style="1" customWidth="1"/>
    <col min="13" max="14" width="2.59765625" style="1" customWidth="1"/>
    <col min="15" max="15" width="25.59765625" style="1" customWidth="1"/>
    <col min="16" max="20" width="17.59765625" style="1" customWidth="1"/>
    <col min="21" max="16384" width="10.59765625" style="1" customWidth="1"/>
  </cols>
  <sheetData>
    <row r="1" spans="1:20" s="38" customFormat="1" ht="19.5" customHeight="1">
      <c r="A1" s="2" t="s">
        <v>496</v>
      </c>
      <c r="T1" s="3" t="s">
        <v>497</v>
      </c>
    </row>
    <row r="2" spans="1:20" ht="19.5" customHeight="1">
      <c r="A2" s="349" t="s">
        <v>782</v>
      </c>
      <c r="B2" s="349"/>
      <c r="C2" s="349"/>
      <c r="D2" s="349"/>
      <c r="E2" s="349"/>
      <c r="F2" s="349"/>
      <c r="G2" s="349"/>
      <c r="H2" s="349"/>
      <c r="I2" s="349"/>
      <c r="J2" s="142"/>
      <c r="K2" s="142"/>
      <c r="L2" s="35"/>
      <c r="M2" s="349" t="s">
        <v>804</v>
      </c>
      <c r="N2" s="349"/>
      <c r="O2" s="349"/>
      <c r="P2" s="349"/>
      <c r="Q2" s="349"/>
      <c r="R2" s="349"/>
      <c r="S2" s="349"/>
      <c r="T2" s="349"/>
    </row>
    <row r="3" spans="1:20" ht="19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91" t="s">
        <v>805</v>
      </c>
      <c r="N3" s="392"/>
      <c r="O3" s="392"/>
      <c r="P3" s="392"/>
      <c r="Q3" s="392"/>
      <c r="R3" s="392"/>
      <c r="S3" s="392"/>
      <c r="T3" s="392"/>
    </row>
    <row r="4" spans="1:20" ht="18" customHeight="1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O4" s="51"/>
      <c r="P4" s="51"/>
      <c r="Q4" s="51"/>
      <c r="R4" s="51"/>
      <c r="S4" s="51"/>
      <c r="T4" s="33" t="s">
        <v>498</v>
      </c>
    </row>
    <row r="5" spans="1:20" ht="15" customHeight="1">
      <c r="A5" s="409" t="s">
        <v>499</v>
      </c>
      <c r="B5" s="465" t="s">
        <v>500</v>
      </c>
      <c r="C5" s="393"/>
      <c r="D5" s="393"/>
      <c r="E5" s="393"/>
      <c r="F5" s="393"/>
      <c r="G5" s="393"/>
      <c r="H5" s="393"/>
      <c r="I5" s="393"/>
      <c r="J5" s="9"/>
      <c r="K5" s="9"/>
      <c r="L5" s="35"/>
      <c r="M5" s="411" t="s">
        <v>501</v>
      </c>
      <c r="N5" s="411"/>
      <c r="O5" s="412"/>
      <c r="P5" s="291" t="s">
        <v>738</v>
      </c>
      <c r="Q5" s="291" t="s">
        <v>768</v>
      </c>
      <c r="R5" s="291" t="s">
        <v>769</v>
      </c>
      <c r="S5" s="291" t="s">
        <v>770</v>
      </c>
      <c r="T5" s="306" t="s">
        <v>771</v>
      </c>
    </row>
    <row r="6" spans="1:20" ht="15" customHeight="1">
      <c r="A6" s="444"/>
      <c r="B6" s="521"/>
      <c r="C6" s="392"/>
      <c r="D6" s="392"/>
      <c r="E6" s="392"/>
      <c r="F6" s="392"/>
      <c r="G6" s="392"/>
      <c r="H6" s="392"/>
      <c r="I6" s="392"/>
      <c r="J6" s="9"/>
      <c r="K6" s="9"/>
      <c r="L6" s="35"/>
      <c r="M6" s="424" t="s">
        <v>7</v>
      </c>
      <c r="N6" s="424"/>
      <c r="O6" s="425"/>
      <c r="P6" s="238">
        <v>88</v>
      </c>
      <c r="Q6" s="238">
        <f>SUM(Q8,Q33,Q37,Q41)</f>
        <v>85</v>
      </c>
      <c r="R6" s="238">
        <v>96</v>
      </c>
      <c r="S6" s="238">
        <f>SUM(S8,S33,S37,S41)</f>
        <v>71</v>
      </c>
      <c r="T6" s="238">
        <f>SUM(T8,T33,T37,T41)</f>
        <v>112</v>
      </c>
    </row>
    <row r="7" spans="1:20" ht="15" customHeight="1">
      <c r="A7" s="444"/>
      <c r="B7" s="379" t="s">
        <v>502</v>
      </c>
      <c r="C7" s="448" t="s">
        <v>649</v>
      </c>
      <c r="D7" s="506"/>
      <c r="E7" s="506"/>
      <c r="F7" s="507" t="s">
        <v>788</v>
      </c>
      <c r="G7" s="508"/>
      <c r="H7" s="508"/>
      <c r="I7" s="508"/>
      <c r="J7" s="9"/>
      <c r="K7" s="9"/>
      <c r="L7" s="35"/>
      <c r="M7" s="96"/>
      <c r="N7" s="96"/>
      <c r="O7" s="97"/>
      <c r="P7" s="162"/>
      <c r="Q7" s="289"/>
      <c r="R7" s="289"/>
      <c r="S7" s="289"/>
      <c r="T7" s="289"/>
    </row>
    <row r="8" spans="1:20" ht="15" customHeight="1">
      <c r="A8" s="444"/>
      <c r="B8" s="522"/>
      <c r="C8" s="449"/>
      <c r="D8" s="442"/>
      <c r="E8" s="442"/>
      <c r="F8" s="491"/>
      <c r="G8" s="492"/>
      <c r="H8" s="492"/>
      <c r="I8" s="492"/>
      <c r="J8" s="9"/>
      <c r="K8" s="9"/>
      <c r="L8" s="35"/>
      <c r="M8" s="473" t="s">
        <v>503</v>
      </c>
      <c r="N8" s="473"/>
      <c r="O8" s="501"/>
      <c r="P8" s="239">
        <v>86</v>
      </c>
      <c r="Q8" s="239">
        <v>84</v>
      </c>
      <c r="R8" s="239">
        <v>94</v>
      </c>
      <c r="S8" s="239">
        <f>SUM(S9:S31)</f>
        <v>70</v>
      </c>
      <c r="T8" s="239">
        <v>111</v>
      </c>
    </row>
    <row r="9" spans="1:20" ht="15" customHeight="1">
      <c r="A9" s="444"/>
      <c r="B9" s="380" t="s">
        <v>642</v>
      </c>
      <c r="C9" s="376" t="s">
        <v>784</v>
      </c>
      <c r="D9" s="376" t="s">
        <v>785</v>
      </c>
      <c r="E9" s="376" t="s">
        <v>786</v>
      </c>
      <c r="F9" s="511" t="s">
        <v>787</v>
      </c>
      <c r="G9" s="512"/>
      <c r="H9" s="516" t="s">
        <v>650</v>
      </c>
      <c r="I9" s="517"/>
      <c r="J9" s="143"/>
      <c r="K9" s="143"/>
      <c r="L9" s="35"/>
      <c r="M9" s="7"/>
      <c r="N9" s="7" t="s">
        <v>504</v>
      </c>
      <c r="O9" s="17" t="s">
        <v>505</v>
      </c>
      <c r="P9" s="240">
        <v>20</v>
      </c>
      <c r="Q9" s="96">
        <v>24</v>
      </c>
      <c r="R9" s="96">
        <v>19</v>
      </c>
      <c r="S9" s="96">
        <v>11</v>
      </c>
      <c r="T9" s="96">
        <v>38</v>
      </c>
    </row>
    <row r="10" spans="1:20" ht="15" customHeight="1">
      <c r="A10" s="444"/>
      <c r="B10" s="380"/>
      <c r="C10" s="509"/>
      <c r="D10" s="509"/>
      <c r="E10" s="509"/>
      <c r="F10" s="513"/>
      <c r="G10" s="512"/>
      <c r="H10" s="518"/>
      <c r="I10" s="512"/>
      <c r="J10" s="143"/>
      <c r="K10" s="143"/>
      <c r="M10" s="45"/>
      <c r="N10" s="45"/>
      <c r="O10" s="6" t="s">
        <v>506</v>
      </c>
      <c r="P10" s="241" t="s">
        <v>12</v>
      </c>
      <c r="Q10" s="242" t="s">
        <v>12</v>
      </c>
      <c r="R10" s="242" t="s">
        <v>12</v>
      </c>
      <c r="S10" s="242" t="s">
        <v>12</v>
      </c>
      <c r="T10" s="242" t="s">
        <v>12</v>
      </c>
    </row>
    <row r="11" spans="1:20" ht="15" customHeight="1">
      <c r="A11" s="444"/>
      <c r="B11" s="380"/>
      <c r="C11" s="509"/>
      <c r="D11" s="509"/>
      <c r="E11" s="509"/>
      <c r="F11" s="514"/>
      <c r="G11" s="515"/>
      <c r="H11" s="519"/>
      <c r="I11" s="520"/>
      <c r="J11" s="144"/>
      <c r="K11" s="143"/>
      <c r="L11" s="35"/>
      <c r="M11" s="7"/>
      <c r="N11" s="7"/>
      <c r="O11" s="17" t="s">
        <v>507</v>
      </c>
      <c r="P11" s="241">
        <v>0</v>
      </c>
      <c r="Q11" s="242" t="s">
        <v>12</v>
      </c>
      <c r="R11" s="242" t="s">
        <v>12</v>
      </c>
      <c r="S11" s="242" t="s">
        <v>12</v>
      </c>
      <c r="T11" s="242" t="s">
        <v>12</v>
      </c>
    </row>
    <row r="12" spans="1:20" ht="15" customHeight="1">
      <c r="A12" s="444"/>
      <c r="B12" s="380"/>
      <c r="C12" s="509"/>
      <c r="D12" s="509"/>
      <c r="E12" s="509"/>
      <c r="F12" s="388" t="s">
        <v>508</v>
      </c>
      <c r="G12" s="388" t="s">
        <v>509</v>
      </c>
      <c r="H12" s="379" t="s">
        <v>508</v>
      </c>
      <c r="I12" s="448" t="s">
        <v>509</v>
      </c>
      <c r="J12" s="392"/>
      <c r="K12" s="392"/>
      <c r="M12" s="45"/>
      <c r="N12" s="45"/>
      <c r="O12" s="6" t="s">
        <v>510</v>
      </c>
      <c r="P12" s="241" t="s">
        <v>12</v>
      </c>
      <c r="Q12" s="242" t="s">
        <v>12</v>
      </c>
      <c r="R12" s="242" t="s">
        <v>12</v>
      </c>
      <c r="S12" s="242" t="s">
        <v>12</v>
      </c>
      <c r="T12" s="242" t="s">
        <v>12</v>
      </c>
    </row>
    <row r="13" spans="1:20" ht="15" customHeight="1">
      <c r="A13" s="443"/>
      <c r="B13" s="381"/>
      <c r="C13" s="510"/>
      <c r="D13" s="510"/>
      <c r="E13" s="510"/>
      <c r="F13" s="455"/>
      <c r="G13" s="455"/>
      <c r="H13" s="455"/>
      <c r="I13" s="449"/>
      <c r="J13" s="392"/>
      <c r="K13" s="392"/>
      <c r="L13" s="35"/>
      <c r="M13" s="45"/>
      <c r="N13" s="45"/>
      <c r="O13" s="6"/>
      <c r="P13" s="214"/>
      <c r="Q13" s="215"/>
      <c r="R13" s="215"/>
      <c r="S13" s="215"/>
      <c r="T13" s="215"/>
    </row>
    <row r="14" spans="1:20" ht="15" customHeight="1">
      <c r="A14" s="59"/>
      <c r="B14" s="60"/>
      <c r="C14" s="58"/>
      <c r="D14" s="61"/>
      <c r="E14" s="61"/>
      <c r="F14" s="61" t="s">
        <v>670</v>
      </c>
      <c r="G14" s="61" t="s">
        <v>670</v>
      </c>
      <c r="H14" s="61" t="s">
        <v>670</v>
      </c>
      <c r="I14" s="61" t="s">
        <v>670</v>
      </c>
      <c r="J14" s="33"/>
      <c r="K14" s="33"/>
      <c r="L14" s="35"/>
      <c r="M14" s="7"/>
      <c r="N14" s="7"/>
      <c r="O14" s="17" t="s">
        <v>511</v>
      </c>
      <c r="P14" s="241">
        <v>0</v>
      </c>
      <c r="Q14" s="242">
        <v>0</v>
      </c>
      <c r="R14" s="242">
        <v>0</v>
      </c>
      <c r="S14" s="242">
        <v>0</v>
      </c>
      <c r="T14" s="242">
        <v>0</v>
      </c>
    </row>
    <row r="15" spans="1:20" ht="15" customHeight="1">
      <c r="A15" s="5"/>
      <c r="B15" s="119"/>
      <c r="C15" s="4"/>
      <c r="D15" s="33"/>
      <c r="E15" s="33"/>
      <c r="F15" s="33"/>
      <c r="G15" s="33"/>
      <c r="H15" s="33"/>
      <c r="I15" s="33"/>
      <c r="J15" s="33"/>
      <c r="K15" s="33"/>
      <c r="M15" s="7"/>
      <c r="N15" s="7"/>
      <c r="O15" s="17" t="s">
        <v>512</v>
      </c>
      <c r="P15" s="240">
        <v>3</v>
      </c>
      <c r="Q15" s="96">
        <v>3</v>
      </c>
      <c r="R15" s="96">
        <v>3</v>
      </c>
      <c r="S15" s="96">
        <v>3</v>
      </c>
      <c r="T15" s="96">
        <v>3</v>
      </c>
    </row>
    <row r="16" spans="1:20" ht="15" customHeight="1">
      <c r="A16" s="280" t="s">
        <v>783</v>
      </c>
      <c r="B16" s="194">
        <v>116</v>
      </c>
      <c r="C16" s="195">
        <v>16</v>
      </c>
      <c r="D16" s="195">
        <v>156</v>
      </c>
      <c r="E16" s="195">
        <v>814</v>
      </c>
      <c r="F16" s="195">
        <v>3578</v>
      </c>
      <c r="G16" s="195">
        <v>537</v>
      </c>
      <c r="H16" s="195">
        <v>3903</v>
      </c>
      <c r="I16" s="195">
        <v>593</v>
      </c>
      <c r="J16" s="148"/>
      <c r="K16" s="148"/>
      <c r="M16" s="7"/>
      <c r="N16" s="7"/>
      <c r="O16" s="17" t="s">
        <v>513</v>
      </c>
      <c r="P16" s="240">
        <v>5</v>
      </c>
      <c r="Q16" s="96">
        <v>5</v>
      </c>
      <c r="R16" s="96">
        <v>5</v>
      </c>
      <c r="S16" s="96">
        <v>4</v>
      </c>
      <c r="T16" s="96">
        <v>4</v>
      </c>
    </row>
    <row r="17" spans="1:20" ht="15" customHeight="1">
      <c r="A17" s="27"/>
      <c r="B17" s="234"/>
      <c r="C17" s="235"/>
      <c r="D17" s="235"/>
      <c r="E17" s="235"/>
      <c r="F17" s="235"/>
      <c r="G17" s="235"/>
      <c r="H17" s="235"/>
      <c r="I17" s="235"/>
      <c r="J17" s="169"/>
      <c r="K17" s="169"/>
      <c r="L17" s="35"/>
      <c r="M17" s="45"/>
      <c r="N17" s="45"/>
      <c r="O17" s="6" t="s">
        <v>514</v>
      </c>
      <c r="P17" s="241" t="s">
        <v>12</v>
      </c>
      <c r="Q17" s="242">
        <v>0</v>
      </c>
      <c r="R17" s="242" t="s">
        <v>12</v>
      </c>
      <c r="S17" s="242" t="s">
        <v>12</v>
      </c>
      <c r="T17" s="242" t="s">
        <v>12</v>
      </c>
    </row>
    <row r="18" spans="1:20" ht="15" customHeight="1">
      <c r="A18" s="301"/>
      <c r="B18" s="236"/>
      <c r="C18" s="237"/>
      <c r="D18" s="237"/>
      <c r="E18" s="237"/>
      <c r="F18" s="237"/>
      <c r="G18" s="237"/>
      <c r="H18" s="237"/>
      <c r="I18" s="237"/>
      <c r="J18" s="170"/>
      <c r="K18" s="170"/>
      <c r="M18" s="7"/>
      <c r="N18" s="7"/>
      <c r="O18" s="17" t="s">
        <v>515</v>
      </c>
      <c r="P18" s="240">
        <v>1</v>
      </c>
      <c r="Q18" s="96">
        <v>2</v>
      </c>
      <c r="R18" s="96">
        <v>1</v>
      </c>
      <c r="S18" s="96">
        <v>1</v>
      </c>
      <c r="T18" s="242">
        <v>1</v>
      </c>
    </row>
    <row r="19" spans="1:20" ht="15" customHeight="1">
      <c r="A19" s="294">
        <v>5</v>
      </c>
      <c r="B19" s="194">
        <v>120</v>
      </c>
      <c r="C19" s="195">
        <v>10</v>
      </c>
      <c r="D19" s="197" t="s">
        <v>35</v>
      </c>
      <c r="E19" s="195">
        <v>1408</v>
      </c>
      <c r="F19" s="195">
        <v>3669</v>
      </c>
      <c r="G19" s="195">
        <v>547</v>
      </c>
      <c r="H19" s="195">
        <v>3268</v>
      </c>
      <c r="I19" s="195">
        <v>488</v>
      </c>
      <c r="J19" s="148"/>
      <c r="K19" s="148"/>
      <c r="L19" s="35"/>
      <c r="M19" s="45"/>
      <c r="N19" s="45"/>
      <c r="O19" s="6"/>
      <c r="P19" s="214"/>
      <c r="Q19" s="215"/>
      <c r="R19" s="215"/>
      <c r="S19" s="215"/>
      <c r="T19" s="215"/>
    </row>
    <row r="20" spans="1:20" ht="15" customHeight="1">
      <c r="A20" s="302"/>
      <c r="B20" s="234"/>
      <c r="C20" s="235"/>
      <c r="D20" s="235"/>
      <c r="E20" s="235"/>
      <c r="F20" s="235"/>
      <c r="G20" s="235"/>
      <c r="H20" s="235"/>
      <c r="I20" s="235"/>
      <c r="J20" s="169"/>
      <c r="K20" s="169"/>
      <c r="M20" s="7"/>
      <c r="N20" s="7"/>
      <c r="O20" s="17" t="s">
        <v>516</v>
      </c>
      <c r="P20" s="240">
        <v>22</v>
      </c>
      <c r="Q20" s="96">
        <v>16</v>
      </c>
      <c r="R20" s="96">
        <v>20</v>
      </c>
      <c r="S20" s="96">
        <v>15</v>
      </c>
      <c r="T20" s="96">
        <v>22</v>
      </c>
    </row>
    <row r="21" spans="1:20" ht="15" customHeight="1">
      <c r="A21" s="301"/>
      <c r="B21" s="236"/>
      <c r="C21" s="237"/>
      <c r="D21" s="237"/>
      <c r="E21" s="237"/>
      <c r="F21" s="237"/>
      <c r="G21" s="237"/>
      <c r="H21" s="237"/>
      <c r="I21" s="237"/>
      <c r="J21" s="170"/>
      <c r="K21" s="170"/>
      <c r="L21" s="35"/>
      <c r="M21" s="45"/>
      <c r="N21" s="45"/>
      <c r="O21" s="6" t="s">
        <v>517</v>
      </c>
      <c r="P21" s="241" t="s">
        <v>12</v>
      </c>
      <c r="Q21" s="242" t="s">
        <v>12</v>
      </c>
      <c r="R21" s="242" t="s">
        <v>12</v>
      </c>
      <c r="S21" s="242" t="s">
        <v>12</v>
      </c>
      <c r="T21" s="242" t="s">
        <v>12</v>
      </c>
    </row>
    <row r="22" spans="1:20" ht="15" customHeight="1">
      <c r="A22" s="294">
        <v>6</v>
      </c>
      <c r="B22" s="194">
        <v>117</v>
      </c>
      <c r="C22" s="195">
        <v>10</v>
      </c>
      <c r="D22" s="195">
        <v>62</v>
      </c>
      <c r="E22" s="195">
        <v>1125</v>
      </c>
      <c r="F22" s="195">
        <v>3164</v>
      </c>
      <c r="G22" s="195">
        <v>473</v>
      </c>
      <c r="H22" s="195">
        <v>3173</v>
      </c>
      <c r="I22" s="195">
        <v>476</v>
      </c>
      <c r="J22" s="148"/>
      <c r="K22" s="148"/>
      <c r="M22" s="7"/>
      <c r="N22" s="7"/>
      <c r="O22" s="17" t="s">
        <v>518</v>
      </c>
      <c r="P22" s="240">
        <v>10</v>
      </c>
      <c r="Q22" s="96">
        <v>11</v>
      </c>
      <c r="R22" s="96">
        <v>17</v>
      </c>
      <c r="S22" s="96">
        <v>12</v>
      </c>
      <c r="T22" s="96">
        <v>15</v>
      </c>
    </row>
    <row r="23" spans="1:20" ht="15" customHeight="1">
      <c r="A23" s="302"/>
      <c r="B23" s="234"/>
      <c r="C23" s="235"/>
      <c r="D23" s="235"/>
      <c r="E23" s="235"/>
      <c r="F23" s="235"/>
      <c r="G23" s="235"/>
      <c r="H23" s="235"/>
      <c r="I23" s="235"/>
      <c r="J23" s="169"/>
      <c r="K23" s="169"/>
      <c r="M23" s="7"/>
      <c r="N23" s="7"/>
      <c r="O23" s="17" t="s">
        <v>519</v>
      </c>
      <c r="P23" s="240">
        <v>19</v>
      </c>
      <c r="Q23" s="96">
        <v>19</v>
      </c>
      <c r="R23" s="96">
        <v>26</v>
      </c>
      <c r="S23" s="96">
        <v>21</v>
      </c>
      <c r="T23" s="96">
        <v>26</v>
      </c>
    </row>
    <row r="24" spans="1:20" ht="15" customHeight="1">
      <c r="A24" s="301"/>
      <c r="B24" s="236"/>
      <c r="C24" s="237"/>
      <c r="D24" s="237"/>
      <c r="E24" s="237"/>
      <c r="F24" s="237"/>
      <c r="G24" s="237"/>
      <c r="H24" s="237"/>
      <c r="I24" s="237"/>
      <c r="J24" s="170"/>
      <c r="K24" s="170"/>
      <c r="M24" s="7"/>
      <c r="N24" s="7"/>
      <c r="O24" s="17" t="s">
        <v>520</v>
      </c>
      <c r="P24" s="240">
        <v>2</v>
      </c>
      <c r="Q24" s="96">
        <v>2</v>
      </c>
      <c r="R24" s="96">
        <v>1</v>
      </c>
      <c r="S24" s="96">
        <v>1</v>
      </c>
      <c r="T24" s="96">
        <v>1</v>
      </c>
    </row>
    <row r="25" spans="1:20" ht="15" customHeight="1">
      <c r="A25" s="294">
        <v>7</v>
      </c>
      <c r="B25" s="194">
        <v>113</v>
      </c>
      <c r="C25" s="195">
        <v>15</v>
      </c>
      <c r="D25" s="195">
        <v>60</v>
      </c>
      <c r="E25" s="195">
        <v>1195</v>
      </c>
      <c r="F25" s="195">
        <v>3289</v>
      </c>
      <c r="G25" s="195">
        <v>493</v>
      </c>
      <c r="H25" s="195">
        <v>4015</v>
      </c>
      <c r="I25" s="195">
        <v>602</v>
      </c>
      <c r="J25" s="148"/>
      <c r="K25" s="148"/>
      <c r="L25" s="35"/>
      <c r="M25" s="45"/>
      <c r="N25" s="45"/>
      <c r="O25" s="6"/>
      <c r="P25" s="214"/>
      <c r="Q25" s="215"/>
      <c r="R25" s="215"/>
      <c r="S25" s="215"/>
      <c r="T25" s="215"/>
    </row>
    <row r="26" spans="1:20" ht="15" customHeight="1">
      <c r="A26" s="302"/>
      <c r="B26" s="234"/>
      <c r="C26" s="235"/>
      <c r="D26" s="235"/>
      <c r="E26" s="235"/>
      <c r="F26" s="235"/>
      <c r="G26" s="235"/>
      <c r="H26" s="235"/>
      <c r="I26" s="235"/>
      <c r="J26" s="169"/>
      <c r="K26" s="169"/>
      <c r="M26" s="7"/>
      <c r="N26" s="7"/>
      <c r="O26" s="17" t="s">
        <v>521</v>
      </c>
      <c r="P26" s="241">
        <v>0</v>
      </c>
      <c r="Q26" s="96">
        <v>0</v>
      </c>
      <c r="R26" s="96">
        <v>0</v>
      </c>
      <c r="S26" s="96">
        <v>0</v>
      </c>
      <c r="T26" s="242" t="s">
        <v>12</v>
      </c>
    </row>
    <row r="27" spans="1:20" ht="15" customHeight="1">
      <c r="A27" s="301"/>
      <c r="B27" s="236"/>
      <c r="C27" s="237"/>
      <c r="D27" s="237"/>
      <c r="E27" s="237"/>
      <c r="F27" s="237"/>
      <c r="G27" s="237"/>
      <c r="H27" s="237"/>
      <c r="I27" s="237"/>
      <c r="J27" s="170"/>
      <c r="K27" s="170"/>
      <c r="M27" s="7"/>
      <c r="N27" s="7"/>
      <c r="O27" s="17" t="s">
        <v>522</v>
      </c>
      <c r="P27" s="240">
        <v>1</v>
      </c>
      <c r="Q27" s="96">
        <v>0</v>
      </c>
      <c r="R27" s="96">
        <v>0</v>
      </c>
      <c r="S27" s="96">
        <v>0</v>
      </c>
      <c r="T27" s="242">
        <v>0</v>
      </c>
    </row>
    <row r="28" spans="1:20" ht="15" customHeight="1">
      <c r="A28" s="303">
        <v>8</v>
      </c>
      <c r="B28" s="247">
        <v>118</v>
      </c>
      <c r="C28" s="248">
        <v>40</v>
      </c>
      <c r="D28" s="248">
        <v>60</v>
      </c>
      <c r="E28" s="248">
        <v>1202</v>
      </c>
      <c r="F28" s="248">
        <v>3741</v>
      </c>
      <c r="G28" s="248">
        <v>561</v>
      </c>
      <c r="H28" s="248">
        <v>3619</v>
      </c>
      <c r="I28" s="248">
        <v>543</v>
      </c>
      <c r="J28" s="147"/>
      <c r="K28" s="147"/>
      <c r="L28" s="35"/>
      <c r="M28" s="45"/>
      <c r="N28" s="45"/>
      <c r="O28" s="6" t="s">
        <v>523</v>
      </c>
      <c r="P28" s="241">
        <v>0</v>
      </c>
      <c r="Q28" s="242">
        <v>0</v>
      </c>
      <c r="R28" s="242" t="s">
        <v>12</v>
      </c>
      <c r="S28" s="242" t="s">
        <v>12</v>
      </c>
      <c r="T28" s="242" t="s">
        <v>12</v>
      </c>
    </row>
    <row r="29" spans="1:20" ht="15" customHeight="1">
      <c r="A29" s="120"/>
      <c r="B29" s="121"/>
      <c r="C29" s="73"/>
      <c r="D29" s="73"/>
      <c r="E29" s="73"/>
      <c r="F29" s="73"/>
      <c r="G29" s="73"/>
      <c r="H29" s="73"/>
      <c r="I29" s="73"/>
      <c r="J29" s="7"/>
      <c r="K29" s="7"/>
      <c r="M29" s="7"/>
      <c r="N29" s="7"/>
      <c r="O29" s="17" t="s">
        <v>524</v>
      </c>
      <c r="P29" s="240">
        <v>0</v>
      </c>
      <c r="Q29" s="96">
        <v>1</v>
      </c>
      <c r="R29" s="96">
        <v>0</v>
      </c>
      <c r="S29" s="96">
        <v>0</v>
      </c>
      <c r="T29" s="242">
        <v>0</v>
      </c>
    </row>
    <row r="30" spans="1:20" ht="15" customHeight="1">
      <c r="A30" s="122"/>
      <c r="M30" s="7"/>
      <c r="N30" s="7"/>
      <c r="O30" s="17" t="s">
        <v>525</v>
      </c>
      <c r="P30" s="240">
        <v>1</v>
      </c>
      <c r="Q30" s="96">
        <v>1</v>
      </c>
      <c r="R30" s="96">
        <v>1</v>
      </c>
      <c r="S30" s="96">
        <v>1</v>
      </c>
      <c r="T30" s="242">
        <v>1</v>
      </c>
    </row>
    <row r="31" spans="13:20" ht="15" customHeight="1" thickBot="1">
      <c r="M31" s="7"/>
      <c r="N31" s="7"/>
      <c r="O31" s="17" t="s">
        <v>526</v>
      </c>
      <c r="P31" s="240">
        <v>3</v>
      </c>
      <c r="Q31" s="96">
        <v>1</v>
      </c>
      <c r="R31" s="96">
        <v>2</v>
      </c>
      <c r="S31" s="96">
        <v>1</v>
      </c>
      <c r="T31" s="96">
        <v>1</v>
      </c>
    </row>
    <row r="32" spans="1:20" ht="15" customHeight="1">
      <c r="A32" s="409" t="s">
        <v>531</v>
      </c>
      <c r="B32" s="488" t="s">
        <v>789</v>
      </c>
      <c r="C32" s="393"/>
      <c r="D32" s="393"/>
      <c r="E32" s="393"/>
      <c r="F32" s="393"/>
      <c r="G32" s="409"/>
      <c r="H32" s="488" t="s">
        <v>797</v>
      </c>
      <c r="I32" s="393"/>
      <c r="J32" s="393"/>
      <c r="M32" s="45"/>
      <c r="N32" s="45"/>
      <c r="O32" s="46"/>
      <c r="P32" s="151"/>
      <c r="Q32" s="152"/>
      <c r="R32" s="152"/>
      <c r="S32" s="152"/>
      <c r="T32" s="152"/>
    </row>
    <row r="33" spans="1:20" ht="15" customHeight="1">
      <c r="A33" s="444"/>
      <c r="B33" s="449"/>
      <c r="C33" s="442"/>
      <c r="D33" s="442"/>
      <c r="E33" s="442"/>
      <c r="F33" s="442"/>
      <c r="G33" s="443"/>
      <c r="H33" s="449"/>
      <c r="I33" s="442"/>
      <c r="J33" s="442"/>
      <c r="L33" s="35"/>
      <c r="M33" s="473" t="s">
        <v>613</v>
      </c>
      <c r="N33" s="473"/>
      <c r="O33" s="501"/>
      <c r="P33" s="239">
        <f>SUM(P34:P35)</f>
        <v>0</v>
      </c>
      <c r="Q33" s="239">
        <f>SUM(Q34:Q35)</f>
        <v>0</v>
      </c>
      <c r="R33" s="239">
        <f>SUM(R34:R35)</f>
        <v>0</v>
      </c>
      <c r="S33" s="239">
        <f>SUM(S34:S35)</f>
        <v>0</v>
      </c>
      <c r="T33" s="239">
        <f>SUM(T34:T35)</f>
        <v>0</v>
      </c>
    </row>
    <row r="34" spans="1:20" ht="15" customHeight="1">
      <c r="A34" s="444"/>
      <c r="B34" s="494" t="s">
        <v>790</v>
      </c>
      <c r="C34" s="460"/>
      <c r="D34" s="494" t="s">
        <v>791</v>
      </c>
      <c r="E34" s="460"/>
      <c r="F34" s="494" t="s">
        <v>792</v>
      </c>
      <c r="G34" s="504"/>
      <c r="H34" s="494" t="s">
        <v>798</v>
      </c>
      <c r="I34" s="506"/>
      <c r="J34" s="506"/>
      <c r="L34" s="35"/>
      <c r="M34" s="7"/>
      <c r="N34" s="7"/>
      <c r="O34" s="17" t="s">
        <v>527</v>
      </c>
      <c r="P34" s="240">
        <v>0</v>
      </c>
      <c r="Q34" s="96">
        <v>0</v>
      </c>
      <c r="R34" s="96">
        <v>0</v>
      </c>
      <c r="S34" s="96">
        <v>0</v>
      </c>
      <c r="T34" s="242">
        <v>0</v>
      </c>
    </row>
    <row r="35" spans="1:20" ht="15" customHeight="1">
      <c r="A35" s="444"/>
      <c r="B35" s="449"/>
      <c r="C35" s="443"/>
      <c r="D35" s="449"/>
      <c r="E35" s="443"/>
      <c r="F35" s="496"/>
      <c r="G35" s="505"/>
      <c r="H35" s="449"/>
      <c r="I35" s="442"/>
      <c r="J35" s="442"/>
      <c r="M35" s="45"/>
      <c r="N35" s="45"/>
      <c r="O35" s="6" t="s">
        <v>528</v>
      </c>
      <c r="P35" s="241" t="s">
        <v>12</v>
      </c>
      <c r="Q35" s="242" t="s">
        <v>12</v>
      </c>
      <c r="R35" s="242">
        <v>0</v>
      </c>
      <c r="S35" s="242" t="s">
        <v>12</v>
      </c>
      <c r="T35" s="242" t="s">
        <v>12</v>
      </c>
    </row>
    <row r="36" spans="1:20" ht="15" customHeight="1">
      <c r="A36" s="444"/>
      <c r="B36" s="379" t="s">
        <v>629</v>
      </c>
      <c r="C36" s="493" t="s">
        <v>793</v>
      </c>
      <c r="D36" s="379" t="s">
        <v>629</v>
      </c>
      <c r="E36" s="493" t="s">
        <v>793</v>
      </c>
      <c r="F36" s="493" t="s">
        <v>794</v>
      </c>
      <c r="G36" s="379" t="s">
        <v>630</v>
      </c>
      <c r="H36" s="379" t="s">
        <v>534</v>
      </c>
      <c r="I36" s="493" t="s">
        <v>795</v>
      </c>
      <c r="J36" s="494" t="s">
        <v>796</v>
      </c>
      <c r="L36" s="35"/>
      <c r="M36" s="82"/>
      <c r="N36" s="82"/>
      <c r="O36" s="123"/>
      <c r="P36" s="151"/>
      <c r="Q36" s="152"/>
      <c r="R36" s="152"/>
      <c r="S36" s="152"/>
      <c r="T36" s="152"/>
    </row>
    <row r="37" spans="1:20" ht="15" customHeight="1">
      <c r="A37" s="443"/>
      <c r="B37" s="455"/>
      <c r="C37" s="455"/>
      <c r="D37" s="455"/>
      <c r="E37" s="455"/>
      <c r="F37" s="455"/>
      <c r="G37" s="455"/>
      <c r="H37" s="455"/>
      <c r="I37" s="455"/>
      <c r="J37" s="449"/>
      <c r="L37" s="35"/>
      <c r="M37" s="473" t="s">
        <v>529</v>
      </c>
      <c r="N37" s="473"/>
      <c r="O37" s="501"/>
      <c r="P37" s="239">
        <f>SUM(P38:P39)</f>
        <v>1</v>
      </c>
      <c r="Q37" s="239">
        <f>SUM(Q38:Q39)</f>
        <v>1</v>
      </c>
      <c r="R37" s="239">
        <f>SUM(R38:R39)</f>
        <v>1</v>
      </c>
      <c r="S37" s="239">
        <f>SUM(S38:S39)</f>
        <v>1</v>
      </c>
      <c r="T37" s="243">
        <v>1</v>
      </c>
    </row>
    <row r="38" spans="1:20" ht="15" customHeight="1">
      <c r="A38" s="126"/>
      <c r="B38" s="127"/>
      <c r="C38" s="127"/>
      <c r="D38" s="128" t="s">
        <v>631</v>
      </c>
      <c r="E38" s="61"/>
      <c r="F38" s="61" t="s">
        <v>632</v>
      </c>
      <c r="G38" s="128" t="s">
        <v>538</v>
      </c>
      <c r="H38" s="61"/>
      <c r="I38" s="61"/>
      <c r="J38" s="128" t="s">
        <v>538</v>
      </c>
      <c r="L38" s="35"/>
      <c r="M38" s="7"/>
      <c r="N38" s="7"/>
      <c r="O38" s="17" t="s">
        <v>530</v>
      </c>
      <c r="P38" s="240">
        <v>0</v>
      </c>
      <c r="Q38" s="96">
        <v>0</v>
      </c>
      <c r="R38" s="96">
        <v>0</v>
      </c>
      <c r="S38" s="96">
        <v>1</v>
      </c>
      <c r="T38" s="242">
        <v>0</v>
      </c>
    </row>
    <row r="39" spans="1:20" ht="15" customHeight="1">
      <c r="A39" s="5"/>
      <c r="B39" s="4"/>
      <c r="C39" s="4"/>
      <c r="D39" s="63"/>
      <c r="E39" s="4"/>
      <c r="F39" s="4"/>
      <c r="G39" s="63"/>
      <c r="H39" s="4"/>
      <c r="I39" s="4"/>
      <c r="J39" s="63"/>
      <c r="M39" s="7"/>
      <c r="N39" s="7"/>
      <c r="O39" s="17" t="s">
        <v>409</v>
      </c>
      <c r="P39" s="240">
        <v>1</v>
      </c>
      <c r="Q39" s="96">
        <v>1</v>
      </c>
      <c r="R39" s="96">
        <v>1</v>
      </c>
      <c r="S39" s="96">
        <v>0</v>
      </c>
      <c r="T39" s="242">
        <v>0</v>
      </c>
    </row>
    <row r="40" spans="1:20" ht="15" customHeight="1">
      <c r="A40" s="282" t="s">
        <v>783</v>
      </c>
      <c r="B40" s="150" t="s">
        <v>653</v>
      </c>
      <c r="C40" s="150" t="s">
        <v>653</v>
      </c>
      <c r="D40" s="150" t="s">
        <v>653</v>
      </c>
      <c r="E40" s="150" t="s">
        <v>653</v>
      </c>
      <c r="F40" s="150" t="s">
        <v>653</v>
      </c>
      <c r="G40" s="150" t="s">
        <v>653</v>
      </c>
      <c r="H40" s="197">
        <v>18</v>
      </c>
      <c r="I40" s="197">
        <v>110</v>
      </c>
      <c r="J40" s="197">
        <v>346</v>
      </c>
      <c r="M40" s="45"/>
      <c r="N40" s="45"/>
      <c r="O40" s="46"/>
      <c r="P40" s="151"/>
      <c r="Q40" s="152"/>
      <c r="R40" s="152"/>
      <c r="S40" s="152"/>
      <c r="T40" s="152"/>
    </row>
    <row r="41" spans="1:20" ht="15" customHeight="1">
      <c r="A41" s="27"/>
      <c r="B41" s="148"/>
      <c r="C41" s="148"/>
      <c r="D41" s="148"/>
      <c r="E41" s="148"/>
      <c r="F41" s="148"/>
      <c r="G41" s="148"/>
      <c r="H41" s="195"/>
      <c r="I41" s="195"/>
      <c r="J41" s="195"/>
      <c r="L41" s="35"/>
      <c r="M41" s="502" t="s">
        <v>806</v>
      </c>
      <c r="N41" s="502"/>
      <c r="O41" s="503"/>
      <c r="P41" s="244" t="s">
        <v>12</v>
      </c>
      <c r="Q41" s="245" t="s">
        <v>12</v>
      </c>
      <c r="R41" s="245" t="s">
        <v>12</v>
      </c>
      <c r="S41" s="245" t="s">
        <v>12</v>
      </c>
      <c r="T41" s="245" t="s">
        <v>12</v>
      </c>
    </row>
    <row r="42" spans="1:20" ht="15" customHeight="1">
      <c r="A42" s="47"/>
      <c r="B42" s="169"/>
      <c r="C42" s="169"/>
      <c r="D42" s="169"/>
      <c r="E42" s="169"/>
      <c r="F42" s="169"/>
      <c r="G42" s="169"/>
      <c r="H42" s="235"/>
      <c r="I42" s="235"/>
      <c r="J42" s="235"/>
      <c r="L42" s="35"/>
      <c r="M42" s="278" t="s">
        <v>807</v>
      </c>
      <c r="R42" s="171"/>
      <c r="S42" s="171"/>
      <c r="T42" s="171"/>
    </row>
    <row r="43" spans="1:13" ht="15" customHeight="1">
      <c r="A43" s="175">
        <v>5</v>
      </c>
      <c r="B43" s="150" t="s">
        <v>653</v>
      </c>
      <c r="C43" s="150" t="s">
        <v>653</v>
      </c>
      <c r="D43" s="150" t="s">
        <v>653</v>
      </c>
      <c r="E43" s="150" t="s">
        <v>653</v>
      </c>
      <c r="F43" s="150" t="s">
        <v>653</v>
      </c>
      <c r="G43" s="150" t="s">
        <v>653</v>
      </c>
      <c r="H43" s="197">
        <v>19</v>
      </c>
      <c r="I43" s="197">
        <v>116</v>
      </c>
      <c r="J43" s="197">
        <v>258</v>
      </c>
      <c r="L43" s="35"/>
      <c r="M43" s="278" t="s">
        <v>808</v>
      </c>
    </row>
    <row r="44" spans="1:13" ht="15" customHeight="1">
      <c r="A44" s="27"/>
      <c r="B44" s="169"/>
      <c r="C44" s="169"/>
      <c r="D44" s="169"/>
      <c r="E44" s="169"/>
      <c r="F44" s="169"/>
      <c r="G44" s="169"/>
      <c r="H44" s="235"/>
      <c r="I44" s="235"/>
      <c r="J44" s="235"/>
      <c r="M44" s="1" t="s">
        <v>636</v>
      </c>
    </row>
    <row r="45" spans="1:10" ht="15" customHeight="1">
      <c r="A45" s="47"/>
      <c r="B45" s="148"/>
      <c r="C45" s="148"/>
      <c r="D45" s="148"/>
      <c r="E45" s="148"/>
      <c r="F45" s="148"/>
      <c r="G45" s="148"/>
      <c r="H45" s="195"/>
      <c r="I45" s="195"/>
      <c r="J45" s="195"/>
    </row>
    <row r="46" spans="1:10" ht="15" customHeight="1">
      <c r="A46" s="175">
        <v>6</v>
      </c>
      <c r="B46" s="150" t="s">
        <v>653</v>
      </c>
      <c r="C46" s="150" t="s">
        <v>653</v>
      </c>
      <c r="D46" s="150" t="s">
        <v>653</v>
      </c>
      <c r="E46" s="150" t="s">
        <v>653</v>
      </c>
      <c r="F46" s="150" t="s">
        <v>653</v>
      </c>
      <c r="G46" s="150" t="s">
        <v>653</v>
      </c>
      <c r="H46" s="197">
        <v>23</v>
      </c>
      <c r="I46" s="197">
        <v>130</v>
      </c>
      <c r="J46" s="197">
        <v>315</v>
      </c>
    </row>
    <row r="47" spans="1:10" ht="15" customHeight="1">
      <c r="A47" s="27"/>
      <c r="B47" s="170"/>
      <c r="C47" s="170"/>
      <c r="D47" s="170"/>
      <c r="E47" s="170"/>
      <c r="F47" s="170"/>
      <c r="G47" s="170"/>
      <c r="H47" s="237"/>
      <c r="I47" s="237"/>
      <c r="J47" s="237"/>
    </row>
    <row r="48" spans="1:10" ht="15" customHeight="1">
      <c r="A48" s="47"/>
      <c r="B48" s="169"/>
      <c r="C48" s="169"/>
      <c r="D48" s="169"/>
      <c r="E48" s="169"/>
      <c r="F48" s="169"/>
      <c r="G48" s="169"/>
      <c r="H48" s="235"/>
      <c r="I48" s="235"/>
      <c r="J48" s="235"/>
    </row>
    <row r="49" spans="1:20" ht="19.5" customHeight="1">
      <c r="A49" s="175">
        <v>7</v>
      </c>
      <c r="B49" s="150" t="s">
        <v>653</v>
      </c>
      <c r="C49" s="150" t="s">
        <v>653</v>
      </c>
      <c r="D49" s="150" t="s">
        <v>653</v>
      </c>
      <c r="E49" s="150" t="s">
        <v>653</v>
      </c>
      <c r="F49" s="150" t="s">
        <v>653</v>
      </c>
      <c r="G49" s="150" t="s">
        <v>653</v>
      </c>
      <c r="H49" s="197">
        <v>22</v>
      </c>
      <c r="I49" s="197">
        <v>230</v>
      </c>
      <c r="J49" s="197">
        <v>217</v>
      </c>
      <c r="M49" s="390"/>
      <c r="N49" s="390"/>
      <c r="O49" s="390"/>
      <c r="P49" s="390"/>
      <c r="Q49" s="390"/>
      <c r="R49" s="390"/>
      <c r="S49" s="390"/>
      <c r="T49" s="390"/>
    </row>
    <row r="50" spans="1:20" ht="19.5" customHeight="1">
      <c r="A50" s="27"/>
      <c r="B50" s="169"/>
      <c r="C50" s="169"/>
      <c r="D50" s="169"/>
      <c r="E50" s="169"/>
      <c r="F50" s="169"/>
      <c r="G50" s="169"/>
      <c r="H50" s="169"/>
      <c r="I50" s="169"/>
      <c r="J50" s="169"/>
      <c r="L50" s="35"/>
      <c r="M50" s="391" t="s">
        <v>809</v>
      </c>
      <c r="N50" s="392"/>
      <c r="O50" s="392"/>
      <c r="P50" s="392"/>
      <c r="Q50" s="392"/>
      <c r="R50" s="392"/>
      <c r="S50" s="392"/>
      <c r="T50" s="392"/>
    </row>
    <row r="51" spans="1:20" ht="18" customHeight="1" thickBot="1">
      <c r="A51" s="47"/>
      <c r="B51" s="170"/>
      <c r="C51" s="170"/>
      <c r="D51" s="170"/>
      <c r="E51" s="170"/>
      <c r="F51" s="170"/>
      <c r="G51" s="170"/>
      <c r="H51" s="170"/>
      <c r="I51" s="170"/>
      <c r="J51" s="170"/>
      <c r="L51" s="35"/>
      <c r="O51" s="51"/>
      <c r="P51" s="51"/>
      <c r="Q51" s="51"/>
      <c r="R51" s="51"/>
      <c r="S51" s="51"/>
      <c r="T51" s="33" t="s">
        <v>498</v>
      </c>
    </row>
    <row r="52" spans="1:21" ht="15" customHeight="1">
      <c r="A52" s="304">
        <v>8</v>
      </c>
      <c r="B52" s="305" t="s">
        <v>653</v>
      </c>
      <c r="C52" s="305" t="s">
        <v>653</v>
      </c>
      <c r="D52" s="305" t="s">
        <v>653</v>
      </c>
      <c r="E52" s="305" t="s">
        <v>653</v>
      </c>
      <c r="F52" s="305" t="s">
        <v>653</v>
      </c>
      <c r="G52" s="305" t="s">
        <v>653</v>
      </c>
      <c r="H52" s="250">
        <v>14</v>
      </c>
      <c r="I52" s="250">
        <v>199</v>
      </c>
      <c r="J52" s="250">
        <v>129</v>
      </c>
      <c r="K52" s="9"/>
      <c r="L52" s="35"/>
      <c r="M52" s="411" t="s">
        <v>532</v>
      </c>
      <c r="N52" s="411"/>
      <c r="O52" s="412"/>
      <c r="P52" s="291" t="s">
        <v>738</v>
      </c>
      <c r="Q52" s="291" t="s">
        <v>768</v>
      </c>
      <c r="R52" s="291" t="s">
        <v>769</v>
      </c>
      <c r="S52" s="291" t="s">
        <v>770</v>
      </c>
      <c r="T52" s="259" t="s">
        <v>771</v>
      </c>
      <c r="U52" s="7"/>
    </row>
    <row r="53" spans="1:20" ht="15" customHeight="1">
      <c r="A53" s="177"/>
      <c r="B53" s="68"/>
      <c r="C53" s="68"/>
      <c r="D53" s="79"/>
      <c r="E53" s="79"/>
      <c r="F53" s="79"/>
      <c r="G53" s="79"/>
      <c r="H53" s="79"/>
      <c r="I53" s="79"/>
      <c r="J53" s="79"/>
      <c r="K53" s="9"/>
      <c r="L53" s="35"/>
      <c r="M53" s="424" t="s">
        <v>7</v>
      </c>
      <c r="N53" s="424"/>
      <c r="O53" s="425"/>
      <c r="P53" s="238">
        <f>SUM(P55,P66)</f>
        <v>73</v>
      </c>
      <c r="Q53" s="238">
        <f>SUM(Q55,Q66)</f>
        <v>56</v>
      </c>
      <c r="R53" s="238">
        <f>SUM(R55,R66)</f>
        <v>44</v>
      </c>
      <c r="S53" s="238">
        <f>SUM(S55,S66)</f>
        <v>57</v>
      </c>
      <c r="T53" s="238">
        <f>SUM(T55,T66)</f>
        <v>64</v>
      </c>
    </row>
    <row r="54" spans="11:20" ht="15" customHeight="1">
      <c r="K54" s="9"/>
      <c r="L54" s="35"/>
      <c r="M54" s="124"/>
      <c r="N54" s="124"/>
      <c r="O54" s="125"/>
      <c r="P54" s="332"/>
      <c r="Q54" s="289"/>
      <c r="R54" s="289"/>
      <c r="S54" s="289"/>
      <c r="T54" s="289"/>
    </row>
    <row r="55" spans="8:20" ht="15" customHeight="1" thickBot="1">
      <c r="H55" s="184"/>
      <c r="I55" s="184"/>
      <c r="K55" s="9"/>
      <c r="L55" s="35"/>
      <c r="M55" s="473" t="s">
        <v>533</v>
      </c>
      <c r="N55" s="473"/>
      <c r="O55" s="501"/>
      <c r="P55" s="239">
        <f>SUM(P56:P64)</f>
        <v>73</v>
      </c>
      <c r="Q55" s="239">
        <f>SUM(Q56:Q64)</f>
        <v>56</v>
      </c>
      <c r="R55" s="239">
        <v>44</v>
      </c>
      <c r="S55" s="239">
        <f>SUM(S56:S64)</f>
        <v>47</v>
      </c>
      <c r="T55" s="239">
        <f>SUM(T56:T64)</f>
        <v>53</v>
      </c>
    </row>
    <row r="56" spans="1:20" ht="15" customHeight="1">
      <c r="A56" s="409" t="s">
        <v>531</v>
      </c>
      <c r="B56" s="488" t="s">
        <v>803</v>
      </c>
      <c r="C56" s="393"/>
      <c r="D56" s="393"/>
      <c r="E56" s="393"/>
      <c r="F56" s="393"/>
      <c r="G56" s="393"/>
      <c r="H56" s="489" t="s">
        <v>799</v>
      </c>
      <c r="I56" s="392"/>
      <c r="J56" s="7"/>
      <c r="K56" s="9"/>
      <c r="L56" s="35"/>
      <c r="M56" s="122"/>
      <c r="N56" s="122"/>
      <c r="O56" s="17" t="s">
        <v>536</v>
      </c>
      <c r="P56" s="240">
        <v>9</v>
      </c>
      <c r="Q56" s="96">
        <v>2</v>
      </c>
      <c r="R56" s="96">
        <v>1</v>
      </c>
      <c r="S56" s="96">
        <v>3</v>
      </c>
      <c r="T56" s="96">
        <v>3</v>
      </c>
    </row>
    <row r="57" spans="1:20" ht="15" customHeight="1">
      <c r="A57" s="444"/>
      <c r="B57" s="449"/>
      <c r="C57" s="442"/>
      <c r="D57" s="442"/>
      <c r="E57" s="442"/>
      <c r="F57" s="442"/>
      <c r="G57" s="442"/>
      <c r="H57" s="490"/>
      <c r="I57" s="392"/>
      <c r="J57" s="7"/>
      <c r="K57" s="9"/>
      <c r="M57" s="122"/>
      <c r="N57" s="122"/>
      <c r="O57" s="17" t="s">
        <v>537</v>
      </c>
      <c r="P57" s="240">
        <v>37</v>
      </c>
      <c r="Q57" s="96">
        <v>33</v>
      </c>
      <c r="R57" s="96">
        <v>22</v>
      </c>
      <c r="S57" s="96">
        <v>25</v>
      </c>
      <c r="T57" s="96">
        <v>31</v>
      </c>
    </row>
    <row r="58" spans="1:20" ht="15" customHeight="1">
      <c r="A58" s="444"/>
      <c r="B58" s="494" t="s">
        <v>801</v>
      </c>
      <c r="C58" s="459"/>
      <c r="D58" s="495"/>
      <c r="E58" s="459" t="s">
        <v>802</v>
      </c>
      <c r="F58" s="459"/>
      <c r="G58" s="495"/>
      <c r="H58" s="490"/>
      <c r="I58" s="392"/>
      <c r="J58" s="7"/>
      <c r="K58" s="63"/>
      <c r="M58" s="4"/>
      <c r="N58" s="4"/>
      <c r="O58" s="6" t="s">
        <v>539</v>
      </c>
      <c r="P58" s="241">
        <v>7</v>
      </c>
      <c r="Q58" s="242" t="s">
        <v>12</v>
      </c>
      <c r="R58" s="242" t="s">
        <v>12</v>
      </c>
      <c r="S58" s="242" t="s">
        <v>12</v>
      </c>
      <c r="T58" s="242" t="s">
        <v>12</v>
      </c>
    </row>
    <row r="59" spans="1:20" ht="15" customHeight="1">
      <c r="A59" s="444"/>
      <c r="B59" s="496"/>
      <c r="C59" s="497"/>
      <c r="D59" s="498"/>
      <c r="E59" s="497"/>
      <c r="F59" s="497"/>
      <c r="G59" s="498"/>
      <c r="H59" s="491"/>
      <c r="I59" s="492"/>
      <c r="J59" s="7"/>
      <c r="K59" s="4"/>
      <c r="L59" s="35"/>
      <c r="M59" s="122"/>
      <c r="N59" s="122"/>
      <c r="O59" s="17" t="s">
        <v>540</v>
      </c>
      <c r="P59" s="240">
        <v>4</v>
      </c>
      <c r="Q59" s="96">
        <v>3</v>
      </c>
      <c r="R59" s="96">
        <v>3</v>
      </c>
      <c r="S59" s="96">
        <v>3</v>
      </c>
      <c r="T59" s="96">
        <v>3</v>
      </c>
    </row>
    <row r="60" spans="1:20" ht="15" customHeight="1">
      <c r="A60" s="444"/>
      <c r="B60" s="379" t="s">
        <v>534</v>
      </c>
      <c r="C60" s="493" t="s">
        <v>800</v>
      </c>
      <c r="D60" s="379" t="s">
        <v>535</v>
      </c>
      <c r="E60" s="379" t="s">
        <v>534</v>
      </c>
      <c r="F60" s="493" t="s">
        <v>800</v>
      </c>
      <c r="G60" s="379" t="s">
        <v>535</v>
      </c>
      <c r="H60" s="499" t="s">
        <v>534</v>
      </c>
      <c r="I60" s="500" t="s">
        <v>633</v>
      </c>
      <c r="J60" s="7"/>
      <c r="K60" s="150"/>
      <c r="M60" s="4"/>
      <c r="N60" s="4"/>
      <c r="O60" s="6"/>
      <c r="P60" s="214"/>
      <c r="Q60" s="215"/>
      <c r="R60" s="215"/>
      <c r="S60" s="215"/>
      <c r="T60" s="215"/>
    </row>
    <row r="61" spans="1:20" ht="15" customHeight="1">
      <c r="A61" s="443"/>
      <c r="B61" s="455"/>
      <c r="C61" s="455"/>
      <c r="D61" s="455"/>
      <c r="E61" s="455"/>
      <c r="F61" s="455"/>
      <c r="G61" s="455"/>
      <c r="H61" s="455"/>
      <c r="I61" s="449"/>
      <c r="K61" s="148"/>
      <c r="L61" s="35"/>
      <c r="M61" s="122"/>
      <c r="N61" s="122"/>
      <c r="O61" s="17" t="s">
        <v>541</v>
      </c>
      <c r="P61" s="241" t="s">
        <v>12</v>
      </c>
      <c r="Q61" s="242" t="s">
        <v>12</v>
      </c>
      <c r="R61" s="242" t="s">
        <v>12</v>
      </c>
      <c r="S61" s="242" t="s">
        <v>12</v>
      </c>
      <c r="T61" s="242" t="s">
        <v>12</v>
      </c>
    </row>
    <row r="62" spans="1:20" ht="15" customHeight="1">
      <c r="A62" s="126"/>
      <c r="B62" s="127"/>
      <c r="C62" s="127"/>
      <c r="D62" s="128" t="s">
        <v>538</v>
      </c>
      <c r="E62" s="61"/>
      <c r="F62" s="61"/>
      <c r="G62" s="128" t="s">
        <v>538</v>
      </c>
      <c r="H62" s="61"/>
      <c r="I62" s="61"/>
      <c r="K62" s="169"/>
      <c r="M62" s="122"/>
      <c r="N62" s="122"/>
      <c r="O62" s="17" t="s">
        <v>542</v>
      </c>
      <c r="P62" s="241">
        <v>15</v>
      </c>
      <c r="Q62" s="242">
        <v>18</v>
      </c>
      <c r="R62" s="242">
        <v>17</v>
      </c>
      <c r="S62" s="242">
        <v>15</v>
      </c>
      <c r="T62" s="242">
        <v>15</v>
      </c>
    </row>
    <row r="63" spans="1:20" ht="15" customHeight="1">
      <c r="A63" s="5"/>
      <c r="B63" s="4"/>
      <c r="C63" s="4"/>
      <c r="D63" s="63"/>
      <c r="E63" s="4"/>
      <c r="F63" s="4"/>
      <c r="G63" s="63"/>
      <c r="H63" s="4"/>
      <c r="I63" s="4"/>
      <c r="K63" s="150"/>
      <c r="M63" s="4"/>
      <c r="N63" s="4"/>
      <c r="O63" s="6" t="s">
        <v>543</v>
      </c>
      <c r="P63" s="241" t="s">
        <v>12</v>
      </c>
      <c r="Q63" s="242" t="s">
        <v>12</v>
      </c>
      <c r="R63" s="242" t="s">
        <v>12</v>
      </c>
      <c r="S63" s="242" t="s">
        <v>12</v>
      </c>
      <c r="T63" s="242" t="s">
        <v>12</v>
      </c>
    </row>
    <row r="64" spans="1:20" ht="15" customHeight="1">
      <c r="A64" s="282" t="s">
        <v>783</v>
      </c>
      <c r="B64" s="197">
        <v>95</v>
      </c>
      <c r="C64" s="197" t="s">
        <v>35</v>
      </c>
      <c r="D64" s="197">
        <v>100</v>
      </c>
      <c r="E64" s="197">
        <v>5</v>
      </c>
      <c r="F64" s="197">
        <v>2</v>
      </c>
      <c r="G64" s="197">
        <v>28</v>
      </c>
      <c r="H64" s="197">
        <v>3</v>
      </c>
      <c r="I64" s="197">
        <v>3</v>
      </c>
      <c r="K64" s="169"/>
      <c r="L64" s="35"/>
      <c r="M64" s="122"/>
      <c r="N64" s="122"/>
      <c r="O64" s="17" t="s">
        <v>355</v>
      </c>
      <c r="P64" s="241">
        <v>1</v>
      </c>
      <c r="Q64" s="242">
        <v>0</v>
      </c>
      <c r="R64" s="242">
        <v>0</v>
      </c>
      <c r="S64" s="242">
        <v>1</v>
      </c>
      <c r="T64" s="242">
        <v>1</v>
      </c>
    </row>
    <row r="65" spans="1:20" ht="15" customHeight="1">
      <c r="A65" s="27"/>
      <c r="B65" s="195"/>
      <c r="C65" s="195"/>
      <c r="D65" s="195"/>
      <c r="E65" s="195"/>
      <c r="F65" s="195"/>
      <c r="G65" s="195"/>
      <c r="H65" s="195"/>
      <c r="I65" s="195"/>
      <c r="K65" s="148"/>
      <c r="M65" s="4"/>
      <c r="N65" s="4"/>
      <c r="O65" s="5"/>
      <c r="P65" s="172"/>
      <c r="Q65" s="158"/>
      <c r="R65" s="158"/>
      <c r="S65" s="158"/>
      <c r="T65" s="158"/>
    </row>
    <row r="66" spans="1:20" ht="15" customHeight="1">
      <c r="A66" s="47"/>
      <c r="B66" s="235"/>
      <c r="C66" s="235"/>
      <c r="D66" s="235"/>
      <c r="E66" s="235"/>
      <c r="F66" s="235"/>
      <c r="G66" s="235"/>
      <c r="H66" s="235"/>
      <c r="I66" s="235"/>
      <c r="K66" s="150"/>
      <c r="L66" s="35"/>
      <c r="M66" s="473" t="s">
        <v>529</v>
      </c>
      <c r="N66" s="473"/>
      <c r="O66" s="501"/>
      <c r="P66" s="243">
        <f>SUM(P67:P69)</f>
        <v>0</v>
      </c>
      <c r="Q66" s="243">
        <f>SUM(Q67:Q69)</f>
        <v>0</v>
      </c>
      <c r="R66" s="243" t="s">
        <v>12</v>
      </c>
      <c r="S66" s="243">
        <f>SUM(S67:S69)</f>
        <v>10</v>
      </c>
      <c r="T66" s="243">
        <f>SUM(T67:T69)</f>
        <v>11</v>
      </c>
    </row>
    <row r="67" spans="1:20" ht="15" customHeight="1">
      <c r="A67" s="175">
        <v>5</v>
      </c>
      <c r="B67" s="197">
        <v>90</v>
      </c>
      <c r="C67" s="197" t="s">
        <v>35</v>
      </c>
      <c r="D67" s="197">
        <v>93</v>
      </c>
      <c r="E67" s="197">
        <v>5</v>
      </c>
      <c r="F67" s="197">
        <v>2</v>
      </c>
      <c r="G67" s="197">
        <v>24</v>
      </c>
      <c r="H67" s="197">
        <v>3</v>
      </c>
      <c r="I67" s="197">
        <v>3</v>
      </c>
      <c r="K67" s="170"/>
      <c r="L67" s="35"/>
      <c r="M67" s="4"/>
      <c r="N67" s="4"/>
      <c r="O67" s="6" t="s">
        <v>544</v>
      </c>
      <c r="P67" s="241" t="s">
        <v>12</v>
      </c>
      <c r="Q67" s="242" t="s">
        <v>12</v>
      </c>
      <c r="R67" s="242" t="s">
        <v>12</v>
      </c>
      <c r="S67" s="242" t="s">
        <v>12</v>
      </c>
      <c r="T67" s="242" t="s">
        <v>12</v>
      </c>
    </row>
    <row r="68" spans="1:20" ht="15" customHeight="1">
      <c r="A68" s="27"/>
      <c r="B68" s="235"/>
      <c r="C68" s="235"/>
      <c r="D68" s="235"/>
      <c r="E68" s="235"/>
      <c r="F68" s="235"/>
      <c r="G68" s="235"/>
      <c r="H68" s="235"/>
      <c r="I68" s="235"/>
      <c r="K68" s="169"/>
      <c r="L68" s="35"/>
      <c r="M68" s="4"/>
      <c r="N68" s="4"/>
      <c r="O68" s="6" t="s">
        <v>545</v>
      </c>
      <c r="P68" s="241">
        <v>0</v>
      </c>
      <c r="Q68" s="242">
        <v>0</v>
      </c>
      <c r="R68" s="242" t="s">
        <v>12</v>
      </c>
      <c r="S68" s="242">
        <v>10</v>
      </c>
      <c r="T68" s="242">
        <v>11</v>
      </c>
    </row>
    <row r="69" spans="1:20" ht="15" customHeight="1">
      <c r="A69" s="47"/>
      <c r="B69" s="195"/>
      <c r="C69" s="195"/>
      <c r="D69" s="195"/>
      <c r="E69" s="195"/>
      <c r="F69" s="195"/>
      <c r="G69" s="195"/>
      <c r="H69" s="195"/>
      <c r="I69" s="195"/>
      <c r="K69" s="150"/>
      <c r="L69" s="35"/>
      <c r="M69" s="4"/>
      <c r="N69" s="4"/>
      <c r="O69" s="6" t="s">
        <v>409</v>
      </c>
      <c r="P69" s="241" t="s">
        <v>12</v>
      </c>
      <c r="Q69" s="242" t="s">
        <v>12</v>
      </c>
      <c r="R69" s="242" t="s">
        <v>12</v>
      </c>
      <c r="S69" s="242" t="s">
        <v>12</v>
      </c>
      <c r="T69" s="242" t="s">
        <v>12</v>
      </c>
    </row>
    <row r="70" spans="1:20" ht="15" customHeight="1">
      <c r="A70" s="175">
        <v>6</v>
      </c>
      <c r="B70" s="197">
        <v>83</v>
      </c>
      <c r="C70" s="197" t="s">
        <v>35</v>
      </c>
      <c r="D70" s="197">
        <v>75</v>
      </c>
      <c r="E70" s="197">
        <v>5</v>
      </c>
      <c r="F70" s="197">
        <v>9</v>
      </c>
      <c r="G70" s="197">
        <v>18</v>
      </c>
      <c r="H70" s="197">
        <v>3</v>
      </c>
      <c r="I70" s="197" t="s">
        <v>35</v>
      </c>
      <c r="K70" s="169"/>
      <c r="L70" s="35"/>
      <c r="M70" s="4"/>
      <c r="N70" s="4"/>
      <c r="O70" s="5"/>
      <c r="P70" s="172"/>
      <c r="Q70" s="158"/>
      <c r="R70" s="158"/>
      <c r="S70" s="158"/>
      <c r="T70" s="158"/>
    </row>
    <row r="71" spans="1:20" ht="15" customHeight="1">
      <c r="A71" s="27"/>
      <c r="B71" s="237"/>
      <c r="C71" s="237"/>
      <c r="D71" s="237"/>
      <c r="E71" s="237"/>
      <c r="F71" s="237"/>
      <c r="G71" s="237"/>
      <c r="H71" s="237"/>
      <c r="I71" s="237"/>
      <c r="K71" s="170"/>
      <c r="L71" s="35"/>
      <c r="M71" s="473" t="s">
        <v>613</v>
      </c>
      <c r="N71" s="473"/>
      <c r="O71" s="501"/>
      <c r="P71" s="246" t="s">
        <v>12</v>
      </c>
      <c r="Q71" s="243" t="s">
        <v>12</v>
      </c>
      <c r="R71" s="243" t="s">
        <v>12</v>
      </c>
      <c r="S71" s="243" t="s">
        <v>12</v>
      </c>
      <c r="T71" s="243" t="s">
        <v>12</v>
      </c>
    </row>
    <row r="72" spans="1:20" ht="15" customHeight="1">
      <c r="A72" s="47"/>
      <c r="B72" s="235"/>
      <c r="C72" s="235"/>
      <c r="D72" s="235"/>
      <c r="E72" s="235"/>
      <c r="F72" s="235"/>
      <c r="G72" s="235"/>
      <c r="H72" s="235"/>
      <c r="I72" s="235"/>
      <c r="K72" s="149"/>
      <c r="L72" s="35"/>
      <c r="M72" s="124"/>
      <c r="N72" s="124"/>
      <c r="O72" s="125"/>
      <c r="P72" s="241"/>
      <c r="Q72" s="242"/>
      <c r="R72" s="242"/>
      <c r="S72" s="242"/>
      <c r="T72" s="242"/>
    </row>
    <row r="73" spans="1:20" ht="15" customHeight="1">
      <c r="A73" s="175">
        <v>7</v>
      </c>
      <c r="B73" s="197">
        <v>76</v>
      </c>
      <c r="C73" s="197" t="s">
        <v>35</v>
      </c>
      <c r="D73" s="197">
        <v>73</v>
      </c>
      <c r="E73" s="197">
        <v>5</v>
      </c>
      <c r="F73" s="197">
        <v>10</v>
      </c>
      <c r="G73" s="197">
        <v>13</v>
      </c>
      <c r="H73" s="197">
        <v>4</v>
      </c>
      <c r="I73" s="197" t="s">
        <v>35</v>
      </c>
      <c r="K73" s="33"/>
      <c r="L73" s="35"/>
      <c r="M73" s="502" t="s">
        <v>614</v>
      </c>
      <c r="N73" s="502"/>
      <c r="O73" s="503"/>
      <c r="P73" s="246" t="s">
        <v>12</v>
      </c>
      <c r="Q73" s="243" t="s">
        <v>12</v>
      </c>
      <c r="R73" s="243" t="s">
        <v>12</v>
      </c>
      <c r="S73" s="243" t="s">
        <v>12</v>
      </c>
      <c r="T73" s="243" t="s">
        <v>12</v>
      </c>
    </row>
    <row r="74" spans="1:20" ht="15" customHeight="1">
      <c r="A74" s="27"/>
      <c r="B74" s="235"/>
      <c r="C74" s="235"/>
      <c r="D74" s="235"/>
      <c r="E74" s="235"/>
      <c r="F74" s="235"/>
      <c r="G74" s="235"/>
      <c r="H74" s="235"/>
      <c r="I74" s="235"/>
      <c r="J74" s="7"/>
      <c r="K74" s="7"/>
      <c r="L74" s="35"/>
      <c r="M74" s="1" t="s">
        <v>671</v>
      </c>
      <c r="P74" s="155"/>
      <c r="Q74" s="155"/>
      <c r="R74" s="155"/>
      <c r="S74" s="155"/>
      <c r="T74" s="155"/>
    </row>
    <row r="75" spans="1:20" ht="15" customHeight="1">
      <c r="A75" s="47"/>
      <c r="B75" s="237"/>
      <c r="C75" s="237"/>
      <c r="D75" s="237"/>
      <c r="E75" s="237"/>
      <c r="F75" s="237"/>
      <c r="G75" s="237"/>
      <c r="H75" s="237"/>
      <c r="I75" s="237"/>
      <c r="J75" s="7"/>
      <c r="K75" s="7"/>
      <c r="L75" s="35"/>
      <c r="M75" s="1" t="s">
        <v>636</v>
      </c>
      <c r="P75" s="7"/>
      <c r="Q75" s="7"/>
      <c r="R75" s="7"/>
      <c r="S75" s="7"/>
      <c r="T75" s="7"/>
    </row>
    <row r="76" spans="1:9" ht="15" customHeight="1">
      <c r="A76" s="304">
        <v>8</v>
      </c>
      <c r="B76" s="250">
        <v>73</v>
      </c>
      <c r="C76" s="250" t="s">
        <v>35</v>
      </c>
      <c r="D76" s="250">
        <v>59</v>
      </c>
      <c r="E76" s="250">
        <v>7</v>
      </c>
      <c r="F76" s="250">
        <v>17</v>
      </c>
      <c r="G76" s="250">
        <v>13</v>
      </c>
      <c r="H76" s="250">
        <v>4</v>
      </c>
      <c r="I76" s="250" t="s">
        <v>35</v>
      </c>
    </row>
    <row r="77" spans="1:11" ht="15" customHeight="1">
      <c r="A77" s="177"/>
      <c r="B77" s="68"/>
      <c r="C77" s="68"/>
      <c r="D77" s="79"/>
      <c r="E77" s="79"/>
      <c r="F77" s="79"/>
      <c r="G77" s="79"/>
      <c r="H77" s="79"/>
      <c r="I77" s="79"/>
      <c r="J77" s="37"/>
      <c r="K77" s="37"/>
    </row>
    <row r="78" spans="1:11" ht="14.25">
      <c r="A78" s="1" t="s">
        <v>648</v>
      </c>
      <c r="H78" s="7"/>
      <c r="I78" s="7"/>
      <c r="J78" s="37"/>
      <c r="K78" s="37"/>
    </row>
    <row r="81" spans="1:9" ht="14.25">
      <c r="A81" s="7"/>
      <c r="B81" s="7"/>
      <c r="C81" s="7"/>
      <c r="D81" s="7"/>
      <c r="E81" s="7"/>
      <c r="F81" s="7"/>
      <c r="G81" s="7"/>
      <c r="H81" s="7"/>
      <c r="I81" s="7"/>
    </row>
    <row r="82" spans="1:11" ht="14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4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4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4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4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4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4.25">
      <c r="A88" s="122"/>
      <c r="B88" s="122"/>
      <c r="C88" s="122"/>
      <c r="D88" s="63"/>
      <c r="E88" s="33"/>
      <c r="F88" s="33"/>
      <c r="G88" s="63"/>
      <c r="H88" s="33"/>
      <c r="I88" s="33"/>
      <c r="J88" s="63"/>
      <c r="K88" s="63"/>
    </row>
    <row r="89" spans="1:11" ht="14.25">
      <c r="A89" s="4"/>
      <c r="B89" s="4"/>
      <c r="C89" s="4"/>
      <c r="D89" s="63"/>
      <c r="E89" s="4"/>
      <c r="F89" s="4"/>
      <c r="G89" s="63"/>
      <c r="H89" s="4"/>
      <c r="I89" s="4"/>
      <c r="J89" s="63"/>
      <c r="K89" s="4"/>
    </row>
    <row r="90" spans="1:11" ht="14.25">
      <c r="A90" s="9"/>
      <c r="B90" s="150"/>
      <c r="C90" s="150"/>
      <c r="D90" s="150"/>
      <c r="E90" s="150"/>
      <c r="F90" s="150"/>
      <c r="G90" s="150"/>
      <c r="H90" s="150"/>
      <c r="I90" s="150"/>
      <c r="J90" s="150"/>
      <c r="K90" s="150"/>
    </row>
    <row r="91" spans="1:11" ht="14.25">
      <c r="A91" s="55"/>
      <c r="B91" s="148"/>
      <c r="C91" s="148"/>
      <c r="D91" s="148"/>
      <c r="E91" s="148"/>
      <c r="F91" s="148"/>
      <c r="G91" s="148"/>
      <c r="H91" s="148"/>
      <c r="I91" s="148"/>
      <c r="J91" s="148"/>
      <c r="K91" s="148"/>
    </row>
    <row r="92" spans="1:11" ht="14.25">
      <c r="A92" s="9"/>
      <c r="B92" s="169"/>
      <c r="C92" s="169"/>
      <c r="D92" s="169"/>
      <c r="E92" s="169"/>
      <c r="F92" s="169"/>
      <c r="G92" s="169"/>
      <c r="H92" s="169"/>
      <c r="I92" s="169"/>
      <c r="J92" s="169"/>
      <c r="K92" s="169"/>
    </row>
    <row r="93" spans="1:11" ht="14.25">
      <c r="A93" s="174"/>
      <c r="B93" s="150"/>
      <c r="C93" s="150"/>
      <c r="D93" s="150"/>
      <c r="E93" s="150"/>
      <c r="F93" s="150"/>
      <c r="G93" s="150"/>
      <c r="H93" s="150"/>
      <c r="I93" s="150"/>
      <c r="J93" s="150"/>
      <c r="K93" s="150"/>
    </row>
    <row r="94" spans="1:11" ht="14.25">
      <c r="A94" s="55"/>
      <c r="B94" s="169"/>
      <c r="C94" s="169"/>
      <c r="D94" s="169"/>
      <c r="E94" s="169"/>
      <c r="F94" s="169"/>
      <c r="G94" s="169"/>
      <c r="H94" s="169"/>
      <c r="I94" s="169"/>
      <c r="J94" s="169"/>
      <c r="K94" s="169"/>
    </row>
    <row r="95" spans="1:11" ht="14.25">
      <c r="A95" s="9"/>
      <c r="B95" s="148"/>
      <c r="C95" s="148"/>
      <c r="D95" s="148"/>
      <c r="E95" s="148"/>
      <c r="F95" s="148"/>
      <c r="G95" s="148"/>
      <c r="H95" s="148"/>
      <c r="I95" s="148"/>
      <c r="J95" s="148"/>
      <c r="K95" s="148"/>
    </row>
    <row r="96" spans="1:11" ht="14.25">
      <c r="A96" s="174"/>
      <c r="B96" s="150"/>
      <c r="C96" s="150"/>
      <c r="D96" s="150"/>
      <c r="E96" s="150"/>
      <c r="F96" s="150"/>
      <c r="G96" s="150"/>
      <c r="H96" s="150"/>
      <c r="I96" s="150"/>
      <c r="J96" s="150"/>
      <c r="K96" s="150"/>
    </row>
    <row r="97" spans="1:11" ht="14.25">
      <c r="A97" s="55"/>
      <c r="B97" s="170"/>
      <c r="C97" s="170"/>
      <c r="D97" s="170"/>
      <c r="E97" s="170"/>
      <c r="F97" s="170"/>
      <c r="G97" s="170"/>
      <c r="H97" s="170"/>
      <c r="I97" s="170"/>
      <c r="J97" s="170"/>
      <c r="K97" s="170"/>
    </row>
    <row r="98" spans="1:11" ht="14.25">
      <c r="A98" s="9"/>
      <c r="B98" s="169"/>
      <c r="C98" s="169"/>
      <c r="D98" s="169"/>
      <c r="E98" s="169"/>
      <c r="F98" s="169"/>
      <c r="G98" s="169"/>
      <c r="H98" s="169"/>
      <c r="I98" s="169"/>
      <c r="J98" s="169"/>
      <c r="K98" s="169"/>
    </row>
    <row r="99" spans="1:11" ht="14.25">
      <c r="A99" s="174"/>
      <c r="B99" s="150"/>
      <c r="C99" s="150"/>
      <c r="D99" s="150"/>
      <c r="E99" s="150"/>
      <c r="F99" s="150"/>
      <c r="G99" s="150"/>
      <c r="H99" s="150"/>
      <c r="I99" s="150"/>
      <c r="J99" s="150"/>
      <c r="K99" s="150"/>
    </row>
    <row r="100" spans="1:11" ht="14.25">
      <c r="A100" s="55"/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</row>
    <row r="101" spans="1:11" ht="14.25">
      <c r="A101" s="9"/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</row>
    <row r="102" spans="1:11" ht="14.25">
      <c r="A102" s="176"/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</row>
    <row r="103" spans="1:11" ht="14.25">
      <c r="A103" s="183"/>
      <c r="B103" s="13"/>
      <c r="C103" s="13"/>
      <c r="D103" s="11"/>
      <c r="E103" s="11"/>
      <c r="F103" s="11"/>
      <c r="G103" s="11"/>
      <c r="H103" s="11"/>
      <c r="I103" s="11"/>
      <c r="J103" s="11"/>
      <c r="K103" s="33"/>
    </row>
    <row r="104" spans="1:11" ht="14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1:11" ht="14.25">
      <c r="A105" s="7"/>
      <c r="B105" s="122"/>
      <c r="C105" s="122"/>
      <c r="D105" s="122"/>
      <c r="E105" s="122"/>
      <c r="F105" s="122"/>
      <c r="G105" s="122"/>
      <c r="H105" s="7"/>
      <c r="I105" s="7"/>
      <c r="J105" s="7"/>
      <c r="K105" s="7"/>
    </row>
  </sheetData>
  <sheetProtection/>
  <mergeCells count="63">
    <mergeCell ref="M2:T2"/>
    <mergeCell ref="M3:T3"/>
    <mergeCell ref="B5:I6"/>
    <mergeCell ref="A2:I2"/>
    <mergeCell ref="A5:A13"/>
    <mergeCell ref="M5:O5"/>
    <mergeCell ref="M6:O6"/>
    <mergeCell ref="M8:O8"/>
    <mergeCell ref="J12:J13"/>
    <mergeCell ref="B7:B8"/>
    <mergeCell ref="C7:E8"/>
    <mergeCell ref="F7:I8"/>
    <mergeCell ref="D9:D13"/>
    <mergeCell ref="E9:E13"/>
    <mergeCell ref="H12:H13"/>
    <mergeCell ref="F9:G11"/>
    <mergeCell ref="H9:I11"/>
    <mergeCell ref="C9:C13"/>
    <mergeCell ref="I12:I13"/>
    <mergeCell ref="M33:O33"/>
    <mergeCell ref="M37:O37"/>
    <mergeCell ref="M41:O41"/>
    <mergeCell ref="M49:T49"/>
    <mergeCell ref="B9:B13"/>
    <mergeCell ref="M50:T50"/>
    <mergeCell ref="H34:J35"/>
    <mergeCell ref="F12:F13"/>
    <mergeCell ref="G12:G13"/>
    <mergeCell ref="K12:K13"/>
    <mergeCell ref="A32:A37"/>
    <mergeCell ref="B32:G33"/>
    <mergeCell ref="H32:J33"/>
    <mergeCell ref="B34:C35"/>
    <mergeCell ref="D34:E35"/>
    <mergeCell ref="F34:G35"/>
    <mergeCell ref="H36:H37"/>
    <mergeCell ref="M66:O66"/>
    <mergeCell ref="M71:O71"/>
    <mergeCell ref="M73:O73"/>
    <mergeCell ref="M55:O55"/>
    <mergeCell ref="M52:O52"/>
    <mergeCell ref="E58:G59"/>
    <mergeCell ref="G60:G61"/>
    <mergeCell ref="I60:I61"/>
    <mergeCell ref="M53:O53"/>
    <mergeCell ref="B36:B37"/>
    <mergeCell ref="C36:C37"/>
    <mergeCell ref="D36:D37"/>
    <mergeCell ref="E36:E37"/>
    <mergeCell ref="F36:F37"/>
    <mergeCell ref="G36:G37"/>
    <mergeCell ref="I36:I37"/>
    <mergeCell ref="J36:J37"/>
    <mergeCell ref="A56:A61"/>
    <mergeCell ref="B56:G57"/>
    <mergeCell ref="H56:I59"/>
    <mergeCell ref="B60:B61"/>
    <mergeCell ref="C60:C61"/>
    <mergeCell ref="D60:D61"/>
    <mergeCell ref="E60:E61"/>
    <mergeCell ref="F60:F61"/>
    <mergeCell ref="B58:D59"/>
    <mergeCell ref="H60:H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5"/>
  <sheetViews>
    <sheetView zoomScale="70" zoomScaleNormal="70" zoomScalePageLayoutView="0" workbookViewId="0" topLeftCell="A1">
      <selection activeCell="N39" sqref="N39"/>
    </sheetView>
  </sheetViews>
  <sheetFormatPr defaultColWidth="10.59765625" defaultRowHeight="15"/>
  <cols>
    <col min="1" max="2" width="2.59765625" style="1" customWidth="1"/>
    <col min="3" max="3" width="23.59765625" style="1" customWidth="1"/>
    <col min="4" max="8" width="16.09765625" style="1" customWidth="1"/>
    <col min="9" max="9" width="8.59765625" style="1" customWidth="1"/>
    <col min="10" max="11" width="2.59765625" style="1" customWidth="1"/>
    <col min="12" max="12" width="20.59765625" style="1" customWidth="1"/>
    <col min="13" max="13" width="5.59765625" style="1" customWidth="1"/>
    <col min="14" max="18" width="16.09765625" style="1" customWidth="1"/>
    <col min="19" max="16384" width="10.59765625" style="1" customWidth="1"/>
  </cols>
  <sheetData>
    <row r="1" spans="1:18" s="38" customFormat="1" ht="19.5" customHeight="1">
      <c r="A1" s="2" t="s">
        <v>546</v>
      </c>
      <c r="R1" s="3" t="s">
        <v>547</v>
      </c>
    </row>
    <row r="2" spans="1:18" s="274" customFormat="1" ht="19.5" customHeight="1">
      <c r="A2" s="349" t="s">
        <v>810</v>
      </c>
      <c r="B2" s="349"/>
      <c r="C2" s="349"/>
      <c r="D2" s="349"/>
      <c r="E2" s="349"/>
      <c r="F2" s="349"/>
      <c r="G2" s="349"/>
      <c r="H2" s="349"/>
      <c r="I2" s="307"/>
      <c r="J2" s="349" t="s">
        <v>811</v>
      </c>
      <c r="K2" s="349"/>
      <c r="L2" s="349"/>
      <c r="M2" s="349"/>
      <c r="N2" s="349"/>
      <c r="O2" s="349"/>
      <c r="P2" s="349"/>
      <c r="Q2" s="349"/>
      <c r="R2" s="349"/>
    </row>
    <row r="3" spans="3:8" ht="18" customHeight="1" thickBot="1">
      <c r="C3" s="51"/>
      <c r="D3" s="51"/>
      <c r="E3" s="51"/>
      <c r="F3" s="51"/>
      <c r="G3" s="51"/>
      <c r="H3" s="33" t="s">
        <v>498</v>
      </c>
    </row>
    <row r="4" spans="1:19" ht="14.25" customHeight="1">
      <c r="A4" s="411" t="s">
        <v>548</v>
      </c>
      <c r="B4" s="533"/>
      <c r="C4" s="534"/>
      <c r="D4" s="291" t="s">
        <v>812</v>
      </c>
      <c r="E4" s="291" t="s">
        <v>768</v>
      </c>
      <c r="F4" s="291" t="s">
        <v>769</v>
      </c>
      <c r="G4" s="291" t="s">
        <v>770</v>
      </c>
      <c r="H4" s="306" t="s">
        <v>771</v>
      </c>
      <c r="I4" s="35"/>
      <c r="J4" s="411" t="s">
        <v>548</v>
      </c>
      <c r="K4" s="533"/>
      <c r="L4" s="534"/>
      <c r="M4" s="129" t="s">
        <v>549</v>
      </c>
      <c r="N4" s="41" t="s">
        <v>550</v>
      </c>
      <c r="O4" s="291" t="s">
        <v>813</v>
      </c>
      <c r="P4" s="291" t="s">
        <v>814</v>
      </c>
      <c r="Q4" s="291" t="s">
        <v>815</v>
      </c>
      <c r="R4" s="181" t="s">
        <v>816</v>
      </c>
      <c r="S4"/>
    </row>
    <row r="5" spans="1:19" ht="14.25" customHeight="1">
      <c r="A5" s="461" t="s">
        <v>651</v>
      </c>
      <c r="B5" s="461"/>
      <c r="C5" s="535"/>
      <c r="D5" s="251">
        <f>SUM(D7,D58)</f>
        <v>58104</v>
      </c>
      <c r="E5" s="251">
        <f>SUM(E7,E58)</f>
        <v>47306</v>
      </c>
      <c r="F5" s="251">
        <f>SUM(F7,F58)</f>
        <v>40480</v>
      </c>
      <c r="G5" s="251">
        <f>SUM(G7,G58)</f>
        <v>30471</v>
      </c>
      <c r="H5" s="251">
        <f>SUM(H7,H58)</f>
        <v>30560</v>
      </c>
      <c r="I5" s="35"/>
      <c r="J5" s="536" t="s">
        <v>551</v>
      </c>
      <c r="K5" s="536"/>
      <c r="L5" s="537"/>
      <c r="M5" s="28" t="s">
        <v>552</v>
      </c>
      <c r="N5" s="130">
        <v>3.5</v>
      </c>
      <c r="O5" s="130">
        <v>3.4</v>
      </c>
      <c r="P5" s="130">
        <v>3.75</v>
      </c>
      <c r="Q5" s="130">
        <v>2.4</v>
      </c>
      <c r="R5" s="130">
        <v>5.75</v>
      </c>
      <c r="S5"/>
    </row>
    <row r="6" spans="1:19" ht="14.25" customHeight="1">
      <c r="A6" s="98"/>
      <c r="B6" s="538"/>
      <c r="C6" s="538"/>
      <c r="D6" s="315"/>
      <c r="E6" s="289"/>
      <c r="F6" s="289"/>
      <c r="G6" s="289"/>
      <c r="H6" s="289"/>
      <c r="I6" s="35"/>
      <c r="J6" s="366" t="s">
        <v>553</v>
      </c>
      <c r="K6" s="366"/>
      <c r="L6" s="366"/>
      <c r="M6" s="21" t="s">
        <v>11</v>
      </c>
      <c r="N6" s="131">
        <v>2.67</v>
      </c>
      <c r="O6" s="131">
        <v>0.88</v>
      </c>
      <c r="P6" s="131">
        <v>2.3</v>
      </c>
      <c r="Q6" s="131">
        <v>4.21</v>
      </c>
      <c r="R6" s="131">
        <v>8.88</v>
      </c>
      <c r="S6"/>
    </row>
    <row r="7" spans="1:24" ht="14.25" customHeight="1">
      <c r="A7" s="473" t="s">
        <v>615</v>
      </c>
      <c r="B7" s="473"/>
      <c r="C7" s="474"/>
      <c r="D7" s="248">
        <f>SUM(D9,D17,D20,D23,D32,D35,D38,D40,D43,D50,D52,D54)</f>
        <v>49265</v>
      </c>
      <c r="E7" s="248">
        <f>SUM(E9,E17,E20,E23,E32,E35,E38,E40,E43,E50,E52,E54)</f>
        <v>38936</v>
      </c>
      <c r="F7" s="248">
        <f>SUM(F9,F17,F20,F23,F32,F35,F38,F40,F43,F50,F52,F54)</f>
        <v>30802</v>
      </c>
      <c r="G7" s="248">
        <f>SUM(G9,G17,G20,G23,G32,G35,G38,G40,G43,G50,G52,G54)</f>
        <v>20747</v>
      </c>
      <c r="H7" s="248">
        <f>SUM(H9,H17,H20,H23,H32,H35,H38,H40,H43,H50,H52,H54)</f>
        <v>19522</v>
      </c>
      <c r="I7" s="35"/>
      <c r="J7" s="366" t="s">
        <v>554</v>
      </c>
      <c r="K7" s="366"/>
      <c r="L7" s="366"/>
      <c r="M7" s="21" t="s">
        <v>555</v>
      </c>
      <c r="N7" s="132">
        <v>104</v>
      </c>
      <c r="O7" s="132">
        <v>88</v>
      </c>
      <c r="P7" s="132">
        <v>120</v>
      </c>
      <c r="Q7" s="132">
        <v>113</v>
      </c>
      <c r="R7" s="132">
        <v>102</v>
      </c>
      <c r="S7"/>
      <c r="T7" s="133"/>
      <c r="U7" s="133"/>
      <c r="V7" s="133"/>
      <c r="W7" s="133"/>
      <c r="X7" s="133"/>
    </row>
    <row r="8" spans="1:24" ht="14.25" customHeight="1">
      <c r="A8" s="7"/>
      <c r="B8" s="392" t="s">
        <v>652</v>
      </c>
      <c r="C8" s="444"/>
      <c r="D8" s="153"/>
      <c r="E8" s="154"/>
      <c r="F8" s="154"/>
      <c r="G8" s="154"/>
      <c r="H8" s="154"/>
      <c r="I8" s="35"/>
      <c r="J8" s="366" t="s">
        <v>556</v>
      </c>
      <c r="K8" s="366"/>
      <c r="L8" s="366"/>
      <c r="M8" s="21" t="s">
        <v>552</v>
      </c>
      <c r="N8" s="132">
        <v>306</v>
      </c>
      <c r="O8" s="132">
        <v>207</v>
      </c>
      <c r="P8" s="132">
        <v>273</v>
      </c>
      <c r="Q8" s="132">
        <v>477</v>
      </c>
      <c r="R8" s="132">
        <v>506</v>
      </c>
      <c r="S8"/>
      <c r="T8" s="133"/>
      <c r="U8" s="133"/>
      <c r="V8" s="133"/>
      <c r="W8" s="133"/>
      <c r="X8" s="133"/>
    </row>
    <row r="9" spans="1:21" ht="14.25" customHeight="1">
      <c r="A9" s="7"/>
      <c r="B9" s="473" t="s">
        <v>616</v>
      </c>
      <c r="C9" s="474"/>
      <c r="D9" s="247">
        <v>14551</v>
      </c>
      <c r="E9" s="248">
        <v>14375</v>
      </c>
      <c r="F9" s="248">
        <v>14903</v>
      </c>
      <c r="G9" s="248">
        <v>15173</v>
      </c>
      <c r="H9" s="248">
        <v>14192</v>
      </c>
      <c r="I9" s="35"/>
      <c r="J9" s="366" t="s">
        <v>557</v>
      </c>
      <c r="K9" s="366"/>
      <c r="L9" s="366"/>
      <c r="M9" s="21" t="s">
        <v>558</v>
      </c>
      <c r="N9" s="91">
        <v>1447</v>
      </c>
      <c r="O9" s="91">
        <v>724</v>
      </c>
      <c r="P9" s="91">
        <v>1008</v>
      </c>
      <c r="Q9" s="91">
        <v>2714</v>
      </c>
      <c r="R9" s="91">
        <v>3426</v>
      </c>
      <c r="S9"/>
      <c r="T9" s="133"/>
      <c r="U9" s="133"/>
    </row>
    <row r="10" spans="1:18" ht="14.25" customHeight="1">
      <c r="A10" s="235"/>
      <c r="B10" s="237"/>
      <c r="C10" s="272" t="s">
        <v>828</v>
      </c>
      <c r="D10" s="194">
        <v>4661</v>
      </c>
      <c r="E10" s="195">
        <v>4263</v>
      </c>
      <c r="F10" s="195">
        <v>3928</v>
      </c>
      <c r="G10" s="195">
        <v>4412</v>
      </c>
      <c r="H10" s="195">
        <v>4548</v>
      </c>
      <c r="I10" s="35"/>
      <c r="J10" s="45"/>
      <c r="K10" s="45"/>
      <c r="L10" s="45"/>
      <c r="M10" s="21"/>
      <c r="N10" s="9"/>
      <c r="O10" s="9"/>
      <c r="P10" s="9"/>
      <c r="Q10" s="9"/>
      <c r="R10" s="9"/>
    </row>
    <row r="11" spans="1:18" ht="14.25" customHeight="1">
      <c r="A11" s="235"/>
      <c r="B11" s="237"/>
      <c r="C11" s="272" t="s">
        <v>829</v>
      </c>
      <c r="D11" s="194">
        <v>608</v>
      </c>
      <c r="E11" s="195">
        <v>923</v>
      </c>
      <c r="F11" s="195">
        <v>1259</v>
      </c>
      <c r="G11" s="195">
        <v>638</v>
      </c>
      <c r="H11" s="195">
        <v>672</v>
      </c>
      <c r="I11" s="35"/>
      <c r="J11" s="523" t="s">
        <v>680</v>
      </c>
      <c r="K11" s="523"/>
      <c r="L11" s="414"/>
      <c r="M11" s="21" t="s">
        <v>560</v>
      </c>
      <c r="N11" s="316">
        <f>SUM(N12:N13)</f>
        <v>7455.6</v>
      </c>
      <c r="O11" s="316">
        <f>SUM(O12:O13)</f>
        <v>2812</v>
      </c>
      <c r="P11" s="316">
        <f>SUM(P12:P13)</f>
        <v>4271</v>
      </c>
      <c r="Q11" s="316">
        <f>SUM(Q12:Q13)</f>
        <v>13513.3</v>
      </c>
      <c r="R11" s="316">
        <f>SUM(R12:R13)</f>
        <v>26230.4</v>
      </c>
    </row>
    <row r="12" spans="1:18" ht="14.25" customHeight="1">
      <c r="A12" s="235"/>
      <c r="B12" s="237"/>
      <c r="C12" s="272" t="s">
        <v>830</v>
      </c>
      <c r="D12" s="194">
        <v>1113</v>
      </c>
      <c r="E12" s="195">
        <v>1164</v>
      </c>
      <c r="F12" s="195">
        <v>1394</v>
      </c>
      <c r="G12" s="195">
        <v>1116</v>
      </c>
      <c r="H12" s="195">
        <v>739</v>
      </c>
      <c r="I12" s="35"/>
      <c r="J12" s="187"/>
      <c r="K12" s="187"/>
      <c r="L12" s="188" t="s">
        <v>681</v>
      </c>
      <c r="M12" s="21" t="s">
        <v>561</v>
      </c>
      <c r="N12" s="134">
        <v>5069.3</v>
      </c>
      <c r="O12" s="134">
        <v>2023.3</v>
      </c>
      <c r="P12" s="134">
        <v>2462</v>
      </c>
      <c r="Q12" s="134">
        <v>9076.4</v>
      </c>
      <c r="R12" s="134">
        <v>19025</v>
      </c>
    </row>
    <row r="13" spans="1:18" ht="14.25" customHeight="1">
      <c r="A13" s="235"/>
      <c r="B13" s="237"/>
      <c r="C13" s="272" t="s">
        <v>831</v>
      </c>
      <c r="D13" s="194">
        <v>3251</v>
      </c>
      <c r="E13" s="195">
        <v>3109</v>
      </c>
      <c r="F13" s="195">
        <v>2827</v>
      </c>
      <c r="G13" s="195">
        <v>3026</v>
      </c>
      <c r="H13" s="195">
        <v>2784</v>
      </c>
      <c r="I13" s="35"/>
      <c r="J13" s="366" t="s">
        <v>682</v>
      </c>
      <c r="K13" s="366"/>
      <c r="L13" s="366"/>
      <c r="M13" s="21" t="s">
        <v>684</v>
      </c>
      <c r="N13" s="134">
        <v>2386.3</v>
      </c>
      <c r="O13" s="134">
        <v>788.7</v>
      </c>
      <c r="P13" s="134">
        <v>1809</v>
      </c>
      <c r="Q13" s="134">
        <v>4436.9</v>
      </c>
      <c r="R13" s="134">
        <v>7205.4</v>
      </c>
    </row>
    <row r="14" spans="1:18" ht="14.25" customHeight="1">
      <c r="A14" s="235"/>
      <c r="B14" s="237"/>
      <c r="C14" s="272" t="s">
        <v>832</v>
      </c>
      <c r="D14" s="194">
        <v>280</v>
      </c>
      <c r="E14" s="195">
        <v>244</v>
      </c>
      <c r="F14" s="195">
        <v>285</v>
      </c>
      <c r="G14" s="195">
        <v>236</v>
      </c>
      <c r="H14" s="195">
        <v>161</v>
      </c>
      <c r="I14" s="35"/>
      <c r="J14" s="45"/>
      <c r="K14" s="45"/>
      <c r="L14" s="15"/>
      <c r="M14" s="21"/>
      <c r="N14" s="134"/>
      <c r="O14" s="134"/>
      <c r="P14" s="134"/>
      <c r="Q14" s="134"/>
      <c r="R14" s="134"/>
    </row>
    <row r="15" spans="1:19" ht="14.25" customHeight="1">
      <c r="A15" s="235"/>
      <c r="B15" s="235"/>
      <c r="C15" s="272" t="s">
        <v>833</v>
      </c>
      <c r="D15" s="194">
        <v>3373</v>
      </c>
      <c r="E15" s="195">
        <v>3487</v>
      </c>
      <c r="F15" s="195">
        <v>3928</v>
      </c>
      <c r="G15" s="195">
        <v>4475</v>
      </c>
      <c r="H15" s="195">
        <v>4030</v>
      </c>
      <c r="I15" s="35"/>
      <c r="J15" s="523" t="s">
        <v>683</v>
      </c>
      <c r="K15" s="523"/>
      <c r="L15" s="414"/>
      <c r="M15" s="21" t="s">
        <v>559</v>
      </c>
      <c r="N15" s="135">
        <v>6377</v>
      </c>
      <c r="O15" s="317">
        <v>846</v>
      </c>
      <c r="P15" s="317">
        <v>2529</v>
      </c>
      <c r="Q15" s="317">
        <v>14904</v>
      </c>
      <c r="R15" s="317">
        <v>25858</v>
      </c>
      <c r="S15" s="135"/>
    </row>
    <row r="16" spans="1:18" ht="14.25" customHeight="1">
      <c r="A16" s="235"/>
      <c r="B16" s="235"/>
      <c r="C16" s="308"/>
      <c r="D16" s="234"/>
      <c r="E16" s="235"/>
      <c r="F16" s="235"/>
      <c r="G16" s="235"/>
      <c r="H16" s="235"/>
      <c r="I16" s="35"/>
      <c r="J16" s="45"/>
      <c r="K16" s="45"/>
      <c r="L16" s="45"/>
      <c r="M16" s="21"/>
      <c r="N16" s="9"/>
      <c r="O16" s="9"/>
      <c r="P16" s="9"/>
      <c r="Q16" s="9"/>
      <c r="R16" s="9"/>
    </row>
    <row r="17" spans="1:18" ht="14.25" customHeight="1">
      <c r="A17" s="7"/>
      <c r="B17" s="473" t="s">
        <v>562</v>
      </c>
      <c r="C17" s="474"/>
      <c r="D17" s="249">
        <v>473</v>
      </c>
      <c r="E17" s="250">
        <v>190</v>
      </c>
      <c r="F17" s="250">
        <v>521</v>
      </c>
      <c r="G17" s="250">
        <v>428</v>
      </c>
      <c r="H17" s="250">
        <v>353</v>
      </c>
      <c r="I17" s="35"/>
      <c r="J17" s="366" t="s">
        <v>563</v>
      </c>
      <c r="K17" s="366"/>
      <c r="L17" s="457"/>
      <c r="M17" s="185" t="s">
        <v>560</v>
      </c>
      <c r="N17" s="136">
        <f>N18-N20</f>
        <v>2205.7000000000003</v>
      </c>
      <c r="O17" s="136">
        <f>O18-O20</f>
        <v>504.80000000000007</v>
      </c>
      <c r="P17" s="136">
        <f>P18-P20</f>
        <v>1022.9000000000005</v>
      </c>
      <c r="Q17" s="136">
        <f>Q18-Q20</f>
        <v>5880.299999999999</v>
      </c>
      <c r="R17" s="136">
        <f>R18-R20</f>
        <v>5744.9</v>
      </c>
    </row>
    <row r="18" spans="1:18" ht="14.25" customHeight="1">
      <c r="A18" s="7"/>
      <c r="B18" s="235"/>
      <c r="C18" s="272" t="s">
        <v>819</v>
      </c>
      <c r="D18" s="218">
        <v>428</v>
      </c>
      <c r="E18" s="197">
        <v>145</v>
      </c>
      <c r="F18" s="197">
        <v>473</v>
      </c>
      <c r="G18" s="197">
        <v>372</v>
      </c>
      <c r="H18" s="197">
        <v>295</v>
      </c>
      <c r="I18" s="35"/>
      <c r="J18" s="15"/>
      <c r="K18" s="366" t="s">
        <v>685</v>
      </c>
      <c r="L18" s="524"/>
      <c r="M18" s="21" t="s">
        <v>561</v>
      </c>
      <c r="N18" s="136">
        <v>5139.8</v>
      </c>
      <c r="O18" s="136">
        <v>783.7</v>
      </c>
      <c r="P18" s="136">
        <v>2643.6</v>
      </c>
      <c r="Q18" s="136">
        <v>12026.8</v>
      </c>
      <c r="R18" s="136">
        <v>18316.3</v>
      </c>
    </row>
    <row r="19" spans="1:18" ht="14.25" customHeight="1">
      <c r="A19" s="7"/>
      <c r="B19" s="45"/>
      <c r="C19" s="6"/>
      <c r="D19" s="217"/>
      <c r="E19" s="213"/>
      <c r="F19" s="213"/>
      <c r="G19" s="213"/>
      <c r="H19" s="213"/>
      <c r="I19" s="35"/>
      <c r="J19" s="45"/>
      <c r="K19" s="45"/>
      <c r="L19" s="15" t="s">
        <v>686</v>
      </c>
      <c r="M19" s="21" t="s">
        <v>561</v>
      </c>
      <c r="N19" s="136">
        <v>5114</v>
      </c>
      <c r="O19" s="136">
        <v>783.7</v>
      </c>
      <c r="P19" s="136">
        <v>2605.8</v>
      </c>
      <c r="Q19" s="136">
        <v>11956</v>
      </c>
      <c r="R19" s="136">
        <v>18310.6</v>
      </c>
    </row>
    <row r="20" spans="1:18" ht="14.25" customHeight="1">
      <c r="A20" s="98"/>
      <c r="B20" s="473" t="s">
        <v>564</v>
      </c>
      <c r="C20" s="474"/>
      <c r="D20" s="249">
        <v>35</v>
      </c>
      <c r="E20" s="250">
        <v>30</v>
      </c>
      <c r="F20" s="250">
        <v>8</v>
      </c>
      <c r="G20" s="250">
        <v>11</v>
      </c>
      <c r="H20" s="250">
        <v>55</v>
      </c>
      <c r="I20" s="35"/>
      <c r="J20" s="15"/>
      <c r="K20" s="366" t="s">
        <v>687</v>
      </c>
      <c r="L20" s="524"/>
      <c r="M20" s="21" t="s">
        <v>561</v>
      </c>
      <c r="N20" s="136">
        <f>SUM(N21:N38)</f>
        <v>2934.1</v>
      </c>
      <c r="O20" s="136">
        <f>SUM(O21:O38)</f>
        <v>278.9</v>
      </c>
      <c r="P20" s="136">
        <f>SUM(P21:P38)</f>
        <v>1620.6999999999994</v>
      </c>
      <c r="Q20" s="136">
        <f>SUM(Q21:Q38)</f>
        <v>6146.5</v>
      </c>
      <c r="R20" s="136">
        <f>SUM(R21:R38)</f>
        <v>12571.4</v>
      </c>
    </row>
    <row r="21" spans="1:18" ht="14.25" customHeight="1">
      <c r="A21" s="7"/>
      <c r="B21" s="45"/>
      <c r="C21" s="272" t="s">
        <v>820</v>
      </c>
      <c r="D21" s="218">
        <v>19</v>
      </c>
      <c r="E21" s="197">
        <v>18</v>
      </c>
      <c r="F21" s="197">
        <v>6</v>
      </c>
      <c r="G21" s="197">
        <v>7</v>
      </c>
      <c r="H21" s="197">
        <v>52</v>
      </c>
      <c r="I21" s="35"/>
      <c r="J21" s="45"/>
      <c r="K21" s="45"/>
      <c r="L21" s="15" t="s">
        <v>565</v>
      </c>
      <c r="M21" s="21" t="s">
        <v>561</v>
      </c>
      <c r="N21" s="136">
        <v>494.2</v>
      </c>
      <c r="O21" s="136" t="s">
        <v>841</v>
      </c>
      <c r="P21" s="136" t="s">
        <v>841</v>
      </c>
      <c r="Q21" s="136">
        <v>803.5</v>
      </c>
      <c r="R21" s="136">
        <v>3788.1</v>
      </c>
    </row>
    <row r="22" spans="1:18" ht="14.25" customHeight="1">
      <c r="A22" s="7"/>
      <c r="B22" s="45"/>
      <c r="C22" s="46"/>
      <c r="D22" s="214"/>
      <c r="E22" s="215"/>
      <c r="F22" s="215"/>
      <c r="G22" s="215"/>
      <c r="H22" s="215"/>
      <c r="I22" s="35"/>
      <c r="J22" s="45"/>
      <c r="K22" s="45"/>
      <c r="L22" s="15" t="s">
        <v>566</v>
      </c>
      <c r="M22" s="21" t="s">
        <v>561</v>
      </c>
      <c r="N22" s="136">
        <v>332.9</v>
      </c>
      <c r="O22" s="136">
        <v>27.3</v>
      </c>
      <c r="P22" s="136">
        <v>415.2</v>
      </c>
      <c r="Q22" s="136">
        <v>769</v>
      </c>
      <c r="R22" s="136">
        <v>513.6</v>
      </c>
    </row>
    <row r="23" spans="1:18" ht="14.25" customHeight="1">
      <c r="A23" s="7"/>
      <c r="B23" s="473" t="s">
        <v>672</v>
      </c>
      <c r="C23" s="474"/>
      <c r="D23" s="249">
        <v>827</v>
      </c>
      <c r="E23" s="250">
        <v>757</v>
      </c>
      <c r="F23" s="250">
        <v>803</v>
      </c>
      <c r="G23" s="250">
        <v>704</v>
      </c>
      <c r="H23" s="250">
        <v>587</v>
      </c>
      <c r="I23" s="35"/>
      <c r="J23" s="45"/>
      <c r="K23" s="45"/>
      <c r="L23" s="15" t="s">
        <v>567</v>
      </c>
      <c r="M23" s="21" t="s">
        <v>561</v>
      </c>
      <c r="N23" s="136" t="s">
        <v>841</v>
      </c>
      <c r="O23" s="136" t="s">
        <v>841</v>
      </c>
      <c r="P23" s="136" t="s">
        <v>841</v>
      </c>
      <c r="Q23" s="136" t="s">
        <v>841</v>
      </c>
      <c r="R23" s="136" t="s">
        <v>841</v>
      </c>
    </row>
    <row r="24" spans="1:18" ht="14.25" customHeight="1">
      <c r="A24" s="7"/>
      <c r="B24" s="237"/>
      <c r="C24" s="272" t="s">
        <v>821</v>
      </c>
      <c r="D24" s="218">
        <v>70</v>
      </c>
      <c r="E24" s="197">
        <v>47</v>
      </c>
      <c r="F24" s="197">
        <v>76</v>
      </c>
      <c r="G24" s="197">
        <v>74</v>
      </c>
      <c r="H24" s="197">
        <v>45</v>
      </c>
      <c r="I24" s="35"/>
      <c r="J24" s="45"/>
      <c r="K24" s="45"/>
      <c r="L24" s="15" t="s">
        <v>568</v>
      </c>
      <c r="M24" s="21" t="s">
        <v>561</v>
      </c>
      <c r="N24" s="136">
        <v>254.1</v>
      </c>
      <c r="O24" s="136">
        <v>6.2</v>
      </c>
      <c r="P24" s="136">
        <v>299.6</v>
      </c>
      <c r="Q24" s="136">
        <v>589.7</v>
      </c>
      <c r="R24" s="136">
        <v>513.5</v>
      </c>
    </row>
    <row r="25" spans="1:18" ht="14.25" customHeight="1">
      <c r="A25" s="7"/>
      <c r="B25" s="237"/>
      <c r="C25" s="272" t="s">
        <v>822</v>
      </c>
      <c r="D25" s="218">
        <v>77</v>
      </c>
      <c r="E25" s="197">
        <v>79</v>
      </c>
      <c r="F25" s="197">
        <v>73</v>
      </c>
      <c r="G25" s="197">
        <v>108</v>
      </c>
      <c r="H25" s="197">
        <v>90</v>
      </c>
      <c r="I25" s="35"/>
      <c r="J25" s="45"/>
      <c r="K25" s="45"/>
      <c r="L25" s="15" t="s">
        <v>569</v>
      </c>
      <c r="M25" s="21" t="s">
        <v>561</v>
      </c>
      <c r="N25" s="136">
        <v>425.3</v>
      </c>
      <c r="O25" s="136">
        <v>46</v>
      </c>
      <c r="P25" s="136">
        <v>286.6</v>
      </c>
      <c r="Q25" s="136">
        <v>760.5</v>
      </c>
      <c r="R25" s="136">
        <v>1927.8</v>
      </c>
    </row>
    <row r="26" spans="1:18" ht="14.25" customHeight="1">
      <c r="A26" s="7"/>
      <c r="B26" s="237"/>
      <c r="C26" s="272" t="s">
        <v>823</v>
      </c>
      <c r="D26" s="218">
        <v>2</v>
      </c>
      <c r="E26" s="197">
        <v>1</v>
      </c>
      <c r="F26" s="197">
        <v>1</v>
      </c>
      <c r="G26" s="197">
        <v>1</v>
      </c>
      <c r="H26" s="197">
        <v>1</v>
      </c>
      <c r="I26" s="35"/>
      <c r="J26" s="45"/>
      <c r="K26" s="45"/>
      <c r="L26" s="15" t="s">
        <v>570</v>
      </c>
      <c r="M26" s="21" t="s">
        <v>561</v>
      </c>
      <c r="N26" s="136">
        <v>15.7</v>
      </c>
      <c r="O26" s="136">
        <v>4</v>
      </c>
      <c r="P26" s="138" t="s">
        <v>841</v>
      </c>
      <c r="Q26" s="191">
        <v>68.8</v>
      </c>
      <c r="R26" s="138" t="s">
        <v>12</v>
      </c>
    </row>
    <row r="27" spans="1:18" ht="14.25" customHeight="1">
      <c r="A27" s="7"/>
      <c r="B27" s="237"/>
      <c r="C27" s="272" t="s">
        <v>824</v>
      </c>
      <c r="D27" s="218">
        <v>12</v>
      </c>
      <c r="E27" s="197">
        <v>30</v>
      </c>
      <c r="F27" s="197">
        <v>19</v>
      </c>
      <c r="G27" s="197">
        <v>16</v>
      </c>
      <c r="H27" s="197">
        <v>18</v>
      </c>
      <c r="I27" s="35"/>
      <c r="J27" s="45"/>
      <c r="K27" s="45"/>
      <c r="L27" s="15" t="s">
        <v>571</v>
      </c>
      <c r="M27" s="21" t="s">
        <v>561</v>
      </c>
      <c r="N27" s="136">
        <v>86.3</v>
      </c>
      <c r="O27" s="136">
        <v>2</v>
      </c>
      <c r="P27" s="136">
        <v>17.6</v>
      </c>
      <c r="Q27" s="136">
        <v>232.3</v>
      </c>
      <c r="R27" s="136">
        <v>379.4</v>
      </c>
    </row>
    <row r="28" spans="1:18" ht="14.25" customHeight="1">
      <c r="A28" s="7"/>
      <c r="B28" s="235"/>
      <c r="C28" s="272" t="s">
        <v>825</v>
      </c>
      <c r="D28" s="218">
        <v>125</v>
      </c>
      <c r="E28" s="197">
        <v>111</v>
      </c>
      <c r="F28" s="197">
        <v>109</v>
      </c>
      <c r="G28" s="197">
        <v>110</v>
      </c>
      <c r="H28" s="197">
        <v>132</v>
      </c>
      <c r="I28" s="35"/>
      <c r="J28" s="45"/>
      <c r="K28" s="45"/>
      <c r="L28" s="15" t="s">
        <v>572</v>
      </c>
      <c r="M28" s="21" t="s">
        <v>561</v>
      </c>
      <c r="N28" s="136">
        <v>147.5</v>
      </c>
      <c r="O28" s="136">
        <v>5.3</v>
      </c>
      <c r="P28" s="136">
        <v>7.1</v>
      </c>
      <c r="Q28" s="136">
        <v>357.1</v>
      </c>
      <c r="R28" s="136">
        <v>808.8</v>
      </c>
    </row>
    <row r="29" spans="1:18" ht="14.25" customHeight="1">
      <c r="A29" s="7"/>
      <c r="B29" s="237"/>
      <c r="C29" s="272" t="s">
        <v>826</v>
      </c>
      <c r="D29" s="218">
        <v>7</v>
      </c>
      <c r="E29" s="197">
        <v>8</v>
      </c>
      <c r="F29" s="197">
        <v>11</v>
      </c>
      <c r="G29" s="197">
        <v>11</v>
      </c>
      <c r="H29" s="197">
        <v>10</v>
      </c>
      <c r="I29" s="35"/>
      <c r="J29" s="45"/>
      <c r="K29" s="45"/>
      <c r="L29" s="15" t="s">
        <v>573</v>
      </c>
      <c r="M29" s="21" t="s">
        <v>561</v>
      </c>
      <c r="N29" s="138" t="s">
        <v>12</v>
      </c>
      <c r="O29" s="138" t="s">
        <v>12</v>
      </c>
      <c r="P29" s="138" t="s">
        <v>841</v>
      </c>
      <c r="Q29" s="138" t="s">
        <v>12</v>
      </c>
      <c r="R29" s="138" t="s">
        <v>12</v>
      </c>
    </row>
    <row r="30" spans="1:18" ht="14.25" customHeight="1">
      <c r="A30" s="7"/>
      <c r="B30" s="237"/>
      <c r="C30" s="272"/>
      <c r="D30" s="218"/>
      <c r="E30" s="197"/>
      <c r="F30" s="197"/>
      <c r="G30" s="197"/>
      <c r="H30" s="197"/>
      <c r="I30" s="35"/>
      <c r="J30" s="45"/>
      <c r="K30" s="45"/>
      <c r="L30" s="15" t="s">
        <v>574</v>
      </c>
      <c r="M30" s="21" t="s">
        <v>561</v>
      </c>
      <c r="N30" s="136">
        <v>38.8</v>
      </c>
      <c r="O30" s="136">
        <v>6.5</v>
      </c>
      <c r="P30" s="139">
        <v>15.3</v>
      </c>
      <c r="Q30" s="136">
        <v>118</v>
      </c>
      <c r="R30" s="136">
        <v>87.6</v>
      </c>
    </row>
    <row r="31" spans="1:18" ht="14.25" customHeight="1">
      <c r="A31" s="7"/>
      <c r="B31" s="45"/>
      <c r="C31" s="62"/>
      <c r="D31" s="214"/>
      <c r="E31" s="215"/>
      <c r="F31" s="215"/>
      <c r="G31" s="215"/>
      <c r="H31" s="215"/>
      <c r="I31" s="35"/>
      <c r="J31" s="45"/>
      <c r="K31" s="45"/>
      <c r="L31" s="15" t="s">
        <v>575</v>
      </c>
      <c r="M31" s="21" t="s">
        <v>561</v>
      </c>
      <c r="N31" s="136">
        <v>33.5</v>
      </c>
      <c r="O31" s="136">
        <v>18.6</v>
      </c>
      <c r="P31" s="139">
        <v>62.1</v>
      </c>
      <c r="Q31" s="136">
        <v>30.9</v>
      </c>
      <c r="R31" s="136">
        <v>16.6</v>
      </c>
    </row>
    <row r="32" spans="1:18" ht="14.25" customHeight="1">
      <c r="A32" s="7"/>
      <c r="B32" s="473" t="s">
        <v>617</v>
      </c>
      <c r="C32" s="525"/>
      <c r="D32" s="249">
        <v>52</v>
      </c>
      <c r="E32" s="250">
        <v>26</v>
      </c>
      <c r="F32" s="250">
        <v>35</v>
      </c>
      <c r="G32" s="250">
        <v>32</v>
      </c>
      <c r="H32" s="250">
        <v>30</v>
      </c>
      <c r="I32" s="35"/>
      <c r="J32" s="45"/>
      <c r="K32" s="45"/>
      <c r="L32" s="15" t="s">
        <v>576</v>
      </c>
      <c r="M32" s="21" t="s">
        <v>561</v>
      </c>
      <c r="N32" s="136">
        <v>79.1</v>
      </c>
      <c r="O32" s="136">
        <v>4.9</v>
      </c>
      <c r="P32" s="139">
        <v>8.8</v>
      </c>
      <c r="Q32" s="136">
        <v>314.9</v>
      </c>
      <c r="R32" s="136">
        <v>120.1</v>
      </c>
    </row>
    <row r="33" spans="1:18" ht="14.25" customHeight="1">
      <c r="A33" s="7"/>
      <c r="B33" s="45"/>
      <c r="C33" s="272" t="s">
        <v>827</v>
      </c>
      <c r="D33" s="218">
        <v>19</v>
      </c>
      <c r="E33" s="197">
        <v>16</v>
      </c>
      <c r="F33" s="197">
        <v>17</v>
      </c>
      <c r="G33" s="197">
        <v>17</v>
      </c>
      <c r="H33" s="197">
        <v>15</v>
      </c>
      <c r="I33" s="35"/>
      <c r="J33" s="45"/>
      <c r="K33" s="45"/>
      <c r="L33" s="15" t="s">
        <v>577</v>
      </c>
      <c r="M33" s="21" t="s">
        <v>561</v>
      </c>
      <c r="N33" s="136">
        <v>239.3</v>
      </c>
      <c r="O33" s="136">
        <v>20.1</v>
      </c>
      <c r="P33" s="139">
        <v>112.3</v>
      </c>
      <c r="Q33" s="136">
        <v>621.2</v>
      </c>
      <c r="R33" s="136">
        <v>825</v>
      </c>
    </row>
    <row r="34" spans="1:18" ht="14.25" customHeight="1">
      <c r="A34" s="7"/>
      <c r="B34" s="45"/>
      <c r="C34" s="46"/>
      <c r="D34" s="214"/>
      <c r="E34" s="215"/>
      <c r="F34" s="215"/>
      <c r="G34" s="215"/>
      <c r="H34" s="215"/>
      <c r="I34" s="35"/>
      <c r="J34" s="45"/>
      <c r="K34" s="45"/>
      <c r="L34" s="15" t="s">
        <v>578</v>
      </c>
      <c r="M34" s="21" t="s">
        <v>561</v>
      </c>
      <c r="N34" s="136">
        <v>24.1</v>
      </c>
      <c r="O34" s="136">
        <v>0.2</v>
      </c>
      <c r="P34" s="139">
        <v>29.8</v>
      </c>
      <c r="Q34" s="136">
        <v>35.2</v>
      </c>
      <c r="R34" s="136">
        <v>93.7</v>
      </c>
    </row>
    <row r="35" spans="1:18" ht="14.25" customHeight="1">
      <c r="A35" s="7"/>
      <c r="B35" s="473" t="s">
        <v>618</v>
      </c>
      <c r="C35" s="525"/>
      <c r="D35" s="249">
        <v>135</v>
      </c>
      <c r="E35" s="250">
        <v>400</v>
      </c>
      <c r="F35" s="250">
        <v>319</v>
      </c>
      <c r="G35" s="250">
        <v>25</v>
      </c>
      <c r="H35" s="250">
        <v>23</v>
      </c>
      <c r="I35" s="35"/>
      <c r="J35" s="45"/>
      <c r="K35" s="45"/>
      <c r="L35" s="15" t="s">
        <v>579</v>
      </c>
      <c r="M35" s="21" t="s">
        <v>561</v>
      </c>
      <c r="N35" s="136">
        <v>42.5</v>
      </c>
      <c r="O35" s="136">
        <v>15.4</v>
      </c>
      <c r="P35" s="139" t="s">
        <v>841</v>
      </c>
      <c r="Q35" s="136">
        <v>72</v>
      </c>
      <c r="R35" s="136">
        <v>244.6</v>
      </c>
    </row>
    <row r="36" spans="1:18" ht="14.25" customHeight="1">
      <c r="A36" s="235"/>
      <c r="B36" s="237"/>
      <c r="C36" s="272" t="s">
        <v>840</v>
      </c>
      <c r="D36" s="218">
        <v>6</v>
      </c>
      <c r="E36" s="197">
        <v>353</v>
      </c>
      <c r="F36" s="197">
        <v>303</v>
      </c>
      <c r="G36" s="197">
        <v>16</v>
      </c>
      <c r="H36" s="197">
        <v>17</v>
      </c>
      <c r="I36" s="35"/>
      <c r="J36" s="45"/>
      <c r="K36" s="45"/>
      <c r="L36" s="15" t="s">
        <v>580</v>
      </c>
      <c r="M36" s="21" t="s">
        <v>561</v>
      </c>
      <c r="N36" s="136">
        <v>191.5</v>
      </c>
      <c r="O36" s="136">
        <v>41.3</v>
      </c>
      <c r="P36" s="139">
        <v>78.6</v>
      </c>
      <c r="Q36" s="136">
        <v>442.9</v>
      </c>
      <c r="R36" s="136">
        <v>702.3</v>
      </c>
    </row>
    <row r="37" spans="1:18" ht="14.25" customHeight="1">
      <c r="A37" s="235"/>
      <c r="B37" s="237"/>
      <c r="C37" s="309"/>
      <c r="D37" s="214"/>
      <c r="E37" s="215"/>
      <c r="F37" s="215"/>
      <c r="G37" s="215"/>
      <c r="H37" s="215"/>
      <c r="I37" s="35"/>
      <c r="J37" s="45"/>
      <c r="K37" s="45"/>
      <c r="L37" s="15" t="s">
        <v>581</v>
      </c>
      <c r="M37" s="21" t="s">
        <v>561</v>
      </c>
      <c r="N37" s="136">
        <v>8.3</v>
      </c>
      <c r="O37" s="136">
        <v>0.6</v>
      </c>
      <c r="P37" s="139">
        <v>13.6</v>
      </c>
      <c r="Q37" s="136">
        <v>10.2</v>
      </c>
      <c r="R37" s="136">
        <v>23.3</v>
      </c>
    </row>
    <row r="38" spans="1:18" ht="14.25" customHeight="1">
      <c r="A38" s="7"/>
      <c r="B38" s="473" t="s">
        <v>619</v>
      </c>
      <c r="C38" s="525"/>
      <c r="D38" s="249">
        <v>37</v>
      </c>
      <c r="E38" s="250">
        <v>30</v>
      </c>
      <c r="F38" s="250">
        <v>35</v>
      </c>
      <c r="G38" s="250">
        <v>32</v>
      </c>
      <c r="H38" s="250">
        <v>36</v>
      </c>
      <c r="I38" s="35"/>
      <c r="J38" s="45"/>
      <c r="K38" s="45"/>
      <c r="L38" s="15" t="s">
        <v>582</v>
      </c>
      <c r="M38" s="21" t="s">
        <v>561</v>
      </c>
      <c r="N38" s="136">
        <v>521</v>
      </c>
      <c r="O38" s="136">
        <v>80.5</v>
      </c>
      <c r="P38" s="139">
        <v>274.1</v>
      </c>
      <c r="Q38" s="136">
        <v>920.3</v>
      </c>
      <c r="R38" s="136">
        <v>2527</v>
      </c>
    </row>
    <row r="39" spans="1:18" ht="14.25" customHeight="1">
      <c r="A39" s="7"/>
      <c r="B39" s="96"/>
      <c r="C39" s="97"/>
      <c r="D39" s="221"/>
      <c r="E39" s="193"/>
      <c r="F39" s="193"/>
      <c r="G39" s="193"/>
      <c r="H39" s="193"/>
      <c r="I39" s="35"/>
      <c r="J39" s="45"/>
      <c r="K39" s="45"/>
      <c r="L39" s="45"/>
      <c r="M39" s="21"/>
      <c r="N39" s="140"/>
      <c r="O39" s="140"/>
      <c r="P39" s="140"/>
      <c r="Q39" s="140"/>
      <c r="R39" s="140"/>
    </row>
    <row r="40" spans="1:18" ht="14.25" customHeight="1">
      <c r="A40" s="7"/>
      <c r="B40" s="473" t="s">
        <v>620</v>
      </c>
      <c r="C40" s="525"/>
      <c r="D40" s="249">
        <v>670</v>
      </c>
      <c r="E40" s="250">
        <v>437</v>
      </c>
      <c r="F40" s="250">
        <v>406</v>
      </c>
      <c r="G40" s="250">
        <v>434</v>
      </c>
      <c r="H40" s="250">
        <v>421</v>
      </c>
      <c r="I40" s="35"/>
      <c r="J40" s="457" t="s">
        <v>583</v>
      </c>
      <c r="K40" s="457"/>
      <c r="L40" s="457"/>
      <c r="M40" s="21" t="s">
        <v>561</v>
      </c>
      <c r="N40" s="253">
        <f>SUM(N41,N45)</f>
        <v>3958.3</v>
      </c>
      <c r="O40" s="253">
        <v>11300.9</v>
      </c>
      <c r="P40" s="253">
        <f>SUM(P41,P45)</f>
        <v>3314.2000000000003</v>
      </c>
      <c r="Q40" s="253">
        <f>SUM(Q41,Q45)</f>
        <v>2121.4</v>
      </c>
      <c r="R40" s="253">
        <f>SUM(R41,R45)</f>
        <v>1761.6999999999998</v>
      </c>
    </row>
    <row r="41" spans="1:18" ht="14.25" customHeight="1">
      <c r="A41" s="235"/>
      <c r="B41" s="235"/>
      <c r="C41" s="272" t="s">
        <v>673</v>
      </c>
      <c r="D41" s="218">
        <v>669</v>
      </c>
      <c r="E41" s="197">
        <v>346</v>
      </c>
      <c r="F41" s="197">
        <v>405</v>
      </c>
      <c r="G41" s="197">
        <v>432</v>
      </c>
      <c r="H41" s="197">
        <v>420</v>
      </c>
      <c r="I41" s="35"/>
      <c r="J41" s="15"/>
      <c r="K41" s="366" t="s">
        <v>584</v>
      </c>
      <c r="L41" s="524"/>
      <c r="M41" s="21" t="s">
        <v>561</v>
      </c>
      <c r="N41" s="136">
        <f>N42-N43</f>
        <v>305.4000000000001</v>
      </c>
      <c r="O41" s="136">
        <v>6322</v>
      </c>
      <c r="P41" s="136">
        <f>P42-P43</f>
        <v>-88.60000000000001</v>
      </c>
      <c r="Q41" s="136">
        <f>Q42-Q43</f>
        <v>18.6</v>
      </c>
      <c r="R41" s="136">
        <f>R42-R43</f>
        <v>44.099999999999994</v>
      </c>
    </row>
    <row r="42" spans="1:18" ht="14.25" customHeight="1">
      <c r="A42" s="7"/>
      <c r="B42" s="45"/>
      <c r="C42" s="46"/>
      <c r="D42" s="151"/>
      <c r="E42" s="152"/>
      <c r="F42" s="152"/>
      <c r="G42" s="152"/>
      <c r="H42" s="152"/>
      <c r="I42" s="35"/>
      <c r="J42" s="15"/>
      <c r="K42" s="15"/>
      <c r="L42" s="15" t="s">
        <v>586</v>
      </c>
      <c r="M42" s="21" t="s">
        <v>561</v>
      </c>
      <c r="N42" s="136">
        <v>3012.1</v>
      </c>
      <c r="O42" s="136">
        <v>7092.4</v>
      </c>
      <c r="P42" s="136">
        <v>61.3</v>
      </c>
      <c r="Q42" s="136">
        <v>30</v>
      </c>
      <c r="R42" s="136">
        <v>125</v>
      </c>
    </row>
    <row r="43" spans="1:18" ht="14.25" customHeight="1">
      <c r="A43" s="7"/>
      <c r="B43" s="473" t="s">
        <v>585</v>
      </c>
      <c r="C43" s="525"/>
      <c r="D43" s="250">
        <v>2673</v>
      </c>
      <c r="E43" s="250">
        <f>SUM(E44:E48)</f>
        <v>2977</v>
      </c>
      <c r="F43" s="250">
        <f>SUM(F44:F48)</f>
        <v>2942</v>
      </c>
      <c r="G43" s="250">
        <f>SUM(G44:G48)</f>
        <v>2974</v>
      </c>
      <c r="H43" s="250">
        <f>SUM(H44:H48)</f>
        <v>2884</v>
      </c>
      <c r="I43" s="35"/>
      <c r="J43" s="15"/>
      <c r="K43" s="15"/>
      <c r="L43" s="15" t="s">
        <v>587</v>
      </c>
      <c r="M43" s="21" t="s">
        <v>561</v>
      </c>
      <c r="N43" s="136">
        <v>2706.7</v>
      </c>
      <c r="O43" s="136">
        <v>6322</v>
      </c>
      <c r="P43" s="136">
        <v>149.9</v>
      </c>
      <c r="Q43" s="136">
        <v>11.4</v>
      </c>
      <c r="R43" s="136">
        <v>80.9</v>
      </c>
    </row>
    <row r="44" spans="1:18" ht="14.25" customHeight="1">
      <c r="A44" s="7"/>
      <c r="B44" s="235"/>
      <c r="C44" s="272" t="s">
        <v>674</v>
      </c>
      <c r="D44" s="218">
        <v>10</v>
      </c>
      <c r="E44" s="197">
        <v>10</v>
      </c>
      <c r="F44" s="197">
        <v>15</v>
      </c>
      <c r="G44" s="197">
        <v>16</v>
      </c>
      <c r="H44" s="197">
        <v>26</v>
      </c>
      <c r="I44" s="35"/>
      <c r="J44" s="530"/>
      <c r="K44" s="530"/>
      <c r="L44" s="530"/>
      <c r="M44" s="21"/>
      <c r="N44" s="140"/>
      <c r="O44" s="140"/>
      <c r="P44" s="140"/>
      <c r="Q44" s="140"/>
      <c r="R44" s="140"/>
    </row>
    <row r="45" spans="1:18" ht="14.25" customHeight="1">
      <c r="A45" s="7"/>
      <c r="B45" s="235"/>
      <c r="C45" s="272" t="s">
        <v>834</v>
      </c>
      <c r="D45" s="218">
        <v>614</v>
      </c>
      <c r="E45" s="197">
        <v>687</v>
      </c>
      <c r="F45" s="197">
        <v>716</v>
      </c>
      <c r="G45" s="197">
        <v>704</v>
      </c>
      <c r="H45" s="197">
        <v>676</v>
      </c>
      <c r="I45" s="35"/>
      <c r="J45" s="15"/>
      <c r="K45" s="366" t="s">
        <v>588</v>
      </c>
      <c r="L45" s="524"/>
      <c r="M45" s="21" t="s">
        <v>561</v>
      </c>
      <c r="N45" s="136">
        <f>N46-N47</f>
        <v>3652.9</v>
      </c>
      <c r="O45" s="136">
        <f>O46-O47</f>
        <v>4978.900000000001</v>
      </c>
      <c r="P45" s="136">
        <f>SUM(P46)</f>
        <v>3402.8</v>
      </c>
      <c r="Q45" s="136">
        <f>Q46-Q47</f>
        <v>2102.8</v>
      </c>
      <c r="R45" s="136">
        <f>SUM(R46)</f>
        <v>1717.6</v>
      </c>
    </row>
    <row r="46" spans="1:18" ht="14.25" customHeight="1">
      <c r="A46" s="7"/>
      <c r="B46" s="235"/>
      <c r="C46" s="272" t="s">
        <v>675</v>
      </c>
      <c r="D46" s="218">
        <v>1217</v>
      </c>
      <c r="E46" s="197">
        <v>1584</v>
      </c>
      <c r="F46" s="197">
        <v>1532</v>
      </c>
      <c r="G46" s="197">
        <v>1602</v>
      </c>
      <c r="H46" s="197">
        <v>1547</v>
      </c>
      <c r="I46" s="35"/>
      <c r="J46" s="15"/>
      <c r="K46" s="15"/>
      <c r="L46" s="15" t="s">
        <v>589</v>
      </c>
      <c r="M46" s="21" t="s">
        <v>561</v>
      </c>
      <c r="N46" s="136">
        <v>3678.5</v>
      </c>
      <c r="O46" s="136">
        <v>5014.3</v>
      </c>
      <c r="P46" s="136">
        <v>3402.8</v>
      </c>
      <c r="Q46" s="136">
        <v>2155.5</v>
      </c>
      <c r="R46" s="136">
        <v>1717.6</v>
      </c>
    </row>
    <row r="47" spans="1:18" ht="14.25" customHeight="1">
      <c r="A47" s="7"/>
      <c r="B47" s="235"/>
      <c r="C47" s="186" t="s">
        <v>676</v>
      </c>
      <c r="D47" s="218">
        <v>638</v>
      </c>
      <c r="E47" s="197">
        <v>533</v>
      </c>
      <c r="F47" s="197">
        <v>517</v>
      </c>
      <c r="G47" s="197">
        <v>491</v>
      </c>
      <c r="H47" s="197">
        <v>482</v>
      </c>
      <c r="I47" s="35"/>
      <c r="J47" s="15"/>
      <c r="K47" s="15"/>
      <c r="L47" s="15" t="s">
        <v>590</v>
      </c>
      <c r="M47" s="21" t="s">
        <v>561</v>
      </c>
      <c r="N47" s="136">
        <v>25.6</v>
      </c>
      <c r="O47" s="136">
        <v>35.4</v>
      </c>
      <c r="P47" s="136" t="s">
        <v>841</v>
      </c>
      <c r="Q47" s="136">
        <v>52.7</v>
      </c>
      <c r="R47" s="136" t="s">
        <v>841</v>
      </c>
    </row>
    <row r="48" spans="1:18" ht="14.25" customHeight="1">
      <c r="A48" s="7"/>
      <c r="B48" s="235"/>
      <c r="C48" s="272" t="s">
        <v>677</v>
      </c>
      <c r="D48" s="218">
        <v>189</v>
      </c>
      <c r="E48" s="197">
        <v>163</v>
      </c>
      <c r="F48" s="197">
        <v>162</v>
      </c>
      <c r="G48" s="197">
        <v>161</v>
      </c>
      <c r="H48" s="197">
        <v>153</v>
      </c>
      <c r="I48" s="35"/>
      <c r="J48" s="530"/>
      <c r="K48" s="530"/>
      <c r="L48" s="530"/>
      <c r="M48" s="21"/>
      <c r="N48" s="140"/>
      <c r="O48" s="140"/>
      <c r="P48" s="140"/>
      <c r="Q48" s="140"/>
      <c r="R48" s="140"/>
    </row>
    <row r="49" spans="1:18" ht="14.25" customHeight="1">
      <c r="A49" s="7"/>
      <c r="B49" s="237"/>
      <c r="C49" s="309"/>
      <c r="D49" s="151"/>
      <c r="E49" s="152"/>
      <c r="F49" s="152"/>
      <c r="G49" s="152"/>
      <c r="H49" s="152"/>
      <c r="I49" s="35"/>
      <c r="J49" s="366" t="s">
        <v>592</v>
      </c>
      <c r="K49" s="366"/>
      <c r="L49" s="366"/>
      <c r="M49" s="21" t="s">
        <v>561</v>
      </c>
      <c r="N49" s="136">
        <f>SUM(N17,N40)</f>
        <v>6164</v>
      </c>
      <c r="O49" s="136">
        <f>SUM(O17,O40)</f>
        <v>11805.699999999999</v>
      </c>
      <c r="P49" s="136">
        <f>SUM(P17,P40)</f>
        <v>4337.1</v>
      </c>
      <c r="Q49" s="136">
        <f>SUM(Q17,Q40)</f>
        <v>8001.699999999999</v>
      </c>
      <c r="R49" s="136">
        <f>SUM(R17,R40)</f>
        <v>7506.599999999999</v>
      </c>
    </row>
    <row r="50" spans="1:18" ht="14.25" customHeight="1">
      <c r="A50" s="7"/>
      <c r="B50" s="473" t="s">
        <v>591</v>
      </c>
      <c r="C50" s="525"/>
      <c r="D50" s="249">
        <v>63</v>
      </c>
      <c r="E50" s="250">
        <v>54</v>
      </c>
      <c r="F50" s="250">
        <v>73</v>
      </c>
      <c r="G50" s="250">
        <v>72</v>
      </c>
      <c r="H50" s="250">
        <v>101</v>
      </c>
      <c r="I50" s="35"/>
      <c r="J50" s="531" t="s">
        <v>688</v>
      </c>
      <c r="K50" s="531"/>
      <c r="L50" s="532"/>
      <c r="M50" s="21" t="s">
        <v>561</v>
      </c>
      <c r="N50" s="136">
        <v>877.2</v>
      </c>
      <c r="O50" s="136">
        <v>748.9</v>
      </c>
      <c r="P50" s="136">
        <v>754.1</v>
      </c>
      <c r="Q50" s="136">
        <v>1110.2</v>
      </c>
      <c r="R50" s="136">
        <v>1358.9</v>
      </c>
    </row>
    <row r="51" spans="1:18" ht="14.25" customHeight="1">
      <c r="A51" s="7"/>
      <c r="B51" s="7"/>
      <c r="C51" s="62"/>
      <c r="D51" s="234"/>
      <c r="E51" s="235"/>
      <c r="F51" s="235"/>
      <c r="G51" s="235"/>
      <c r="H51" s="235"/>
      <c r="I51" s="35"/>
      <c r="J51" s="531" t="s">
        <v>593</v>
      </c>
      <c r="K51" s="531"/>
      <c r="L51" s="531"/>
      <c r="M51" s="21" t="s">
        <v>561</v>
      </c>
      <c r="N51" s="136">
        <f>N49-N50</f>
        <v>5286.8</v>
      </c>
      <c r="O51" s="136">
        <f>O49-O50</f>
        <v>11056.8</v>
      </c>
      <c r="P51" s="136">
        <f>P49-P50</f>
        <v>3583.0000000000005</v>
      </c>
      <c r="Q51" s="136">
        <f>Q49-Q50</f>
        <v>6891.499999999999</v>
      </c>
      <c r="R51" s="136">
        <f>R49-R50</f>
        <v>6147.699999999999</v>
      </c>
    </row>
    <row r="52" spans="1:18" ht="14.25" customHeight="1">
      <c r="A52" s="99"/>
      <c r="B52" s="540" t="s">
        <v>595</v>
      </c>
      <c r="C52" s="541"/>
      <c r="D52" s="249">
        <v>8595</v>
      </c>
      <c r="E52" s="250">
        <v>6184</v>
      </c>
      <c r="F52" s="250">
        <v>3440</v>
      </c>
      <c r="G52" s="250">
        <v>66</v>
      </c>
      <c r="H52" s="250" t="s">
        <v>12</v>
      </c>
      <c r="I52" s="35"/>
      <c r="J52" s="528" t="s">
        <v>594</v>
      </c>
      <c r="K52" s="528"/>
      <c r="L52" s="529"/>
      <c r="M52" s="21" t="s">
        <v>561</v>
      </c>
      <c r="N52" s="136">
        <v>4135</v>
      </c>
      <c r="O52" s="136">
        <v>3971.7</v>
      </c>
      <c r="P52" s="136">
        <v>3342</v>
      </c>
      <c r="Q52" s="136">
        <v>5520.6</v>
      </c>
      <c r="R52" s="136">
        <v>4321.6</v>
      </c>
    </row>
    <row r="53" spans="1:18" ht="14.25" customHeight="1">
      <c r="A53" s="7"/>
      <c r="B53" s="7"/>
      <c r="C53" s="62"/>
      <c r="D53" s="168"/>
      <c r="E53" s="169"/>
      <c r="F53" s="169"/>
      <c r="G53" s="169"/>
      <c r="H53" s="169"/>
      <c r="I53" s="35"/>
      <c r="J53" s="531" t="s">
        <v>596</v>
      </c>
      <c r="K53" s="531"/>
      <c r="L53" s="531"/>
      <c r="M53" s="21" t="s">
        <v>561</v>
      </c>
      <c r="N53" s="136">
        <f>N51-N52</f>
        <v>1151.8000000000002</v>
      </c>
      <c r="O53" s="136">
        <f>O51-O52</f>
        <v>7085.099999999999</v>
      </c>
      <c r="P53" s="136">
        <f>P51-P52</f>
        <v>241.00000000000045</v>
      </c>
      <c r="Q53" s="136">
        <f>Q51-Q52</f>
        <v>1370.8999999999987</v>
      </c>
      <c r="R53" s="136">
        <f>R51-R52</f>
        <v>1826.0999999999985</v>
      </c>
    </row>
    <row r="54" spans="1:18" ht="14.25" customHeight="1">
      <c r="A54" s="7"/>
      <c r="B54" s="473" t="s">
        <v>621</v>
      </c>
      <c r="C54" s="474"/>
      <c r="D54" s="250">
        <v>21154</v>
      </c>
      <c r="E54" s="250">
        <v>13476</v>
      </c>
      <c r="F54" s="250">
        <f>SUM(F55:F56)</f>
        <v>7317</v>
      </c>
      <c r="G54" s="250">
        <f>SUM(G55:G56)</f>
        <v>796</v>
      </c>
      <c r="H54" s="250">
        <f>SUM(H55:H56)</f>
        <v>840</v>
      </c>
      <c r="I54" s="35"/>
      <c r="J54" s="182"/>
      <c r="K54" s="182"/>
      <c r="L54" s="182"/>
      <c r="M54" s="21"/>
      <c r="N54" s="136"/>
      <c r="O54" s="136"/>
      <c r="P54" s="136"/>
      <c r="Q54" s="136"/>
      <c r="R54" s="136"/>
    </row>
    <row r="55" spans="1:18" ht="14.25" customHeight="1">
      <c r="A55" s="7"/>
      <c r="B55" s="235"/>
      <c r="C55" s="272" t="s">
        <v>835</v>
      </c>
      <c r="D55" s="234">
        <v>720</v>
      </c>
      <c r="E55" s="235">
        <v>700</v>
      </c>
      <c r="F55" s="235">
        <v>70</v>
      </c>
      <c r="G55" s="235">
        <v>84</v>
      </c>
      <c r="H55" s="235">
        <v>840</v>
      </c>
      <c r="I55" s="35"/>
      <c r="J55" s="528" t="s">
        <v>597</v>
      </c>
      <c r="K55" s="539"/>
      <c r="L55" s="528"/>
      <c r="M55" s="21" t="s">
        <v>561</v>
      </c>
      <c r="N55" s="136">
        <v>2359.5</v>
      </c>
      <c r="O55" s="136">
        <v>1378.9</v>
      </c>
      <c r="P55" s="136">
        <v>2271.3</v>
      </c>
      <c r="Q55" s="136">
        <v>3647.5</v>
      </c>
      <c r="R55" s="136">
        <v>4366.3</v>
      </c>
    </row>
    <row r="56" spans="1:18" ht="14.25" customHeight="1">
      <c r="A56" s="7"/>
      <c r="B56" s="310"/>
      <c r="C56" s="272" t="s">
        <v>599</v>
      </c>
      <c r="D56" s="218">
        <v>20431</v>
      </c>
      <c r="E56" s="197">
        <v>12772</v>
      </c>
      <c r="F56" s="197">
        <v>7247</v>
      </c>
      <c r="G56" s="197">
        <v>712</v>
      </c>
      <c r="H56" s="197" t="s">
        <v>12</v>
      </c>
      <c r="I56" s="35"/>
      <c r="J56" s="528" t="s">
        <v>598</v>
      </c>
      <c r="K56" s="528"/>
      <c r="L56" s="529"/>
      <c r="M56" s="21" t="s">
        <v>561</v>
      </c>
      <c r="N56" s="136">
        <v>707.5</v>
      </c>
      <c r="O56" s="136">
        <v>266.9</v>
      </c>
      <c r="P56" s="136">
        <v>405.3</v>
      </c>
      <c r="Q56" s="136">
        <v>1282.4</v>
      </c>
      <c r="R56" s="136">
        <v>2489.3</v>
      </c>
    </row>
    <row r="57" spans="1:18" ht="14.25" customHeight="1">
      <c r="A57" s="7"/>
      <c r="B57" s="7"/>
      <c r="C57" s="6"/>
      <c r="D57" s="159"/>
      <c r="E57" s="157"/>
      <c r="F57" s="157"/>
      <c r="G57" s="157"/>
      <c r="H57" s="157"/>
      <c r="I57" s="35"/>
      <c r="J57" s="528" t="s">
        <v>600</v>
      </c>
      <c r="K57" s="528"/>
      <c r="L57" s="529"/>
      <c r="M57" s="21" t="s">
        <v>561</v>
      </c>
      <c r="N57" s="136">
        <v>5293.6</v>
      </c>
      <c r="O57" s="136">
        <v>1657.8</v>
      </c>
      <c r="P57" s="136">
        <v>3892</v>
      </c>
      <c r="Q57" s="136">
        <v>9794</v>
      </c>
      <c r="R57" s="136">
        <v>16937.7</v>
      </c>
    </row>
    <row r="58" spans="1:18" ht="14.25" customHeight="1">
      <c r="A58" s="7"/>
      <c r="B58" s="526" t="s">
        <v>678</v>
      </c>
      <c r="C58" s="527"/>
      <c r="D58" s="249">
        <v>8839</v>
      </c>
      <c r="E58" s="250">
        <v>8370</v>
      </c>
      <c r="F58" s="250">
        <v>9678</v>
      </c>
      <c r="G58" s="250">
        <v>9724</v>
      </c>
      <c r="H58" s="250">
        <v>11038</v>
      </c>
      <c r="I58" s="35"/>
      <c r="J58" s="531" t="s">
        <v>601</v>
      </c>
      <c r="K58" s="531"/>
      <c r="L58" s="532"/>
      <c r="M58" s="21" t="s">
        <v>561</v>
      </c>
      <c r="N58" s="136">
        <f>SUM(N56:N57)</f>
        <v>6001.1</v>
      </c>
      <c r="O58" s="136">
        <f>SUM(O56:O57)</f>
        <v>1924.6999999999998</v>
      </c>
      <c r="P58" s="136">
        <f>SUM(P56:P57)</f>
        <v>4297.3</v>
      </c>
      <c r="Q58" s="136">
        <f>SUM(Q56:Q57)</f>
        <v>11076.4</v>
      </c>
      <c r="R58" s="136">
        <f>SUM(R56:R57)</f>
        <v>19427</v>
      </c>
    </row>
    <row r="59" spans="1:18" ht="14.25" customHeight="1">
      <c r="A59" s="254"/>
      <c r="B59" s="254"/>
      <c r="C59" s="272" t="s">
        <v>836</v>
      </c>
      <c r="D59" s="218">
        <v>21</v>
      </c>
      <c r="E59" s="197">
        <v>10</v>
      </c>
      <c r="F59" s="197">
        <v>67</v>
      </c>
      <c r="G59" s="197">
        <v>266</v>
      </c>
      <c r="H59" s="197">
        <v>231</v>
      </c>
      <c r="I59" s="35"/>
      <c r="J59" s="530"/>
      <c r="K59" s="530"/>
      <c r="L59" s="530"/>
      <c r="M59" s="141" t="s">
        <v>602</v>
      </c>
      <c r="N59" s="140"/>
      <c r="O59" s="140"/>
      <c r="P59" s="140"/>
      <c r="Q59" s="140"/>
      <c r="R59" s="140"/>
    </row>
    <row r="60" spans="1:18" ht="14.25" customHeight="1">
      <c r="A60" s="310"/>
      <c r="B60" s="178"/>
      <c r="C60" s="272" t="s">
        <v>604</v>
      </c>
      <c r="D60" s="218">
        <v>57</v>
      </c>
      <c r="E60" s="197">
        <v>55</v>
      </c>
      <c r="F60" s="197">
        <v>34</v>
      </c>
      <c r="G60" s="197">
        <v>15</v>
      </c>
      <c r="H60" s="197">
        <v>15</v>
      </c>
      <c r="I60" s="35"/>
      <c r="J60" s="366" t="s">
        <v>603</v>
      </c>
      <c r="K60" s="366"/>
      <c r="L60" s="366"/>
      <c r="M60" s="21" t="s">
        <v>561</v>
      </c>
      <c r="N60" s="136">
        <f>N18-N57</f>
        <v>-153.80000000000018</v>
      </c>
      <c r="O60" s="136">
        <f>O18-O57</f>
        <v>-874.0999999999999</v>
      </c>
      <c r="P60" s="136">
        <f>P18-P57</f>
        <v>-1248.4</v>
      </c>
      <c r="Q60" s="136">
        <f>Q18-Q57</f>
        <v>2232.7999999999993</v>
      </c>
      <c r="R60" s="136">
        <f>R18-R57</f>
        <v>1378.5999999999985</v>
      </c>
    </row>
    <row r="61" spans="1:18" ht="14.25" customHeight="1">
      <c r="A61" s="235"/>
      <c r="B61" s="235"/>
      <c r="C61" s="272" t="s">
        <v>837</v>
      </c>
      <c r="D61" s="218">
        <v>6487</v>
      </c>
      <c r="E61" s="197">
        <v>5537</v>
      </c>
      <c r="F61" s="197">
        <v>5800</v>
      </c>
      <c r="G61" s="197">
        <v>4065</v>
      </c>
      <c r="H61" s="197">
        <v>2454</v>
      </c>
      <c r="I61" s="35"/>
      <c r="J61" s="366" t="s">
        <v>605</v>
      </c>
      <c r="K61" s="366"/>
      <c r="L61" s="366"/>
      <c r="M61" s="21" t="s">
        <v>561</v>
      </c>
      <c r="N61" s="136">
        <f>N18-N58</f>
        <v>-861.3000000000002</v>
      </c>
      <c r="O61" s="136">
        <f>O18-O58</f>
        <v>-1140.9999999999998</v>
      </c>
      <c r="P61" s="136">
        <f>P18-P58</f>
        <v>-1653.7000000000003</v>
      </c>
      <c r="Q61" s="136">
        <f>Q18-Q58</f>
        <v>950.3999999999996</v>
      </c>
      <c r="R61" s="136">
        <f>R18-R58</f>
        <v>-1110.7000000000007</v>
      </c>
    </row>
    <row r="62" spans="1:13" ht="14.25" customHeight="1">
      <c r="A62" s="235"/>
      <c r="B62" s="235"/>
      <c r="C62" s="272" t="s">
        <v>838</v>
      </c>
      <c r="D62" s="218">
        <v>198</v>
      </c>
      <c r="E62" s="197">
        <v>238</v>
      </c>
      <c r="F62" s="197">
        <v>474</v>
      </c>
      <c r="G62" s="197">
        <v>2033</v>
      </c>
      <c r="H62" s="197">
        <v>1933</v>
      </c>
      <c r="I62" s="35"/>
      <c r="J62" s="15"/>
      <c r="M62" s="137"/>
    </row>
    <row r="63" spans="1:26" ht="14.25" customHeight="1">
      <c r="A63" s="235"/>
      <c r="B63" s="235"/>
      <c r="C63" s="272" t="s">
        <v>839</v>
      </c>
      <c r="D63" s="218">
        <v>1061</v>
      </c>
      <c r="E63" s="197">
        <v>1713</v>
      </c>
      <c r="F63" s="197">
        <v>2525</v>
      </c>
      <c r="G63" s="197">
        <v>2515</v>
      </c>
      <c r="H63" s="197">
        <v>4280</v>
      </c>
      <c r="I63" s="35"/>
      <c r="J63" s="366" t="s">
        <v>606</v>
      </c>
      <c r="K63" s="523"/>
      <c r="L63" s="524"/>
      <c r="M63" s="21" t="s">
        <v>607</v>
      </c>
      <c r="N63" s="136">
        <f>100*N17/N49</f>
        <v>35.78358208955224</v>
      </c>
      <c r="O63" s="136">
        <f>100*O17/O49</f>
        <v>4.2759006242747155</v>
      </c>
      <c r="P63" s="136">
        <f>100*P17/P49</f>
        <v>23.584883908602535</v>
      </c>
      <c r="Q63" s="136">
        <f>100*Q17/Q49</f>
        <v>73.48813377157353</v>
      </c>
      <c r="R63" s="136">
        <f>100*R17/R49</f>
        <v>76.53131910585353</v>
      </c>
      <c r="S63" s="40"/>
      <c r="T63" s="40"/>
      <c r="U63" s="40"/>
      <c r="V63" s="40"/>
      <c r="W63" s="40"/>
      <c r="X63" s="40"/>
      <c r="Y63" s="40"/>
      <c r="Z63" s="40"/>
    </row>
    <row r="64" spans="1:26" ht="14.25" customHeight="1">
      <c r="A64" s="235"/>
      <c r="B64" s="235"/>
      <c r="C64" s="273" t="s">
        <v>609</v>
      </c>
      <c r="D64" s="218">
        <v>12</v>
      </c>
      <c r="E64" s="197">
        <v>5</v>
      </c>
      <c r="F64" s="197">
        <v>4</v>
      </c>
      <c r="G64" s="197">
        <v>11</v>
      </c>
      <c r="H64" s="197">
        <v>1</v>
      </c>
      <c r="I64" s="35"/>
      <c r="J64" s="366" t="s">
        <v>608</v>
      </c>
      <c r="K64" s="523"/>
      <c r="L64" s="524"/>
      <c r="M64" s="21" t="s">
        <v>561</v>
      </c>
      <c r="N64" s="136">
        <f>100*N17/N52</f>
        <v>53.34220072551391</v>
      </c>
      <c r="O64" s="136">
        <f>100*O17/O52</f>
        <v>12.70992270312461</v>
      </c>
      <c r="P64" s="136">
        <f>100*P17/P52</f>
        <v>30.607420706163992</v>
      </c>
      <c r="Q64" s="136">
        <f>100*Q17/Q52</f>
        <v>106.51559613085531</v>
      </c>
      <c r="R64" s="136">
        <f>100*R17/R52</f>
        <v>132.93456127360236</v>
      </c>
      <c r="S64" s="40"/>
      <c r="T64" s="40"/>
      <c r="U64" s="40"/>
      <c r="V64" s="40"/>
      <c r="W64" s="40"/>
      <c r="X64" s="40"/>
      <c r="Y64" s="40"/>
      <c r="Z64" s="40"/>
    </row>
    <row r="65" spans="1:18" ht="14.25" customHeight="1">
      <c r="A65" s="311"/>
      <c r="B65" s="311"/>
      <c r="C65" s="312" t="s">
        <v>610</v>
      </c>
      <c r="D65" s="313">
        <v>23</v>
      </c>
      <c r="E65" s="314">
        <v>22</v>
      </c>
      <c r="F65" s="314">
        <v>45</v>
      </c>
      <c r="G65" s="314">
        <v>47</v>
      </c>
      <c r="H65" s="314">
        <v>121</v>
      </c>
      <c r="I65" s="35"/>
      <c r="J65" s="364" t="s">
        <v>817</v>
      </c>
      <c r="K65" s="366"/>
      <c r="L65" s="366"/>
      <c r="M65" s="21" t="s">
        <v>560</v>
      </c>
      <c r="N65" s="136">
        <f>N51/N5</f>
        <v>1510.5142857142857</v>
      </c>
      <c r="O65" s="136">
        <f>O51/O5</f>
        <v>3252</v>
      </c>
      <c r="P65" s="136">
        <f>P51/P5</f>
        <v>955.4666666666668</v>
      </c>
      <c r="Q65" s="136">
        <f>Q51/Q5</f>
        <v>2871.458333333333</v>
      </c>
      <c r="R65" s="136">
        <f>R51/R5</f>
        <v>1069.1652173913042</v>
      </c>
    </row>
    <row r="66" spans="1:18" ht="14.25" customHeight="1">
      <c r="A66" s="45" t="s">
        <v>679</v>
      </c>
      <c r="F66" s="157"/>
      <c r="G66" s="157"/>
      <c r="H66" s="157"/>
      <c r="I66" s="35"/>
      <c r="J66" s="364" t="s">
        <v>818</v>
      </c>
      <c r="K66" s="366"/>
      <c r="L66" s="366"/>
      <c r="M66" s="21" t="s">
        <v>561</v>
      </c>
      <c r="N66" s="136">
        <f>N52/N5</f>
        <v>1181.4285714285713</v>
      </c>
      <c r="O66" s="136">
        <f>O52/O5</f>
        <v>1168.1470588235293</v>
      </c>
      <c r="P66" s="136">
        <f>P52/P5</f>
        <v>891.2</v>
      </c>
      <c r="Q66" s="136">
        <f>Q52/Q5</f>
        <v>2300.2500000000005</v>
      </c>
      <c r="R66" s="136">
        <f>R52/R5</f>
        <v>751.5826086956522</v>
      </c>
    </row>
    <row r="67" spans="1:18" ht="14.25" customHeight="1">
      <c r="A67" s="45" t="s">
        <v>636</v>
      </c>
      <c r="F67" s="157"/>
      <c r="G67" s="157"/>
      <c r="H67" s="157"/>
      <c r="I67" s="35"/>
      <c r="J67" s="368" t="s">
        <v>611</v>
      </c>
      <c r="K67" s="368"/>
      <c r="L67" s="368"/>
      <c r="M67" s="56" t="s">
        <v>607</v>
      </c>
      <c r="N67" s="318">
        <f>100*N52/N51</f>
        <v>78.21366422032231</v>
      </c>
      <c r="O67" s="318">
        <f>100*O52/O51</f>
        <v>35.92088126763621</v>
      </c>
      <c r="P67" s="318">
        <f>100*P52/P51</f>
        <v>93.27379291096845</v>
      </c>
      <c r="Q67" s="318">
        <f>100*Q52/Q51</f>
        <v>80.1073786548647</v>
      </c>
      <c r="R67" s="318">
        <f>100*R52/R51</f>
        <v>70.29620833807768</v>
      </c>
    </row>
    <row r="68" spans="1:10" ht="14.25" customHeight="1">
      <c r="A68" s="45"/>
      <c r="F68" s="157"/>
      <c r="G68" s="157"/>
      <c r="H68" s="157"/>
      <c r="I68" s="35"/>
      <c r="J68" s="1" t="s">
        <v>648</v>
      </c>
    </row>
    <row r="69" spans="1:9" ht="14.25" customHeight="1">
      <c r="A69" s="45"/>
      <c r="I69" s="35"/>
    </row>
    <row r="70" spans="1:14" ht="14.25" customHeight="1">
      <c r="A70" s="45"/>
      <c r="I70" s="35"/>
      <c r="K70" s="7"/>
      <c r="L70" s="7"/>
      <c r="M70" s="7"/>
      <c r="N70" s="7"/>
    </row>
    <row r="71" spans="1:14" ht="14.25" customHeight="1">
      <c r="A71" s="7"/>
      <c r="B71" s="7"/>
      <c r="C71" s="7"/>
      <c r="D71" s="7"/>
      <c r="E71" s="7"/>
      <c r="F71" s="7"/>
      <c r="K71" s="7"/>
      <c r="L71" s="7"/>
      <c r="M71" s="7"/>
      <c r="N71" s="7"/>
    </row>
    <row r="72" spans="1:6" ht="14.25" customHeight="1">
      <c r="A72" s="7"/>
      <c r="B72" s="7"/>
      <c r="C72" s="7"/>
      <c r="D72" s="7"/>
      <c r="E72" s="7"/>
      <c r="F72" s="7"/>
    </row>
    <row r="73" spans="1:6" ht="14.25">
      <c r="A73" s="7"/>
      <c r="B73" s="7"/>
      <c r="C73" s="7"/>
      <c r="D73" s="7"/>
      <c r="E73" s="7"/>
      <c r="F73" s="7"/>
    </row>
    <row r="74" spans="1:6" ht="14.25">
      <c r="A74" s="45"/>
      <c r="B74" s="7"/>
      <c r="C74" s="7"/>
      <c r="D74" s="7"/>
      <c r="E74" s="7"/>
      <c r="F74" s="7"/>
    </row>
    <row r="75" spans="2:6" ht="14.25">
      <c r="B75" s="7"/>
      <c r="C75" s="7"/>
      <c r="D75" s="7"/>
      <c r="E75" s="7"/>
      <c r="F75" s="7"/>
    </row>
  </sheetData>
  <sheetProtection/>
  <mergeCells count="54">
    <mergeCell ref="J2:R2"/>
    <mergeCell ref="J50:L50"/>
    <mergeCell ref="J51:L51"/>
    <mergeCell ref="J53:L53"/>
    <mergeCell ref="J55:L55"/>
    <mergeCell ref="B32:C32"/>
    <mergeCell ref="B35:C35"/>
    <mergeCell ref="B38:C38"/>
    <mergeCell ref="B40:C40"/>
    <mergeCell ref="B52:C52"/>
    <mergeCell ref="B54:C54"/>
    <mergeCell ref="A2:H2"/>
    <mergeCell ref="A4:C4"/>
    <mergeCell ref="B43:C43"/>
    <mergeCell ref="B17:C17"/>
    <mergeCell ref="B23:C23"/>
    <mergeCell ref="J4:L4"/>
    <mergeCell ref="A5:C5"/>
    <mergeCell ref="J5:L5"/>
    <mergeCell ref="B6:C6"/>
    <mergeCell ref="J6:L6"/>
    <mergeCell ref="J7:L7"/>
    <mergeCell ref="J8:L8"/>
    <mergeCell ref="A7:C7"/>
    <mergeCell ref="J9:L9"/>
    <mergeCell ref="J11:L11"/>
    <mergeCell ref="J13:L13"/>
    <mergeCell ref="B8:C8"/>
    <mergeCell ref="J17:L17"/>
    <mergeCell ref="B9:C9"/>
    <mergeCell ref="J15:L15"/>
    <mergeCell ref="K18:L18"/>
    <mergeCell ref="B20:C20"/>
    <mergeCell ref="K20:L20"/>
    <mergeCell ref="J49:L49"/>
    <mergeCell ref="J59:L59"/>
    <mergeCell ref="J65:L65"/>
    <mergeCell ref="J58:L58"/>
    <mergeCell ref="J66:L66"/>
    <mergeCell ref="J40:L40"/>
    <mergeCell ref="K41:L41"/>
    <mergeCell ref="J44:L44"/>
    <mergeCell ref="K45:L45"/>
    <mergeCell ref="J48:L48"/>
    <mergeCell ref="J67:L67"/>
    <mergeCell ref="J60:L60"/>
    <mergeCell ref="J61:L61"/>
    <mergeCell ref="J63:L63"/>
    <mergeCell ref="J64:L64"/>
    <mergeCell ref="B50:C50"/>
    <mergeCell ref="B58:C58"/>
    <mergeCell ref="J57:L57"/>
    <mergeCell ref="J56:L56"/>
    <mergeCell ref="J52:L5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9"/>
  <sheetViews>
    <sheetView zoomScale="70" zoomScaleNormal="70" zoomScalePageLayoutView="0" workbookViewId="0" topLeftCell="A22">
      <selection activeCell="N39" sqref="N39"/>
    </sheetView>
  </sheetViews>
  <sheetFormatPr defaultColWidth="10.59765625" defaultRowHeight="15"/>
  <cols>
    <col min="1" max="1" width="2.59765625" style="1" customWidth="1"/>
    <col min="2" max="2" width="11.59765625" style="1" customWidth="1"/>
    <col min="3" max="27" width="7.09765625" style="1" customWidth="1"/>
    <col min="28" max="16384" width="10.59765625" style="1" customWidth="1"/>
  </cols>
  <sheetData>
    <row r="1" spans="1:27" ht="19.5" customHeight="1">
      <c r="A1" s="22" t="s">
        <v>36</v>
      </c>
      <c r="AA1" s="23" t="s">
        <v>37</v>
      </c>
    </row>
    <row r="2" spans="1:27" ht="19.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</row>
    <row r="3" spans="1:27" ht="19.5" customHeight="1">
      <c r="A3" s="391" t="s">
        <v>726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</row>
    <row r="4" ht="18" customHeight="1" thickBot="1">
      <c r="AA4" s="24" t="s">
        <v>2</v>
      </c>
    </row>
    <row r="5" spans="1:27" ht="22.5" customHeight="1">
      <c r="A5" s="393" t="s">
        <v>38</v>
      </c>
      <c r="B5" s="394"/>
      <c r="C5" s="26"/>
      <c r="D5" s="399" t="s">
        <v>39</v>
      </c>
      <c r="E5" s="400"/>
      <c r="F5" s="399" t="s">
        <v>40</v>
      </c>
      <c r="G5" s="400"/>
      <c r="H5" s="399" t="s">
        <v>41</v>
      </c>
      <c r="I5" s="400"/>
      <c r="J5" s="399" t="s">
        <v>42</v>
      </c>
      <c r="K5" s="401"/>
      <c r="L5" s="400"/>
      <c r="M5" s="399" t="s">
        <v>43</v>
      </c>
      <c r="N5" s="400"/>
      <c r="O5" s="399" t="s">
        <v>44</v>
      </c>
      <c r="P5" s="401"/>
      <c r="Q5" s="400"/>
      <c r="R5" s="399" t="s">
        <v>45</v>
      </c>
      <c r="S5" s="401"/>
      <c r="T5" s="400"/>
      <c r="U5" s="384" t="s">
        <v>712</v>
      </c>
      <c r="V5" s="384" t="s">
        <v>711</v>
      </c>
      <c r="W5" s="384" t="s">
        <v>710</v>
      </c>
      <c r="X5" s="383" t="s">
        <v>46</v>
      </c>
      <c r="Y5" s="383" t="s">
        <v>47</v>
      </c>
      <c r="Z5" s="384" t="s">
        <v>708</v>
      </c>
      <c r="AA5" s="385" t="s">
        <v>709</v>
      </c>
    </row>
    <row r="6" spans="1:27" ht="22.5" customHeight="1">
      <c r="A6" s="395"/>
      <c r="B6" s="396"/>
      <c r="C6" s="388" t="s">
        <v>7</v>
      </c>
      <c r="D6" s="376" t="s">
        <v>723</v>
      </c>
      <c r="E6" s="376" t="s">
        <v>724</v>
      </c>
      <c r="F6" s="376" t="s">
        <v>722</v>
      </c>
      <c r="G6" s="376" t="s">
        <v>721</v>
      </c>
      <c r="H6" s="376" t="s">
        <v>720</v>
      </c>
      <c r="I6" s="376" t="s">
        <v>719</v>
      </c>
      <c r="J6" s="376" t="s">
        <v>718</v>
      </c>
      <c r="K6" s="376" t="s">
        <v>717</v>
      </c>
      <c r="L6" s="376" t="s">
        <v>716</v>
      </c>
      <c r="M6" s="376" t="s">
        <v>715</v>
      </c>
      <c r="N6" s="376" t="s">
        <v>714</v>
      </c>
      <c r="O6" s="379" t="s">
        <v>48</v>
      </c>
      <c r="P6" s="382" t="s">
        <v>49</v>
      </c>
      <c r="Q6" s="379" t="s">
        <v>50</v>
      </c>
      <c r="R6" s="379" t="s">
        <v>51</v>
      </c>
      <c r="S6" s="379" t="s">
        <v>52</v>
      </c>
      <c r="T6" s="376" t="s">
        <v>713</v>
      </c>
      <c r="U6" s="377"/>
      <c r="V6" s="377"/>
      <c r="W6" s="377"/>
      <c r="X6" s="380"/>
      <c r="Y6" s="380"/>
      <c r="Z6" s="377"/>
      <c r="AA6" s="386"/>
    </row>
    <row r="7" spans="1:27" ht="22.5" customHeight="1">
      <c r="A7" s="395"/>
      <c r="B7" s="396"/>
      <c r="C7" s="389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80"/>
      <c r="P7" s="377"/>
      <c r="Q7" s="380"/>
      <c r="R7" s="380"/>
      <c r="S7" s="380"/>
      <c r="T7" s="377"/>
      <c r="U7" s="377"/>
      <c r="V7" s="377"/>
      <c r="W7" s="377"/>
      <c r="X7" s="380"/>
      <c r="Y7" s="380"/>
      <c r="Z7" s="377"/>
      <c r="AA7" s="386"/>
    </row>
    <row r="8" spans="1:27" ht="22.5" customHeight="1">
      <c r="A8" s="397"/>
      <c r="B8" s="398"/>
      <c r="C8" s="30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81"/>
      <c r="P8" s="378"/>
      <c r="Q8" s="381"/>
      <c r="R8" s="381"/>
      <c r="S8" s="381"/>
      <c r="T8" s="378"/>
      <c r="U8" s="378"/>
      <c r="V8" s="378"/>
      <c r="W8" s="378"/>
      <c r="X8" s="381"/>
      <c r="Y8" s="381"/>
      <c r="Z8" s="378"/>
      <c r="AA8" s="387"/>
    </row>
    <row r="9" spans="1:27" ht="22.5" customHeight="1">
      <c r="A9" s="337" t="s">
        <v>725</v>
      </c>
      <c r="B9" s="375"/>
      <c r="C9" s="194">
        <f>SUM(D9:AA9)</f>
        <v>3094</v>
      </c>
      <c r="D9" s="198">
        <v>26</v>
      </c>
      <c r="E9" s="198">
        <v>322</v>
      </c>
      <c r="F9" s="198">
        <v>137</v>
      </c>
      <c r="G9" s="198"/>
      <c r="H9" s="198">
        <v>2</v>
      </c>
      <c r="I9" s="198">
        <v>12</v>
      </c>
      <c r="J9" s="199">
        <v>11</v>
      </c>
      <c r="K9" s="199">
        <v>2</v>
      </c>
      <c r="L9" s="198">
        <v>903</v>
      </c>
      <c r="M9" s="199" t="s">
        <v>12</v>
      </c>
      <c r="N9" s="199" t="s">
        <v>12</v>
      </c>
      <c r="O9" s="198">
        <v>1</v>
      </c>
      <c r="P9" s="199" t="s">
        <v>12</v>
      </c>
      <c r="Q9" s="198">
        <v>142</v>
      </c>
      <c r="R9" s="198">
        <v>228</v>
      </c>
      <c r="S9" s="198">
        <v>3</v>
      </c>
      <c r="T9" s="198">
        <v>178</v>
      </c>
      <c r="U9" s="198">
        <v>11</v>
      </c>
      <c r="V9" s="198">
        <v>58</v>
      </c>
      <c r="W9" s="198">
        <v>232</v>
      </c>
      <c r="X9" s="198">
        <v>479</v>
      </c>
      <c r="Y9" s="198">
        <v>104</v>
      </c>
      <c r="Z9" s="198">
        <v>127</v>
      </c>
      <c r="AA9" s="198">
        <v>116</v>
      </c>
    </row>
    <row r="10" spans="1:27" ht="22.5" customHeight="1">
      <c r="A10" s="371">
        <v>5</v>
      </c>
      <c r="B10" s="372"/>
      <c r="C10" s="194">
        <f>SUM(D10:AA10)</f>
        <v>3237</v>
      </c>
      <c r="D10" s="195">
        <v>26</v>
      </c>
      <c r="E10" s="195">
        <v>297</v>
      </c>
      <c r="F10" s="195">
        <v>119</v>
      </c>
      <c r="G10" s="195"/>
      <c r="H10" s="195">
        <v>3</v>
      </c>
      <c r="I10" s="195">
        <v>11</v>
      </c>
      <c r="J10" s="197" t="s">
        <v>12</v>
      </c>
      <c r="K10" s="197">
        <v>2</v>
      </c>
      <c r="L10" s="195">
        <v>1171</v>
      </c>
      <c r="M10" s="197" t="s">
        <v>12</v>
      </c>
      <c r="N10" s="197" t="s">
        <v>12</v>
      </c>
      <c r="O10" s="195">
        <v>1</v>
      </c>
      <c r="P10" s="197" t="s">
        <v>12</v>
      </c>
      <c r="Q10" s="195">
        <v>170</v>
      </c>
      <c r="R10" s="195">
        <v>188</v>
      </c>
      <c r="S10" s="197" t="s">
        <v>12</v>
      </c>
      <c r="T10" s="195">
        <v>299</v>
      </c>
      <c r="U10" s="195">
        <v>10</v>
      </c>
      <c r="V10" s="195">
        <v>43</v>
      </c>
      <c r="W10" s="195">
        <v>191</v>
      </c>
      <c r="X10" s="195">
        <v>329</v>
      </c>
      <c r="Y10" s="195">
        <v>137</v>
      </c>
      <c r="Z10" s="195">
        <v>112</v>
      </c>
      <c r="AA10" s="195">
        <v>128</v>
      </c>
    </row>
    <row r="11" spans="1:27" ht="22.5" customHeight="1">
      <c r="A11" s="371">
        <v>6</v>
      </c>
      <c r="B11" s="372"/>
      <c r="C11" s="194">
        <f>SUM(D11:AA11)</f>
        <v>3083</v>
      </c>
      <c r="D11" s="195">
        <v>25</v>
      </c>
      <c r="E11" s="195">
        <v>313</v>
      </c>
      <c r="F11" s="195">
        <v>108</v>
      </c>
      <c r="G11" s="195">
        <v>29</v>
      </c>
      <c r="H11" s="195">
        <v>2</v>
      </c>
      <c r="I11" s="195">
        <v>10</v>
      </c>
      <c r="J11" s="197" t="s">
        <v>12</v>
      </c>
      <c r="K11" s="197">
        <v>1</v>
      </c>
      <c r="L11" s="195">
        <v>1088</v>
      </c>
      <c r="M11" s="197" t="s">
        <v>12</v>
      </c>
      <c r="N11" s="197" t="s">
        <v>12</v>
      </c>
      <c r="O11" s="195">
        <v>1</v>
      </c>
      <c r="P11" s="197" t="s">
        <v>12</v>
      </c>
      <c r="Q11" s="195">
        <v>166</v>
      </c>
      <c r="R11" s="195">
        <v>155</v>
      </c>
      <c r="S11" s="197" t="s">
        <v>12</v>
      </c>
      <c r="T11" s="195">
        <v>259</v>
      </c>
      <c r="U11" s="195">
        <v>2</v>
      </c>
      <c r="V11" s="195">
        <v>50</v>
      </c>
      <c r="W11" s="195">
        <v>190</v>
      </c>
      <c r="X11" s="195">
        <v>308</v>
      </c>
      <c r="Y11" s="195">
        <v>129</v>
      </c>
      <c r="Z11" s="195">
        <v>113</v>
      </c>
      <c r="AA11" s="195">
        <v>134</v>
      </c>
    </row>
    <row r="12" spans="1:27" ht="22.5" customHeight="1">
      <c r="A12" s="371">
        <v>7</v>
      </c>
      <c r="B12" s="372"/>
      <c r="C12" s="194">
        <f>SUM(D12:AA12)</f>
        <v>3045</v>
      </c>
      <c r="D12" s="195">
        <v>26</v>
      </c>
      <c r="E12" s="195">
        <v>283</v>
      </c>
      <c r="F12" s="195">
        <v>120</v>
      </c>
      <c r="G12" s="195">
        <v>32</v>
      </c>
      <c r="H12" s="195">
        <v>2</v>
      </c>
      <c r="I12" s="195">
        <v>10</v>
      </c>
      <c r="J12" s="197" t="s">
        <v>12</v>
      </c>
      <c r="K12" s="197" t="s">
        <v>12</v>
      </c>
      <c r="L12" s="195">
        <v>1036</v>
      </c>
      <c r="M12" s="197" t="s">
        <v>12</v>
      </c>
      <c r="N12" s="197" t="s">
        <v>12</v>
      </c>
      <c r="O12" s="195">
        <v>1</v>
      </c>
      <c r="P12" s="197" t="s">
        <v>12</v>
      </c>
      <c r="Q12" s="195">
        <v>133</v>
      </c>
      <c r="R12" s="195">
        <v>179</v>
      </c>
      <c r="S12" s="197" t="s">
        <v>12</v>
      </c>
      <c r="T12" s="195">
        <v>212</v>
      </c>
      <c r="U12" s="195">
        <v>2</v>
      </c>
      <c r="V12" s="195">
        <v>50</v>
      </c>
      <c r="W12" s="195">
        <v>194</v>
      </c>
      <c r="X12" s="195">
        <v>375</v>
      </c>
      <c r="Y12" s="195">
        <v>113</v>
      </c>
      <c r="Z12" s="195">
        <v>152</v>
      </c>
      <c r="AA12" s="195">
        <v>125</v>
      </c>
    </row>
    <row r="13" spans="1:27" ht="22.5" customHeight="1">
      <c r="A13" s="373">
        <v>8</v>
      </c>
      <c r="B13" s="374"/>
      <c r="C13" s="248">
        <f>SUM(C15:C19,C21:C25,C27:C31,C33:C35)</f>
        <v>2974</v>
      </c>
      <c r="D13" s="248">
        <f>SUM(D15:D19,D21:D25,D27:D31,D33:D35)</f>
        <v>27</v>
      </c>
      <c r="E13" s="248">
        <f aca="true" t="shared" si="0" ref="E13:AA13">SUM(E15:E19,E21:E25,E27:E31,E33:E35)</f>
        <v>293</v>
      </c>
      <c r="F13" s="248">
        <f t="shared" si="0"/>
        <v>94</v>
      </c>
      <c r="G13" s="248">
        <f t="shared" si="0"/>
        <v>26</v>
      </c>
      <c r="H13" s="248">
        <f t="shared" si="0"/>
        <v>2</v>
      </c>
      <c r="I13" s="248">
        <f t="shared" si="0"/>
        <v>10</v>
      </c>
      <c r="J13" s="250" t="s">
        <v>12</v>
      </c>
      <c r="K13" s="250" t="s">
        <v>12</v>
      </c>
      <c r="L13" s="248">
        <f t="shared" si="0"/>
        <v>1019</v>
      </c>
      <c r="M13" s="250" t="s">
        <v>12</v>
      </c>
      <c r="N13" s="250" t="s">
        <v>12</v>
      </c>
      <c r="O13" s="248">
        <f t="shared" si="0"/>
        <v>1</v>
      </c>
      <c r="P13" s="250" t="s">
        <v>12</v>
      </c>
      <c r="Q13" s="248">
        <f t="shared" si="0"/>
        <v>125</v>
      </c>
      <c r="R13" s="248">
        <f t="shared" si="0"/>
        <v>154</v>
      </c>
      <c r="S13" s="250" t="s">
        <v>12</v>
      </c>
      <c r="T13" s="248">
        <f t="shared" si="0"/>
        <v>226</v>
      </c>
      <c r="U13" s="248">
        <f t="shared" si="0"/>
        <v>5</v>
      </c>
      <c r="V13" s="248">
        <f t="shared" si="0"/>
        <v>50</v>
      </c>
      <c r="W13" s="248">
        <f t="shared" si="0"/>
        <v>183</v>
      </c>
      <c r="X13" s="248">
        <f t="shared" si="0"/>
        <v>369</v>
      </c>
      <c r="Y13" s="248">
        <f t="shared" si="0"/>
        <v>115</v>
      </c>
      <c r="Z13" s="248">
        <f t="shared" si="0"/>
        <v>148</v>
      </c>
      <c r="AA13" s="248">
        <f t="shared" si="0"/>
        <v>127</v>
      </c>
    </row>
    <row r="14" spans="1:27" ht="22.5" customHeight="1">
      <c r="A14" s="4"/>
      <c r="B14" s="5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33"/>
      <c r="T14" s="9"/>
      <c r="U14" s="9"/>
      <c r="V14" s="9"/>
      <c r="W14" s="9"/>
      <c r="X14" s="9"/>
      <c r="Y14" s="9"/>
      <c r="Z14" s="9"/>
      <c r="AA14" s="9"/>
    </row>
    <row r="15" spans="1:27" ht="22.5" customHeight="1">
      <c r="A15" s="366" t="s">
        <v>13</v>
      </c>
      <c r="B15" s="365"/>
      <c r="C15" s="218">
        <f>SUM(D15:AA15)</f>
        <v>11</v>
      </c>
      <c r="D15" s="197" t="s">
        <v>12</v>
      </c>
      <c r="E15" s="197" t="s">
        <v>12</v>
      </c>
      <c r="F15" s="197" t="s">
        <v>12</v>
      </c>
      <c r="G15" s="197" t="s">
        <v>12</v>
      </c>
      <c r="H15" s="197" t="s">
        <v>12</v>
      </c>
      <c r="I15" s="197" t="s">
        <v>12</v>
      </c>
      <c r="J15" s="197" t="s">
        <v>12</v>
      </c>
      <c r="K15" s="197" t="s">
        <v>12</v>
      </c>
      <c r="L15" s="197" t="s">
        <v>12</v>
      </c>
      <c r="M15" s="197" t="s">
        <v>12</v>
      </c>
      <c r="N15" s="197" t="s">
        <v>12</v>
      </c>
      <c r="O15" s="197" t="s">
        <v>12</v>
      </c>
      <c r="P15" s="197" t="s">
        <v>12</v>
      </c>
      <c r="Q15" s="197" t="s">
        <v>12</v>
      </c>
      <c r="R15" s="197" t="s">
        <v>12</v>
      </c>
      <c r="S15" s="197" t="s">
        <v>12</v>
      </c>
      <c r="T15" s="197" t="s">
        <v>12</v>
      </c>
      <c r="U15" s="197" t="s">
        <v>12</v>
      </c>
      <c r="V15" s="197" t="s">
        <v>12</v>
      </c>
      <c r="W15" s="197" t="s">
        <v>12</v>
      </c>
      <c r="X15" s="197">
        <v>3</v>
      </c>
      <c r="Y15" s="197">
        <v>8</v>
      </c>
      <c r="Z15" s="197" t="s">
        <v>12</v>
      </c>
      <c r="AA15" s="197" t="s">
        <v>12</v>
      </c>
    </row>
    <row r="16" spans="1:27" ht="22.5" customHeight="1">
      <c r="A16" s="366" t="s">
        <v>14</v>
      </c>
      <c r="B16" s="365"/>
      <c r="C16" s="218">
        <f aca="true" t="shared" si="1" ref="C16:C35">SUM(D16:AA16)</f>
        <v>4</v>
      </c>
      <c r="D16" s="197" t="s">
        <v>12</v>
      </c>
      <c r="E16" s="197" t="s">
        <v>12</v>
      </c>
      <c r="F16" s="197" t="s">
        <v>12</v>
      </c>
      <c r="G16" s="197" t="s">
        <v>12</v>
      </c>
      <c r="H16" s="197" t="s">
        <v>12</v>
      </c>
      <c r="I16" s="197" t="s">
        <v>12</v>
      </c>
      <c r="J16" s="197" t="s">
        <v>12</v>
      </c>
      <c r="K16" s="197" t="s">
        <v>12</v>
      </c>
      <c r="L16" s="197" t="s">
        <v>12</v>
      </c>
      <c r="M16" s="197" t="s">
        <v>12</v>
      </c>
      <c r="N16" s="197" t="s">
        <v>12</v>
      </c>
      <c r="O16" s="197" t="s">
        <v>12</v>
      </c>
      <c r="P16" s="197" t="s">
        <v>12</v>
      </c>
      <c r="Q16" s="197" t="s">
        <v>12</v>
      </c>
      <c r="R16" s="197" t="s">
        <v>12</v>
      </c>
      <c r="S16" s="197" t="s">
        <v>12</v>
      </c>
      <c r="T16" s="197">
        <v>1</v>
      </c>
      <c r="U16" s="197" t="s">
        <v>12</v>
      </c>
      <c r="V16" s="197" t="s">
        <v>12</v>
      </c>
      <c r="W16" s="197" t="s">
        <v>12</v>
      </c>
      <c r="X16" s="197">
        <v>1</v>
      </c>
      <c r="Y16" s="197" t="s">
        <v>12</v>
      </c>
      <c r="Z16" s="197">
        <v>2</v>
      </c>
      <c r="AA16" s="197" t="s">
        <v>12</v>
      </c>
    </row>
    <row r="17" spans="1:27" ht="22.5" customHeight="1">
      <c r="A17" s="364" t="s">
        <v>727</v>
      </c>
      <c r="B17" s="365"/>
      <c r="C17" s="218">
        <f t="shared" si="1"/>
        <v>996</v>
      </c>
      <c r="D17" s="197" t="s">
        <v>12</v>
      </c>
      <c r="E17" s="197">
        <v>3</v>
      </c>
      <c r="F17" s="197" t="s">
        <v>12</v>
      </c>
      <c r="G17" s="197" t="s">
        <v>12</v>
      </c>
      <c r="H17" s="197" t="s">
        <v>12</v>
      </c>
      <c r="I17" s="197" t="s">
        <v>12</v>
      </c>
      <c r="J17" s="197" t="s">
        <v>12</v>
      </c>
      <c r="K17" s="197" t="s">
        <v>12</v>
      </c>
      <c r="L17" s="197">
        <v>413</v>
      </c>
      <c r="M17" s="197" t="s">
        <v>12</v>
      </c>
      <c r="N17" s="197" t="s">
        <v>12</v>
      </c>
      <c r="O17" s="197" t="s">
        <v>12</v>
      </c>
      <c r="P17" s="197" t="s">
        <v>12</v>
      </c>
      <c r="Q17" s="197">
        <v>11</v>
      </c>
      <c r="R17" s="197">
        <v>3</v>
      </c>
      <c r="S17" s="197" t="s">
        <v>12</v>
      </c>
      <c r="T17" s="197">
        <v>112</v>
      </c>
      <c r="U17" s="197" t="s">
        <v>12</v>
      </c>
      <c r="V17" s="197" t="s">
        <v>12</v>
      </c>
      <c r="W17" s="197" t="s">
        <v>12</v>
      </c>
      <c r="X17" s="197">
        <v>286</v>
      </c>
      <c r="Y17" s="197">
        <v>90</v>
      </c>
      <c r="Z17" s="197">
        <v>78</v>
      </c>
      <c r="AA17" s="197" t="s">
        <v>12</v>
      </c>
    </row>
    <row r="18" spans="1:27" ht="22.5" customHeight="1">
      <c r="A18" s="7"/>
      <c r="B18" s="277" t="s">
        <v>728</v>
      </c>
      <c r="C18" s="218">
        <f t="shared" si="1"/>
        <v>669</v>
      </c>
      <c r="D18" s="197" t="s">
        <v>12</v>
      </c>
      <c r="E18" s="197">
        <v>115</v>
      </c>
      <c r="F18" s="197" t="s">
        <v>12</v>
      </c>
      <c r="G18" s="197" t="s">
        <v>12</v>
      </c>
      <c r="H18" s="197" t="s">
        <v>12</v>
      </c>
      <c r="I18" s="197" t="s">
        <v>12</v>
      </c>
      <c r="J18" s="197" t="s">
        <v>12</v>
      </c>
      <c r="K18" s="197" t="s">
        <v>12</v>
      </c>
      <c r="L18" s="197">
        <v>293</v>
      </c>
      <c r="M18" s="197" t="s">
        <v>12</v>
      </c>
      <c r="N18" s="197" t="s">
        <v>12</v>
      </c>
      <c r="O18" s="197" t="s">
        <v>12</v>
      </c>
      <c r="P18" s="197" t="s">
        <v>12</v>
      </c>
      <c r="Q18" s="197">
        <v>18</v>
      </c>
      <c r="R18" s="197">
        <v>35</v>
      </c>
      <c r="S18" s="197" t="s">
        <v>12</v>
      </c>
      <c r="T18" s="197">
        <v>85</v>
      </c>
      <c r="U18" s="197" t="s">
        <v>12</v>
      </c>
      <c r="V18" s="197" t="s">
        <v>12</v>
      </c>
      <c r="W18" s="197" t="s">
        <v>12</v>
      </c>
      <c r="X18" s="197">
        <v>65</v>
      </c>
      <c r="Y18" s="197">
        <v>16</v>
      </c>
      <c r="Z18" s="197">
        <v>42</v>
      </c>
      <c r="AA18" s="197" t="s">
        <v>12</v>
      </c>
    </row>
    <row r="19" spans="1:27" ht="22.5" customHeight="1">
      <c r="A19" s="7"/>
      <c r="B19" s="277" t="s">
        <v>729</v>
      </c>
      <c r="C19" s="218">
        <f t="shared" si="1"/>
        <v>489</v>
      </c>
      <c r="D19" s="197" t="s">
        <v>12</v>
      </c>
      <c r="E19" s="197">
        <v>96</v>
      </c>
      <c r="F19" s="197">
        <v>6</v>
      </c>
      <c r="G19" s="197">
        <v>15</v>
      </c>
      <c r="H19" s="197" t="s">
        <v>12</v>
      </c>
      <c r="I19" s="197" t="s">
        <v>12</v>
      </c>
      <c r="J19" s="197" t="s">
        <v>12</v>
      </c>
      <c r="K19" s="197" t="s">
        <v>12</v>
      </c>
      <c r="L19" s="197">
        <v>213</v>
      </c>
      <c r="M19" s="197" t="s">
        <v>12</v>
      </c>
      <c r="N19" s="197" t="s">
        <v>12</v>
      </c>
      <c r="O19" s="197" t="s">
        <v>12</v>
      </c>
      <c r="P19" s="197" t="s">
        <v>12</v>
      </c>
      <c r="Q19" s="197">
        <v>69</v>
      </c>
      <c r="R19" s="197">
        <v>43</v>
      </c>
      <c r="S19" s="197" t="s">
        <v>12</v>
      </c>
      <c r="T19" s="197">
        <v>25</v>
      </c>
      <c r="U19" s="197" t="s">
        <v>12</v>
      </c>
      <c r="V19" s="197" t="s">
        <v>12</v>
      </c>
      <c r="W19" s="197" t="s">
        <v>12</v>
      </c>
      <c r="X19" s="197">
        <v>12</v>
      </c>
      <c r="Y19" s="197">
        <v>1</v>
      </c>
      <c r="Z19" s="197">
        <v>9</v>
      </c>
      <c r="AA19" s="197" t="s">
        <v>12</v>
      </c>
    </row>
    <row r="20" spans="1:27" ht="22.5" customHeight="1">
      <c r="A20" s="7"/>
      <c r="B20" s="5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</row>
    <row r="21" spans="1:27" ht="22.5" customHeight="1">
      <c r="A21" s="7"/>
      <c r="B21" s="277" t="s">
        <v>705</v>
      </c>
      <c r="C21" s="218">
        <f t="shared" si="1"/>
        <v>297</v>
      </c>
      <c r="D21" s="197" t="s">
        <v>12</v>
      </c>
      <c r="E21" s="197">
        <v>57</v>
      </c>
      <c r="F21" s="197">
        <v>88</v>
      </c>
      <c r="G21" s="197">
        <v>10</v>
      </c>
      <c r="H21" s="197" t="s">
        <v>12</v>
      </c>
      <c r="I21" s="197">
        <v>1</v>
      </c>
      <c r="J21" s="197" t="s">
        <v>12</v>
      </c>
      <c r="K21" s="197" t="s">
        <v>12</v>
      </c>
      <c r="L21" s="197">
        <v>81</v>
      </c>
      <c r="M21" s="197" t="s">
        <v>12</v>
      </c>
      <c r="N21" s="197" t="s">
        <v>12</v>
      </c>
      <c r="O21" s="197" t="s">
        <v>12</v>
      </c>
      <c r="P21" s="197" t="s">
        <v>12</v>
      </c>
      <c r="Q21" s="197">
        <v>26</v>
      </c>
      <c r="R21" s="197">
        <v>18</v>
      </c>
      <c r="S21" s="197" t="s">
        <v>12</v>
      </c>
      <c r="T21" s="197">
        <v>3</v>
      </c>
      <c r="U21" s="197" t="s">
        <v>12</v>
      </c>
      <c r="V21" s="197" t="s">
        <v>12</v>
      </c>
      <c r="W21" s="197" t="s">
        <v>12</v>
      </c>
      <c r="X21" s="197">
        <v>1</v>
      </c>
      <c r="Y21" s="197" t="s">
        <v>12</v>
      </c>
      <c r="Z21" s="197">
        <v>12</v>
      </c>
      <c r="AA21" s="197" t="s">
        <v>12</v>
      </c>
    </row>
    <row r="22" spans="1:27" ht="22.5" customHeight="1">
      <c r="A22" s="7"/>
      <c r="B22" s="6" t="s">
        <v>22</v>
      </c>
      <c r="C22" s="218">
        <f t="shared" si="1"/>
        <v>76</v>
      </c>
      <c r="D22" s="197">
        <v>4</v>
      </c>
      <c r="E22" s="197">
        <v>22</v>
      </c>
      <c r="F22" s="197" t="s">
        <v>12</v>
      </c>
      <c r="G22" s="197">
        <v>1</v>
      </c>
      <c r="H22" s="197" t="s">
        <v>12</v>
      </c>
      <c r="I22" s="197">
        <v>2</v>
      </c>
      <c r="J22" s="197" t="s">
        <v>12</v>
      </c>
      <c r="K22" s="197" t="s">
        <v>12</v>
      </c>
      <c r="L22" s="197">
        <v>19</v>
      </c>
      <c r="M22" s="197" t="s">
        <v>12</v>
      </c>
      <c r="N22" s="197" t="s">
        <v>12</v>
      </c>
      <c r="O22" s="197" t="s">
        <v>12</v>
      </c>
      <c r="P22" s="197" t="s">
        <v>12</v>
      </c>
      <c r="Q22" s="197">
        <v>1</v>
      </c>
      <c r="R22" s="197">
        <v>21</v>
      </c>
      <c r="S22" s="197" t="s">
        <v>12</v>
      </c>
      <c r="T22" s="197" t="s">
        <v>12</v>
      </c>
      <c r="U22" s="197" t="s">
        <v>12</v>
      </c>
      <c r="V22" s="197" t="s">
        <v>12</v>
      </c>
      <c r="W22" s="197" t="s">
        <v>12</v>
      </c>
      <c r="X22" s="197">
        <v>1</v>
      </c>
      <c r="Y22" s="197" t="s">
        <v>12</v>
      </c>
      <c r="Z22" s="197">
        <v>5</v>
      </c>
      <c r="AA22" s="197" t="s">
        <v>12</v>
      </c>
    </row>
    <row r="23" spans="1:27" ht="22.5" customHeight="1">
      <c r="A23" s="7"/>
      <c r="B23" s="6" t="s">
        <v>23</v>
      </c>
      <c r="C23" s="218">
        <f t="shared" si="1"/>
        <v>2</v>
      </c>
      <c r="D23" s="197" t="s">
        <v>12</v>
      </c>
      <c r="E23" s="197" t="s">
        <v>623</v>
      </c>
      <c r="F23" s="197" t="s">
        <v>12</v>
      </c>
      <c r="G23" s="197" t="s">
        <v>12</v>
      </c>
      <c r="H23" s="197" t="s">
        <v>12</v>
      </c>
      <c r="I23" s="197" t="s">
        <v>12</v>
      </c>
      <c r="J23" s="197" t="s">
        <v>12</v>
      </c>
      <c r="K23" s="197" t="s">
        <v>12</v>
      </c>
      <c r="L23" s="197" t="s">
        <v>12</v>
      </c>
      <c r="M23" s="197" t="s">
        <v>12</v>
      </c>
      <c r="N23" s="197" t="s">
        <v>12</v>
      </c>
      <c r="O23" s="197" t="s">
        <v>12</v>
      </c>
      <c r="P23" s="197" t="s">
        <v>12</v>
      </c>
      <c r="Q23" s="197" t="s">
        <v>12</v>
      </c>
      <c r="R23" s="197">
        <v>2</v>
      </c>
      <c r="S23" s="197" t="s">
        <v>12</v>
      </c>
      <c r="T23" s="197" t="s">
        <v>12</v>
      </c>
      <c r="U23" s="197" t="s">
        <v>12</v>
      </c>
      <c r="V23" s="197" t="s">
        <v>12</v>
      </c>
      <c r="W23" s="197" t="s">
        <v>12</v>
      </c>
      <c r="X23" s="197" t="s">
        <v>12</v>
      </c>
      <c r="Y23" s="197" t="s">
        <v>12</v>
      </c>
      <c r="Z23" s="197" t="s">
        <v>12</v>
      </c>
      <c r="AA23" s="197" t="s">
        <v>12</v>
      </c>
    </row>
    <row r="24" spans="1:27" ht="22.5" customHeight="1">
      <c r="A24" s="7"/>
      <c r="B24" s="6" t="s">
        <v>24</v>
      </c>
      <c r="C24" s="218">
        <f t="shared" si="1"/>
        <v>21</v>
      </c>
      <c r="D24" s="197">
        <v>19</v>
      </c>
      <c r="E24" s="197" t="s">
        <v>12</v>
      </c>
      <c r="F24" s="197" t="s">
        <v>12</v>
      </c>
      <c r="G24" s="197" t="s">
        <v>12</v>
      </c>
      <c r="H24" s="197" t="s">
        <v>12</v>
      </c>
      <c r="I24" s="197" t="s">
        <v>12</v>
      </c>
      <c r="J24" s="197" t="s">
        <v>12</v>
      </c>
      <c r="K24" s="197" t="s">
        <v>12</v>
      </c>
      <c r="L24" s="197" t="s">
        <v>12</v>
      </c>
      <c r="M24" s="197" t="s">
        <v>12</v>
      </c>
      <c r="N24" s="197" t="s">
        <v>12</v>
      </c>
      <c r="O24" s="197" t="s">
        <v>12</v>
      </c>
      <c r="P24" s="197" t="s">
        <v>12</v>
      </c>
      <c r="Q24" s="197" t="s">
        <v>12</v>
      </c>
      <c r="R24" s="197">
        <v>2</v>
      </c>
      <c r="S24" s="197" t="s">
        <v>12</v>
      </c>
      <c r="T24" s="197" t="s">
        <v>12</v>
      </c>
      <c r="U24" s="197" t="s">
        <v>12</v>
      </c>
      <c r="V24" s="197" t="s">
        <v>12</v>
      </c>
      <c r="W24" s="197" t="s">
        <v>12</v>
      </c>
      <c r="X24" s="197" t="s">
        <v>12</v>
      </c>
      <c r="Y24" s="197" t="s">
        <v>12</v>
      </c>
      <c r="Z24" s="197" t="s">
        <v>12</v>
      </c>
      <c r="AA24" s="197" t="s">
        <v>12</v>
      </c>
    </row>
    <row r="25" spans="1:27" ht="22.5" customHeight="1">
      <c r="A25" s="7"/>
      <c r="B25" s="6" t="s">
        <v>53</v>
      </c>
      <c r="C25" s="218">
        <f t="shared" si="1"/>
        <v>11</v>
      </c>
      <c r="D25" s="197">
        <v>3</v>
      </c>
      <c r="E25" s="197" t="s">
        <v>12</v>
      </c>
      <c r="F25" s="197" t="s">
        <v>12</v>
      </c>
      <c r="G25" s="197" t="s">
        <v>12</v>
      </c>
      <c r="H25" s="197" t="s">
        <v>12</v>
      </c>
      <c r="I25" s="197">
        <v>6</v>
      </c>
      <c r="J25" s="197" t="s">
        <v>12</v>
      </c>
      <c r="K25" s="197" t="s">
        <v>12</v>
      </c>
      <c r="L25" s="197" t="s">
        <v>12</v>
      </c>
      <c r="M25" s="197" t="s">
        <v>12</v>
      </c>
      <c r="N25" s="197" t="s">
        <v>12</v>
      </c>
      <c r="O25" s="197" t="s">
        <v>12</v>
      </c>
      <c r="P25" s="197" t="s">
        <v>12</v>
      </c>
      <c r="Q25" s="197" t="s">
        <v>12</v>
      </c>
      <c r="R25" s="197">
        <v>2</v>
      </c>
      <c r="S25" s="197" t="s">
        <v>12</v>
      </c>
      <c r="T25" s="197" t="s">
        <v>12</v>
      </c>
      <c r="U25" s="197" t="s">
        <v>12</v>
      </c>
      <c r="V25" s="197" t="s">
        <v>12</v>
      </c>
      <c r="W25" s="197" t="s">
        <v>12</v>
      </c>
      <c r="X25" s="197" t="s">
        <v>12</v>
      </c>
      <c r="Y25" s="197" t="s">
        <v>12</v>
      </c>
      <c r="Z25" s="197" t="s">
        <v>12</v>
      </c>
      <c r="AA25" s="197" t="s">
        <v>12</v>
      </c>
    </row>
    <row r="26" spans="1:27" ht="22.5" customHeight="1">
      <c r="A26" s="7"/>
      <c r="B26" s="5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</row>
    <row r="27" spans="1:27" ht="22.5" customHeight="1">
      <c r="A27" s="7"/>
      <c r="B27" s="6" t="s">
        <v>25</v>
      </c>
      <c r="C27" s="218">
        <f t="shared" si="1"/>
        <v>18</v>
      </c>
      <c r="D27" s="197">
        <v>1</v>
      </c>
      <c r="E27" s="197" t="s">
        <v>12</v>
      </c>
      <c r="F27" s="197" t="s">
        <v>12</v>
      </c>
      <c r="G27" s="197" t="s">
        <v>12</v>
      </c>
      <c r="H27" s="197" t="s">
        <v>12</v>
      </c>
      <c r="I27" s="197">
        <v>1</v>
      </c>
      <c r="J27" s="197" t="s">
        <v>12</v>
      </c>
      <c r="K27" s="197" t="s">
        <v>12</v>
      </c>
      <c r="L27" s="197" t="s">
        <v>12</v>
      </c>
      <c r="M27" s="197" t="s">
        <v>12</v>
      </c>
      <c r="N27" s="197" t="s">
        <v>12</v>
      </c>
      <c r="O27" s="197" t="s">
        <v>12</v>
      </c>
      <c r="P27" s="197" t="s">
        <v>12</v>
      </c>
      <c r="Q27" s="197" t="s">
        <v>12</v>
      </c>
      <c r="R27" s="197">
        <v>16</v>
      </c>
      <c r="S27" s="197" t="s">
        <v>12</v>
      </c>
      <c r="T27" s="197" t="s">
        <v>12</v>
      </c>
      <c r="U27" s="197" t="s">
        <v>12</v>
      </c>
      <c r="V27" s="197" t="s">
        <v>12</v>
      </c>
      <c r="W27" s="197" t="s">
        <v>12</v>
      </c>
      <c r="X27" s="197" t="s">
        <v>12</v>
      </c>
      <c r="Y27" s="197" t="s">
        <v>12</v>
      </c>
      <c r="Z27" s="197" t="s">
        <v>12</v>
      </c>
      <c r="AA27" s="197" t="s">
        <v>12</v>
      </c>
    </row>
    <row r="28" spans="1:27" ht="22.5" customHeight="1">
      <c r="A28" s="7"/>
      <c r="B28" s="6" t="s">
        <v>26</v>
      </c>
      <c r="C28" s="218">
        <f t="shared" si="1"/>
        <v>9</v>
      </c>
      <c r="D28" s="197" t="s">
        <v>12</v>
      </c>
      <c r="E28" s="197" t="s">
        <v>12</v>
      </c>
      <c r="F28" s="197" t="s">
        <v>12</v>
      </c>
      <c r="G28" s="197" t="s">
        <v>12</v>
      </c>
      <c r="H28" s="197">
        <v>1</v>
      </c>
      <c r="I28" s="197" t="s">
        <v>12</v>
      </c>
      <c r="J28" s="197" t="s">
        <v>12</v>
      </c>
      <c r="K28" s="197" t="s">
        <v>12</v>
      </c>
      <c r="L28" s="197" t="s">
        <v>12</v>
      </c>
      <c r="M28" s="197" t="s">
        <v>12</v>
      </c>
      <c r="N28" s="197" t="s">
        <v>12</v>
      </c>
      <c r="O28" s="197">
        <v>1</v>
      </c>
      <c r="P28" s="197" t="s">
        <v>12</v>
      </c>
      <c r="Q28" s="197" t="s">
        <v>12</v>
      </c>
      <c r="R28" s="197">
        <v>7</v>
      </c>
      <c r="S28" s="197" t="s">
        <v>12</v>
      </c>
      <c r="T28" s="197" t="s">
        <v>12</v>
      </c>
      <c r="U28" s="197" t="s">
        <v>12</v>
      </c>
      <c r="V28" s="197" t="s">
        <v>12</v>
      </c>
      <c r="W28" s="197" t="s">
        <v>12</v>
      </c>
      <c r="X28" s="197" t="s">
        <v>12</v>
      </c>
      <c r="Y28" s="197" t="s">
        <v>12</v>
      </c>
      <c r="Z28" s="197" t="s">
        <v>12</v>
      </c>
      <c r="AA28" s="197" t="s">
        <v>12</v>
      </c>
    </row>
    <row r="29" spans="1:27" ht="22.5" customHeight="1">
      <c r="A29" s="7"/>
      <c r="B29" s="6" t="s">
        <v>27</v>
      </c>
      <c r="C29" s="218">
        <f t="shared" si="1"/>
        <v>4</v>
      </c>
      <c r="D29" s="197" t="s">
        <v>12</v>
      </c>
      <c r="E29" s="197" t="s">
        <v>12</v>
      </c>
      <c r="F29" s="197" t="s">
        <v>12</v>
      </c>
      <c r="G29" s="197" t="s">
        <v>12</v>
      </c>
      <c r="H29" s="197" t="s">
        <v>12</v>
      </c>
      <c r="I29" s="197" t="s">
        <v>12</v>
      </c>
      <c r="J29" s="197" t="s">
        <v>12</v>
      </c>
      <c r="K29" s="197" t="s">
        <v>12</v>
      </c>
      <c r="L29" s="197" t="s">
        <v>12</v>
      </c>
      <c r="M29" s="197" t="s">
        <v>12</v>
      </c>
      <c r="N29" s="197" t="s">
        <v>12</v>
      </c>
      <c r="O29" s="197" t="s">
        <v>12</v>
      </c>
      <c r="P29" s="197" t="s">
        <v>12</v>
      </c>
      <c r="Q29" s="197" t="s">
        <v>12</v>
      </c>
      <c r="R29" s="197">
        <v>4</v>
      </c>
      <c r="S29" s="197" t="s">
        <v>12</v>
      </c>
      <c r="T29" s="197" t="s">
        <v>12</v>
      </c>
      <c r="U29" s="197" t="s">
        <v>12</v>
      </c>
      <c r="V29" s="197" t="s">
        <v>12</v>
      </c>
      <c r="W29" s="197" t="s">
        <v>12</v>
      </c>
      <c r="X29" s="197" t="s">
        <v>12</v>
      </c>
      <c r="Y29" s="197" t="s">
        <v>12</v>
      </c>
      <c r="Z29" s="197" t="s">
        <v>12</v>
      </c>
      <c r="AA29" s="197" t="s">
        <v>12</v>
      </c>
    </row>
    <row r="30" spans="1:27" ht="22.5" customHeight="1">
      <c r="A30" s="7"/>
      <c r="B30" s="6" t="s">
        <v>28</v>
      </c>
      <c r="C30" s="218">
        <f t="shared" si="1"/>
        <v>2</v>
      </c>
      <c r="D30" s="197" t="s">
        <v>12</v>
      </c>
      <c r="E30" s="197" t="s">
        <v>12</v>
      </c>
      <c r="F30" s="197" t="s">
        <v>12</v>
      </c>
      <c r="G30" s="197" t="s">
        <v>12</v>
      </c>
      <c r="H30" s="197">
        <v>1</v>
      </c>
      <c r="I30" s="197" t="s">
        <v>12</v>
      </c>
      <c r="J30" s="197" t="s">
        <v>12</v>
      </c>
      <c r="K30" s="197" t="s">
        <v>12</v>
      </c>
      <c r="L30" s="197" t="s">
        <v>12</v>
      </c>
      <c r="M30" s="197" t="s">
        <v>12</v>
      </c>
      <c r="N30" s="197" t="s">
        <v>12</v>
      </c>
      <c r="O30" s="197" t="s">
        <v>12</v>
      </c>
      <c r="P30" s="197" t="s">
        <v>12</v>
      </c>
      <c r="Q30" s="197" t="s">
        <v>12</v>
      </c>
      <c r="R30" s="197">
        <v>1</v>
      </c>
      <c r="S30" s="197" t="s">
        <v>12</v>
      </c>
      <c r="T30" s="197" t="s">
        <v>12</v>
      </c>
      <c r="U30" s="197" t="s">
        <v>12</v>
      </c>
      <c r="V30" s="197" t="s">
        <v>12</v>
      </c>
      <c r="W30" s="197" t="s">
        <v>12</v>
      </c>
      <c r="X30" s="197" t="s">
        <v>12</v>
      </c>
      <c r="Y30" s="197" t="s">
        <v>12</v>
      </c>
      <c r="Z30" s="197" t="s">
        <v>12</v>
      </c>
      <c r="AA30" s="197" t="s">
        <v>12</v>
      </c>
    </row>
    <row r="31" spans="1:27" ht="22.5" customHeight="1">
      <c r="A31" s="366" t="s">
        <v>16</v>
      </c>
      <c r="B31" s="367"/>
      <c r="C31" s="218">
        <f t="shared" si="1"/>
        <v>50</v>
      </c>
      <c r="D31" s="197" t="s">
        <v>12</v>
      </c>
      <c r="E31" s="197" t="s">
        <v>12</v>
      </c>
      <c r="F31" s="197" t="s">
        <v>12</v>
      </c>
      <c r="G31" s="197" t="s">
        <v>12</v>
      </c>
      <c r="H31" s="197" t="s">
        <v>12</v>
      </c>
      <c r="I31" s="197" t="s">
        <v>12</v>
      </c>
      <c r="J31" s="197" t="s">
        <v>12</v>
      </c>
      <c r="K31" s="197" t="s">
        <v>12</v>
      </c>
      <c r="L31" s="197" t="s">
        <v>12</v>
      </c>
      <c r="M31" s="197" t="s">
        <v>12</v>
      </c>
      <c r="N31" s="197" t="s">
        <v>12</v>
      </c>
      <c r="O31" s="197" t="s">
        <v>12</v>
      </c>
      <c r="P31" s="197" t="s">
        <v>12</v>
      </c>
      <c r="Q31" s="197" t="s">
        <v>12</v>
      </c>
      <c r="R31" s="197" t="s">
        <v>12</v>
      </c>
      <c r="S31" s="197" t="s">
        <v>12</v>
      </c>
      <c r="T31" s="197" t="s">
        <v>12</v>
      </c>
      <c r="U31" s="197" t="s">
        <v>12</v>
      </c>
      <c r="V31" s="197">
        <v>50</v>
      </c>
      <c r="W31" s="197" t="s">
        <v>12</v>
      </c>
      <c r="X31" s="197" t="s">
        <v>12</v>
      </c>
      <c r="Y31" s="197" t="s">
        <v>12</v>
      </c>
      <c r="Z31" s="197" t="s">
        <v>12</v>
      </c>
      <c r="AA31" s="197" t="s">
        <v>12</v>
      </c>
    </row>
    <row r="32" spans="1:27" ht="22.5" customHeight="1">
      <c r="A32" s="4"/>
      <c r="B32" s="5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</row>
    <row r="33" spans="1:27" ht="22.5" customHeight="1">
      <c r="A33" s="366" t="s">
        <v>17</v>
      </c>
      <c r="B33" s="367"/>
      <c r="C33" s="218">
        <f t="shared" si="1"/>
        <v>183</v>
      </c>
      <c r="D33" s="197" t="s">
        <v>12</v>
      </c>
      <c r="E33" s="197" t="s">
        <v>12</v>
      </c>
      <c r="F33" s="197" t="s">
        <v>12</v>
      </c>
      <c r="G33" s="197" t="s">
        <v>12</v>
      </c>
      <c r="H33" s="197" t="s">
        <v>12</v>
      </c>
      <c r="I33" s="197" t="s">
        <v>12</v>
      </c>
      <c r="J33" s="197" t="s">
        <v>12</v>
      </c>
      <c r="K33" s="197" t="s">
        <v>12</v>
      </c>
      <c r="L33" s="197" t="s">
        <v>12</v>
      </c>
      <c r="M33" s="197" t="s">
        <v>12</v>
      </c>
      <c r="N33" s="197" t="s">
        <v>12</v>
      </c>
      <c r="O33" s="197" t="s">
        <v>12</v>
      </c>
      <c r="P33" s="197" t="s">
        <v>12</v>
      </c>
      <c r="Q33" s="197" t="s">
        <v>12</v>
      </c>
      <c r="R33" s="197" t="s">
        <v>12</v>
      </c>
      <c r="S33" s="197" t="s">
        <v>12</v>
      </c>
      <c r="T33" s="197" t="s">
        <v>12</v>
      </c>
      <c r="U33" s="197" t="s">
        <v>12</v>
      </c>
      <c r="V33" s="197" t="s">
        <v>12</v>
      </c>
      <c r="W33" s="197">
        <v>183</v>
      </c>
      <c r="X33" s="197" t="s">
        <v>12</v>
      </c>
      <c r="Y33" s="197" t="s">
        <v>12</v>
      </c>
      <c r="Z33" s="197" t="s">
        <v>12</v>
      </c>
      <c r="AA33" s="197" t="s">
        <v>12</v>
      </c>
    </row>
    <row r="34" spans="1:27" ht="22.5" customHeight="1">
      <c r="A34" s="366" t="s">
        <v>18</v>
      </c>
      <c r="B34" s="367"/>
      <c r="C34" s="218">
        <f t="shared" si="1"/>
        <v>5</v>
      </c>
      <c r="D34" s="197" t="s">
        <v>12</v>
      </c>
      <c r="E34" s="197" t="s">
        <v>12</v>
      </c>
      <c r="F34" s="197" t="s">
        <v>12</v>
      </c>
      <c r="G34" s="197" t="s">
        <v>12</v>
      </c>
      <c r="H34" s="197" t="s">
        <v>12</v>
      </c>
      <c r="I34" s="197" t="s">
        <v>12</v>
      </c>
      <c r="J34" s="197" t="s">
        <v>12</v>
      </c>
      <c r="K34" s="197" t="s">
        <v>12</v>
      </c>
      <c r="L34" s="197" t="s">
        <v>12</v>
      </c>
      <c r="M34" s="197" t="s">
        <v>12</v>
      </c>
      <c r="N34" s="197" t="s">
        <v>12</v>
      </c>
      <c r="O34" s="197" t="s">
        <v>12</v>
      </c>
      <c r="P34" s="197" t="s">
        <v>12</v>
      </c>
      <c r="Q34" s="197" t="s">
        <v>12</v>
      </c>
      <c r="R34" s="197" t="s">
        <v>12</v>
      </c>
      <c r="S34" s="197" t="s">
        <v>12</v>
      </c>
      <c r="T34" s="197" t="s">
        <v>12</v>
      </c>
      <c r="U34" s="197">
        <v>5</v>
      </c>
      <c r="V34" s="197" t="s">
        <v>12</v>
      </c>
      <c r="W34" s="197" t="s">
        <v>12</v>
      </c>
      <c r="X34" s="197" t="s">
        <v>12</v>
      </c>
      <c r="Y34" s="197" t="s">
        <v>12</v>
      </c>
      <c r="Z34" s="197" t="s">
        <v>12</v>
      </c>
      <c r="AA34" s="197" t="s">
        <v>12</v>
      </c>
    </row>
    <row r="35" spans="1:27" ht="22.5" customHeight="1">
      <c r="A35" s="366" t="s">
        <v>19</v>
      </c>
      <c r="B35" s="367"/>
      <c r="C35" s="218">
        <f t="shared" si="1"/>
        <v>127</v>
      </c>
      <c r="D35" s="197" t="s">
        <v>12</v>
      </c>
      <c r="E35" s="197" t="s">
        <v>12</v>
      </c>
      <c r="F35" s="197" t="s">
        <v>12</v>
      </c>
      <c r="G35" s="197" t="s">
        <v>12</v>
      </c>
      <c r="H35" s="197" t="s">
        <v>12</v>
      </c>
      <c r="I35" s="197" t="s">
        <v>12</v>
      </c>
      <c r="J35" s="197" t="s">
        <v>12</v>
      </c>
      <c r="K35" s="197" t="s">
        <v>12</v>
      </c>
      <c r="L35" s="197" t="s">
        <v>12</v>
      </c>
      <c r="M35" s="197" t="s">
        <v>12</v>
      </c>
      <c r="N35" s="197" t="s">
        <v>12</v>
      </c>
      <c r="O35" s="197" t="s">
        <v>12</v>
      </c>
      <c r="P35" s="197" t="s">
        <v>12</v>
      </c>
      <c r="Q35" s="197" t="s">
        <v>12</v>
      </c>
      <c r="R35" s="197" t="s">
        <v>12</v>
      </c>
      <c r="S35" s="197" t="s">
        <v>12</v>
      </c>
      <c r="T35" s="197" t="s">
        <v>12</v>
      </c>
      <c r="U35" s="197" t="s">
        <v>12</v>
      </c>
      <c r="V35" s="197" t="s">
        <v>12</v>
      </c>
      <c r="W35" s="197" t="s">
        <v>12</v>
      </c>
      <c r="X35" s="197" t="s">
        <v>12</v>
      </c>
      <c r="Y35" s="197" t="s">
        <v>12</v>
      </c>
      <c r="Z35" s="197" t="s">
        <v>12</v>
      </c>
      <c r="AA35" s="197">
        <v>127</v>
      </c>
    </row>
    <row r="36" spans="1:27" ht="22.5" customHeight="1">
      <c r="A36" s="370" t="s">
        <v>20</v>
      </c>
      <c r="B36" s="367"/>
      <c r="C36" s="218">
        <f>SUM(C15:C19,C21,C31,C33:C35)</f>
        <v>2831</v>
      </c>
      <c r="D36" s="197" t="s">
        <v>12</v>
      </c>
      <c r="E36" s="197">
        <f>SUM(E15:E19,E21,E31,E33:E35)</f>
        <v>271</v>
      </c>
      <c r="F36" s="197">
        <f aca="true" t="shared" si="2" ref="F36:AA36">SUM(F15:F19,F21,F31,F33:F35)</f>
        <v>94</v>
      </c>
      <c r="G36" s="197">
        <f t="shared" si="2"/>
        <v>25</v>
      </c>
      <c r="H36" s="197" t="s">
        <v>12</v>
      </c>
      <c r="I36" s="197">
        <f t="shared" si="2"/>
        <v>1</v>
      </c>
      <c r="J36" s="197" t="s">
        <v>12</v>
      </c>
      <c r="K36" s="197" t="s">
        <v>12</v>
      </c>
      <c r="L36" s="197">
        <f t="shared" si="2"/>
        <v>1000</v>
      </c>
      <c r="M36" s="197" t="s">
        <v>12</v>
      </c>
      <c r="N36" s="197" t="s">
        <v>12</v>
      </c>
      <c r="O36" s="197" t="s">
        <v>12</v>
      </c>
      <c r="P36" s="197" t="s">
        <v>12</v>
      </c>
      <c r="Q36" s="197">
        <f t="shared" si="2"/>
        <v>124</v>
      </c>
      <c r="R36" s="197">
        <f t="shared" si="2"/>
        <v>99</v>
      </c>
      <c r="S36" s="197" t="s">
        <v>12</v>
      </c>
      <c r="T36" s="197">
        <f t="shared" si="2"/>
        <v>226</v>
      </c>
      <c r="U36" s="197">
        <f t="shared" si="2"/>
        <v>5</v>
      </c>
      <c r="V36" s="197">
        <f t="shared" si="2"/>
        <v>50</v>
      </c>
      <c r="W36" s="197">
        <f t="shared" si="2"/>
        <v>183</v>
      </c>
      <c r="X36" s="197">
        <f t="shared" si="2"/>
        <v>368</v>
      </c>
      <c r="Y36" s="197">
        <f t="shared" si="2"/>
        <v>115</v>
      </c>
      <c r="Z36" s="197">
        <f t="shared" si="2"/>
        <v>143</v>
      </c>
      <c r="AA36" s="197">
        <f t="shared" si="2"/>
        <v>127</v>
      </c>
    </row>
    <row r="37" spans="1:27" ht="22.5" customHeight="1">
      <c r="A37" s="368" t="s">
        <v>21</v>
      </c>
      <c r="B37" s="369"/>
      <c r="C37" s="224">
        <f>SUM(C22:C25,C27:C29)</f>
        <v>141</v>
      </c>
      <c r="D37" s="200">
        <f>SUM(D22:D25,D27:D29)</f>
        <v>27</v>
      </c>
      <c r="E37" s="200">
        <f>SUM(E22:E25,E27:E29)</f>
        <v>22</v>
      </c>
      <c r="F37" s="200" t="s">
        <v>625</v>
      </c>
      <c r="G37" s="200">
        <f>SUM(G22:G25,G27:G29)</f>
        <v>1</v>
      </c>
      <c r="H37" s="200">
        <f>SUM(H22:H25,H27:H29)</f>
        <v>1</v>
      </c>
      <c r="I37" s="200">
        <f>SUM(I22:I25,I27:I29)</f>
        <v>9</v>
      </c>
      <c r="J37" s="314" t="s">
        <v>12</v>
      </c>
      <c r="K37" s="314" t="s">
        <v>12</v>
      </c>
      <c r="L37" s="200">
        <f>SUM(L22:L25,L27:L29)</f>
        <v>19</v>
      </c>
      <c r="M37" s="314" t="s">
        <v>12</v>
      </c>
      <c r="N37" s="314" t="s">
        <v>12</v>
      </c>
      <c r="O37" s="200">
        <f>SUM(O22:O25,O27:O29)</f>
        <v>1</v>
      </c>
      <c r="P37" s="314" t="s">
        <v>12</v>
      </c>
      <c r="Q37" s="200">
        <f>SUM(Q22:Q25,Q27:Q29)</f>
        <v>1</v>
      </c>
      <c r="R37" s="200">
        <f>SUM(R22:R25,R27:R29)</f>
        <v>54</v>
      </c>
      <c r="S37" s="314" t="s">
        <v>12</v>
      </c>
      <c r="T37" s="314" t="s">
        <v>12</v>
      </c>
      <c r="U37" s="314" t="s">
        <v>12</v>
      </c>
      <c r="V37" s="314" t="s">
        <v>12</v>
      </c>
      <c r="W37" s="314" t="s">
        <v>12</v>
      </c>
      <c r="X37" s="200">
        <f>SUM(X22:X25,X27:X29)</f>
        <v>1</v>
      </c>
      <c r="Y37" s="200" t="s">
        <v>625</v>
      </c>
      <c r="Z37" s="200">
        <f>SUM(Z22:Z25,Z27:Z29)</f>
        <v>5</v>
      </c>
      <c r="AA37" s="200" t="s">
        <v>625</v>
      </c>
    </row>
    <row r="38" spans="1:28" ht="17.25" customHeight="1">
      <c r="A38" s="279" t="s">
        <v>707</v>
      </c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</row>
    <row r="39" spans="1:2" ht="15" customHeight="1">
      <c r="A39" s="36" t="s">
        <v>636</v>
      </c>
      <c r="B39" s="37"/>
    </row>
    <row r="40" spans="1:2" ht="14.25">
      <c r="A40" s="37"/>
      <c r="B40" s="37"/>
    </row>
    <row r="41" spans="1:2" ht="14.25">
      <c r="A41" s="37"/>
      <c r="B41" s="37"/>
    </row>
    <row r="42" spans="1:2" ht="14.25">
      <c r="A42" s="37"/>
      <c r="B42" s="37"/>
    </row>
    <row r="43" spans="1:2" ht="14.25">
      <c r="A43" s="37"/>
      <c r="B43" s="37"/>
    </row>
    <row r="44" spans="1:2" ht="14.25">
      <c r="A44" s="37"/>
      <c r="B44" s="37"/>
    </row>
    <row r="45" spans="1:2" ht="14.25">
      <c r="A45" s="37"/>
      <c r="B45" s="37"/>
    </row>
    <row r="46" spans="1:2" ht="14.25">
      <c r="A46" s="37"/>
      <c r="B46" s="37"/>
    </row>
    <row r="47" spans="1:2" ht="14.25">
      <c r="A47" s="37"/>
      <c r="B47" s="37"/>
    </row>
    <row r="48" spans="1:2" ht="14.25">
      <c r="A48" s="37"/>
      <c r="B48" s="37"/>
    </row>
    <row r="49" spans="1:2" ht="14.25">
      <c r="A49" s="37"/>
      <c r="B49" s="37"/>
    </row>
    <row r="50" spans="1:2" ht="14.25">
      <c r="A50" s="37"/>
      <c r="B50" s="37"/>
    </row>
    <row r="51" spans="1:2" ht="14.25">
      <c r="A51" s="37"/>
      <c r="B51" s="37"/>
    </row>
    <row r="52" spans="1:2" ht="14.25">
      <c r="A52" s="37"/>
      <c r="B52" s="37"/>
    </row>
    <row r="53" spans="1:2" ht="14.25">
      <c r="A53" s="37"/>
      <c r="B53" s="37"/>
    </row>
    <row r="54" spans="1:2" ht="14.25">
      <c r="A54" s="37"/>
      <c r="B54" s="37"/>
    </row>
    <row r="55" spans="1:2" ht="14.25">
      <c r="A55" s="37"/>
      <c r="B55" s="37"/>
    </row>
    <row r="56" spans="1:2" ht="14.25">
      <c r="A56" s="37"/>
      <c r="B56" s="37"/>
    </row>
    <row r="57" spans="1:2" ht="14.25">
      <c r="A57" s="37"/>
      <c r="B57" s="37"/>
    </row>
    <row r="58" spans="1:2" ht="14.25">
      <c r="A58" s="37"/>
      <c r="B58" s="37"/>
    </row>
    <row r="59" spans="1:2" ht="14.25">
      <c r="A59" s="37"/>
      <c r="B59" s="37"/>
    </row>
    <row r="60" spans="1:2" ht="14.25">
      <c r="A60" s="37"/>
      <c r="B60" s="37"/>
    </row>
    <row r="61" spans="1:2" ht="14.25">
      <c r="A61" s="37"/>
      <c r="B61" s="37"/>
    </row>
    <row r="62" spans="1:2" ht="14.25">
      <c r="A62" s="37"/>
      <c r="B62" s="37"/>
    </row>
    <row r="63" spans="1:2" ht="14.25">
      <c r="A63" s="37"/>
      <c r="B63" s="37"/>
    </row>
    <row r="64" spans="1:2" ht="14.25">
      <c r="A64" s="37"/>
      <c r="B64" s="37"/>
    </row>
    <row r="65" spans="1:2" ht="14.25">
      <c r="A65" s="37"/>
      <c r="B65" s="37"/>
    </row>
    <row r="66" spans="1:2" ht="14.25">
      <c r="A66" s="37"/>
      <c r="B66" s="37"/>
    </row>
    <row r="67" spans="1:2" ht="14.25">
      <c r="A67" s="37"/>
      <c r="B67" s="37"/>
    </row>
    <row r="68" spans="1:2" ht="14.25">
      <c r="A68" s="37"/>
      <c r="B68" s="37"/>
    </row>
    <row r="69" spans="1:2" ht="14.25">
      <c r="A69" s="37"/>
      <c r="B69" s="37"/>
    </row>
    <row r="70" spans="1:2" ht="14.25">
      <c r="A70" s="37"/>
      <c r="B70" s="37"/>
    </row>
    <row r="71" spans="1:2" ht="14.25">
      <c r="A71" s="37"/>
      <c r="B71" s="37"/>
    </row>
    <row r="72" spans="1:2" ht="14.25">
      <c r="A72" s="37"/>
      <c r="B72" s="37"/>
    </row>
    <row r="73" spans="1:2" ht="14.25">
      <c r="A73" s="37"/>
      <c r="B73" s="37"/>
    </row>
    <row r="74" spans="1:2" ht="14.25">
      <c r="A74" s="37"/>
      <c r="B74" s="37"/>
    </row>
    <row r="75" spans="1:2" ht="14.25">
      <c r="A75" s="37"/>
      <c r="B75" s="37"/>
    </row>
    <row r="76" spans="1:2" ht="14.25">
      <c r="A76" s="37"/>
      <c r="B76" s="37"/>
    </row>
    <row r="77" spans="1:2" ht="14.25">
      <c r="A77" s="37"/>
      <c r="B77" s="37"/>
    </row>
    <row r="78" spans="1:2" ht="14.25">
      <c r="A78" s="37"/>
      <c r="B78" s="37"/>
    </row>
    <row r="79" spans="1:2" ht="14.25">
      <c r="A79" s="37"/>
      <c r="B79" s="37"/>
    </row>
    <row r="80" spans="1:2" ht="14.25">
      <c r="A80" s="37"/>
      <c r="B80" s="37"/>
    </row>
    <row r="81" spans="1:2" ht="14.25">
      <c r="A81" s="37"/>
      <c r="B81" s="37"/>
    </row>
    <row r="82" spans="1:2" ht="14.25">
      <c r="A82" s="37"/>
      <c r="B82" s="37"/>
    </row>
    <row r="83" spans="1:2" ht="14.25">
      <c r="A83" s="37"/>
      <c r="B83" s="37"/>
    </row>
    <row r="84" spans="1:2" ht="14.25">
      <c r="A84" s="37"/>
      <c r="B84" s="37"/>
    </row>
    <row r="85" spans="1:2" ht="14.25">
      <c r="A85" s="37"/>
      <c r="B85" s="37"/>
    </row>
    <row r="86" spans="1:2" ht="14.25">
      <c r="A86" s="37"/>
      <c r="B86" s="37"/>
    </row>
    <row r="87" spans="1:2" ht="14.25">
      <c r="A87" s="37"/>
      <c r="B87" s="37"/>
    </row>
    <row r="88" spans="1:2" ht="14.25">
      <c r="A88" s="37"/>
      <c r="B88" s="37"/>
    </row>
    <row r="89" spans="1:2" ht="14.25">
      <c r="A89" s="37"/>
      <c r="B89" s="37"/>
    </row>
    <row r="90" spans="1:2" ht="14.25">
      <c r="A90" s="37"/>
      <c r="B90" s="37"/>
    </row>
    <row r="91" spans="1:2" ht="14.25">
      <c r="A91" s="37"/>
      <c r="B91" s="37"/>
    </row>
    <row r="92" spans="1:2" ht="14.25">
      <c r="A92" s="37"/>
      <c r="B92" s="37"/>
    </row>
    <row r="93" spans="1:2" ht="14.25">
      <c r="A93" s="37"/>
      <c r="B93" s="37"/>
    </row>
    <row r="94" spans="1:2" ht="14.25">
      <c r="A94" s="37"/>
      <c r="B94" s="37"/>
    </row>
    <row r="95" spans="1:2" ht="14.25">
      <c r="A95" s="37"/>
      <c r="B95" s="37"/>
    </row>
    <row r="96" spans="1:2" ht="14.25">
      <c r="A96" s="37"/>
      <c r="B96" s="37"/>
    </row>
    <row r="97" spans="1:2" ht="14.25">
      <c r="A97" s="37"/>
      <c r="B97" s="37"/>
    </row>
    <row r="98" spans="1:2" ht="14.25">
      <c r="A98" s="37"/>
      <c r="B98" s="37"/>
    </row>
    <row r="99" spans="1:2" ht="14.25">
      <c r="A99" s="37"/>
      <c r="B99" s="37"/>
    </row>
    <row r="100" spans="1:2" ht="14.25">
      <c r="A100" s="37"/>
      <c r="B100" s="37"/>
    </row>
    <row r="101" spans="1:2" ht="14.25">
      <c r="A101" s="37"/>
      <c r="B101" s="37"/>
    </row>
    <row r="102" spans="1:2" ht="14.25">
      <c r="A102" s="37"/>
      <c r="B102" s="37"/>
    </row>
    <row r="103" spans="1:2" ht="14.25">
      <c r="A103" s="37"/>
      <c r="B103" s="37"/>
    </row>
    <row r="104" spans="1:2" ht="14.25">
      <c r="A104" s="37"/>
      <c r="B104" s="37"/>
    </row>
    <row r="105" spans="1:2" ht="14.25">
      <c r="A105" s="37"/>
      <c r="B105" s="37"/>
    </row>
    <row r="106" spans="1:2" ht="14.25">
      <c r="A106" s="37"/>
      <c r="B106" s="37"/>
    </row>
    <row r="107" spans="1:2" ht="14.25">
      <c r="A107" s="37"/>
      <c r="B107" s="37"/>
    </row>
    <row r="108" spans="1:2" ht="14.25">
      <c r="A108" s="37"/>
      <c r="B108" s="37"/>
    </row>
    <row r="109" spans="1:2" ht="14.25">
      <c r="A109" s="37"/>
      <c r="B109" s="37"/>
    </row>
    <row r="110" spans="1:2" ht="14.25">
      <c r="A110" s="37"/>
      <c r="B110" s="37"/>
    </row>
    <row r="111" spans="1:2" ht="14.25">
      <c r="A111" s="37"/>
      <c r="B111" s="37"/>
    </row>
    <row r="112" spans="1:2" ht="14.25">
      <c r="A112" s="37"/>
      <c r="B112" s="37"/>
    </row>
    <row r="113" spans="1:2" ht="14.25">
      <c r="A113" s="37"/>
      <c r="B113" s="37"/>
    </row>
    <row r="114" spans="1:2" ht="14.25">
      <c r="A114" s="37"/>
      <c r="B114" s="37"/>
    </row>
    <row r="115" spans="1:2" ht="14.25">
      <c r="A115" s="37"/>
      <c r="B115" s="37"/>
    </row>
    <row r="116" spans="1:2" ht="14.25">
      <c r="A116" s="37"/>
      <c r="B116" s="37"/>
    </row>
    <row r="117" spans="1:2" ht="14.25">
      <c r="A117" s="37"/>
      <c r="B117" s="37"/>
    </row>
    <row r="118" spans="1:2" ht="14.25">
      <c r="A118" s="37"/>
      <c r="B118" s="37"/>
    </row>
    <row r="119" spans="1:2" ht="14.25">
      <c r="A119" s="37"/>
      <c r="B119" s="37"/>
    </row>
    <row r="120" spans="1:2" ht="14.25">
      <c r="A120" s="37"/>
      <c r="B120" s="37"/>
    </row>
    <row r="121" spans="1:2" ht="14.25">
      <c r="A121" s="37"/>
      <c r="B121" s="37"/>
    </row>
    <row r="122" spans="1:2" ht="14.25">
      <c r="A122" s="37"/>
      <c r="B122" s="37"/>
    </row>
    <row r="123" spans="1:2" ht="14.25">
      <c r="A123" s="37"/>
      <c r="B123" s="37"/>
    </row>
    <row r="124" spans="1:2" ht="14.25">
      <c r="A124" s="37"/>
      <c r="B124" s="37"/>
    </row>
    <row r="125" spans="1:2" ht="14.25">
      <c r="A125" s="37"/>
      <c r="B125" s="37"/>
    </row>
    <row r="126" spans="1:2" ht="14.25">
      <c r="A126" s="37"/>
      <c r="B126" s="37"/>
    </row>
    <row r="127" spans="1:2" ht="14.25">
      <c r="A127" s="37"/>
      <c r="B127" s="37"/>
    </row>
    <row r="128" spans="1:2" ht="14.25">
      <c r="A128" s="37"/>
      <c r="B128" s="37"/>
    </row>
    <row r="129" spans="1:2" ht="14.25">
      <c r="A129" s="37"/>
      <c r="B129" s="37"/>
    </row>
    <row r="130" spans="1:2" ht="14.25">
      <c r="A130" s="37"/>
      <c r="B130" s="37"/>
    </row>
    <row r="131" spans="1:2" ht="14.25">
      <c r="A131" s="37"/>
      <c r="B131" s="37"/>
    </row>
    <row r="132" spans="1:2" ht="14.25">
      <c r="A132" s="37"/>
      <c r="B132" s="37"/>
    </row>
    <row r="133" spans="1:2" ht="14.25">
      <c r="A133" s="37"/>
      <c r="B133" s="37"/>
    </row>
    <row r="134" spans="1:2" ht="14.25">
      <c r="A134" s="37"/>
      <c r="B134" s="37"/>
    </row>
    <row r="135" spans="1:2" ht="14.25">
      <c r="A135" s="37"/>
      <c r="B135" s="37"/>
    </row>
    <row r="136" spans="1:2" ht="14.25">
      <c r="A136" s="37"/>
      <c r="B136" s="37"/>
    </row>
    <row r="137" spans="1:2" ht="14.25">
      <c r="A137" s="37"/>
      <c r="B137" s="37"/>
    </row>
    <row r="138" spans="1:2" ht="14.25">
      <c r="A138" s="37"/>
      <c r="B138" s="37"/>
    </row>
    <row r="139" spans="1:2" ht="14.25">
      <c r="A139" s="37"/>
      <c r="B139" s="37"/>
    </row>
  </sheetData>
  <sheetProtection/>
  <mergeCells count="49">
    <mergeCell ref="A2:AA2"/>
    <mergeCell ref="A3:AA3"/>
    <mergeCell ref="A5:B8"/>
    <mergeCell ref="D5:E5"/>
    <mergeCell ref="F5:G5"/>
    <mergeCell ref="H5:I5"/>
    <mergeCell ref="J5:L5"/>
    <mergeCell ref="M5:N5"/>
    <mergeCell ref="O5:Q5"/>
    <mergeCell ref="R5:T5"/>
    <mergeCell ref="AA5:AA8"/>
    <mergeCell ref="C6:C7"/>
    <mergeCell ref="D6:D8"/>
    <mergeCell ref="E6:E8"/>
    <mergeCell ref="F6:F8"/>
    <mergeCell ref="G6:G8"/>
    <mergeCell ref="H6:H8"/>
    <mergeCell ref="I6:I8"/>
    <mergeCell ref="U5:U8"/>
    <mergeCell ref="V5:V8"/>
    <mergeCell ref="R6:R8"/>
    <mergeCell ref="S6:S8"/>
    <mergeCell ref="T6:T8"/>
    <mergeCell ref="Q6:Q8"/>
    <mergeCell ref="Y5:Y8"/>
    <mergeCell ref="Z5:Z8"/>
    <mergeCell ref="W5:W8"/>
    <mergeCell ref="X5:X8"/>
    <mergeCell ref="A9:B9"/>
    <mergeCell ref="N6:N8"/>
    <mergeCell ref="O6:O8"/>
    <mergeCell ref="P6:P8"/>
    <mergeCell ref="J6:J8"/>
    <mergeCell ref="K6:K8"/>
    <mergeCell ref="L6:L8"/>
    <mergeCell ref="M6:M8"/>
    <mergeCell ref="A10:B10"/>
    <mergeCell ref="A11:B11"/>
    <mergeCell ref="A12:B12"/>
    <mergeCell ref="A13:B13"/>
    <mergeCell ref="A15:B15"/>
    <mergeCell ref="A16:B16"/>
    <mergeCell ref="A17:B17"/>
    <mergeCell ref="A31:B31"/>
    <mergeCell ref="A37:B37"/>
    <mergeCell ref="A33:B33"/>
    <mergeCell ref="A34:B34"/>
    <mergeCell ref="A35:B35"/>
    <mergeCell ref="A36:B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3"/>
  <sheetViews>
    <sheetView zoomScale="70" zoomScaleNormal="70" zoomScalePageLayoutView="0" workbookViewId="0" topLeftCell="A31">
      <selection activeCell="N39" sqref="N39"/>
    </sheetView>
  </sheetViews>
  <sheetFormatPr defaultColWidth="10.59765625" defaultRowHeight="15"/>
  <cols>
    <col min="1" max="1" width="9.59765625" style="1" customWidth="1"/>
    <col min="2" max="2" width="2.19921875" style="1" customWidth="1"/>
    <col min="3" max="3" width="9.59765625" style="1" customWidth="1"/>
    <col min="4" max="16" width="9.8984375" style="1" customWidth="1"/>
    <col min="17" max="17" width="10.3984375" style="1" customWidth="1"/>
    <col min="18" max="18" width="10.8984375" style="1" customWidth="1"/>
    <col min="19" max="22" width="9.8984375" style="1" customWidth="1"/>
    <col min="23" max="16384" width="10.59765625" style="1" customWidth="1"/>
  </cols>
  <sheetData>
    <row r="1" spans="1:22" s="38" customFormat="1" ht="19.5" customHeight="1">
      <c r="A1" s="2" t="s">
        <v>54</v>
      </c>
      <c r="V1" s="3" t="s">
        <v>55</v>
      </c>
    </row>
    <row r="2" spans="1:27" ht="19.5" customHeigh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"/>
      <c r="X2" s="39"/>
      <c r="Y2" s="39"/>
      <c r="Z2" s="39"/>
      <c r="AA2" s="39"/>
    </row>
    <row r="3" spans="2:22" ht="19.5" customHeight="1">
      <c r="B3" s="4"/>
      <c r="C3" s="4"/>
      <c r="D3" s="4"/>
      <c r="E3" s="4"/>
      <c r="F3" s="4"/>
      <c r="G3" s="4"/>
      <c r="H3" s="4"/>
      <c r="I3" s="4"/>
      <c r="J3" s="276" t="s">
        <v>730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9.5" customHeight="1">
      <c r="A4" s="392" t="s">
        <v>56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</row>
    <row r="5" ht="18" customHeight="1" thickBot="1">
      <c r="V5" s="40" t="s">
        <v>2</v>
      </c>
    </row>
    <row r="6" spans="1:22" ht="15" customHeight="1">
      <c r="A6" s="393" t="s">
        <v>57</v>
      </c>
      <c r="B6" s="393"/>
      <c r="C6" s="409"/>
      <c r="D6" s="383" t="s">
        <v>7</v>
      </c>
      <c r="E6" s="402" t="s">
        <v>58</v>
      </c>
      <c r="F6" s="383" t="s">
        <v>59</v>
      </c>
      <c r="G6" s="399" t="s">
        <v>60</v>
      </c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2"/>
      <c r="S6" s="402" t="s">
        <v>61</v>
      </c>
      <c r="T6" s="402" t="s">
        <v>62</v>
      </c>
      <c r="U6" s="402" t="s">
        <v>63</v>
      </c>
      <c r="V6" s="404" t="s">
        <v>64</v>
      </c>
    </row>
    <row r="7" spans="1:22" ht="15" customHeight="1">
      <c r="A7" s="410"/>
      <c r="B7" s="410"/>
      <c r="C7" s="396"/>
      <c r="D7" s="389"/>
      <c r="E7" s="403"/>
      <c r="F7" s="389"/>
      <c r="G7" s="282" t="s">
        <v>731</v>
      </c>
      <c r="H7" s="282" t="s">
        <v>732</v>
      </c>
      <c r="I7" s="282" t="s">
        <v>733</v>
      </c>
      <c r="J7" s="282" t="s">
        <v>734</v>
      </c>
      <c r="K7" s="47" t="s">
        <v>65</v>
      </c>
      <c r="L7" s="47" t="s">
        <v>66</v>
      </c>
      <c r="M7" s="47" t="s">
        <v>67</v>
      </c>
      <c r="N7" s="47" t="s">
        <v>68</v>
      </c>
      <c r="O7" s="47" t="s">
        <v>70</v>
      </c>
      <c r="P7" s="47" t="s">
        <v>72</v>
      </c>
      <c r="Q7" s="47" t="s">
        <v>27</v>
      </c>
      <c r="R7" s="47" t="s">
        <v>28</v>
      </c>
      <c r="S7" s="403"/>
      <c r="T7" s="403"/>
      <c r="U7" s="403"/>
      <c r="V7" s="405"/>
    </row>
    <row r="8" spans="1:22" ht="15" customHeight="1">
      <c r="A8" s="283"/>
      <c r="B8" s="283"/>
      <c r="C8" s="283"/>
      <c r="D8" s="286"/>
      <c r="E8" s="284"/>
      <c r="F8" s="283"/>
      <c r="G8" s="285"/>
      <c r="H8" s="285"/>
      <c r="I8" s="285"/>
      <c r="J8" s="285"/>
      <c r="K8" s="252"/>
      <c r="L8" s="252"/>
      <c r="M8" s="252"/>
      <c r="N8" s="252"/>
      <c r="O8" s="252"/>
      <c r="P8" s="252"/>
      <c r="Q8" s="252"/>
      <c r="R8" s="252"/>
      <c r="S8" s="284"/>
      <c r="T8" s="284"/>
      <c r="U8" s="284"/>
      <c r="V8" s="284"/>
    </row>
    <row r="9" spans="1:28" s="274" customFormat="1" ht="15" customHeight="1">
      <c r="A9" s="406" t="s">
        <v>7</v>
      </c>
      <c r="B9" s="407"/>
      <c r="C9" s="408"/>
      <c r="D9" s="248">
        <f>SUM(D11:D61)</f>
        <v>2974</v>
      </c>
      <c r="E9" s="248">
        <f>SUM(E11:E61)</f>
        <v>11</v>
      </c>
      <c r="F9" s="248">
        <f aca="true" t="shared" si="0" ref="F9:V9">SUM(F11:F61)</f>
        <v>4</v>
      </c>
      <c r="G9" s="248">
        <f t="shared" si="0"/>
        <v>996</v>
      </c>
      <c r="H9" s="248">
        <f t="shared" si="0"/>
        <v>669</v>
      </c>
      <c r="I9" s="248">
        <f t="shared" si="0"/>
        <v>489</v>
      </c>
      <c r="J9" s="248">
        <f t="shared" si="0"/>
        <v>297</v>
      </c>
      <c r="K9" s="248">
        <f t="shared" si="0"/>
        <v>76</v>
      </c>
      <c r="L9" s="248">
        <f t="shared" si="0"/>
        <v>2</v>
      </c>
      <c r="M9" s="248">
        <f t="shared" si="0"/>
        <v>21</v>
      </c>
      <c r="N9" s="248">
        <f t="shared" si="0"/>
        <v>11</v>
      </c>
      <c r="O9" s="248">
        <f t="shared" si="0"/>
        <v>18</v>
      </c>
      <c r="P9" s="248">
        <f t="shared" si="0"/>
        <v>9</v>
      </c>
      <c r="Q9" s="248">
        <f t="shared" si="0"/>
        <v>4</v>
      </c>
      <c r="R9" s="248">
        <f t="shared" si="0"/>
        <v>2</v>
      </c>
      <c r="S9" s="248">
        <f t="shared" si="0"/>
        <v>50</v>
      </c>
      <c r="T9" s="248">
        <f t="shared" si="0"/>
        <v>183</v>
      </c>
      <c r="U9" s="248">
        <f t="shared" si="0"/>
        <v>5</v>
      </c>
      <c r="V9" s="248">
        <f t="shared" si="0"/>
        <v>127</v>
      </c>
      <c r="W9" s="248"/>
      <c r="X9" s="248"/>
      <c r="Y9" s="248"/>
      <c r="Z9" s="248"/>
      <c r="AA9" s="281"/>
      <c r="AB9" s="281"/>
    </row>
    <row r="10" spans="1:22" ht="15" customHeight="1">
      <c r="A10" s="45"/>
      <c r="B10" s="45"/>
      <c r="C10" s="46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15" customHeight="1">
      <c r="A11" s="15" t="s">
        <v>73</v>
      </c>
      <c r="B11" s="15"/>
      <c r="C11" s="6" t="s">
        <v>74</v>
      </c>
      <c r="D11" s="194">
        <f>SUM(E11:V11)</f>
        <v>95</v>
      </c>
      <c r="E11" s="33" t="s">
        <v>12</v>
      </c>
      <c r="F11" s="33" t="s">
        <v>12</v>
      </c>
      <c r="G11" s="33">
        <v>22</v>
      </c>
      <c r="H11" s="33">
        <v>28</v>
      </c>
      <c r="I11" s="33">
        <v>9</v>
      </c>
      <c r="J11" s="33">
        <v>3</v>
      </c>
      <c r="K11" s="33" t="s">
        <v>12</v>
      </c>
      <c r="L11" s="33" t="s">
        <v>12</v>
      </c>
      <c r="M11" s="33" t="s">
        <v>12</v>
      </c>
      <c r="N11" s="33" t="s">
        <v>12</v>
      </c>
      <c r="O11" s="33" t="s">
        <v>12</v>
      </c>
      <c r="P11" s="33" t="s">
        <v>12</v>
      </c>
      <c r="Q11" s="33" t="s">
        <v>12</v>
      </c>
      <c r="R11" s="33" t="s">
        <v>12</v>
      </c>
      <c r="S11" s="33">
        <v>5</v>
      </c>
      <c r="T11" s="33">
        <v>28</v>
      </c>
      <c r="U11" s="33" t="s">
        <v>12</v>
      </c>
      <c r="V11" s="33" t="s">
        <v>12</v>
      </c>
    </row>
    <row r="12" spans="1:22" ht="15" customHeight="1">
      <c r="A12" s="15"/>
      <c r="B12" s="15"/>
      <c r="C12" s="6" t="s">
        <v>75</v>
      </c>
      <c r="D12" s="194">
        <f aca="true" t="shared" si="1" ref="D12:D61">SUM(E12:V12)</f>
        <v>62</v>
      </c>
      <c r="E12" s="33" t="s">
        <v>12</v>
      </c>
      <c r="F12" s="33">
        <v>1</v>
      </c>
      <c r="G12" s="33">
        <v>24</v>
      </c>
      <c r="H12" s="33">
        <v>22</v>
      </c>
      <c r="I12" s="33">
        <v>2</v>
      </c>
      <c r="J12" s="33">
        <v>3</v>
      </c>
      <c r="K12" s="33" t="s">
        <v>12</v>
      </c>
      <c r="L12" s="33" t="s">
        <v>12</v>
      </c>
      <c r="M12" s="33" t="s">
        <v>12</v>
      </c>
      <c r="N12" s="33" t="s">
        <v>12</v>
      </c>
      <c r="O12" s="33" t="s">
        <v>12</v>
      </c>
      <c r="P12" s="33" t="s">
        <v>12</v>
      </c>
      <c r="Q12" s="33" t="s">
        <v>12</v>
      </c>
      <c r="R12" s="33" t="s">
        <v>12</v>
      </c>
      <c r="S12" s="33">
        <v>1</v>
      </c>
      <c r="T12" s="33">
        <v>9</v>
      </c>
      <c r="U12" s="33" t="s">
        <v>12</v>
      </c>
      <c r="V12" s="33" t="s">
        <v>12</v>
      </c>
    </row>
    <row r="13" spans="1:22" ht="15" customHeight="1">
      <c r="A13" s="15"/>
      <c r="B13" s="15"/>
      <c r="C13" s="6" t="s">
        <v>76</v>
      </c>
      <c r="D13" s="194">
        <f t="shared" si="1"/>
        <v>110</v>
      </c>
      <c r="E13" s="33" t="s">
        <v>12</v>
      </c>
      <c r="F13" s="33" t="s">
        <v>12</v>
      </c>
      <c r="G13" s="33">
        <v>14</v>
      </c>
      <c r="H13" s="33">
        <v>25</v>
      </c>
      <c r="I13" s="33">
        <v>46</v>
      </c>
      <c r="J13" s="33">
        <v>10</v>
      </c>
      <c r="K13" s="33">
        <v>2</v>
      </c>
      <c r="L13" s="33" t="s">
        <v>12</v>
      </c>
      <c r="M13" s="33" t="s">
        <v>12</v>
      </c>
      <c r="N13" s="33" t="s">
        <v>12</v>
      </c>
      <c r="O13" s="33" t="s">
        <v>12</v>
      </c>
      <c r="P13" s="33" t="s">
        <v>12</v>
      </c>
      <c r="Q13" s="33" t="s">
        <v>12</v>
      </c>
      <c r="R13" s="33" t="s">
        <v>12</v>
      </c>
      <c r="S13" s="33" t="s">
        <v>623</v>
      </c>
      <c r="T13" s="33">
        <v>1</v>
      </c>
      <c r="U13" s="33" t="s">
        <v>12</v>
      </c>
      <c r="V13" s="33">
        <v>12</v>
      </c>
    </row>
    <row r="14" spans="1:22" ht="15" customHeight="1">
      <c r="A14" s="15" t="s">
        <v>77</v>
      </c>
      <c r="B14" s="15"/>
      <c r="C14" s="6" t="s">
        <v>78</v>
      </c>
      <c r="D14" s="194">
        <f t="shared" si="1"/>
        <v>24</v>
      </c>
      <c r="E14" s="33" t="s">
        <v>12</v>
      </c>
      <c r="F14" s="33" t="s">
        <v>12</v>
      </c>
      <c r="G14" s="33">
        <v>12</v>
      </c>
      <c r="H14" s="33" t="s">
        <v>12</v>
      </c>
      <c r="I14" s="33" t="s">
        <v>12</v>
      </c>
      <c r="J14" s="33" t="s">
        <v>12</v>
      </c>
      <c r="K14" s="33" t="s">
        <v>12</v>
      </c>
      <c r="L14" s="33" t="s">
        <v>12</v>
      </c>
      <c r="M14" s="33" t="s">
        <v>12</v>
      </c>
      <c r="N14" s="33" t="s">
        <v>12</v>
      </c>
      <c r="O14" s="33" t="s">
        <v>12</v>
      </c>
      <c r="P14" s="33" t="s">
        <v>12</v>
      </c>
      <c r="Q14" s="33" t="s">
        <v>12</v>
      </c>
      <c r="R14" s="33" t="s">
        <v>12</v>
      </c>
      <c r="S14" s="33" t="s">
        <v>12</v>
      </c>
      <c r="T14" s="33" t="s">
        <v>12</v>
      </c>
      <c r="U14" s="33" t="s">
        <v>12</v>
      </c>
      <c r="V14" s="33">
        <v>12</v>
      </c>
    </row>
    <row r="15" spans="1:22" ht="15" customHeight="1">
      <c r="A15" s="15" t="s">
        <v>79</v>
      </c>
      <c r="B15" s="15"/>
      <c r="C15" s="6" t="s">
        <v>80</v>
      </c>
      <c r="D15" s="194">
        <f t="shared" si="1"/>
        <v>27</v>
      </c>
      <c r="E15" s="33" t="s">
        <v>12</v>
      </c>
      <c r="F15" s="33" t="s">
        <v>12</v>
      </c>
      <c r="G15" s="33">
        <v>2</v>
      </c>
      <c r="H15" s="33" t="s">
        <v>12</v>
      </c>
      <c r="I15" s="33" t="s">
        <v>12</v>
      </c>
      <c r="J15" s="33" t="s">
        <v>12</v>
      </c>
      <c r="K15" s="33" t="s">
        <v>12</v>
      </c>
      <c r="L15" s="33" t="s">
        <v>12</v>
      </c>
      <c r="M15" s="33" t="s">
        <v>12</v>
      </c>
      <c r="N15" s="33" t="s">
        <v>12</v>
      </c>
      <c r="O15" s="33" t="s">
        <v>12</v>
      </c>
      <c r="P15" s="33" t="s">
        <v>12</v>
      </c>
      <c r="Q15" s="33" t="s">
        <v>12</v>
      </c>
      <c r="R15" s="33" t="s">
        <v>12</v>
      </c>
      <c r="S15" s="33" t="s">
        <v>12</v>
      </c>
      <c r="T15" s="33" t="s">
        <v>12</v>
      </c>
      <c r="U15" s="33" t="s">
        <v>12</v>
      </c>
      <c r="V15" s="33">
        <v>25</v>
      </c>
    </row>
    <row r="16" spans="1:22" ht="15" customHeight="1">
      <c r="A16" s="15"/>
      <c r="B16" s="15"/>
      <c r="C16" s="6"/>
      <c r="D16" s="216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ht="15" customHeight="1">
      <c r="A17" s="15"/>
      <c r="B17" s="15"/>
      <c r="C17" s="6" t="s">
        <v>81</v>
      </c>
      <c r="D17" s="194">
        <f t="shared" si="1"/>
        <v>53</v>
      </c>
      <c r="E17" s="33" t="s">
        <v>12</v>
      </c>
      <c r="F17" s="33" t="s">
        <v>12</v>
      </c>
      <c r="G17" s="33">
        <v>11</v>
      </c>
      <c r="H17" s="33">
        <v>14</v>
      </c>
      <c r="I17" s="33" t="s">
        <v>12</v>
      </c>
      <c r="J17" s="33" t="s">
        <v>12</v>
      </c>
      <c r="K17" s="33" t="s">
        <v>12</v>
      </c>
      <c r="L17" s="33" t="s">
        <v>12</v>
      </c>
      <c r="M17" s="33" t="s">
        <v>12</v>
      </c>
      <c r="N17" s="33" t="s">
        <v>12</v>
      </c>
      <c r="O17" s="33" t="s">
        <v>12</v>
      </c>
      <c r="P17" s="33" t="s">
        <v>12</v>
      </c>
      <c r="Q17" s="33" t="s">
        <v>12</v>
      </c>
      <c r="R17" s="33" t="s">
        <v>12</v>
      </c>
      <c r="S17" s="33" t="s">
        <v>12</v>
      </c>
      <c r="T17" s="33" t="s">
        <v>12</v>
      </c>
      <c r="U17" s="33" t="s">
        <v>12</v>
      </c>
      <c r="V17" s="33">
        <v>28</v>
      </c>
    </row>
    <row r="18" spans="1:22" ht="15" customHeight="1">
      <c r="A18" s="15" t="s">
        <v>82</v>
      </c>
      <c r="B18" s="15"/>
      <c r="C18" s="6" t="s">
        <v>83</v>
      </c>
      <c r="D18" s="194">
        <f t="shared" si="1"/>
        <v>126</v>
      </c>
      <c r="E18" s="33" t="s">
        <v>12</v>
      </c>
      <c r="F18" s="33" t="s">
        <v>12</v>
      </c>
      <c r="G18" s="33">
        <v>29</v>
      </c>
      <c r="H18" s="33">
        <v>59</v>
      </c>
      <c r="I18" s="33">
        <v>24</v>
      </c>
      <c r="J18" s="33">
        <v>5</v>
      </c>
      <c r="K18" s="33" t="s">
        <v>12</v>
      </c>
      <c r="L18" s="33" t="s">
        <v>12</v>
      </c>
      <c r="M18" s="33" t="s">
        <v>12</v>
      </c>
      <c r="N18" s="33" t="s">
        <v>12</v>
      </c>
      <c r="O18" s="33" t="s">
        <v>12</v>
      </c>
      <c r="P18" s="33" t="s">
        <v>12</v>
      </c>
      <c r="Q18" s="33" t="s">
        <v>12</v>
      </c>
      <c r="R18" s="33" t="s">
        <v>12</v>
      </c>
      <c r="S18" s="33">
        <v>1</v>
      </c>
      <c r="T18" s="33">
        <v>3</v>
      </c>
      <c r="U18" s="33" t="s">
        <v>12</v>
      </c>
      <c r="V18" s="33">
        <v>5</v>
      </c>
    </row>
    <row r="19" spans="1:22" ht="15" customHeight="1">
      <c r="A19" s="15"/>
      <c r="B19" s="15"/>
      <c r="C19" s="6" t="s">
        <v>84</v>
      </c>
      <c r="D19" s="194">
        <f t="shared" si="1"/>
        <v>100</v>
      </c>
      <c r="E19" s="33" t="s">
        <v>12</v>
      </c>
      <c r="F19" s="33">
        <v>1</v>
      </c>
      <c r="G19" s="33">
        <v>31</v>
      </c>
      <c r="H19" s="33">
        <v>34</v>
      </c>
      <c r="I19" s="33">
        <v>2</v>
      </c>
      <c r="J19" s="33">
        <v>1</v>
      </c>
      <c r="K19" s="33" t="s">
        <v>12</v>
      </c>
      <c r="L19" s="33" t="s">
        <v>12</v>
      </c>
      <c r="M19" s="33" t="s">
        <v>12</v>
      </c>
      <c r="N19" s="33" t="s">
        <v>12</v>
      </c>
      <c r="O19" s="33" t="s">
        <v>12</v>
      </c>
      <c r="P19" s="33" t="s">
        <v>12</v>
      </c>
      <c r="Q19" s="33" t="s">
        <v>12</v>
      </c>
      <c r="R19" s="33" t="s">
        <v>12</v>
      </c>
      <c r="S19" s="33">
        <v>6</v>
      </c>
      <c r="T19" s="33">
        <v>25</v>
      </c>
      <c r="U19" s="33" t="s">
        <v>12</v>
      </c>
      <c r="V19" s="33" t="s">
        <v>12</v>
      </c>
    </row>
    <row r="20" spans="1:22" ht="15" customHeight="1">
      <c r="A20" s="15" t="s">
        <v>85</v>
      </c>
      <c r="B20" s="15"/>
      <c r="C20" s="6" t="s">
        <v>86</v>
      </c>
      <c r="D20" s="194">
        <f t="shared" si="1"/>
        <v>93</v>
      </c>
      <c r="E20" s="33" t="s">
        <v>12</v>
      </c>
      <c r="F20" s="33">
        <v>2</v>
      </c>
      <c r="G20" s="33">
        <v>24</v>
      </c>
      <c r="H20" s="33">
        <v>33</v>
      </c>
      <c r="I20" s="33" t="s">
        <v>12</v>
      </c>
      <c r="J20" s="33" t="s">
        <v>12</v>
      </c>
      <c r="K20" s="33" t="s">
        <v>12</v>
      </c>
      <c r="L20" s="33" t="s">
        <v>12</v>
      </c>
      <c r="M20" s="33" t="s">
        <v>12</v>
      </c>
      <c r="N20" s="33" t="s">
        <v>12</v>
      </c>
      <c r="O20" s="33" t="s">
        <v>12</v>
      </c>
      <c r="P20" s="33" t="s">
        <v>12</v>
      </c>
      <c r="Q20" s="33" t="s">
        <v>12</v>
      </c>
      <c r="R20" s="33" t="s">
        <v>12</v>
      </c>
      <c r="S20" s="33" t="s">
        <v>623</v>
      </c>
      <c r="T20" s="33">
        <v>3</v>
      </c>
      <c r="U20" s="33" t="s">
        <v>12</v>
      </c>
      <c r="V20" s="33">
        <v>31</v>
      </c>
    </row>
    <row r="21" spans="1:22" ht="15" customHeight="1">
      <c r="A21" s="15"/>
      <c r="B21" s="15"/>
      <c r="C21" s="47" t="s">
        <v>87</v>
      </c>
      <c r="D21" s="194">
        <f t="shared" si="1"/>
        <v>45</v>
      </c>
      <c r="E21" s="33" t="s">
        <v>12</v>
      </c>
      <c r="F21" s="33" t="s">
        <v>12</v>
      </c>
      <c r="G21" s="33">
        <v>17</v>
      </c>
      <c r="H21" s="33">
        <v>19</v>
      </c>
      <c r="I21" s="33">
        <v>1</v>
      </c>
      <c r="J21" s="33" t="s">
        <v>12</v>
      </c>
      <c r="K21" s="33" t="s">
        <v>12</v>
      </c>
      <c r="L21" s="33" t="s">
        <v>12</v>
      </c>
      <c r="M21" s="33" t="s">
        <v>12</v>
      </c>
      <c r="N21" s="33" t="s">
        <v>12</v>
      </c>
      <c r="O21" s="33" t="s">
        <v>12</v>
      </c>
      <c r="P21" s="33" t="s">
        <v>12</v>
      </c>
      <c r="Q21" s="33" t="s">
        <v>12</v>
      </c>
      <c r="R21" s="33" t="s">
        <v>12</v>
      </c>
      <c r="S21" s="33">
        <v>5</v>
      </c>
      <c r="T21" s="33">
        <v>3</v>
      </c>
      <c r="U21" s="33" t="s">
        <v>12</v>
      </c>
      <c r="V21" s="33" t="s">
        <v>12</v>
      </c>
    </row>
    <row r="22" spans="1:22" ht="15" customHeight="1">
      <c r="A22" s="15"/>
      <c r="B22" s="15"/>
      <c r="C22" s="6"/>
      <c r="D22" s="216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</row>
    <row r="23" spans="1:22" ht="15" customHeight="1">
      <c r="A23" s="15"/>
      <c r="B23" s="15"/>
      <c r="C23" s="6" t="s">
        <v>88</v>
      </c>
      <c r="D23" s="194">
        <f t="shared" si="1"/>
        <v>38</v>
      </c>
      <c r="E23" s="33" t="s">
        <v>12</v>
      </c>
      <c r="F23" s="33" t="s">
        <v>12</v>
      </c>
      <c r="G23" s="33">
        <v>12</v>
      </c>
      <c r="H23" s="33">
        <v>10</v>
      </c>
      <c r="I23" s="33">
        <v>1</v>
      </c>
      <c r="J23" s="33" t="s">
        <v>12</v>
      </c>
      <c r="K23" s="33" t="s">
        <v>12</v>
      </c>
      <c r="L23" s="33" t="s">
        <v>12</v>
      </c>
      <c r="M23" s="33" t="s">
        <v>12</v>
      </c>
      <c r="N23" s="33" t="s">
        <v>12</v>
      </c>
      <c r="O23" s="33" t="s">
        <v>12</v>
      </c>
      <c r="P23" s="33" t="s">
        <v>12</v>
      </c>
      <c r="Q23" s="33" t="s">
        <v>12</v>
      </c>
      <c r="R23" s="33" t="s">
        <v>12</v>
      </c>
      <c r="S23" s="33">
        <v>2</v>
      </c>
      <c r="T23" s="33">
        <v>13</v>
      </c>
      <c r="U23" s="33" t="s">
        <v>12</v>
      </c>
      <c r="V23" s="33" t="s">
        <v>12</v>
      </c>
    </row>
    <row r="24" spans="1:22" ht="15" customHeight="1">
      <c r="A24" s="15" t="s">
        <v>89</v>
      </c>
      <c r="B24" s="15"/>
      <c r="C24" s="6" t="s">
        <v>90</v>
      </c>
      <c r="D24" s="194">
        <f t="shared" si="1"/>
        <v>190</v>
      </c>
      <c r="E24" s="33" t="s">
        <v>12</v>
      </c>
      <c r="F24" s="33" t="s">
        <v>12</v>
      </c>
      <c r="G24" s="33">
        <v>30</v>
      </c>
      <c r="H24" s="33">
        <v>60</v>
      </c>
      <c r="I24" s="33">
        <v>25</v>
      </c>
      <c r="J24" s="33">
        <v>10</v>
      </c>
      <c r="K24" s="33">
        <v>11</v>
      </c>
      <c r="L24" s="33">
        <v>1</v>
      </c>
      <c r="M24" s="33" t="s">
        <v>12</v>
      </c>
      <c r="N24" s="33" t="s">
        <v>12</v>
      </c>
      <c r="O24" s="33">
        <v>2</v>
      </c>
      <c r="P24" s="33">
        <v>1</v>
      </c>
      <c r="Q24" s="33" t="s">
        <v>623</v>
      </c>
      <c r="R24" s="33" t="s">
        <v>12</v>
      </c>
      <c r="S24" s="33">
        <v>14</v>
      </c>
      <c r="T24" s="33">
        <v>35</v>
      </c>
      <c r="U24" s="33" t="s">
        <v>12</v>
      </c>
      <c r="V24" s="33">
        <v>1</v>
      </c>
    </row>
    <row r="25" spans="1:22" ht="15" customHeight="1">
      <c r="A25" s="15"/>
      <c r="B25" s="15"/>
      <c r="C25" s="47" t="s">
        <v>91</v>
      </c>
      <c r="D25" s="194">
        <f t="shared" si="1"/>
        <v>34</v>
      </c>
      <c r="E25" s="33" t="s">
        <v>12</v>
      </c>
      <c r="F25" s="33" t="s">
        <v>12</v>
      </c>
      <c r="G25" s="33">
        <v>4</v>
      </c>
      <c r="H25" s="33">
        <v>6</v>
      </c>
      <c r="I25" s="33">
        <v>8</v>
      </c>
      <c r="J25" s="33">
        <v>2</v>
      </c>
      <c r="K25" s="33">
        <v>2</v>
      </c>
      <c r="L25" s="33" t="s">
        <v>12</v>
      </c>
      <c r="M25" s="33" t="s">
        <v>12</v>
      </c>
      <c r="N25" s="33">
        <v>1</v>
      </c>
      <c r="O25" s="33">
        <v>9</v>
      </c>
      <c r="P25" s="33">
        <v>1</v>
      </c>
      <c r="Q25" s="33" t="s">
        <v>623</v>
      </c>
      <c r="R25" s="33" t="s">
        <v>12</v>
      </c>
      <c r="S25" s="33" t="s">
        <v>623</v>
      </c>
      <c r="T25" s="33" t="s">
        <v>623</v>
      </c>
      <c r="U25" s="33" t="s">
        <v>12</v>
      </c>
      <c r="V25" s="33">
        <v>1</v>
      </c>
    </row>
    <row r="26" spans="1:22" ht="15" customHeight="1">
      <c r="A26" s="15" t="s">
        <v>92</v>
      </c>
      <c r="B26" s="15"/>
      <c r="C26" s="6" t="s">
        <v>93</v>
      </c>
      <c r="D26" s="194">
        <f t="shared" si="1"/>
        <v>74</v>
      </c>
      <c r="E26" s="33" t="s">
        <v>12</v>
      </c>
      <c r="F26" s="33" t="s">
        <v>12</v>
      </c>
      <c r="G26" s="33">
        <v>3</v>
      </c>
      <c r="H26" s="33">
        <v>16</v>
      </c>
      <c r="I26" s="33">
        <v>23</v>
      </c>
      <c r="J26" s="33">
        <v>8</v>
      </c>
      <c r="K26" s="33">
        <v>4</v>
      </c>
      <c r="L26" s="33" t="s">
        <v>12</v>
      </c>
      <c r="M26" s="33">
        <v>2</v>
      </c>
      <c r="N26" s="33">
        <v>1</v>
      </c>
      <c r="O26" s="33">
        <v>5</v>
      </c>
      <c r="P26" s="33">
        <v>6</v>
      </c>
      <c r="Q26" s="33">
        <v>4</v>
      </c>
      <c r="R26" s="33">
        <v>1</v>
      </c>
      <c r="S26" s="33" t="s">
        <v>623</v>
      </c>
      <c r="T26" s="33">
        <v>1</v>
      </c>
      <c r="U26" s="33" t="s">
        <v>12</v>
      </c>
      <c r="V26" s="33" t="s">
        <v>12</v>
      </c>
    </row>
    <row r="27" spans="1:22" ht="15" customHeight="1">
      <c r="A27" s="15"/>
      <c r="B27" s="15"/>
      <c r="C27" s="6" t="s">
        <v>94</v>
      </c>
      <c r="D27" s="194">
        <f t="shared" si="1"/>
        <v>125</v>
      </c>
      <c r="E27" s="33" t="s">
        <v>12</v>
      </c>
      <c r="F27" s="33" t="s">
        <v>12</v>
      </c>
      <c r="G27" s="33">
        <v>45</v>
      </c>
      <c r="H27" s="33">
        <v>26</v>
      </c>
      <c r="I27" s="33">
        <v>36</v>
      </c>
      <c r="J27" s="33">
        <v>14</v>
      </c>
      <c r="K27" s="33" t="s">
        <v>12</v>
      </c>
      <c r="L27" s="33" t="s">
        <v>12</v>
      </c>
      <c r="M27" s="33" t="s">
        <v>12</v>
      </c>
      <c r="N27" s="33" t="s">
        <v>12</v>
      </c>
      <c r="O27" s="33" t="s">
        <v>12</v>
      </c>
      <c r="P27" s="33" t="s">
        <v>12</v>
      </c>
      <c r="Q27" s="33" t="s">
        <v>12</v>
      </c>
      <c r="R27" s="33" t="s">
        <v>12</v>
      </c>
      <c r="S27" s="33">
        <v>1</v>
      </c>
      <c r="T27" s="33">
        <v>3</v>
      </c>
      <c r="U27" s="33" t="s">
        <v>12</v>
      </c>
      <c r="V27" s="33" t="s">
        <v>12</v>
      </c>
    </row>
    <row r="28" spans="1:22" ht="15" customHeight="1">
      <c r="A28" s="15"/>
      <c r="B28" s="15"/>
      <c r="C28" s="6"/>
      <c r="D28" s="216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1:22" ht="15" customHeight="1">
      <c r="A29" s="15" t="s">
        <v>95</v>
      </c>
      <c r="B29" s="15"/>
      <c r="C29" s="6" t="s">
        <v>96</v>
      </c>
      <c r="D29" s="194">
        <f t="shared" si="1"/>
        <v>43</v>
      </c>
      <c r="E29" s="33" t="s">
        <v>12</v>
      </c>
      <c r="F29" s="33" t="s">
        <v>12</v>
      </c>
      <c r="G29" s="33">
        <v>8</v>
      </c>
      <c r="H29" s="33">
        <v>13</v>
      </c>
      <c r="I29" s="33">
        <v>7</v>
      </c>
      <c r="J29" s="33">
        <v>6</v>
      </c>
      <c r="K29" s="33">
        <v>1</v>
      </c>
      <c r="L29" s="33" t="s">
        <v>12</v>
      </c>
      <c r="M29" s="33" t="s">
        <v>12</v>
      </c>
      <c r="N29" s="33" t="s">
        <v>12</v>
      </c>
      <c r="O29" s="33" t="s">
        <v>12</v>
      </c>
      <c r="P29" s="33" t="s">
        <v>12</v>
      </c>
      <c r="Q29" s="33" t="s">
        <v>12</v>
      </c>
      <c r="R29" s="33" t="s">
        <v>12</v>
      </c>
      <c r="S29" s="33">
        <v>2</v>
      </c>
      <c r="T29" s="33">
        <v>3</v>
      </c>
      <c r="U29" s="33">
        <v>2</v>
      </c>
      <c r="V29" s="33">
        <v>1</v>
      </c>
    </row>
    <row r="30" spans="1:22" ht="15" customHeight="1">
      <c r="A30" s="15"/>
      <c r="B30" s="15"/>
      <c r="C30" s="6" t="s">
        <v>97</v>
      </c>
      <c r="D30" s="194">
        <f t="shared" si="1"/>
        <v>50</v>
      </c>
      <c r="E30" s="33" t="s">
        <v>12</v>
      </c>
      <c r="F30" s="33" t="s">
        <v>12</v>
      </c>
      <c r="G30" s="33">
        <v>8</v>
      </c>
      <c r="H30" s="33">
        <v>8</v>
      </c>
      <c r="I30" s="33">
        <v>15</v>
      </c>
      <c r="J30" s="33">
        <v>11</v>
      </c>
      <c r="K30" s="33">
        <v>5</v>
      </c>
      <c r="L30" s="33">
        <v>1</v>
      </c>
      <c r="M30" s="33" t="s">
        <v>12</v>
      </c>
      <c r="N30" s="33" t="s">
        <v>12</v>
      </c>
      <c r="O30" s="33" t="s">
        <v>12</v>
      </c>
      <c r="P30" s="33" t="s">
        <v>12</v>
      </c>
      <c r="Q30" s="33" t="s">
        <v>12</v>
      </c>
      <c r="R30" s="33" t="s">
        <v>12</v>
      </c>
      <c r="S30" s="33" t="s">
        <v>623</v>
      </c>
      <c r="T30" s="33">
        <v>2</v>
      </c>
      <c r="U30" s="33" t="s">
        <v>12</v>
      </c>
      <c r="V30" s="33" t="s">
        <v>623</v>
      </c>
    </row>
    <row r="31" spans="1:22" ht="15" customHeight="1">
      <c r="A31" s="15"/>
      <c r="B31" s="15"/>
      <c r="C31" s="6" t="s">
        <v>98</v>
      </c>
      <c r="D31" s="194">
        <f t="shared" si="1"/>
        <v>92</v>
      </c>
      <c r="E31" s="33" t="s">
        <v>12</v>
      </c>
      <c r="F31" s="33" t="s">
        <v>12</v>
      </c>
      <c r="G31" s="33">
        <v>34</v>
      </c>
      <c r="H31" s="33">
        <v>11</v>
      </c>
      <c r="I31" s="33">
        <v>27</v>
      </c>
      <c r="J31" s="33">
        <v>4</v>
      </c>
      <c r="K31" s="33">
        <v>1</v>
      </c>
      <c r="L31" s="33" t="s">
        <v>12</v>
      </c>
      <c r="M31" s="33" t="s">
        <v>12</v>
      </c>
      <c r="N31" s="33" t="s">
        <v>12</v>
      </c>
      <c r="O31" s="33" t="s">
        <v>12</v>
      </c>
      <c r="P31" s="33">
        <v>1</v>
      </c>
      <c r="Q31" s="33" t="s">
        <v>12</v>
      </c>
      <c r="R31" s="33"/>
      <c r="S31" s="33">
        <v>4</v>
      </c>
      <c r="T31" s="33">
        <v>3</v>
      </c>
      <c r="U31" s="33" t="s">
        <v>12</v>
      </c>
      <c r="V31" s="33">
        <v>7</v>
      </c>
    </row>
    <row r="32" spans="1:22" ht="15" customHeight="1">
      <c r="A32" s="15"/>
      <c r="B32" s="15"/>
      <c r="C32" s="6" t="s">
        <v>99</v>
      </c>
      <c r="D32" s="194">
        <f t="shared" si="1"/>
        <v>122</v>
      </c>
      <c r="E32" s="33" t="s">
        <v>12</v>
      </c>
      <c r="F32" s="33" t="s">
        <v>12</v>
      </c>
      <c r="G32" s="33">
        <v>78</v>
      </c>
      <c r="H32" s="33">
        <v>14</v>
      </c>
      <c r="I32" s="33">
        <v>16</v>
      </c>
      <c r="J32" s="33">
        <v>6</v>
      </c>
      <c r="K32" s="33" t="s">
        <v>12</v>
      </c>
      <c r="L32" s="33" t="s">
        <v>12</v>
      </c>
      <c r="M32" s="33" t="s">
        <v>12</v>
      </c>
      <c r="N32" s="33" t="s">
        <v>12</v>
      </c>
      <c r="O32" s="33" t="s">
        <v>12</v>
      </c>
      <c r="P32" s="33" t="s">
        <v>12</v>
      </c>
      <c r="Q32" s="33" t="s">
        <v>12</v>
      </c>
      <c r="R32" s="33" t="s">
        <v>12</v>
      </c>
      <c r="S32" s="33">
        <v>1</v>
      </c>
      <c r="T32" s="33">
        <v>6</v>
      </c>
      <c r="U32" s="33" t="s">
        <v>12</v>
      </c>
      <c r="V32" s="33">
        <v>1</v>
      </c>
    </row>
    <row r="33" spans="1:22" ht="15" customHeight="1">
      <c r="A33" s="15"/>
      <c r="B33" s="15"/>
      <c r="C33" s="6" t="s">
        <v>100</v>
      </c>
      <c r="D33" s="194">
        <f t="shared" si="1"/>
        <v>111</v>
      </c>
      <c r="E33" s="33" t="s">
        <v>12</v>
      </c>
      <c r="F33" s="33" t="s">
        <v>12</v>
      </c>
      <c r="G33" s="33">
        <v>70</v>
      </c>
      <c r="H33" s="33">
        <v>7</v>
      </c>
      <c r="I33" s="33">
        <v>16</v>
      </c>
      <c r="J33" s="33">
        <v>13</v>
      </c>
      <c r="K33" s="33" t="s">
        <v>12</v>
      </c>
      <c r="L33" s="33" t="s">
        <v>12</v>
      </c>
      <c r="M33" s="33" t="s">
        <v>12</v>
      </c>
      <c r="N33" s="33" t="s">
        <v>12</v>
      </c>
      <c r="O33" s="33" t="s">
        <v>12</v>
      </c>
      <c r="P33" s="33" t="s">
        <v>12</v>
      </c>
      <c r="Q33" s="33" t="s">
        <v>12</v>
      </c>
      <c r="R33" s="33" t="s">
        <v>12</v>
      </c>
      <c r="S33" s="33" t="s">
        <v>623</v>
      </c>
      <c r="T33" s="33">
        <v>5</v>
      </c>
      <c r="U33" s="33" t="s">
        <v>12</v>
      </c>
      <c r="V33" s="33" t="s">
        <v>12</v>
      </c>
    </row>
    <row r="34" spans="1:22" ht="15" customHeight="1">
      <c r="A34" s="15"/>
      <c r="B34" s="15"/>
      <c r="C34" s="6"/>
      <c r="D34" s="216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2" ht="15" customHeight="1">
      <c r="A35" s="15" t="s">
        <v>101</v>
      </c>
      <c r="B35" s="15"/>
      <c r="C35" s="6" t="s">
        <v>102</v>
      </c>
      <c r="D35" s="194">
        <f t="shared" si="1"/>
        <v>69</v>
      </c>
      <c r="E35" s="33" t="s">
        <v>12</v>
      </c>
      <c r="F35" s="33" t="s">
        <v>12</v>
      </c>
      <c r="G35" s="33">
        <v>57</v>
      </c>
      <c r="H35" s="33">
        <v>5</v>
      </c>
      <c r="I35" s="33">
        <v>1</v>
      </c>
      <c r="J35" s="33">
        <v>1</v>
      </c>
      <c r="K35" s="33" t="s">
        <v>12</v>
      </c>
      <c r="L35" s="33" t="s">
        <v>12</v>
      </c>
      <c r="M35" s="33" t="s">
        <v>12</v>
      </c>
      <c r="N35" s="33" t="s">
        <v>12</v>
      </c>
      <c r="O35" s="33" t="s">
        <v>12</v>
      </c>
      <c r="P35" s="33" t="s">
        <v>12</v>
      </c>
      <c r="Q35" s="33" t="s">
        <v>12</v>
      </c>
      <c r="R35" s="33" t="s">
        <v>12</v>
      </c>
      <c r="S35" s="33">
        <v>1</v>
      </c>
      <c r="T35" s="33">
        <v>4</v>
      </c>
      <c r="U35" s="33" t="s">
        <v>12</v>
      </c>
      <c r="V35" s="33" t="s">
        <v>12</v>
      </c>
    </row>
    <row r="36" spans="1:22" ht="15" customHeight="1">
      <c r="A36" s="15"/>
      <c r="B36" s="15"/>
      <c r="C36" s="6" t="s">
        <v>103</v>
      </c>
      <c r="D36" s="194">
        <f t="shared" si="1"/>
        <v>360</v>
      </c>
      <c r="E36" s="33" t="s">
        <v>12</v>
      </c>
      <c r="F36" s="33" t="s">
        <v>12</v>
      </c>
      <c r="G36" s="33">
        <v>65</v>
      </c>
      <c r="H36" s="33">
        <v>65</v>
      </c>
      <c r="I36" s="33">
        <v>56</v>
      </c>
      <c r="J36" s="33">
        <v>133</v>
      </c>
      <c r="K36" s="33">
        <v>28</v>
      </c>
      <c r="L36" s="33" t="s">
        <v>12</v>
      </c>
      <c r="M36" s="33">
        <v>1</v>
      </c>
      <c r="N36" s="33">
        <v>4</v>
      </c>
      <c r="O36" s="33">
        <v>1</v>
      </c>
      <c r="P36" s="33" t="s">
        <v>12</v>
      </c>
      <c r="Q36" s="33" t="s">
        <v>12</v>
      </c>
      <c r="R36" s="33">
        <v>1</v>
      </c>
      <c r="S36" s="33">
        <v>2</v>
      </c>
      <c r="T36" s="33">
        <v>3</v>
      </c>
      <c r="U36" s="33" t="s">
        <v>12</v>
      </c>
      <c r="V36" s="33">
        <v>1</v>
      </c>
    </row>
    <row r="37" spans="1:22" ht="15" customHeight="1">
      <c r="A37" s="15" t="s">
        <v>104</v>
      </c>
      <c r="B37" s="15"/>
      <c r="C37" s="6" t="s">
        <v>105</v>
      </c>
      <c r="D37" s="194">
        <f t="shared" si="1"/>
        <v>170</v>
      </c>
      <c r="E37" s="33">
        <v>6</v>
      </c>
      <c r="F37" s="33" t="s">
        <v>12</v>
      </c>
      <c r="G37" s="33">
        <v>122</v>
      </c>
      <c r="H37" s="33">
        <v>24</v>
      </c>
      <c r="I37" s="33">
        <v>6</v>
      </c>
      <c r="J37" s="33">
        <v>1</v>
      </c>
      <c r="K37" s="33" t="s">
        <v>12</v>
      </c>
      <c r="L37" s="33" t="s">
        <v>12</v>
      </c>
      <c r="M37" s="33" t="s">
        <v>12</v>
      </c>
      <c r="N37" s="33" t="s">
        <v>12</v>
      </c>
      <c r="O37" s="33" t="s">
        <v>12</v>
      </c>
      <c r="P37" s="33" t="s">
        <v>12</v>
      </c>
      <c r="Q37" s="33" t="s">
        <v>12</v>
      </c>
      <c r="R37" s="33" t="s">
        <v>12</v>
      </c>
      <c r="S37" s="33">
        <v>2</v>
      </c>
      <c r="T37" s="33">
        <v>9</v>
      </c>
      <c r="U37" s="33" t="s">
        <v>12</v>
      </c>
      <c r="V37" s="33" t="s">
        <v>12</v>
      </c>
    </row>
    <row r="38" spans="1:22" ht="15" customHeight="1">
      <c r="A38" s="15" t="s">
        <v>106</v>
      </c>
      <c r="B38" s="15"/>
      <c r="C38" s="6" t="s">
        <v>107</v>
      </c>
      <c r="D38" s="194">
        <f t="shared" si="1"/>
        <v>77</v>
      </c>
      <c r="E38" s="33" t="s">
        <v>12</v>
      </c>
      <c r="F38" s="33" t="s">
        <v>12</v>
      </c>
      <c r="G38" s="33">
        <v>49</v>
      </c>
      <c r="H38" s="33">
        <v>15</v>
      </c>
      <c r="I38" s="33">
        <v>7</v>
      </c>
      <c r="J38" s="33">
        <v>1</v>
      </c>
      <c r="K38" s="33" t="s">
        <v>12</v>
      </c>
      <c r="L38" s="33" t="s">
        <v>12</v>
      </c>
      <c r="M38" s="33" t="s">
        <v>12</v>
      </c>
      <c r="N38" s="33" t="s">
        <v>12</v>
      </c>
      <c r="O38" s="33" t="s">
        <v>12</v>
      </c>
      <c r="P38" s="33" t="s">
        <v>12</v>
      </c>
      <c r="Q38" s="33" t="s">
        <v>12</v>
      </c>
      <c r="R38" s="33" t="s">
        <v>12</v>
      </c>
      <c r="S38" s="33" t="s">
        <v>12</v>
      </c>
      <c r="T38" s="33">
        <v>4</v>
      </c>
      <c r="U38" s="33" t="s">
        <v>12</v>
      </c>
      <c r="V38" s="33">
        <v>1</v>
      </c>
    </row>
    <row r="39" spans="1:22" ht="15" customHeight="1">
      <c r="A39" s="15"/>
      <c r="B39" s="15"/>
      <c r="C39" s="6" t="s">
        <v>108</v>
      </c>
      <c r="D39" s="194">
        <f t="shared" si="1"/>
        <v>177</v>
      </c>
      <c r="E39" s="33">
        <v>2</v>
      </c>
      <c r="F39" s="33" t="s">
        <v>12</v>
      </c>
      <c r="G39" s="33">
        <v>95</v>
      </c>
      <c r="H39" s="33">
        <v>27</v>
      </c>
      <c r="I39" s="33">
        <v>16</v>
      </c>
      <c r="J39" s="33">
        <v>24</v>
      </c>
      <c r="K39" s="33">
        <v>5</v>
      </c>
      <c r="L39" s="33" t="s">
        <v>12</v>
      </c>
      <c r="M39" s="33" t="s">
        <v>12</v>
      </c>
      <c r="N39" s="33">
        <v>2</v>
      </c>
      <c r="O39" s="33">
        <v>1</v>
      </c>
      <c r="P39" s="33" t="s">
        <v>12</v>
      </c>
      <c r="Q39" s="33" t="s">
        <v>12</v>
      </c>
      <c r="R39" s="33" t="s">
        <v>12</v>
      </c>
      <c r="S39" s="33">
        <v>2</v>
      </c>
      <c r="T39" s="33">
        <v>3</v>
      </c>
      <c r="U39" s="33" t="s">
        <v>12</v>
      </c>
      <c r="V39" s="33" t="s">
        <v>12</v>
      </c>
    </row>
    <row r="40" spans="1:22" ht="15" customHeight="1">
      <c r="A40" s="15"/>
      <c r="B40" s="15"/>
      <c r="C40" s="6"/>
      <c r="D40" s="216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1:22" ht="15" customHeight="1">
      <c r="A41" s="15"/>
      <c r="B41" s="15"/>
      <c r="C41" s="6" t="s">
        <v>109</v>
      </c>
      <c r="D41" s="194">
        <f t="shared" si="1"/>
        <v>40</v>
      </c>
      <c r="E41" s="33" t="s">
        <v>12</v>
      </c>
      <c r="F41" s="33" t="s">
        <v>12</v>
      </c>
      <c r="G41" s="33">
        <v>27</v>
      </c>
      <c r="H41" s="33">
        <v>7</v>
      </c>
      <c r="I41" s="33">
        <v>3</v>
      </c>
      <c r="J41" s="33">
        <v>1</v>
      </c>
      <c r="K41" s="33" t="s">
        <v>12</v>
      </c>
      <c r="L41" s="33" t="s">
        <v>12</v>
      </c>
      <c r="M41" s="33">
        <v>1</v>
      </c>
      <c r="N41" s="33"/>
      <c r="O41" s="33"/>
      <c r="P41" s="33" t="s">
        <v>12</v>
      </c>
      <c r="Q41" s="33" t="s">
        <v>12</v>
      </c>
      <c r="R41" s="33" t="s">
        <v>12</v>
      </c>
      <c r="S41" s="33" t="s">
        <v>12</v>
      </c>
      <c r="T41" s="33">
        <v>1</v>
      </c>
      <c r="U41" s="33" t="s">
        <v>12</v>
      </c>
      <c r="V41" s="33" t="s">
        <v>12</v>
      </c>
    </row>
    <row r="42" spans="1:22" ht="15" customHeight="1">
      <c r="A42" s="15" t="s">
        <v>110</v>
      </c>
      <c r="B42" s="15"/>
      <c r="C42" s="6" t="s">
        <v>111</v>
      </c>
      <c r="D42" s="194">
        <f t="shared" si="1"/>
        <v>81</v>
      </c>
      <c r="E42" s="33">
        <v>2</v>
      </c>
      <c r="F42" s="33" t="s">
        <v>12</v>
      </c>
      <c r="G42" s="33">
        <v>32</v>
      </c>
      <c r="H42" s="33">
        <v>28</v>
      </c>
      <c r="I42" s="33">
        <v>14</v>
      </c>
      <c r="J42" s="33">
        <v>3</v>
      </c>
      <c r="K42" s="33" t="s">
        <v>12</v>
      </c>
      <c r="L42" s="33" t="s">
        <v>12</v>
      </c>
      <c r="M42" s="33" t="s">
        <v>12</v>
      </c>
      <c r="N42" s="33" t="s">
        <v>12</v>
      </c>
      <c r="O42" s="33" t="s">
        <v>12</v>
      </c>
      <c r="P42" s="33" t="s">
        <v>12</v>
      </c>
      <c r="Q42" s="33" t="s">
        <v>12</v>
      </c>
      <c r="R42" s="33" t="s">
        <v>12</v>
      </c>
      <c r="S42" s="33" t="s">
        <v>12</v>
      </c>
      <c r="T42" s="33">
        <v>1</v>
      </c>
      <c r="U42" s="33" t="s">
        <v>12</v>
      </c>
      <c r="V42" s="33">
        <v>1</v>
      </c>
    </row>
    <row r="43" spans="1:22" ht="15" customHeight="1">
      <c r="A43" s="15"/>
      <c r="B43" s="15"/>
      <c r="C43" s="6" t="s">
        <v>112</v>
      </c>
      <c r="D43" s="194">
        <f t="shared" si="1"/>
        <v>37</v>
      </c>
      <c r="E43" s="33">
        <v>1</v>
      </c>
      <c r="F43" s="33" t="s">
        <v>12</v>
      </c>
      <c r="G43" s="33">
        <v>10</v>
      </c>
      <c r="H43" s="33">
        <v>10</v>
      </c>
      <c r="I43" s="33">
        <v>12</v>
      </c>
      <c r="J43" s="33">
        <v>2</v>
      </c>
      <c r="K43" s="33">
        <v>1</v>
      </c>
      <c r="L43" s="33" t="s">
        <v>12</v>
      </c>
      <c r="M43" s="33" t="s">
        <v>12</v>
      </c>
      <c r="N43" s="33" t="s">
        <v>12</v>
      </c>
      <c r="O43" s="33" t="s">
        <v>12</v>
      </c>
      <c r="P43" s="33" t="s">
        <v>12</v>
      </c>
      <c r="Q43" s="33" t="s">
        <v>12</v>
      </c>
      <c r="R43" s="33" t="s">
        <v>12</v>
      </c>
      <c r="S43" s="33" t="s">
        <v>12</v>
      </c>
      <c r="T43" s="33">
        <v>1</v>
      </c>
      <c r="U43" s="33" t="s">
        <v>12</v>
      </c>
      <c r="V43" s="33" t="s">
        <v>12</v>
      </c>
    </row>
    <row r="44" spans="1:22" ht="15" customHeight="1">
      <c r="A44" s="15" t="s">
        <v>113</v>
      </c>
      <c r="B44" s="15"/>
      <c r="C44" s="6" t="s">
        <v>114</v>
      </c>
      <c r="D44" s="194">
        <f t="shared" si="1"/>
        <v>28</v>
      </c>
      <c r="E44" s="33" t="s">
        <v>12</v>
      </c>
      <c r="F44" s="33" t="s">
        <v>12</v>
      </c>
      <c r="G44" s="33">
        <v>5</v>
      </c>
      <c r="H44" s="33">
        <v>2</v>
      </c>
      <c r="I44" s="33">
        <v>14</v>
      </c>
      <c r="J44" s="33">
        <v>7</v>
      </c>
      <c r="K44" s="33" t="s">
        <v>12</v>
      </c>
      <c r="L44" s="33" t="s">
        <v>12</v>
      </c>
      <c r="M44" s="33" t="s">
        <v>12</v>
      </c>
      <c r="N44" s="33" t="s">
        <v>12</v>
      </c>
      <c r="O44" s="33" t="s">
        <v>12</v>
      </c>
      <c r="P44" s="33" t="s">
        <v>12</v>
      </c>
      <c r="Q44" s="33" t="s">
        <v>12</v>
      </c>
      <c r="R44" s="33" t="s">
        <v>12</v>
      </c>
      <c r="S44" s="33" t="s">
        <v>12</v>
      </c>
      <c r="T44" s="33" t="s">
        <v>624</v>
      </c>
      <c r="U44" s="33" t="s">
        <v>12</v>
      </c>
      <c r="V44" s="33" t="s">
        <v>12</v>
      </c>
    </row>
    <row r="45" spans="1:22" ht="15" customHeight="1">
      <c r="A45" s="15"/>
      <c r="B45" s="15"/>
      <c r="C45" s="6" t="s">
        <v>115</v>
      </c>
      <c r="D45" s="194">
        <f t="shared" si="1"/>
        <v>45</v>
      </c>
      <c r="E45" s="33" t="s">
        <v>12</v>
      </c>
      <c r="F45" s="33" t="s">
        <v>12</v>
      </c>
      <c r="G45" s="33">
        <v>9</v>
      </c>
      <c r="H45" s="33">
        <v>16</v>
      </c>
      <c r="I45" s="33">
        <v>14</v>
      </c>
      <c r="J45" s="33">
        <v>2</v>
      </c>
      <c r="K45" s="33" t="s">
        <v>12</v>
      </c>
      <c r="L45" s="33" t="s">
        <v>12</v>
      </c>
      <c r="M45" s="33">
        <v>1</v>
      </c>
      <c r="N45" s="33" t="s">
        <v>12</v>
      </c>
      <c r="O45" s="33" t="s">
        <v>12</v>
      </c>
      <c r="P45" s="33" t="s">
        <v>12</v>
      </c>
      <c r="Q45" s="33" t="s">
        <v>12</v>
      </c>
      <c r="R45" s="33" t="s">
        <v>12</v>
      </c>
      <c r="S45" s="33" t="s">
        <v>12</v>
      </c>
      <c r="T45" s="33">
        <v>2</v>
      </c>
      <c r="U45" s="33">
        <v>1</v>
      </c>
      <c r="V45" s="33" t="s">
        <v>12</v>
      </c>
    </row>
    <row r="46" spans="1:22" ht="15" customHeight="1">
      <c r="A46" s="15"/>
      <c r="B46" s="15"/>
      <c r="C46" s="6"/>
      <c r="D46" s="235"/>
      <c r="E46" s="7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 ht="15" customHeight="1">
      <c r="A47" s="15" t="s">
        <v>116</v>
      </c>
      <c r="B47" s="15"/>
      <c r="C47" s="6" t="s">
        <v>117</v>
      </c>
      <c r="D47" s="216" t="s">
        <v>12</v>
      </c>
      <c r="E47" s="33" t="s">
        <v>12</v>
      </c>
      <c r="F47" s="33" t="s">
        <v>12</v>
      </c>
      <c r="G47" s="33" t="s">
        <v>12</v>
      </c>
      <c r="H47" s="33" t="s">
        <v>12</v>
      </c>
      <c r="I47" s="33" t="s">
        <v>12</v>
      </c>
      <c r="J47" s="33" t="s">
        <v>12</v>
      </c>
      <c r="K47" s="33" t="s">
        <v>12</v>
      </c>
      <c r="L47" s="33" t="s">
        <v>12</v>
      </c>
      <c r="M47" s="33" t="s">
        <v>12</v>
      </c>
      <c r="N47" s="33" t="s">
        <v>12</v>
      </c>
      <c r="O47" s="33" t="s">
        <v>12</v>
      </c>
      <c r="P47" s="33" t="s">
        <v>12</v>
      </c>
      <c r="Q47" s="33" t="s">
        <v>12</v>
      </c>
      <c r="R47" s="33" t="s">
        <v>12</v>
      </c>
      <c r="S47" s="33" t="s">
        <v>12</v>
      </c>
      <c r="T47" s="33" t="s">
        <v>12</v>
      </c>
      <c r="U47" s="33" t="s">
        <v>12</v>
      </c>
      <c r="V47" s="33" t="s">
        <v>12</v>
      </c>
    </row>
    <row r="48" spans="1:22" ht="15" customHeight="1">
      <c r="A48" s="15" t="s">
        <v>119</v>
      </c>
      <c r="B48" s="15"/>
      <c r="C48" s="6" t="s">
        <v>120</v>
      </c>
      <c r="D48" s="194">
        <f t="shared" si="1"/>
        <v>20</v>
      </c>
      <c r="E48" s="33" t="s">
        <v>12</v>
      </c>
      <c r="F48" s="33" t="s">
        <v>12</v>
      </c>
      <c r="G48" s="33">
        <v>2</v>
      </c>
      <c r="H48" s="33">
        <v>4</v>
      </c>
      <c r="I48" s="33">
        <v>5</v>
      </c>
      <c r="J48" s="33">
        <v>6</v>
      </c>
      <c r="K48" s="33">
        <v>1</v>
      </c>
      <c r="L48" s="33" t="s">
        <v>12</v>
      </c>
      <c r="M48" s="33" t="s">
        <v>12</v>
      </c>
      <c r="N48" s="33" t="s">
        <v>12</v>
      </c>
      <c r="O48" s="33" t="s">
        <v>12</v>
      </c>
      <c r="P48" s="33" t="s">
        <v>12</v>
      </c>
      <c r="Q48" s="33" t="s">
        <v>12</v>
      </c>
      <c r="R48" s="33" t="s">
        <v>12</v>
      </c>
      <c r="S48" s="33" t="s">
        <v>12</v>
      </c>
      <c r="T48" s="33" t="s">
        <v>12</v>
      </c>
      <c r="U48" s="33">
        <v>2</v>
      </c>
      <c r="V48" s="33" t="s">
        <v>12</v>
      </c>
    </row>
    <row r="49" spans="1:22" ht="15" customHeight="1">
      <c r="A49" s="15" t="s">
        <v>121</v>
      </c>
      <c r="B49" s="15"/>
      <c r="C49" s="6" t="s">
        <v>122</v>
      </c>
      <c r="D49" s="194">
        <f t="shared" si="1"/>
        <v>9</v>
      </c>
      <c r="E49" s="33" t="s">
        <v>12</v>
      </c>
      <c r="F49" s="33" t="s">
        <v>12</v>
      </c>
      <c r="G49" s="33">
        <v>3</v>
      </c>
      <c r="H49" s="33">
        <v>6</v>
      </c>
      <c r="I49" s="33" t="s">
        <v>12</v>
      </c>
      <c r="J49" s="33" t="s">
        <v>12</v>
      </c>
      <c r="K49" s="33" t="s">
        <v>12</v>
      </c>
      <c r="L49" s="33" t="s">
        <v>12</v>
      </c>
      <c r="M49" s="33" t="s">
        <v>12</v>
      </c>
      <c r="N49" s="33" t="s">
        <v>12</v>
      </c>
      <c r="O49" s="33" t="s">
        <v>12</v>
      </c>
      <c r="P49" s="33" t="s">
        <v>12</v>
      </c>
      <c r="Q49" s="33" t="s">
        <v>12</v>
      </c>
      <c r="R49" s="33" t="s">
        <v>12</v>
      </c>
      <c r="S49" s="33" t="s">
        <v>12</v>
      </c>
      <c r="T49" s="33" t="s">
        <v>12</v>
      </c>
      <c r="U49" s="33" t="s">
        <v>12</v>
      </c>
      <c r="V49" s="33" t="s">
        <v>12</v>
      </c>
    </row>
    <row r="50" spans="1:22" ht="15" customHeight="1">
      <c r="A50" s="15" t="s">
        <v>123</v>
      </c>
      <c r="B50" s="15"/>
      <c r="C50" s="6" t="s">
        <v>124</v>
      </c>
      <c r="D50" s="194">
        <f t="shared" si="1"/>
        <v>23</v>
      </c>
      <c r="E50" s="33" t="s">
        <v>12</v>
      </c>
      <c r="F50" s="33" t="s">
        <v>12</v>
      </c>
      <c r="G50" s="33">
        <v>5</v>
      </c>
      <c r="H50" s="33">
        <v>3</v>
      </c>
      <c r="I50" s="33">
        <v>5</v>
      </c>
      <c r="J50" s="33" t="s">
        <v>12</v>
      </c>
      <c r="K50" s="33" t="s">
        <v>12</v>
      </c>
      <c r="L50" s="33" t="s">
        <v>12</v>
      </c>
      <c r="M50" s="33">
        <v>5</v>
      </c>
      <c r="N50" s="33">
        <v>2</v>
      </c>
      <c r="O50" s="33" t="s">
        <v>12</v>
      </c>
      <c r="P50" s="33" t="s">
        <v>12</v>
      </c>
      <c r="Q50" s="33" t="s">
        <v>12</v>
      </c>
      <c r="R50" s="33" t="s">
        <v>12</v>
      </c>
      <c r="S50" s="33" t="s">
        <v>12</v>
      </c>
      <c r="T50" s="33">
        <v>3</v>
      </c>
      <c r="U50" s="33" t="s">
        <v>12</v>
      </c>
      <c r="V50" s="33" t="s">
        <v>12</v>
      </c>
    </row>
    <row r="51" spans="1:22" ht="15" customHeight="1">
      <c r="A51" s="15" t="s">
        <v>125</v>
      </c>
      <c r="B51" s="15"/>
      <c r="C51" s="6" t="s">
        <v>126</v>
      </c>
      <c r="D51" s="194">
        <f t="shared" si="1"/>
        <v>1</v>
      </c>
      <c r="E51" s="33" t="s">
        <v>12</v>
      </c>
      <c r="F51" s="33" t="s">
        <v>12</v>
      </c>
      <c r="G51" s="33" t="s">
        <v>12</v>
      </c>
      <c r="H51" s="33" t="s">
        <v>12</v>
      </c>
      <c r="I51" s="33">
        <v>1</v>
      </c>
      <c r="J51" s="33" t="s">
        <v>12</v>
      </c>
      <c r="K51" s="33" t="s">
        <v>12</v>
      </c>
      <c r="L51" s="33" t="s">
        <v>12</v>
      </c>
      <c r="M51" s="33" t="s">
        <v>12</v>
      </c>
      <c r="N51" s="33" t="s">
        <v>12</v>
      </c>
      <c r="O51" s="33" t="s">
        <v>12</v>
      </c>
      <c r="P51" s="33" t="s">
        <v>12</v>
      </c>
      <c r="Q51" s="33" t="s">
        <v>12</v>
      </c>
      <c r="R51" s="33" t="s">
        <v>12</v>
      </c>
      <c r="S51" s="33" t="s">
        <v>12</v>
      </c>
      <c r="T51" s="33" t="s">
        <v>12</v>
      </c>
      <c r="U51" s="33" t="s">
        <v>12</v>
      </c>
      <c r="V51" s="33" t="s">
        <v>12</v>
      </c>
    </row>
    <row r="52" spans="1:22" ht="15" customHeight="1">
      <c r="A52" s="15"/>
      <c r="B52" s="15"/>
      <c r="C52" s="6"/>
      <c r="D52" s="216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ht="15" customHeight="1">
      <c r="A53" s="15" t="s">
        <v>127</v>
      </c>
      <c r="B53" s="15"/>
      <c r="C53" s="6" t="s">
        <v>128</v>
      </c>
      <c r="D53" s="194">
        <f t="shared" si="1"/>
        <v>32</v>
      </c>
      <c r="E53" s="33" t="s">
        <v>12</v>
      </c>
      <c r="F53" s="33" t="s">
        <v>12</v>
      </c>
      <c r="G53" s="33">
        <v>2</v>
      </c>
      <c r="H53" s="33">
        <v>10</v>
      </c>
      <c r="I53" s="33">
        <v>15</v>
      </c>
      <c r="J53" s="33">
        <v>5</v>
      </c>
      <c r="K53" s="33" t="s">
        <v>623</v>
      </c>
      <c r="L53" s="33" t="s">
        <v>12</v>
      </c>
      <c r="M53" s="33" t="s">
        <v>12</v>
      </c>
      <c r="N53" s="33" t="s">
        <v>12</v>
      </c>
      <c r="O53" s="33" t="s">
        <v>12</v>
      </c>
      <c r="P53" s="33" t="s">
        <v>12</v>
      </c>
      <c r="Q53" s="33" t="s">
        <v>12</v>
      </c>
      <c r="R53" s="33" t="s">
        <v>12</v>
      </c>
      <c r="S53" s="33" t="s">
        <v>12</v>
      </c>
      <c r="T53" s="33" t="s">
        <v>12</v>
      </c>
      <c r="U53" s="33" t="s">
        <v>12</v>
      </c>
      <c r="V53" s="33" t="s">
        <v>12</v>
      </c>
    </row>
    <row r="54" spans="1:22" ht="15" customHeight="1">
      <c r="A54" s="15" t="s">
        <v>129</v>
      </c>
      <c r="B54" s="15"/>
      <c r="C54" s="6" t="s">
        <v>130</v>
      </c>
      <c r="D54" s="194">
        <f t="shared" si="1"/>
        <v>44</v>
      </c>
      <c r="E54" s="33" t="s">
        <v>12</v>
      </c>
      <c r="F54" s="33" t="s">
        <v>12</v>
      </c>
      <c r="G54" s="33">
        <v>2</v>
      </c>
      <c r="H54" s="33">
        <v>5</v>
      </c>
      <c r="I54" s="33">
        <v>13</v>
      </c>
      <c r="J54" s="33">
        <v>4</v>
      </c>
      <c r="K54" s="33">
        <v>11</v>
      </c>
      <c r="L54" s="33" t="s">
        <v>12</v>
      </c>
      <c r="M54" s="33">
        <v>9</v>
      </c>
      <c r="N54" s="33" t="s">
        <v>12</v>
      </c>
      <c r="O54" s="33" t="s">
        <v>12</v>
      </c>
      <c r="P54" s="33" t="s">
        <v>12</v>
      </c>
      <c r="Q54" s="33" t="s">
        <v>12</v>
      </c>
      <c r="R54" s="33" t="s">
        <v>12</v>
      </c>
      <c r="S54" s="33" t="s">
        <v>12</v>
      </c>
      <c r="T54" s="33" t="s">
        <v>12</v>
      </c>
      <c r="U54" s="33" t="s">
        <v>12</v>
      </c>
      <c r="V54" s="33" t="s">
        <v>12</v>
      </c>
    </row>
    <row r="55" spans="1:22" ht="15" customHeight="1">
      <c r="A55" s="15" t="s">
        <v>131</v>
      </c>
      <c r="B55" s="15"/>
      <c r="C55" s="6" t="s">
        <v>132</v>
      </c>
      <c r="D55" s="194">
        <f t="shared" si="1"/>
        <v>12</v>
      </c>
      <c r="E55" s="33" t="s">
        <v>12</v>
      </c>
      <c r="F55" s="33" t="s">
        <v>12</v>
      </c>
      <c r="G55" s="33">
        <v>9</v>
      </c>
      <c r="H55" s="33" t="s">
        <v>623</v>
      </c>
      <c r="I55" s="33">
        <v>3</v>
      </c>
      <c r="J55" s="33" t="s">
        <v>12</v>
      </c>
      <c r="K55" s="33" t="s">
        <v>12</v>
      </c>
      <c r="L55" s="33" t="s">
        <v>12</v>
      </c>
      <c r="M55" s="33" t="s">
        <v>12</v>
      </c>
      <c r="N55" s="33" t="s">
        <v>12</v>
      </c>
      <c r="O55" s="33" t="s">
        <v>12</v>
      </c>
      <c r="P55" s="33" t="s">
        <v>12</v>
      </c>
      <c r="Q55" s="33" t="s">
        <v>12</v>
      </c>
      <c r="R55" s="33" t="s">
        <v>12</v>
      </c>
      <c r="S55" s="33" t="s">
        <v>12</v>
      </c>
      <c r="T55" s="33" t="s">
        <v>12</v>
      </c>
      <c r="U55" s="33" t="s">
        <v>12</v>
      </c>
      <c r="V55" s="33" t="s">
        <v>12</v>
      </c>
    </row>
    <row r="56" spans="1:22" ht="15" customHeight="1">
      <c r="A56" s="15" t="s">
        <v>133</v>
      </c>
      <c r="B56" s="15"/>
      <c r="C56" s="6" t="s">
        <v>134</v>
      </c>
      <c r="D56" s="194">
        <f t="shared" si="1"/>
        <v>13</v>
      </c>
      <c r="E56" s="33" t="s">
        <v>12</v>
      </c>
      <c r="F56" s="33" t="s">
        <v>12</v>
      </c>
      <c r="G56" s="33">
        <v>3</v>
      </c>
      <c r="H56" s="33">
        <v>4</v>
      </c>
      <c r="I56" s="33">
        <v>5</v>
      </c>
      <c r="J56" s="33" t="s">
        <v>12</v>
      </c>
      <c r="K56" s="33" t="s">
        <v>12</v>
      </c>
      <c r="L56" s="33" t="s">
        <v>12</v>
      </c>
      <c r="M56" s="33" t="s">
        <v>12</v>
      </c>
      <c r="N56" s="33" t="s">
        <v>12</v>
      </c>
      <c r="O56" s="33" t="s">
        <v>12</v>
      </c>
      <c r="P56" s="33" t="s">
        <v>12</v>
      </c>
      <c r="Q56" s="33" t="s">
        <v>12</v>
      </c>
      <c r="R56" s="33" t="s">
        <v>12</v>
      </c>
      <c r="S56" s="33" t="s">
        <v>12</v>
      </c>
      <c r="T56" s="33">
        <v>1</v>
      </c>
      <c r="U56" s="33" t="s">
        <v>12</v>
      </c>
      <c r="V56" s="33" t="s">
        <v>12</v>
      </c>
    </row>
    <row r="57" spans="1:22" ht="15" customHeight="1">
      <c r="A57" s="15" t="s">
        <v>135</v>
      </c>
      <c r="B57" s="15"/>
      <c r="C57" s="6" t="s">
        <v>136</v>
      </c>
      <c r="D57" s="194">
        <f t="shared" si="1"/>
        <v>3</v>
      </c>
      <c r="E57" s="33" t="s">
        <v>12</v>
      </c>
      <c r="F57" s="33" t="s">
        <v>12</v>
      </c>
      <c r="G57" s="33" t="s">
        <v>12</v>
      </c>
      <c r="H57" s="33">
        <v>1</v>
      </c>
      <c r="I57" s="33">
        <v>2</v>
      </c>
      <c r="J57" s="33" t="s">
        <v>12</v>
      </c>
      <c r="K57" s="33" t="s">
        <v>12</v>
      </c>
      <c r="L57" s="33" t="s">
        <v>12</v>
      </c>
      <c r="M57" s="33" t="s">
        <v>12</v>
      </c>
      <c r="N57" s="33" t="s">
        <v>12</v>
      </c>
      <c r="O57" s="33" t="s">
        <v>12</v>
      </c>
      <c r="P57" s="33" t="s">
        <v>12</v>
      </c>
      <c r="Q57" s="33" t="s">
        <v>12</v>
      </c>
      <c r="R57" s="33" t="s">
        <v>12</v>
      </c>
      <c r="S57" s="33" t="s">
        <v>12</v>
      </c>
      <c r="T57" s="33" t="s">
        <v>12</v>
      </c>
      <c r="U57" s="33" t="s">
        <v>12</v>
      </c>
      <c r="V57" s="33" t="s">
        <v>12</v>
      </c>
    </row>
    <row r="58" spans="1:22" ht="15" customHeight="1">
      <c r="A58" s="15"/>
      <c r="B58" s="15"/>
      <c r="C58" s="6"/>
      <c r="D58" s="216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1:22" ht="15" customHeight="1">
      <c r="A59" s="15" t="s">
        <v>137</v>
      </c>
      <c r="B59" s="15"/>
      <c r="C59" s="6" t="s">
        <v>138</v>
      </c>
      <c r="D59" s="194">
        <f t="shared" si="1"/>
        <v>25</v>
      </c>
      <c r="E59" s="33" t="s">
        <v>12</v>
      </c>
      <c r="F59" s="33" t="s">
        <v>12</v>
      </c>
      <c r="G59" s="33">
        <v>1</v>
      </c>
      <c r="H59" s="33">
        <v>9</v>
      </c>
      <c r="I59" s="33">
        <v>13</v>
      </c>
      <c r="J59" s="33">
        <v>1</v>
      </c>
      <c r="K59" s="33" t="s">
        <v>12</v>
      </c>
      <c r="L59" s="33" t="s">
        <v>12</v>
      </c>
      <c r="M59" s="33" t="s">
        <v>12</v>
      </c>
      <c r="N59" s="33" t="s">
        <v>12</v>
      </c>
      <c r="O59" s="33" t="s">
        <v>12</v>
      </c>
      <c r="P59" s="33" t="s">
        <v>12</v>
      </c>
      <c r="Q59" s="33" t="s">
        <v>12</v>
      </c>
      <c r="R59" s="33" t="s">
        <v>12</v>
      </c>
      <c r="S59" s="33" t="s">
        <v>12</v>
      </c>
      <c r="T59" s="33">
        <v>1</v>
      </c>
      <c r="U59" s="33" t="s">
        <v>12</v>
      </c>
      <c r="V59" s="33" t="s">
        <v>12</v>
      </c>
    </row>
    <row r="60" spans="1:22" ht="15" customHeight="1">
      <c r="A60" s="15" t="s">
        <v>139</v>
      </c>
      <c r="B60" s="15"/>
      <c r="C60" s="6" t="s">
        <v>140</v>
      </c>
      <c r="D60" s="194">
        <f t="shared" si="1"/>
        <v>77</v>
      </c>
      <c r="E60" s="33" t="s">
        <v>12</v>
      </c>
      <c r="F60" s="33" t="s">
        <v>12</v>
      </c>
      <c r="G60" s="33">
        <v>19</v>
      </c>
      <c r="H60" s="33">
        <v>12</v>
      </c>
      <c r="I60" s="33">
        <v>22</v>
      </c>
      <c r="J60" s="33">
        <v>10</v>
      </c>
      <c r="K60" s="33">
        <v>4</v>
      </c>
      <c r="L60" s="33" t="s">
        <v>12</v>
      </c>
      <c r="M60" s="33">
        <v>2</v>
      </c>
      <c r="N60" s="33">
        <v>1</v>
      </c>
      <c r="O60" s="33" t="s">
        <v>12</v>
      </c>
      <c r="P60" s="33" t="s">
        <v>12</v>
      </c>
      <c r="Q60" s="33" t="s">
        <v>12</v>
      </c>
      <c r="R60" s="33" t="s">
        <v>12</v>
      </c>
      <c r="S60" s="33">
        <v>1</v>
      </c>
      <c r="T60" s="33">
        <v>6</v>
      </c>
      <c r="U60" s="33" t="s">
        <v>12</v>
      </c>
      <c r="V60" s="33" t="s">
        <v>12</v>
      </c>
    </row>
    <row r="61" spans="1:22" ht="15" customHeight="1">
      <c r="A61" s="48"/>
      <c r="B61" s="48"/>
      <c r="C61" s="49" t="s">
        <v>141</v>
      </c>
      <c r="D61" s="320">
        <f t="shared" si="1"/>
        <v>17</v>
      </c>
      <c r="E61" s="50" t="s">
        <v>12</v>
      </c>
      <c r="F61" s="50" t="s">
        <v>12</v>
      </c>
      <c r="G61" s="50">
        <v>1</v>
      </c>
      <c r="H61" s="50">
        <v>11</v>
      </c>
      <c r="I61" s="50">
        <v>4</v>
      </c>
      <c r="J61" s="179" t="s">
        <v>12</v>
      </c>
      <c r="K61" s="179" t="s">
        <v>12</v>
      </c>
      <c r="L61" s="179" t="s">
        <v>12</v>
      </c>
      <c r="M61" s="50" t="s">
        <v>12</v>
      </c>
      <c r="N61" s="50" t="s">
        <v>12</v>
      </c>
      <c r="O61" s="50" t="s">
        <v>12</v>
      </c>
      <c r="P61" s="50" t="s">
        <v>12</v>
      </c>
      <c r="Q61" s="50" t="s">
        <v>12</v>
      </c>
      <c r="R61" s="50" t="s">
        <v>12</v>
      </c>
      <c r="S61" s="50" t="s">
        <v>12</v>
      </c>
      <c r="T61" s="50">
        <v>1</v>
      </c>
      <c r="U61" s="50" t="s">
        <v>12</v>
      </c>
      <c r="V61" s="50" t="s">
        <v>12</v>
      </c>
    </row>
    <row r="62" spans="1:4" ht="15" customHeight="1">
      <c r="A62" s="278" t="s">
        <v>735</v>
      </c>
      <c r="D62" s="35"/>
    </row>
    <row r="63" spans="1:4" ht="15" customHeight="1">
      <c r="A63" s="1" t="s">
        <v>636</v>
      </c>
      <c r="D63" s="35"/>
    </row>
  </sheetData>
  <sheetProtection/>
  <mergeCells count="12">
    <mergeCell ref="F6:F7"/>
    <mergeCell ref="G6:R6"/>
    <mergeCell ref="S6:S7"/>
    <mergeCell ref="T6:T7"/>
    <mergeCell ref="U6:U7"/>
    <mergeCell ref="V6:V7"/>
    <mergeCell ref="A9:C9"/>
    <mergeCell ref="A2:V2"/>
    <mergeCell ref="A4:V4"/>
    <mergeCell ref="A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3"/>
  <sheetViews>
    <sheetView tabSelected="1" zoomScale="80" zoomScaleNormal="80" zoomScalePageLayoutView="0" workbookViewId="0" topLeftCell="A1">
      <selection activeCell="D1" sqref="D1"/>
    </sheetView>
  </sheetViews>
  <sheetFormatPr defaultColWidth="10.59765625" defaultRowHeight="15"/>
  <cols>
    <col min="1" max="1" width="9.59765625" style="1" customWidth="1"/>
    <col min="2" max="2" width="1.59765625" style="1" customWidth="1"/>
    <col min="3" max="3" width="9.59765625" style="1" customWidth="1"/>
    <col min="4" max="11" width="13.59765625" style="1" customWidth="1"/>
    <col min="12" max="12" width="8.3984375" style="1" customWidth="1"/>
    <col min="13" max="13" width="2.59765625" style="1" customWidth="1"/>
    <col min="14" max="14" width="10.59765625" style="1" customWidth="1"/>
    <col min="15" max="15" width="7.59765625" style="1" customWidth="1"/>
    <col min="16" max="16" width="6.59765625" style="1" customWidth="1"/>
    <col min="17" max="17" width="7.59765625" style="1" customWidth="1"/>
    <col min="18" max="18" width="8" style="1" customWidth="1"/>
    <col min="19" max="30" width="6.59765625" style="1" customWidth="1"/>
    <col min="31" max="31" width="12.59765625" style="1" customWidth="1"/>
    <col min="32" max="16384" width="10.59765625" style="1" customWidth="1"/>
  </cols>
  <sheetData>
    <row r="1" spans="1:31" s="38" customFormat="1" ht="19.5" customHeight="1">
      <c r="A1" s="2" t="s">
        <v>142</v>
      </c>
      <c r="B1" s="2"/>
      <c r="AE1" s="3" t="s">
        <v>143</v>
      </c>
    </row>
    <row r="2" spans="1:31" ht="19.5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35"/>
      <c r="M2" s="349" t="s">
        <v>628</v>
      </c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</row>
    <row r="3" spans="1:31" ht="19.5" customHeight="1">
      <c r="A3" s="391" t="s">
        <v>736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5"/>
      <c r="M3" s="392" t="s">
        <v>144</v>
      </c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</row>
    <row r="4" spans="1:29" ht="18" customHeight="1">
      <c r="A4" s="391" t="s">
        <v>737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5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3:31" ht="18" customHeight="1" thickBot="1">
      <c r="C5" s="51"/>
      <c r="D5" s="51"/>
      <c r="E5" s="51"/>
      <c r="F5" s="51"/>
      <c r="G5" s="51"/>
      <c r="H5" s="51"/>
      <c r="I5" s="51"/>
      <c r="J5" s="51"/>
      <c r="K5" s="33" t="s">
        <v>2</v>
      </c>
      <c r="L5" s="35"/>
      <c r="M5" s="52"/>
      <c r="N5" s="52"/>
      <c r="O5" s="53"/>
      <c r="P5" s="52"/>
      <c r="Q5" s="52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33" t="s">
        <v>145</v>
      </c>
      <c r="AE5" s="52"/>
    </row>
    <row r="6" spans="1:31" ht="19.5" customHeight="1">
      <c r="A6" s="393" t="s">
        <v>146</v>
      </c>
      <c r="B6" s="427"/>
      <c r="C6" s="394"/>
      <c r="D6" s="26"/>
      <c r="E6" s="26"/>
      <c r="F6" s="399" t="s">
        <v>147</v>
      </c>
      <c r="G6" s="411"/>
      <c r="H6" s="411"/>
      <c r="I6" s="411"/>
      <c r="J6" s="411"/>
      <c r="K6" s="411"/>
      <c r="L6" s="35"/>
      <c r="M6" s="393" t="s">
        <v>148</v>
      </c>
      <c r="N6" s="394"/>
      <c r="O6" s="54"/>
      <c r="P6" s="402" t="s">
        <v>149</v>
      </c>
      <c r="Q6" s="402" t="s">
        <v>150</v>
      </c>
      <c r="R6" s="399" t="s">
        <v>151</v>
      </c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23"/>
      <c r="AE6" s="428" t="s">
        <v>152</v>
      </c>
    </row>
    <row r="7" spans="1:31" ht="19.5" customHeight="1">
      <c r="A7" s="410"/>
      <c r="B7" s="410"/>
      <c r="C7" s="396"/>
      <c r="D7" s="47" t="s">
        <v>153</v>
      </c>
      <c r="E7" s="47" t="s">
        <v>154</v>
      </c>
      <c r="F7" s="379" t="s">
        <v>7</v>
      </c>
      <c r="G7" s="379" t="s">
        <v>8</v>
      </c>
      <c r="H7" s="382" t="s">
        <v>155</v>
      </c>
      <c r="I7" s="382" t="s">
        <v>156</v>
      </c>
      <c r="J7" s="379" t="s">
        <v>157</v>
      </c>
      <c r="K7" s="416" t="s">
        <v>158</v>
      </c>
      <c r="L7" s="35"/>
      <c r="M7" s="410"/>
      <c r="N7" s="396"/>
      <c r="O7" s="47" t="s">
        <v>5</v>
      </c>
      <c r="P7" s="403"/>
      <c r="Q7" s="403"/>
      <c r="R7" s="379" t="s">
        <v>7</v>
      </c>
      <c r="S7" s="282" t="s">
        <v>739</v>
      </c>
      <c r="T7" s="5">
        <v>1</v>
      </c>
      <c r="U7" s="5">
        <v>3</v>
      </c>
      <c r="V7" s="5">
        <v>5</v>
      </c>
      <c r="W7" s="5">
        <v>10</v>
      </c>
      <c r="X7" s="5">
        <v>20</v>
      </c>
      <c r="Y7" s="5">
        <v>30</v>
      </c>
      <c r="Z7" s="5">
        <v>50</v>
      </c>
      <c r="AA7" s="5">
        <v>100</v>
      </c>
      <c r="AB7" s="5">
        <v>200</v>
      </c>
      <c r="AC7" s="5">
        <v>500</v>
      </c>
      <c r="AD7" s="47" t="s">
        <v>638</v>
      </c>
      <c r="AE7" s="429"/>
    </row>
    <row r="8" spans="1:31" ht="19.5" customHeight="1">
      <c r="A8" s="397"/>
      <c r="B8" s="397"/>
      <c r="C8" s="398"/>
      <c r="D8" s="30"/>
      <c r="E8" s="30"/>
      <c r="F8" s="415"/>
      <c r="G8" s="415"/>
      <c r="H8" s="422"/>
      <c r="I8" s="422"/>
      <c r="J8" s="415"/>
      <c r="K8" s="417"/>
      <c r="L8" s="35"/>
      <c r="M8" s="397"/>
      <c r="N8" s="398"/>
      <c r="O8" s="56"/>
      <c r="P8" s="422"/>
      <c r="Q8" s="422"/>
      <c r="R8" s="415"/>
      <c r="S8" s="42" t="s">
        <v>159</v>
      </c>
      <c r="T8" s="287" t="s">
        <v>740</v>
      </c>
      <c r="U8" s="287" t="s">
        <v>741</v>
      </c>
      <c r="V8" s="57" t="s">
        <v>160</v>
      </c>
      <c r="W8" s="57" t="s">
        <v>161</v>
      </c>
      <c r="X8" s="57" t="s">
        <v>162</v>
      </c>
      <c r="Y8" s="57" t="s">
        <v>163</v>
      </c>
      <c r="Z8" s="57" t="s">
        <v>164</v>
      </c>
      <c r="AA8" s="57" t="s">
        <v>165</v>
      </c>
      <c r="AB8" s="57" t="s">
        <v>166</v>
      </c>
      <c r="AC8" s="57" t="s">
        <v>637</v>
      </c>
      <c r="AD8" s="42" t="s">
        <v>167</v>
      </c>
      <c r="AE8" s="430"/>
    </row>
    <row r="9" spans="1:31" ht="19.5" customHeight="1">
      <c r="A9" s="424" t="s">
        <v>7</v>
      </c>
      <c r="B9" s="424"/>
      <c r="C9" s="425"/>
      <c r="D9" s="542">
        <f>SUM(D11:D61)</f>
        <v>2974</v>
      </c>
      <c r="E9" s="542">
        <f>SUM(E11:E61)</f>
        <v>2769</v>
      </c>
      <c r="F9" s="542">
        <f aca="true" t="shared" si="0" ref="F9:K9">SUM(F11:F61)</f>
        <v>205</v>
      </c>
      <c r="G9" s="542">
        <f t="shared" si="0"/>
        <v>58</v>
      </c>
      <c r="H9" s="542">
        <f t="shared" si="0"/>
        <v>2</v>
      </c>
      <c r="I9" s="542">
        <f t="shared" si="0"/>
        <v>5</v>
      </c>
      <c r="J9" s="542">
        <f t="shared" si="0"/>
        <v>134</v>
      </c>
      <c r="K9" s="542">
        <f t="shared" si="0"/>
        <v>6</v>
      </c>
      <c r="L9" s="35"/>
      <c r="M9" s="58"/>
      <c r="N9" s="59"/>
      <c r="O9" s="60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61" t="s">
        <v>168</v>
      </c>
    </row>
    <row r="10" spans="1:31" ht="19.5" customHeight="1">
      <c r="A10" s="45"/>
      <c r="B10" s="45"/>
      <c r="C10" s="46"/>
      <c r="D10" s="543"/>
      <c r="E10" s="544"/>
      <c r="F10" s="544"/>
      <c r="G10" s="544"/>
      <c r="H10" s="544"/>
      <c r="I10" s="544"/>
      <c r="J10" s="544"/>
      <c r="K10" s="544"/>
      <c r="L10" s="44"/>
      <c r="M10" s="337" t="s">
        <v>738</v>
      </c>
      <c r="N10" s="375"/>
      <c r="O10" s="194">
        <f>SUM(P10:R10)</f>
        <v>3781</v>
      </c>
      <c r="P10" s="195">
        <v>46</v>
      </c>
      <c r="Q10" s="195">
        <v>1404</v>
      </c>
      <c r="R10" s="195">
        <f>SUM(S10:AD10)</f>
        <v>2331</v>
      </c>
      <c r="S10" s="195">
        <v>147</v>
      </c>
      <c r="T10" s="195">
        <v>1013</v>
      </c>
      <c r="U10" s="195">
        <v>613</v>
      </c>
      <c r="V10" s="195">
        <v>306</v>
      </c>
      <c r="W10" s="195">
        <v>130</v>
      </c>
      <c r="X10" s="197" t="s">
        <v>12</v>
      </c>
      <c r="Y10" s="195">
        <v>34</v>
      </c>
      <c r="Z10" s="195">
        <v>19</v>
      </c>
      <c r="AA10" s="195">
        <v>45</v>
      </c>
      <c r="AB10" s="195">
        <v>24</v>
      </c>
      <c r="AC10" s="197" t="s">
        <v>12</v>
      </c>
      <c r="AD10" s="197" t="s">
        <v>12</v>
      </c>
      <c r="AE10" s="196">
        <v>26092.05</v>
      </c>
    </row>
    <row r="11" spans="1:31" ht="19.5" customHeight="1">
      <c r="A11" s="15" t="s">
        <v>73</v>
      </c>
      <c r="B11" s="15"/>
      <c r="C11" s="6" t="s">
        <v>74</v>
      </c>
      <c r="D11" s="545">
        <f>SUM(E11:F11)</f>
        <v>95</v>
      </c>
      <c r="E11" s="546">
        <v>87</v>
      </c>
      <c r="F11" s="546">
        <f>SUM(G11:K11)</f>
        <v>8</v>
      </c>
      <c r="G11" s="546">
        <v>1</v>
      </c>
      <c r="H11" s="546" t="s">
        <v>12</v>
      </c>
      <c r="I11" s="546" t="s">
        <v>12</v>
      </c>
      <c r="J11" s="546">
        <v>7</v>
      </c>
      <c r="K11" s="546" t="s">
        <v>12</v>
      </c>
      <c r="L11" s="44"/>
      <c r="M11" s="371">
        <v>5</v>
      </c>
      <c r="N11" s="372"/>
      <c r="O11" s="194">
        <f>SUM(P11:R11)</f>
        <v>4380</v>
      </c>
      <c r="P11" s="195">
        <v>127</v>
      </c>
      <c r="Q11" s="195">
        <v>1950</v>
      </c>
      <c r="R11" s="195">
        <f>SUM(S11:AD11)</f>
        <v>2303</v>
      </c>
      <c r="S11" s="195">
        <v>162</v>
      </c>
      <c r="T11" s="195">
        <v>985</v>
      </c>
      <c r="U11" s="195">
        <v>617</v>
      </c>
      <c r="V11" s="195">
        <v>302</v>
      </c>
      <c r="W11" s="195">
        <v>135</v>
      </c>
      <c r="X11" s="197" t="s">
        <v>12</v>
      </c>
      <c r="Y11" s="195">
        <v>30</v>
      </c>
      <c r="Z11" s="195">
        <v>17</v>
      </c>
      <c r="AA11" s="195">
        <v>45</v>
      </c>
      <c r="AB11" s="195">
        <v>10</v>
      </c>
      <c r="AC11" s="197" t="s">
        <v>12</v>
      </c>
      <c r="AD11" s="197" t="s">
        <v>12</v>
      </c>
      <c r="AE11" s="196">
        <v>20800.56</v>
      </c>
    </row>
    <row r="12" spans="1:31" ht="19.5" customHeight="1">
      <c r="A12" s="15"/>
      <c r="B12" s="15"/>
      <c r="C12" s="6" t="s">
        <v>75</v>
      </c>
      <c r="D12" s="545">
        <f aca="true" t="shared" si="1" ref="D12:D61">SUM(E12:F12)</f>
        <v>62</v>
      </c>
      <c r="E12" s="546">
        <v>59</v>
      </c>
      <c r="F12" s="546">
        <f aca="true" t="shared" si="2" ref="F12:F60">SUM(G12:K12)</f>
        <v>3</v>
      </c>
      <c r="G12" s="546" t="s">
        <v>12</v>
      </c>
      <c r="H12" s="546" t="s">
        <v>12</v>
      </c>
      <c r="I12" s="546" t="s">
        <v>12</v>
      </c>
      <c r="J12" s="546">
        <v>3</v>
      </c>
      <c r="K12" s="546" t="s">
        <v>12</v>
      </c>
      <c r="L12" s="44"/>
      <c r="M12" s="371">
        <v>6</v>
      </c>
      <c r="N12" s="372"/>
      <c r="O12" s="194">
        <f>SUM(P12:R12)</f>
        <v>3359</v>
      </c>
      <c r="P12" s="195">
        <v>13</v>
      </c>
      <c r="Q12" s="195">
        <v>1354</v>
      </c>
      <c r="R12" s="195">
        <f>SUM(S12:AD12)</f>
        <v>1992</v>
      </c>
      <c r="S12" s="195">
        <v>144</v>
      </c>
      <c r="T12" s="195">
        <v>843</v>
      </c>
      <c r="U12" s="195">
        <v>576</v>
      </c>
      <c r="V12" s="195">
        <v>270</v>
      </c>
      <c r="W12" s="195">
        <v>62</v>
      </c>
      <c r="X12" s="197" t="s">
        <v>12</v>
      </c>
      <c r="Y12" s="195">
        <v>27</v>
      </c>
      <c r="Z12" s="195">
        <v>12</v>
      </c>
      <c r="AA12" s="195">
        <v>49</v>
      </c>
      <c r="AB12" s="195">
        <v>9</v>
      </c>
      <c r="AC12" s="197" t="s">
        <v>12</v>
      </c>
      <c r="AD12" s="197" t="s">
        <v>12</v>
      </c>
      <c r="AE12" s="201">
        <v>18888.88</v>
      </c>
    </row>
    <row r="13" spans="1:31" ht="19.5" customHeight="1">
      <c r="A13" s="15"/>
      <c r="B13" s="15"/>
      <c r="C13" s="6" t="s">
        <v>169</v>
      </c>
      <c r="D13" s="545">
        <f t="shared" si="1"/>
        <v>110</v>
      </c>
      <c r="E13" s="546">
        <v>98</v>
      </c>
      <c r="F13" s="546">
        <f t="shared" si="2"/>
        <v>12</v>
      </c>
      <c r="G13" s="546" t="s">
        <v>12</v>
      </c>
      <c r="H13" s="546">
        <v>1</v>
      </c>
      <c r="I13" s="546" t="s">
        <v>12</v>
      </c>
      <c r="J13" s="546">
        <v>11</v>
      </c>
      <c r="K13" s="546" t="s">
        <v>12</v>
      </c>
      <c r="L13" s="44"/>
      <c r="M13" s="371">
        <v>7</v>
      </c>
      <c r="N13" s="372"/>
      <c r="O13" s="194">
        <f>SUM(P13:R13)</f>
        <v>3388</v>
      </c>
      <c r="P13" s="195">
        <v>11</v>
      </c>
      <c r="Q13" s="195">
        <v>1404</v>
      </c>
      <c r="R13" s="195">
        <f>SUM(S13:AD13)</f>
        <v>1973</v>
      </c>
      <c r="S13" s="195">
        <v>137</v>
      </c>
      <c r="T13" s="195">
        <v>849</v>
      </c>
      <c r="U13" s="195">
        <v>561</v>
      </c>
      <c r="V13" s="195">
        <v>266</v>
      </c>
      <c r="W13" s="195">
        <v>63</v>
      </c>
      <c r="X13" s="197" t="s">
        <v>12</v>
      </c>
      <c r="Y13" s="195">
        <v>27</v>
      </c>
      <c r="Z13" s="195">
        <v>9</v>
      </c>
      <c r="AA13" s="195">
        <v>51</v>
      </c>
      <c r="AB13" s="195">
        <v>10</v>
      </c>
      <c r="AC13" s="197" t="s">
        <v>12</v>
      </c>
      <c r="AD13" s="197" t="s">
        <v>12</v>
      </c>
      <c r="AE13" s="201">
        <v>19000.81</v>
      </c>
    </row>
    <row r="14" spans="1:31" ht="19.5" customHeight="1">
      <c r="A14" s="15" t="s">
        <v>77</v>
      </c>
      <c r="B14" s="15"/>
      <c r="C14" s="6" t="s">
        <v>78</v>
      </c>
      <c r="D14" s="545">
        <f t="shared" si="1"/>
        <v>24</v>
      </c>
      <c r="E14" s="546">
        <v>23</v>
      </c>
      <c r="F14" s="546">
        <f t="shared" si="2"/>
        <v>1</v>
      </c>
      <c r="G14" s="546">
        <v>1</v>
      </c>
      <c r="H14" s="546" t="s">
        <v>12</v>
      </c>
      <c r="I14" s="546" t="s">
        <v>12</v>
      </c>
      <c r="J14" s="546" t="s">
        <v>12</v>
      </c>
      <c r="K14" s="546" t="s">
        <v>12</v>
      </c>
      <c r="L14" s="44"/>
      <c r="M14" s="373">
        <v>8</v>
      </c>
      <c r="N14" s="374"/>
      <c r="O14" s="247">
        <f>SUM(O16:O53)</f>
        <v>3343</v>
      </c>
      <c r="P14" s="248">
        <f>SUM(P16:P53)</f>
        <v>6</v>
      </c>
      <c r="Q14" s="248">
        <f aca="true" t="shared" si="3" ref="Q14:AB14">SUM(Q16:Q53)</f>
        <v>1435</v>
      </c>
      <c r="R14" s="248">
        <f t="shared" si="3"/>
        <v>1902</v>
      </c>
      <c r="S14" s="248">
        <f t="shared" si="3"/>
        <v>135</v>
      </c>
      <c r="T14" s="248">
        <f t="shared" si="3"/>
        <v>830</v>
      </c>
      <c r="U14" s="248">
        <f t="shared" si="3"/>
        <v>540</v>
      </c>
      <c r="V14" s="248">
        <f t="shared" si="3"/>
        <v>242</v>
      </c>
      <c r="W14" s="248">
        <f t="shared" si="3"/>
        <v>61</v>
      </c>
      <c r="X14" s="250" t="s">
        <v>12</v>
      </c>
      <c r="Y14" s="248">
        <f t="shared" si="3"/>
        <v>26</v>
      </c>
      <c r="Z14" s="248">
        <f t="shared" si="3"/>
        <v>7</v>
      </c>
      <c r="AA14" s="248">
        <f t="shared" si="3"/>
        <v>55</v>
      </c>
      <c r="AB14" s="248">
        <f t="shared" si="3"/>
        <v>6</v>
      </c>
      <c r="AC14" s="250" t="s">
        <v>12</v>
      </c>
      <c r="AD14" s="250" t="s">
        <v>12</v>
      </c>
      <c r="AE14" s="329">
        <f>SUM(AE16:AE53)</f>
        <v>18004.570000000003</v>
      </c>
    </row>
    <row r="15" spans="1:31" ht="19.5" customHeight="1">
      <c r="A15" s="15" t="s">
        <v>79</v>
      </c>
      <c r="B15" s="15"/>
      <c r="C15" s="6" t="s">
        <v>170</v>
      </c>
      <c r="D15" s="545">
        <f t="shared" si="1"/>
        <v>27</v>
      </c>
      <c r="E15" s="546">
        <v>27</v>
      </c>
      <c r="F15" s="546" t="s">
        <v>12</v>
      </c>
      <c r="G15" s="546" t="s">
        <v>12</v>
      </c>
      <c r="H15" s="546" t="s">
        <v>12</v>
      </c>
      <c r="I15" s="546" t="s">
        <v>12</v>
      </c>
      <c r="J15" s="546" t="s">
        <v>12</v>
      </c>
      <c r="K15" s="546" t="s">
        <v>12</v>
      </c>
      <c r="L15" s="44"/>
      <c r="M15" s="7"/>
      <c r="N15" s="62"/>
      <c r="O15" s="234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323"/>
      <c r="AE15" s="235"/>
    </row>
    <row r="16" spans="1:31" ht="19.5" customHeight="1">
      <c r="A16" s="15"/>
      <c r="B16" s="15"/>
      <c r="C16" s="6"/>
      <c r="D16" s="546"/>
      <c r="E16" s="546"/>
      <c r="F16" s="546"/>
      <c r="G16" s="546"/>
      <c r="H16" s="546"/>
      <c r="I16" s="546"/>
      <c r="J16" s="546"/>
      <c r="K16" s="546"/>
      <c r="L16" s="44"/>
      <c r="M16" s="413" t="s">
        <v>13</v>
      </c>
      <c r="N16" s="414"/>
      <c r="O16" s="218" t="s">
        <v>12</v>
      </c>
      <c r="P16" s="197" t="s">
        <v>12</v>
      </c>
      <c r="Q16" s="197" t="s">
        <v>12</v>
      </c>
      <c r="R16" s="197" t="s">
        <v>12</v>
      </c>
      <c r="S16" s="197" t="s">
        <v>12</v>
      </c>
      <c r="T16" s="197" t="s">
        <v>12</v>
      </c>
      <c r="U16" s="197" t="s">
        <v>12</v>
      </c>
      <c r="V16" s="197" t="s">
        <v>12</v>
      </c>
      <c r="W16" s="197" t="s">
        <v>12</v>
      </c>
      <c r="X16" s="197" t="s">
        <v>12</v>
      </c>
      <c r="Y16" s="197" t="s">
        <v>12</v>
      </c>
      <c r="Z16" s="197" t="s">
        <v>12</v>
      </c>
      <c r="AA16" s="197" t="s">
        <v>12</v>
      </c>
      <c r="AB16" s="197" t="s">
        <v>12</v>
      </c>
      <c r="AC16" s="197" t="s">
        <v>12</v>
      </c>
      <c r="AD16" s="197" t="s">
        <v>12</v>
      </c>
      <c r="AE16" s="197" t="s">
        <v>12</v>
      </c>
    </row>
    <row r="17" spans="1:31" ht="19.5" customHeight="1">
      <c r="A17" s="15"/>
      <c r="B17" s="15"/>
      <c r="C17" s="6" t="s">
        <v>171</v>
      </c>
      <c r="D17" s="545">
        <f t="shared" si="1"/>
        <v>53</v>
      </c>
      <c r="E17" s="546">
        <v>53</v>
      </c>
      <c r="F17" s="546" t="s">
        <v>12</v>
      </c>
      <c r="G17" s="546" t="s">
        <v>12</v>
      </c>
      <c r="H17" s="546" t="s">
        <v>12</v>
      </c>
      <c r="I17" s="546" t="s">
        <v>12</v>
      </c>
      <c r="J17" s="546" t="s">
        <v>850</v>
      </c>
      <c r="K17" s="546" t="s">
        <v>12</v>
      </c>
      <c r="L17" s="44"/>
      <c r="M17" s="7"/>
      <c r="N17" s="62"/>
      <c r="O17" s="324"/>
      <c r="P17" s="325"/>
      <c r="Q17" s="325"/>
      <c r="R17" s="325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</row>
    <row r="18" spans="1:31" ht="19.5" customHeight="1">
      <c r="A18" s="15" t="s">
        <v>82</v>
      </c>
      <c r="B18" s="15"/>
      <c r="C18" s="6" t="s">
        <v>83</v>
      </c>
      <c r="D18" s="545">
        <f t="shared" si="1"/>
        <v>126</v>
      </c>
      <c r="E18" s="546">
        <v>116</v>
      </c>
      <c r="F18" s="546">
        <f t="shared" si="2"/>
        <v>10</v>
      </c>
      <c r="G18" s="546">
        <v>3</v>
      </c>
      <c r="H18" s="546" t="s">
        <v>12</v>
      </c>
      <c r="I18" s="546" t="s">
        <v>12</v>
      </c>
      <c r="J18" s="546">
        <v>5</v>
      </c>
      <c r="K18" s="546">
        <v>2</v>
      </c>
      <c r="L18" s="44"/>
      <c r="M18" s="413" t="s">
        <v>14</v>
      </c>
      <c r="N18" s="414"/>
      <c r="O18" s="218">
        <f>SUM(P18:R18)</f>
        <v>4</v>
      </c>
      <c r="P18" s="197">
        <v>4</v>
      </c>
      <c r="Q18" s="197" t="s">
        <v>12</v>
      </c>
      <c r="R18" s="197" t="s">
        <v>12</v>
      </c>
      <c r="S18" s="197" t="s">
        <v>12</v>
      </c>
      <c r="T18" s="197" t="s">
        <v>12</v>
      </c>
      <c r="U18" s="197" t="s">
        <v>12</v>
      </c>
      <c r="V18" s="197" t="s">
        <v>12</v>
      </c>
      <c r="W18" s="197" t="s">
        <v>12</v>
      </c>
      <c r="X18" s="197" t="s">
        <v>12</v>
      </c>
      <c r="Y18" s="197" t="s">
        <v>12</v>
      </c>
      <c r="Z18" s="197" t="s">
        <v>12</v>
      </c>
      <c r="AA18" s="197" t="s">
        <v>12</v>
      </c>
      <c r="AB18" s="197" t="s">
        <v>12</v>
      </c>
      <c r="AC18" s="197" t="s">
        <v>12</v>
      </c>
      <c r="AD18" s="197" t="s">
        <v>12</v>
      </c>
      <c r="AE18" s="197" t="s">
        <v>12</v>
      </c>
    </row>
    <row r="19" spans="1:31" ht="19.5" customHeight="1">
      <c r="A19" s="15"/>
      <c r="B19" s="15"/>
      <c r="C19" s="6" t="s">
        <v>84</v>
      </c>
      <c r="D19" s="545">
        <f t="shared" si="1"/>
        <v>100</v>
      </c>
      <c r="E19" s="546">
        <v>95</v>
      </c>
      <c r="F19" s="546">
        <f t="shared" si="2"/>
        <v>5</v>
      </c>
      <c r="G19" s="546" t="s">
        <v>12</v>
      </c>
      <c r="H19" s="546" t="s">
        <v>12</v>
      </c>
      <c r="I19" s="546" t="s">
        <v>12</v>
      </c>
      <c r="J19" s="546">
        <v>5</v>
      </c>
      <c r="K19" s="546" t="s">
        <v>12</v>
      </c>
      <c r="L19" s="44"/>
      <c r="M19" s="7"/>
      <c r="N19" s="62"/>
      <c r="O19" s="325"/>
      <c r="P19" s="325"/>
      <c r="Q19" s="325"/>
      <c r="R19" s="197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6"/>
    </row>
    <row r="20" spans="1:31" ht="19.5" customHeight="1">
      <c r="A20" s="15" t="s">
        <v>85</v>
      </c>
      <c r="B20" s="15"/>
      <c r="C20" s="6" t="s">
        <v>86</v>
      </c>
      <c r="D20" s="545">
        <f t="shared" si="1"/>
        <v>93</v>
      </c>
      <c r="E20" s="546">
        <v>93</v>
      </c>
      <c r="F20" s="546" t="s">
        <v>12</v>
      </c>
      <c r="G20" s="546" t="s">
        <v>12</v>
      </c>
      <c r="H20" s="546" t="s">
        <v>12</v>
      </c>
      <c r="I20" s="546" t="s">
        <v>12</v>
      </c>
      <c r="J20" s="546" t="s">
        <v>12</v>
      </c>
      <c r="K20" s="546" t="s">
        <v>12</v>
      </c>
      <c r="L20" s="44"/>
      <c r="M20" s="420" t="s">
        <v>727</v>
      </c>
      <c r="N20" s="421"/>
      <c r="O20" s="218">
        <f>SUM(P20:R20)</f>
        <v>1127</v>
      </c>
      <c r="P20" s="197" t="s">
        <v>12</v>
      </c>
      <c r="Q20" s="197">
        <v>1012</v>
      </c>
      <c r="R20" s="197">
        <f>SUM(S20:AD20)</f>
        <v>115</v>
      </c>
      <c r="S20" s="197">
        <v>115</v>
      </c>
      <c r="T20" s="197" t="s">
        <v>12</v>
      </c>
      <c r="U20" s="197" t="s">
        <v>12</v>
      </c>
      <c r="V20" s="197" t="s">
        <v>12</v>
      </c>
      <c r="W20" s="197" t="s">
        <v>12</v>
      </c>
      <c r="X20" s="197" t="s">
        <v>12</v>
      </c>
      <c r="Y20" s="197" t="s">
        <v>12</v>
      </c>
      <c r="Z20" s="197" t="s">
        <v>12</v>
      </c>
      <c r="AA20" s="197" t="s">
        <v>12</v>
      </c>
      <c r="AB20" s="197" t="s">
        <v>12</v>
      </c>
      <c r="AC20" s="197" t="s">
        <v>12</v>
      </c>
      <c r="AD20" s="197" t="s">
        <v>12</v>
      </c>
      <c r="AE20" s="201">
        <v>84.46</v>
      </c>
    </row>
    <row r="21" spans="1:31" ht="19.5" customHeight="1">
      <c r="A21" s="15"/>
      <c r="B21" s="15"/>
      <c r="C21" s="6" t="s">
        <v>172</v>
      </c>
      <c r="D21" s="545">
        <f t="shared" si="1"/>
        <v>45</v>
      </c>
      <c r="E21" s="546">
        <v>45</v>
      </c>
      <c r="F21" s="546" t="s">
        <v>12</v>
      </c>
      <c r="G21" s="546" t="s">
        <v>12</v>
      </c>
      <c r="H21" s="546" t="s">
        <v>12</v>
      </c>
      <c r="I21" s="546" t="s">
        <v>12</v>
      </c>
      <c r="J21" s="546" t="s">
        <v>12</v>
      </c>
      <c r="K21" s="546" t="s">
        <v>12</v>
      </c>
      <c r="L21" s="44"/>
      <c r="M21" s="66"/>
      <c r="N21" s="62"/>
      <c r="O21" s="197"/>
      <c r="P21" s="197"/>
      <c r="Q21" s="325"/>
      <c r="R21" s="325"/>
      <c r="S21" s="325"/>
      <c r="T21" s="325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326"/>
    </row>
    <row r="22" spans="1:31" ht="19.5" customHeight="1">
      <c r="A22" s="15"/>
      <c r="B22" s="15"/>
      <c r="C22" s="6"/>
      <c r="D22" s="546"/>
      <c r="E22" s="546"/>
      <c r="F22" s="546"/>
      <c r="G22" s="546"/>
      <c r="H22" s="546"/>
      <c r="I22" s="546"/>
      <c r="J22" s="546"/>
      <c r="K22" s="546"/>
      <c r="L22" s="44"/>
      <c r="M22" s="66"/>
      <c r="N22" s="288" t="s">
        <v>742</v>
      </c>
      <c r="O22" s="218">
        <f>SUM(P22:R22)</f>
        <v>895</v>
      </c>
      <c r="P22" s="197" t="s">
        <v>12</v>
      </c>
      <c r="Q22" s="197">
        <v>212</v>
      </c>
      <c r="R22" s="197">
        <f>SUM(S22:AD22)</f>
        <v>683</v>
      </c>
      <c r="S22" s="197">
        <v>7</v>
      </c>
      <c r="T22" s="197">
        <v>676</v>
      </c>
      <c r="U22" s="197" t="s">
        <v>12</v>
      </c>
      <c r="V22" s="197" t="s">
        <v>12</v>
      </c>
      <c r="W22" s="197" t="s">
        <v>12</v>
      </c>
      <c r="X22" s="197" t="s">
        <v>12</v>
      </c>
      <c r="Y22" s="197" t="s">
        <v>12</v>
      </c>
      <c r="Z22" s="197" t="s">
        <v>12</v>
      </c>
      <c r="AA22" s="197" t="s">
        <v>12</v>
      </c>
      <c r="AB22" s="197" t="s">
        <v>12</v>
      </c>
      <c r="AC22" s="197" t="s">
        <v>12</v>
      </c>
      <c r="AD22" s="197" t="s">
        <v>12</v>
      </c>
      <c r="AE22" s="201">
        <v>1249.91</v>
      </c>
    </row>
    <row r="23" spans="1:31" ht="19.5" customHeight="1">
      <c r="A23" s="15"/>
      <c r="B23" s="15"/>
      <c r="C23" s="6" t="s">
        <v>173</v>
      </c>
      <c r="D23" s="545">
        <f t="shared" si="1"/>
        <v>38</v>
      </c>
      <c r="E23" s="546">
        <v>35</v>
      </c>
      <c r="F23" s="546">
        <f t="shared" si="2"/>
        <v>3</v>
      </c>
      <c r="G23" s="546" t="s">
        <v>12</v>
      </c>
      <c r="H23" s="546" t="s">
        <v>12</v>
      </c>
      <c r="I23" s="546" t="s">
        <v>12</v>
      </c>
      <c r="J23" s="546">
        <v>3</v>
      </c>
      <c r="K23" s="546" t="s">
        <v>12</v>
      </c>
      <c r="L23" s="44"/>
      <c r="M23" s="7"/>
      <c r="N23" s="62"/>
      <c r="O23" s="197"/>
      <c r="P23" s="197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6"/>
    </row>
    <row r="24" spans="1:31" ht="19.5" customHeight="1">
      <c r="A24" s="15" t="s">
        <v>89</v>
      </c>
      <c r="B24" s="15"/>
      <c r="C24" s="6" t="s">
        <v>174</v>
      </c>
      <c r="D24" s="545">
        <f t="shared" si="1"/>
        <v>190</v>
      </c>
      <c r="E24" s="546">
        <v>176</v>
      </c>
      <c r="F24" s="546">
        <f t="shared" si="2"/>
        <v>14</v>
      </c>
      <c r="G24" s="546">
        <v>1</v>
      </c>
      <c r="H24" s="546" t="s">
        <v>12</v>
      </c>
      <c r="I24" s="546" t="s">
        <v>12</v>
      </c>
      <c r="J24" s="546">
        <v>11</v>
      </c>
      <c r="K24" s="546">
        <v>2</v>
      </c>
      <c r="L24" s="44"/>
      <c r="M24" s="7"/>
      <c r="N24" s="288" t="s">
        <v>743</v>
      </c>
      <c r="O24" s="218">
        <f>SUM(P24:R24)</f>
        <v>616</v>
      </c>
      <c r="P24" s="197">
        <v>1</v>
      </c>
      <c r="Q24" s="197">
        <v>110</v>
      </c>
      <c r="R24" s="197">
        <f>SUM(S24:AD24)</f>
        <v>505</v>
      </c>
      <c r="S24" s="197">
        <v>4</v>
      </c>
      <c r="T24" s="197">
        <v>35</v>
      </c>
      <c r="U24" s="197">
        <v>466</v>
      </c>
      <c r="V24" s="197" t="s">
        <v>12</v>
      </c>
      <c r="W24" s="197" t="s">
        <v>12</v>
      </c>
      <c r="X24" s="197" t="s">
        <v>12</v>
      </c>
      <c r="Y24" s="197" t="s">
        <v>12</v>
      </c>
      <c r="Z24" s="197" t="s">
        <v>12</v>
      </c>
      <c r="AA24" s="197" t="s">
        <v>12</v>
      </c>
      <c r="AB24" s="197" t="s">
        <v>12</v>
      </c>
      <c r="AC24" s="197" t="s">
        <v>12</v>
      </c>
      <c r="AD24" s="197" t="s">
        <v>12</v>
      </c>
      <c r="AE24" s="201">
        <v>2004.73</v>
      </c>
    </row>
    <row r="25" spans="1:31" ht="19.5" customHeight="1">
      <c r="A25" s="15"/>
      <c r="B25" s="15"/>
      <c r="C25" s="6" t="s">
        <v>175</v>
      </c>
      <c r="D25" s="545">
        <f t="shared" si="1"/>
        <v>34</v>
      </c>
      <c r="E25" s="546">
        <v>32</v>
      </c>
      <c r="F25" s="546">
        <f t="shared" si="2"/>
        <v>2</v>
      </c>
      <c r="G25" s="546">
        <v>2</v>
      </c>
      <c r="H25" s="546" t="s">
        <v>12</v>
      </c>
      <c r="I25" s="546" t="s">
        <v>12</v>
      </c>
      <c r="J25" s="546" t="s">
        <v>12</v>
      </c>
      <c r="K25" s="546" t="s">
        <v>12</v>
      </c>
      <c r="L25" s="44"/>
      <c r="M25" s="7"/>
      <c r="N25" s="62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</row>
    <row r="26" spans="1:31" ht="19.5" customHeight="1">
      <c r="A26" s="15" t="s">
        <v>92</v>
      </c>
      <c r="B26" s="15"/>
      <c r="C26" s="6" t="s">
        <v>176</v>
      </c>
      <c r="D26" s="545">
        <f t="shared" si="1"/>
        <v>74</v>
      </c>
      <c r="E26" s="546">
        <v>61</v>
      </c>
      <c r="F26" s="546">
        <f t="shared" si="2"/>
        <v>13</v>
      </c>
      <c r="G26" s="546">
        <v>10</v>
      </c>
      <c r="H26" s="546" t="s">
        <v>12</v>
      </c>
      <c r="I26" s="546">
        <v>3</v>
      </c>
      <c r="J26" s="546" t="s">
        <v>12</v>
      </c>
      <c r="K26" s="546" t="s">
        <v>12</v>
      </c>
      <c r="L26" s="44"/>
      <c r="M26" s="7"/>
      <c r="N26" s="62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</row>
    <row r="27" spans="1:31" ht="19.5" customHeight="1">
      <c r="A27" s="15"/>
      <c r="B27" s="15"/>
      <c r="C27" s="6" t="s">
        <v>177</v>
      </c>
      <c r="D27" s="545">
        <f t="shared" si="1"/>
        <v>125</v>
      </c>
      <c r="E27" s="546">
        <v>113</v>
      </c>
      <c r="F27" s="546">
        <f t="shared" si="2"/>
        <v>12</v>
      </c>
      <c r="G27" s="546" t="s">
        <v>12</v>
      </c>
      <c r="H27" s="546" t="s">
        <v>12</v>
      </c>
      <c r="I27" s="546" t="s">
        <v>12</v>
      </c>
      <c r="J27" s="546">
        <v>12</v>
      </c>
      <c r="K27" s="546" t="s">
        <v>12</v>
      </c>
      <c r="L27" s="44"/>
      <c r="M27" s="7"/>
      <c r="N27" s="288" t="s">
        <v>705</v>
      </c>
      <c r="O27" s="218">
        <f>SUM(P27:R27)</f>
        <v>266</v>
      </c>
      <c r="P27" s="197" t="s">
        <v>12</v>
      </c>
      <c r="Q27" s="197">
        <v>24</v>
      </c>
      <c r="R27" s="197">
        <f>SUM(S27:AD27)</f>
        <v>242</v>
      </c>
      <c r="S27" s="197">
        <v>2</v>
      </c>
      <c r="T27" s="197">
        <v>27</v>
      </c>
      <c r="U27" s="197">
        <v>25</v>
      </c>
      <c r="V27" s="197">
        <v>188</v>
      </c>
      <c r="W27" s="197" t="s">
        <v>12</v>
      </c>
      <c r="X27" s="197" t="s">
        <v>12</v>
      </c>
      <c r="Y27" s="197" t="s">
        <v>12</v>
      </c>
      <c r="Z27" s="197" t="s">
        <v>12</v>
      </c>
      <c r="AA27" s="197" t="s">
        <v>12</v>
      </c>
      <c r="AB27" s="197" t="s">
        <v>12</v>
      </c>
      <c r="AC27" s="197" t="s">
        <v>12</v>
      </c>
      <c r="AD27" s="197" t="s">
        <v>12</v>
      </c>
      <c r="AE27" s="201">
        <v>1604.99</v>
      </c>
    </row>
    <row r="28" spans="1:31" ht="19.5" customHeight="1">
      <c r="A28" s="15"/>
      <c r="B28" s="15"/>
      <c r="C28" s="6"/>
      <c r="D28" s="546"/>
      <c r="E28" s="546"/>
      <c r="F28" s="546"/>
      <c r="G28" s="546"/>
      <c r="H28" s="546"/>
      <c r="I28" s="546"/>
      <c r="J28" s="546"/>
      <c r="K28" s="546"/>
      <c r="L28" s="44"/>
      <c r="M28" s="7"/>
      <c r="N28" s="62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6"/>
    </row>
    <row r="29" spans="1:31" ht="19.5" customHeight="1">
      <c r="A29" s="15" t="s">
        <v>95</v>
      </c>
      <c r="B29" s="15"/>
      <c r="C29" s="6" t="s">
        <v>178</v>
      </c>
      <c r="D29" s="545">
        <f t="shared" si="1"/>
        <v>43</v>
      </c>
      <c r="E29" s="546">
        <v>39</v>
      </c>
      <c r="F29" s="546">
        <f t="shared" si="2"/>
        <v>4</v>
      </c>
      <c r="G29" s="546">
        <v>2</v>
      </c>
      <c r="H29" s="546" t="s">
        <v>12</v>
      </c>
      <c r="I29" s="546" t="s">
        <v>12</v>
      </c>
      <c r="J29" s="546">
        <v>2</v>
      </c>
      <c r="K29" s="546" t="s">
        <v>12</v>
      </c>
      <c r="L29" s="44"/>
      <c r="M29" s="7"/>
      <c r="N29" s="65" t="s">
        <v>22</v>
      </c>
      <c r="O29" s="218">
        <f>SUM(P29:R29)</f>
        <v>133</v>
      </c>
      <c r="P29" s="197" t="s">
        <v>12</v>
      </c>
      <c r="Q29" s="197">
        <v>11</v>
      </c>
      <c r="R29" s="197">
        <f>SUM(S29:AD29)</f>
        <v>122</v>
      </c>
      <c r="S29" s="197" t="s">
        <v>12</v>
      </c>
      <c r="T29" s="197">
        <v>22</v>
      </c>
      <c r="U29" s="197">
        <v>27</v>
      </c>
      <c r="V29" s="197">
        <v>36</v>
      </c>
      <c r="W29" s="197">
        <v>37</v>
      </c>
      <c r="X29" s="197" t="s">
        <v>12</v>
      </c>
      <c r="Y29" s="197" t="s">
        <v>12</v>
      </c>
      <c r="Z29" s="197" t="s">
        <v>12</v>
      </c>
      <c r="AA29" s="197" t="s">
        <v>12</v>
      </c>
      <c r="AB29" s="197" t="s">
        <v>12</v>
      </c>
      <c r="AC29" s="197" t="s">
        <v>12</v>
      </c>
      <c r="AD29" s="197" t="s">
        <v>12</v>
      </c>
      <c r="AE29" s="201">
        <v>1053.05</v>
      </c>
    </row>
    <row r="30" spans="1:31" ht="19.5" customHeight="1">
      <c r="A30" s="15"/>
      <c r="B30" s="15"/>
      <c r="C30" s="6" t="s">
        <v>179</v>
      </c>
      <c r="D30" s="545">
        <f t="shared" si="1"/>
        <v>50</v>
      </c>
      <c r="E30" s="546">
        <v>42</v>
      </c>
      <c r="F30" s="546">
        <f t="shared" si="2"/>
        <v>8</v>
      </c>
      <c r="G30" s="546" t="s">
        <v>12</v>
      </c>
      <c r="H30" s="546" t="s">
        <v>12</v>
      </c>
      <c r="I30" s="546" t="s">
        <v>12</v>
      </c>
      <c r="J30" s="546">
        <v>8</v>
      </c>
      <c r="K30" s="546" t="s">
        <v>12</v>
      </c>
      <c r="L30" s="44"/>
      <c r="M30" s="66"/>
      <c r="N30" s="62"/>
      <c r="O30" s="325"/>
      <c r="P30" s="325"/>
      <c r="Q30" s="325"/>
      <c r="R30" s="325"/>
      <c r="S30" s="325"/>
      <c r="T30" s="325"/>
      <c r="U30" s="325"/>
      <c r="V30" s="325"/>
      <c r="W30" s="325"/>
      <c r="X30" s="197"/>
      <c r="Y30" s="197"/>
      <c r="Z30" s="197"/>
      <c r="AA30" s="197"/>
      <c r="AB30" s="197"/>
      <c r="AC30" s="197"/>
      <c r="AD30" s="197"/>
      <c r="AE30" s="326"/>
    </row>
    <row r="31" spans="1:31" ht="19.5" customHeight="1">
      <c r="A31" s="15"/>
      <c r="B31" s="15"/>
      <c r="C31" s="6" t="s">
        <v>180</v>
      </c>
      <c r="D31" s="545">
        <f t="shared" si="1"/>
        <v>92</v>
      </c>
      <c r="E31" s="546">
        <v>84</v>
      </c>
      <c r="F31" s="546">
        <f t="shared" si="2"/>
        <v>8</v>
      </c>
      <c r="G31" s="546">
        <v>1</v>
      </c>
      <c r="H31" s="546" t="s">
        <v>12</v>
      </c>
      <c r="I31" s="546">
        <v>1</v>
      </c>
      <c r="J31" s="546">
        <v>5</v>
      </c>
      <c r="K31" s="546">
        <v>1</v>
      </c>
      <c r="L31" s="44"/>
      <c r="M31" s="7"/>
      <c r="N31" s="65" t="s">
        <v>23</v>
      </c>
      <c r="O31" s="218">
        <f>SUM(P31:R31)</f>
        <v>4</v>
      </c>
      <c r="P31" s="197" t="s">
        <v>12</v>
      </c>
      <c r="Q31" s="197" t="s">
        <v>12</v>
      </c>
      <c r="R31" s="197">
        <f>SUM(S31:AD31)</f>
        <v>4</v>
      </c>
      <c r="S31" s="197" t="s">
        <v>12</v>
      </c>
      <c r="T31" s="197" t="s">
        <v>12</v>
      </c>
      <c r="U31" s="197">
        <v>2</v>
      </c>
      <c r="V31" s="197" t="s">
        <v>12</v>
      </c>
      <c r="W31" s="197">
        <v>2</v>
      </c>
      <c r="X31" s="197" t="s">
        <v>12</v>
      </c>
      <c r="Y31" s="197" t="s">
        <v>12</v>
      </c>
      <c r="Z31" s="197" t="s">
        <v>12</v>
      </c>
      <c r="AA31" s="197" t="s">
        <v>12</v>
      </c>
      <c r="AB31" s="197" t="s">
        <v>12</v>
      </c>
      <c r="AC31" s="197" t="s">
        <v>12</v>
      </c>
      <c r="AD31" s="197" t="s">
        <v>12</v>
      </c>
      <c r="AE31" s="201">
        <v>43.47</v>
      </c>
    </row>
    <row r="32" spans="1:31" ht="19.5" customHeight="1">
      <c r="A32" s="15"/>
      <c r="B32" s="15"/>
      <c r="C32" s="6" t="s">
        <v>181</v>
      </c>
      <c r="D32" s="545">
        <f t="shared" si="1"/>
        <v>122</v>
      </c>
      <c r="E32" s="546">
        <v>115</v>
      </c>
      <c r="F32" s="546">
        <f t="shared" si="2"/>
        <v>7</v>
      </c>
      <c r="G32" s="546" t="s">
        <v>12</v>
      </c>
      <c r="H32" s="546">
        <v>1</v>
      </c>
      <c r="I32" s="546" t="s">
        <v>12</v>
      </c>
      <c r="J32" s="546">
        <v>6</v>
      </c>
      <c r="K32" s="546" t="s">
        <v>12</v>
      </c>
      <c r="L32" s="44"/>
      <c r="M32" s="7"/>
      <c r="N32" s="62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6"/>
    </row>
    <row r="33" spans="1:31" ht="19.5" customHeight="1">
      <c r="A33" s="15"/>
      <c r="B33" s="15"/>
      <c r="C33" s="6" t="s">
        <v>100</v>
      </c>
      <c r="D33" s="545">
        <f t="shared" si="1"/>
        <v>111</v>
      </c>
      <c r="E33" s="546">
        <v>97</v>
      </c>
      <c r="F33" s="546">
        <f t="shared" si="2"/>
        <v>14</v>
      </c>
      <c r="G33" s="546" t="s">
        <v>12</v>
      </c>
      <c r="H33" s="546" t="s">
        <v>12</v>
      </c>
      <c r="I33" s="546" t="s">
        <v>12</v>
      </c>
      <c r="J33" s="546">
        <v>14</v>
      </c>
      <c r="K33" s="546" t="s">
        <v>12</v>
      </c>
      <c r="L33" s="44"/>
      <c r="M33" s="7"/>
      <c r="N33" s="65" t="s">
        <v>24</v>
      </c>
      <c r="O33" s="218">
        <f>SUM(P33:R33)</f>
        <v>27</v>
      </c>
      <c r="P33" s="197" t="s">
        <v>12</v>
      </c>
      <c r="Q33" s="197">
        <v>2</v>
      </c>
      <c r="R33" s="197">
        <f>SUM(S33:AD33)</f>
        <v>25</v>
      </c>
      <c r="S33" s="197" t="s">
        <v>12</v>
      </c>
      <c r="T33" s="197" t="s">
        <v>12</v>
      </c>
      <c r="U33" s="197" t="s">
        <v>12</v>
      </c>
      <c r="V33" s="197" t="s">
        <v>12</v>
      </c>
      <c r="W33" s="197">
        <v>7</v>
      </c>
      <c r="X33" s="197" t="s">
        <v>12</v>
      </c>
      <c r="Y33" s="197">
        <v>18</v>
      </c>
      <c r="Z33" s="197" t="s">
        <v>12</v>
      </c>
      <c r="AA33" s="197" t="s">
        <v>12</v>
      </c>
      <c r="AB33" s="197" t="s">
        <v>12</v>
      </c>
      <c r="AC33" s="197" t="s">
        <v>12</v>
      </c>
      <c r="AD33" s="197" t="s">
        <v>12</v>
      </c>
      <c r="AE33" s="201">
        <v>808.69</v>
      </c>
    </row>
    <row r="34" spans="1:31" ht="19.5" customHeight="1">
      <c r="A34" s="15"/>
      <c r="B34" s="15"/>
      <c r="C34" s="6"/>
      <c r="D34" s="546"/>
      <c r="E34" s="546"/>
      <c r="F34" s="546"/>
      <c r="G34" s="546"/>
      <c r="H34" s="546"/>
      <c r="I34" s="546"/>
      <c r="J34" s="546"/>
      <c r="K34" s="546"/>
      <c r="L34" s="44"/>
      <c r="M34" s="7"/>
      <c r="N34" s="62"/>
      <c r="O34" s="325"/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26"/>
    </row>
    <row r="35" spans="1:31" ht="19.5" customHeight="1">
      <c r="A35" s="15" t="s">
        <v>101</v>
      </c>
      <c r="B35" s="15"/>
      <c r="C35" s="6" t="s">
        <v>182</v>
      </c>
      <c r="D35" s="545">
        <f t="shared" si="1"/>
        <v>69</v>
      </c>
      <c r="E35" s="546">
        <v>66</v>
      </c>
      <c r="F35" s="546">
        <f t="shared" si="2"/>
        <v>3</v>
      </c>
      <c r="G35" s="546">
        <v>1</v>
      </c>
      <c r="H35" s="546" t="s">
        <v>12</v>
      </c>
      <c r="I35" s="546" t="s">
        <v>12</v>
      </c>
      <c r="J35" s="546">
        <v>2</v>
      </c>
      <c r="K35" s="546" t="s">
        <v>12</v>
      </c>
      <c r="L35" s="44"/>
      <c r="M35" s="66"/>
      <c r="N35" s="65" t="s">
        <v>183</v>
      </c>
      <c r="O35" s="218">
        <f>SUM(P35:R35)</f>
        <v>41</v>
      </c>
      <c r="P35" s="197">
        <v>1</v>
      </c>
      <c r="Q35" s="197">
        <v>3</v>
      </c>
      <c r="R35" s="197">
        <f>SUM(S35:AD35)</f>
        <v>37</v>
      </c>
      <c r="S35" s="197" t="s">
        <v>12</v>
      </c>
      <c r="T35" s="197" t="s">
        <v>12</v>
      </c>
      <c r="U35" s="197">
        <v>3</v>
      </c>
      <c r="V35" s="197">
        <v>16</v>
      </c>
      <c r="W35" s="197">
        <v>11</v>
      </c>
      <c r="X35" s="197" t="s">
        <v>12</v>
      </c>
      <c r="Y35" s="197">
        <v>4</v>
      </c>
      <c r="Z35" s="197">
        <v>3</v>
      </c>
      <c r="AA35" s="197" t="s">
        <v>12</v>
      </c>
      <c r="AB35" s="197" t="s">
        <v>12</v>
      </c>
      <c r="AC35" s="197" t="s">
        <v>12</v>
      </c>
      <c r="AD35" s="197" t="s">
        <v>12</v>
      </c>
      <c r="AE35" s="201">
        <v>714.84</v>
      </c>
    </row>
    <row r="36" spans="1:31" ht="19.5" customHeight="1">
      <c r="A36" s="15"/>
      <c r="B36" s="15"/>
      <c r="C36" s="6" t="s">
        <v>184</v>
      </c>
      <c r="D36" s="545">
        <f t="shared" si="1"/>
        <v>360</v>
      </c>
      <c r="E36" s="546">
        <v>340</v>
      </c>
      <c r="F36" s="546">
        <f t="shared" si="2"/>
        <v>20</v>
      </c>
      <c r="G36" s="546">
        <v>5</v>
      </c>
      <c r="H36" s="546" t="s">
        <v>12</v>
      </c>
      <c r="I36" s="546">
        <v>1</v>
      </c>
      <c r="J36" s="546">
        <v>14</v>
      </c>
      <c r="K36" s="546" t="s">
        <v>12</v>
      </c>
      <c r="L36" s="44"/>
      <c r="M36" s="66"/>
      <c r="N36" s="62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</row>
    <row r="37" spans="1:31" ht="19.5" customHeight="1">
      <c r="A37" s="15" t="s">
        <v>104</v>
      </c>
      <c r="B37" s="15"/>
      <c r="C37" s="6" t="s">
        <v>185</v>
      </c>
      <c r="D37" s="545">
        <f t="shared" si="1"/>
        <v>170</v>
      </c>
      <c r="E37" s="546">
        <v>167</v>
      </c>
      <c r="F37" s="546">
        <f t="shared" si="2"/>
        <v>3</v>
      </c>
      <c r="G37" s="546">
        <v>1</v>
      </c>
      <c r="H37" s="546" t="s">
        <v>12</v>
      </c>
      <c r="I37" s="546" t="s">
        <v>12</v>
      </c>
      <c r="J37" s="546">
        <v>2</v>
      </c>
      <c r="K37" s="546" t="s">
        <v>12</v>
      </c>
      <c r="L37" s="44"/>
      <c r="M37" s="66"/>
      <c r="N37" s="62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</row>
    <row r="38" spans="1:31" ht="19.5" customHeight="1">
      <c r="A38" s="15" t="s">
        <v>106</v>
      </c>
      <c r="B38" s="15"/>
      <c r="C38" s="6" t="s">
        <v>186</v>
      </c>
      <c r="D38" s="545">
        <f t="shared" si="1"/>
        <v>77</v>
      </c>
      <c r="E38" s="546">
        <v>74</v>
      </c>
      <c r="F38" s="546">
        <f t="shared" si="2"/>
        <v>3</v>
      </c>
      <c r="G38" s="546">
        <v>2</v>
      </c>
      <c r="H38" s="546" t="s">
        <v>12</v>
      </c>
      <c r="I38" s="546" t="s">
        <v>12</v>
      </c>
      <c r="J38" s="546">
        <v>1</v>
      </c>
      <c r="K38" s="546" t="s">
        <v>12</v>
      </c>
      <c r="L38" s="44"/>
      <c r="M38" s="66"/>
      <c r="N38" s="65" t="s">
        <v>69</v>
      </c>
      <c r="O38" s="218">
        <f>SUM(P38:R38)</f>
        <v>30</v>
      </c>
      <c r="P38" s="197" t="s">
        <v>12</v>
      </c>
      <c r="Q38" s="197">
        <v>4</v>
      </c>
      <c r="R38" s="197">
        <f>SUM(S38:AD38)</f>
        <v>26</v>
      </c>
      <c r="S38" s="197" t="s">
        <v>12</v>
      </c>
      <c r="T38" s="197">
        <v>1</v>
      </c>
      <c r="U38" s="197">
        <v>3</v>
      </c>
      <c r="V38" s="197" t="s">
        <v>12</v>
      </c>
      <c r="W38" s="197">
        <v>3</v>
      </c>
      <c r="X38" s="197" t="s">
        <v>12</v>
      </c>
      <c r="Y38" s="197">
        <v>2</v>
      </c>
      <c r="Z38" s="197">
        <v>1</v>
      </c>
      <c r="AA38" s="197">
        <v>16</v>
      </c>
      <c r="AB38" s="197" t="s">
        <v>12</v>
      </c>
      <c r="AC38" s="197" t="s">
        <v>12</v>
      </c>
      <c r="AD38" s="197" t="s">
        <v>12</v>
      </c>
      <c r="AE38" s="201">
        <v>2463.68</v>
      </c>
    </row>
    <row r="39" spans="1:31" ht="19.5" customHeight="1">
      <c r="A39" s="15"/>
      <c r="B39" s="15"/>
      <c r="C39" s="6" t="s">
        <v>187</v>
      </c>
      <c r="D39" s="545">
        <f t="shared" si="1"/>
        <v>177</v>
      </c>
      <c r="E39" s="546">
        <v>172</v>
      </c>
      <c r="F39" s="546">
        <f t="shared" si="2"/>
        <v>5</v>
      </c>
      <c r="G39" s="546">
        <v>3</v>
      </c>
      <c r="H39" s="546" t="s">
        <v>12</v>
      </c>
      <c r="I39" s="546" t="s">
        <v>12</v>
      </c>
      <c r="J39" s="546">
        <v>2</v>
      </c>
      <c r="K39" s="546" t="s">
        <v>12</v>
      </c>
      <c r="L39" s="44"/>
      <c r="M39" s="66"/>
      <c r="N39" s="62"/>
      <c r="O39" s="325"/>
      <c r="P39" s="325"/>
      <c r="Q39" s="325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6"/>
    </row>
    <row r="40" spans="1:31" ht="19.5" customHeight="1">
      <c r="A40" s="15"/>
      <c r="B40" s="15"/>
      <c r="C40" s="6"/>
      <c r="D40" s="546"/>
      <c r="E40" s="546"/>
      <c r="F40" s="546"/>
      <c r="G40" s="546"/>
      <c r="H40" s="546"/>
      <c r="I40" s="546"/>
      <c r="J40" s="546"/>
      <c r="K40" s="546"/>
      <c r="L40" s="44"/>
      <c r="M40" s="66"/>
      <c r="N40" s="65" t="s">
        <v>71</v>
      </c>
      <c r="O40" s="218">
        <f>SUM(P40:R40)</f>
        <v>20</v>
      </c>
      <c r="P40" s="197" t="s">
        <v>12</v>
      </c>
      <c r="Q40" s="197" t="s">
        <v>12</v>
      </c>
      <c r="R40" s="197">
        <f>SUM(S40:AD40)</f>
        <v>20</v>
      </c>
      <c r="S40" s="197" t="s">
        <v>12</v>
      </c>
      <c r="T40" s="197" t="s">
        <v>12</v>
      </c>
      <c r="U40" s="197">
        <v>1</v>
      </c>
      <c r="V40" s="197" t="s">
        <v>12</v>
      </c>
      <c r="W40" s="197" t="s">
        <v>12</v>
      </c>
      <c r="X40" s="197" t="s">
        <v>12</v>
      </c>
      <c r="Y40" s="197" t="s">
        <v>12</v>
      </c>
      <c r="Z40" s="197">
        <v>1</v>
      </c>
      <c r="AA40" s="197">
        <v>17</v>
      </c>
      <c r="AB40" s="197">
        <v>1</v>
      </c>
      <c r="AC40" s="197" t="s">
        <v>12</v>
      </c>
      <c r="AD40" s="197" t="s">
        <v>12</v>
      </c>
      <c r="AE40" s="201">
        <v>2911.03</v>
      </c>
    </row>
    <row r="41" spans="1:31" ht="19.5" customHeight="1">
      <c r="A41" s="15"/>
      <c r="B41" s="15"/>
      <c r="C41" s="6" t="s">
        <v>188</v>
      </c>
      <c r="D41" s="545">
        <f t="shared" si="1"/>
        <v>40</v>
      </c>
      <c r="E41" s="546">
        <v>38</v>
      </c>
      <c r="F41" s="546">
        <f t="shared" si="2"/>
        <v>2</v>
      </c>
      <c r="G41" s="546">
        <v>1</v>
      </c>
      <c r="H41" s="546" t="s">
        <v>12</v>
      </c>
      <c r="I41" s="546" t="s">
        <v>12</v>
      </c>
      <c r="J41" s="546">
        <v>1</v>
      </c>
      <c r="K41" s="546" t="s">
        <v>12</v>
      </c>
      <c r="L41" s="44"/>
      <c r="M41" s="7"/>
      <c r="N41" s="62"/>
      <c r="O41" s="325"/>
      <c r="P41" s="325"/>
      <c r="Q41" s="325"/>
      <c r="R41" s="325"/>
      <c r="S41" s="325"/>
      <c r="T41" s="325"/>
      <c r="U41" s="325"/>
      <c r="V41" s="325"/>
      <c r="W41" s="325"/>
      <c r="X41" s="325"/>
      <c r="Y41" s="325"/>
      <c r="Z41" s="325"/>
      <c r="AA41" s="325"/>
      <c r="AB41" s="325"/>
      <c r="AC41" s="325"/>
      <c r="AD41" s="325"/>
      <c r="AE41" s="326"/>
    </row>
    <row r="42" spans="1:31" ht="19.5" customHeight="1">
      <c r="A42" s="15" t="s">
        <v>110</v>
      </c>
      <c r="B42" s="15"/>
      <c r="C42" s="6" t="s">
        <v>189</v>
      </c>
      <c r="D42" s="545">
        <f t="shared" si="1"/>
        <v>81</v>
      </c>
      <c r="E42" s="546">
        <v>78</v>
      </c>
      <c r="F42" s="546">
        <f t="shared" si="2"/>
        <v>3</v>
      </c>
      <c r="G42" s="546" t="s">
        <v>12</v>
      </c>
      <c r="H42" s="546" t="s">
        <v>12</v>
      </c>
      <c r="I42" s="546" t="s">
        <v>12</v>
      </c>
      <c r="J42" s="546">
        <v>2</v>
      </c>
      <c r="K42" s="546">
        <v>1</v>
      </c>
      <c r="M42" s="66"/>
      <c r="N42" s="65" t="s">
        <v>27</v>
      </c>
      <c r="O42" s="218">
        <f>SUM(P42:R42)</f>
        <v>18</v>
      </c>
      <c r="P42" s="197" t="s">
        <v>12</v>
      </c>
      <c r="Q42" s="197" t="s">
        <v>12</v>
      </c>
      <c r="R42" s="197">
        <f>SUM(S42:AD42)</f>
        <v>18</v>
      </c>
      <c r="S42" s="197" t="s">
        <v>12</v>
      </c>
      <c r="T42" s="197" t="s">
        <v>12</v>
      </c>
      <c r="U42" s="197" t="s">
        <v>12</v>
      </c>
      <c r="V42" s="197" t="s">
        <v>12</v>
      </c>
      <c r="W42" s="197">
        <v>1</v>
      </c>
      <c r="X42" s="197" t="s">
        <v>12</v>
      </c>
      <c r="Y42" s="197">
        <v>1</v>
      </c>
      <c r="Z42" s="197">
        <v>1</v>
      </c>
      <c r="AA42" s="197">
        <v>12</v>
      </c>
      <c r="AB42" s="197">
        <v>3</v>
      </c>
      <c r="AC42" s="197" t="s">
        <v>12</v>
      </c>
      <c r="AD42" s="197" t="s">
        <v>12</v>
      </c>
      <c r="AE42" s="201">
        <v>2758.61</v>
      </c>
    </row>
    <row r="43" spans="1:31" ht="19.5" customHeight="1">
      <c r="A43" s="15"/>
      <c r="B43" s="15"/>
      <c r="C43" s="6" t="s">
        <v>190</v>
      </c>
      <c r="D43" s="545">
        <f t="shared" si="1"/>
        <v>37</v>
      </c>
      <c r="E43" s="546">
        <v>34</v>
      </c>
      <c r="F43" s="546">
        <f t="shared" si="2"/>
        <v>3</v>
      </c>
      <c r="G43" s="546" t="s">
        <v>12</v>
      </c>
      <c r="H43" s="546" t="s">
        <v>12</v>
      </c>
      <c r="I43" s="546" t="s">
        <v>12</v>
      </c>
      <c r="J43" s="546">
        <v>3</v>
      </c>
      <c r="K43" s="546" t="s">
        <v>12</v>
      </c>
      <c r="M43" s="7"/>
      <c r="N43" s="62"/>
      <c r="O43" s="325"/>
      <c r="P43" s="325"/>
      <c r="Q43" s="325"/>
      <c r="R43" s="325"/>
      <c r="S43" s="325"/>
      <c r="T43" s="325"/>
      <c r="U43" s="325"/>
      <c r="V43" s="325"/>
      <c r="W43" s="325"/>
      <c r="X43" s="325"/>
      <c r="Y43" s="325"/>
      <c r="Z43" s="325"/>
      <c r="AA43" s="325"/>
      <c r="AB43" s="325"/>
      <c r="AC43" s="325"/>
      <c r="AD43" s="325"/>
      <c r="AE43" s="326"/>
    </row>
    <row r="44" spans="1:31" ht="19.5" customHeight="1">
      <c r="A44" s="15" t="s">
        <v>113</v>
      </c>
      <c r="B44" s="15"/>
      <c r="C44" s="6" t="s">
        <v>191</v>
      </c>
      <c r="D44" s="545">
        <f t="shared" si="1"/>
        <v>28</v>
      </c>
      <c r="E44" s="546">
        <v>22</v>
      </c>
      <c r="F44" s="546">
        <f t="shared" si="2"/>
        <v>6</v>
      </c>
      <c r="G44" s="546" t="s">
        <v>12</v>
      </c>
      <c r="H44" s="546" t="s">
        <v>12</v>
      </c>
      <c r="I44" s="546" t="s">
        <v>12</v>
      </c>
      <c r="J44" s="546">
        <v>6</v>
      </c>
      <c r="K44" s="546" t="s">
        <v>12</v>
      </c>
      <c r="L44" s="44"/>
      <c r="M44" s="66"/>
      <c r="N44" s="67" t="s">
        <v>28</v>
      </c>
      <c r="O44" s="218">
        <f>SUM(P44:R44)</f>
        <v>16</v>
      </c>
      <c r="P44" s="197" t="s">
        <v>12</v>
      </c>
      <c r="Q44" s="197" t="s">
        <v>12</v>
      </c>
      <c r="R44" s="197">
        <f>SUM(S44:AD44)</f>
        <v>16</v>
      </c>
      <c r="S44" s="197" t="s">
        <v>12</v>
      </c>
      <c r="T44" s="197" t="s">
        <v>12</v>
      </c>
      <c r="U44" s="197" t="s">
        <v>12</v>
      </c>
      <c r="V44" s="197">
        <v>2</v>
      </c>
      <c r="W44" s="197" t="s">
        <v>12</v>
      </c>
      <c r="X44" s="197" t="s">
        <v>12</v>
      </c>
      <c r="Y44" s="197">
        <v>1</v>
      </c>
      <c r="Z44" s="197">
        <v>1</v>
      </c>
      <c r="AA44" s="197">
        <v>10</v>
      </c>
      <c r="AB44" s="197">
        <v>2</v>
      </c>
      <c r="AC44" s="197" t="s">
        <v>12</v>
      </c>
      <c r="AD44" s="197" t="s">
        <v>12</v>
      </c>
      <c r="AE44" s="201">
        <v>2129.23</v>
      </c>
    </row>
    <row r="45" spans="1:31" ht="19.5" customHeight="1">
      <c r="A45" s="15"/>
      <c r="B45" s="15"/>
      <c r="C45" s="6" t="s">
        <v>115</v>
      </c>
      <c r="D45" s="545">
        <f t="shared" si="1"/>
        <v>45</v>
      </c>
      <c r="E45" s="546">
        <v>43</v>
      </c>
      <c r="F45" s="546">
        <f t="shared" si="2"/>
        <v>2</v>
      </c>
      <c r="G45" s="546">
        <v>2</v>
      </c>
      <c r="H45" s="546" t="s">
        <v>12</v>
      </c>
      <c r="I45" s="546" t="s">
        <v>12</v>
      </c>
      <c r="J45" s="546" t="s">
        <v>12</v>
      </c>
      <c r="K45" s="546" t="s">
        <v>12</v>
      </c>
      <c r="L45" s="44"/>
      <c r="M45" s="7"/>
      <c r="N45" s="62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</row>
    <row r="46" spans="1:31" ht="19.5" customHeight="1">
      <c r="A46" s="15"/>
      <c r="B46" s="15"/>
      <c r="C46" s="6"/>
      <c r="D46" s="546"/>
      <c r="E46" s="546"/>
      <c r="F46" s="546"/>
      <c r="G46" s="546"/>
      <c r="H46" s="546"/>
      <c r="I46" s="546"/>
      <c r="J46" s="546"/>
      <c r="K46" s="546"/>
      <c r="L46" s="44"/>
      <c r="M46" s="413" t="s">
        <v>16</v>
      </c>
      <c r="N46" s="421"/>
      <c r="O46" s="218">
        <f>SUM(P46:R46)</f>
        <v>2</v>
      </c>
      <c r="P46" s="197" t="s">
        <v>12</v>
      </c>
      <c r="Q46" s="197">
        <v>1</v>
      </c>
      <c r="R46" s="197">
        <f>SUM(S46:AD46)</f>
        <v>1</v>
      </c>
      <c r="S46" s="197" t="s">
        <v>12</v>
      </c>
      <c r="T46" s="197">
        <v>1</v>
      </c>
      <c r="U46" s="197" t="s">
        <v>12</v>
      </c>
      <c r="V46" s="197" t="s">
        <v>12</v>
      </c>
      <c r="W46" s="197" t="s">
        <v>12</v>
      </c>
      <c r="X46" s="197" t="s">
        <v>12</v>
      </c>
      <c r="Y46" s="197" t="s">
        <v>12</v>
      </c>
      <c r="Z46" s="197" t="s">
        <v>12</v>
      </c>
      <c r="AA46" s="197" t="s">
        <v>12</v>
      </c>
      <c r="AB46" s="197" t="s">
        <v>12</v>
      </c>
      <c r="AC46" s="197" t="s">
        <v>12</v>
      </c>
      <c r="AD46" s="197" t="s">
        <v>12</v>
      </c>
      <c r="AE46" s="201">
        <v>2.7</v>
      </c>
    </row>
    <row r="47" spans="1:31" ht="19.5" customHeight="1">
      <c r="A47" s="15" t="s">
        <v>116</v>
      </c>
      <c r="B47" s="15"/>
      <c r="C47" s="6" t="s">
        <v>192</v>
      </c>
      <c r="D47" s="546" t="s">
        <v>12</v>
      </c>
      <c r="E47" s="546" t="s">
        <v>12</v>
      </c>
      <c r="F47" s="546" t="s">
        <v>12</v>
      </c>
      <c r="G47" s="546" t="s">
        <v>12</v>
      </c>
      <c r="H47" s="546" t="s">
        <v>12</v>
      </c>
      <c r="I47" s="546" t="s">
        <v>12</v>
      </c>
      <c r="J47" s="546" t="s">
        <v>12</v>
      </c>
      <c r="K47" s="546" t="s">
        <v>12</v>
      </c>
      <c r="L47" s="44"/>
      <c r="M47" s="7"/>
      <c r="N47" s="62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</row>
    <row r="48" spans="1:31" ht="19.5" customHeight="1">
      <c r="A48" s="15" t="s">
        <v>119</v>
      </c>
      <c r="B48" s="15"/>
      <c r="C48" s="6" t="s">
        <v>193</v>
      </c>
      <c r="D48" s="545">
        <f t="shared" si="1"/>
        <v>20</v>
      </c>
      <c r="E48" s="546">
        <v>17</v>
      </c>
      <c r="F48" s="546">
        <f t="shared" si="2"/>
        <v>3</v>
      </c>
      <c r="G48" s="546" t="s">
        <v>12</v>
      </c>
      <c r="H48" s="546" t="s">
        <v>12</v>
      </c>
      <c r="I48" s="546" t="s">
        <v>12</v>
      </c>
      <c r="J48" s="546">
        <v>3</v>
      </c>
      <c r="K48" s="546" t="s">
        <v>12</v>
      </c>
      <c r="L48" s="44"/>
      <c r="M48" s="7"/>
      <c r="N48" s="62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</row>
    <row r="49" spans="1:31" ht="19.5" customHeight="1">
      <c r="A49" s="15" t="s">
        <v>121</v>
      </c>
      <c r="B49" s="15"/>
      <c r="C49" s="6" t="s">
        <v>194</v>
      </c>
      <c r="D49" s="545">
        <f t="shared" si="1"/>
        <v>9</v>
      </c>
      <c r="E49" s="546">
        <v>9</v>
      </c>
      <c r="F49" s="546" t="s">
        <v>12</v>
      </c>
      <c r="G49" s="546" t="s">
        <v>12</v>
      </c>
      <c r="H49" s="546" t="s">
        <v>12</v>
      </c>
      <c r="I49" s="546" t="s">
        <v>12</v>
      </c>
      <c r="J49" s="546" t="s">
        <v>12</v>
      </c>
      <c r="K49" s="546" t="s">
        <v>12</v>
      </c>
      <c r="L49" s="44"/>
      <c r="M49" s="413" t="s">
        <v>17</v>
      </c>
      <c r="N49" s="414"/>
      <c r="O49" s="218">
        <f>SUM(P49:R49)</f>
        <v>83</v>
      </c>
      <c r="P49" s="197" t="s">
        <v>12</v>
      </c>
      <c r="Q49" s="197">
        <v>33</v>
      </c>
      <c r="R49" s="197">
        <f>SUM(S49:AD49)</f>
        <v>50</v>
      </c>
      <c r="S49" s="197">
        <v>6</v>
      </c>
      <c r="T49" s="197">
        <v>36</v>
      </c>
      <c r="U49" s="197">
        <v>8</v>
      </c>
      <c r="V49" s="197" t="s">
        <v>12</v>
      </c>
      <c r="W49" s="197" t="s">
        <v>12</v>
      </c>
      <c r="X49" s="197" t="s">
        <v>12</v>
      </c>
      <c r="Y49" s="197" t="s">
        <v>12</v>
      </c>
      <c r="Z49" s="197" t="s">
        <v>12</v>
      </c>
      <c r="AA49" s="197" t="s">
        <v>12</v>
      </c>
      <c r="AB49" s="197" t="s">
        <v>12</v>
      </c>
      <c r="AC49" s="197" t="s">
        <v>12</v>
      </c>
      <c r="AD49" s="197" t="s">
        <v>12</v>
      </c>
      <c r="AE49" s="201">
        <v>94.96</v>
      </c>
    </row>
    <row r="50" spans="1:31" ht="19.5" customHeight="1">
      <c r="A50" s="15" t="s">
        <v>123</v>
      </c>
      <c r="B50" s="15"/>
      <c r="C50" s="6" t="s">
        <v>195</v>
      </c>
      <c r="D50" s="545">
        <f t="shared" si="1"/>
        <v>23</v>
      </c>
      <c r="E50" s="546">
        <v>18</v>
      </c>
      <c r="F50" s="546">
        <f t="shared" si="2"/>
        <v>5</v>
      </c>
      <c r="G50" s="546">
        <v>5</v>
      </c>
      <c r="H50" s="546" t="s">
        <v>12</v>
      </c>
      <c r="I50" s="546" t="s">
        <v>12</v>
      </c>
      <c r="J50" s="546" t="s">
        <v>12</v>
      </c>
      <c r="K50" s="546" t="s">
        <v>12</v>
      </c>
      <c r="M50" s="7"/>
      <c r="N50" s="62"/>
      <c r="O50" s="325"/>
      <c r="P50" s="325"/>
      <c r="Q50" s="325"/>
      <c r="R50" s="325"/>
      <c r="S50" s="325"/>
      <c r="T50" s="325"/>
      <c r="U50" s="325"/>
      <c r="V50" s="325"/>
      <c r="W50" s="325"/>
      <c r="X50" s="325"/>
      <c r="Y50" s="325"/>
      <c r="Z50" s="325"/>
      <c r="AA50" s="325"/>
      <c r="AB50" s="325"/>
      <c r="AC50" s="325"/>
      <c r="AD50" s="325"/>
      <c r="AE50" s="326"/>
    </row>
    <row r="51" spans="1:31" ht="19.5" customHeight="1">
      <c r="A51" s="15" t="s">
        <v>125</v>
      </c>
      <c r="B51" s="15"/>
      <c r="C51" s="6" t="s">
        <v>196</v>
      </c>
      <c r="D51" s="545">
        <f t="shared" si="1"/>
        <v>1</v>
      </c>
      <c r="E51" s="546">
        <v>1</v>
      </c>
      <c r="F51" s="546" t="s">
        <v>12</v>
      </c>
      <c r="G51" s="546" t="s">
        <v>12</v>
      </c>
      <c r="H51" s="546" t="s">
        <v>12</v>
      </c>
      <c r="I51" s="546" t="s">
        <v>12</v>
      </c>
      <c r="J51" s="546" t="s">
        <v>12</v>
      </c>
      <c r="K51" s="546" t="s">
        <v>12</v>
      </c>
      <c r="M51" s="413" t="s">
        <v>18</v>
      </c>
      <c r="N51" s="414"/>
      <c r="O51" s="218">
        <f>SUM(P51:R51)</f>
        <v>9</v>
      </c>
      <c r="P51" s="197" t="s">
        <v>12</v>
      </c>
      <c r="Q51" s="197">
        <v>4</v>
      </c>
      <c r="R51" s="197">
        <f>SUM(S51:AD51)</f>
        <v>5</v>
      </c>
      <c r="S51" s="197" t="s">
        <v>12</v>
      </c>
      <c r="T51" s="197">
        <v>3</v>
      </c>
      <c r="U51" s="197">
        <v>2</v>
      </c>
      <c r="V51" s="197" t="s">
        <v>12</v>
      </c>
      <c r="W51" s="197" t="s">
        <v>12</v>
      </c>
      <c r="X51" s="197" t="s">
        <v>12</v>
      </c>
      <c r="Y51" s="197" t="s">
        <v>12</v>
      </c>
      <c r="Z51" s="197" t="s">
        <v>12</v>
      </c>
      <c r="AA51" s="197" t="s">
        <v>12</v>
      </c>
      <c r="AB51" s="197" t="s">
        <v>12</v>
      </c>
      <c r="AC51" s="197" t="s">
        <v>12</v>
      </c>
      <c r="AD51" s="197" t="s">
        <v>12</v>
      </c>
      <c r="AE51" s="201">
        <v>14.54</v>
      </c>
    </row>
    <row r="52" spans="1:31" ht="19.5" customHeight="1">
      <c r="A52" s="15"/>
      <c r="B52" s="15"/>
      <c r="C52" s="6"/>
      <c r="D52" s="546"/>
      <c r="E52" s="546"/>
      <c r="F52" s="546"/>
      <c r="G52" s="546"/>
      <c r="H52" s="546"/>
      <c r="I52" s="546"/>
      <c r="J52" s="546"/>
      <c r="K52" s="546"/>
      <c r="M52" s="7"/>
      <c r="N52" s="62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6"/>
    </row>
    <row r="53" spans="1:31" ht="19.5" customHeight="1">
      <c r="A53" s="15" t="s">
        <v>127</v>
      </c>
      <c r="B53" s="15"/>
      <c r="C53" s="6" t="s">
        <v>197</v>
      </c>
      <c r="D53" s="545">
        <f t="shared" si="1"/>
        <v>32</v>
      </c>
      <c r="E53" s="546">
        <v>30</v>
      </c>
      <c r="F53" s="546">
        <f t="shared" si="2"/>
        <v>2</v>
      </c>
      <c r="G53" s="546" t="s">
        <v>12</v>
      </c>
      <c r="H53" s="546" t="s">
        <v>12</v>
      </c>
      <c r="I53" s="546" t="s">
        <v>12</v>
      </c>
      <c r="J53" s="546">
        <v>2</v>
      </c>
      <c r="K53" s="546" t="s">
        <v>12</v>
      </c>
      <c r="M53" s="413" t="s">
        <v>19</v>
      </c>
      <c r="N53" s="414"/>
      <c r="O53" s="218">
        <f>SUM(P53:R53)</f>
        <v>52</v>
      </c>
      <c r="P53" s="197" t="s">
        <v>12</v>
      </c>
      <c r="Q53" s="197">
        <v>19</v>
      </c>
      <c r="R53" s="197">
        <f>SUM(S53:AD53)</f>
        <v>33</v>
      </c>
      <c r="S53" s="197">
        <v>1</v>
      </c>
      <c r="T53" s="197">
        <v>29</v>
      </c>
      <c r="U53" s="197">
        <v>3</v>
      </c>
      <c r="V53" s="197" t="s">
        <v>12</v>
      </c>
      <c r="W53" s="197" t="s">
        <v>12</v>
      </c>
      <c r="X53" s="197" t="s">
        <v>12</v>
      </c>
      <c r="Y53" s="197" t="s">
        <v>12</v>
      </c>
      <c r="Z53" s="197" t="s">
        <v>12</v>
      </c>
      <c r="AA53" s="197" t="s">
        <v>12</v>
      </c>
      <c r="AB53" s="197" t="s">
        <v>12</v>
      </c>
      <c r="AC53" s="197" t="s">
        <v>12</v>
      </c>
      <c r="AD53" s="197" t="s">
        <v>12</v>
      </c>
      <c r="AE53" s="201">
        <v>65.68</v>
      </c>
    </row>
    <row r="54" spans="1:31" ht="19.5" customHeight="1">
      <c r="A54" s="15" t="s">
        <v>129</v>
      </c>
      <c r="B54" s="15"/>
      <c r="C54" s="6" t="s">
        <v>198</v>
      </c>
      <c r="D54" s="545">
        <f t="shared" si="1"/>
        <v>44</v>
      </c>
      <c r="E54" s="546">
        <v>29</v>
      </c>
      <c r="F54" s="546">
        <f t="shared" si="2"/>
        <v>15</v>
      </c>
      <c r="G54" s="546">
        <v>15</v>
      </c>
      <c r="H54" s="546" t="s">
        <v>12</v>
      </c>
      <c r="I54" s="546" t="s">
        <v>12</v>
      </c>
      <c r="J54" s="546" t="s">
        <v>12</v>
      </c>
      <c r="K54" s="546" t="s">
        <v>12</v>
      </c>
      <c r="M54" s="7"/>
      <c r="N54" s="62"/>
      <c r="O54" s="218"/>
      <c r="P54" s="325"/>
      <c r="Q54" s="325"/>
      <c r="R54" s="197"/>
      <c r="S54" s="325"/>
      <c r="T54" s="325"/>
      <c r="U54" s="325"/>
      <c r="V54" s="325"/>
      <c r="W54" s="197"/>
      <c r="X54" s="325"/>
      <c r="Y54" s="325"/>
      <c r="Z54" s="325"/>
      <c r="AA54" s="325"/>
      <c r="AB54" s="325"/>
      <c r="AC54" s="325"/>
      <c r="AD54" s="325"/>
      <c r="AE54" s="326"/>
    </row>
    <row r="55" spans="1:31" ht="19.5" customHeight="1">
      <c r="A55" s="15" t="s">
        <v>131</v>
      </c>
      <c r="B55" s="15"/>
      <c r="C55" s="6" t="s">
        <v>199</v>
      </c>
      <c r="D55" s="545">
        <f t="shared" si="1"/>
        <v>12</v>
      </c>
      <c r="E55" s="546">
        <v>12</v>
      </c>
      <c r="F55" s="546" t="s">
        <v>12</v>
      </c>
      <c r="G55" s="546" t="s">
        <v>12</v>
      </c>
      <c r="H55" s="546" t="s">
        <v>12</v>
      </c>
      <c r="I55" s="546" t="s">
        <v>12</v>
      </c>
      <c r="J55" s="546" t="s">
        <v>12</v>
      </c>
      <c r="K55" s="546" t="s">
        <v>12</v>
      </c>
      <c r="M55" s="413" t="s">
        <v>20</v>
      </c>
      <c r="N55" s="414"/>
      <c r="O55" s="218">
        <f>SUM(O16:O27,O46:O53)</f>
        <v>3054</v>
      </c>
      <c r="P55" s="197">
        <f>SUM(P16:P27,P46:P53)</f>
        <v>5</v>
      </c>
      <c r="Q55" s="197">
        <f aca="true" t="shared" si="4" ref="Q55:AE55">SUM(Q16:Q27,Q46:Q53)</f>
        <v>1415</v>
      </c>
      <c r="R55" s="197">
        <f t="shared" si="4"/>
        <v>1634</v>
      </c>
      <c r="S55" s="197">
        <f t="shared" si="4"/>
        <v>135</v>
      </c>
      <c r="T55" s="197">
        <f t="shared" si="4"/>
        <v>807</v>
      </c>
      <c r="U55" s="197">
        <f t="shared" si="4"/>
        <v>504</v>
      </c>
      <c r="V55" s="197">
        <f t="shared" si="4"/>
        <v>188</v>
      </c>
      <c r="W55" s="197" t="s">
        <v>12</v>
      </c>
      <c r="X55" s="197" t="s">
        <v>12</v>
      </c>
      <c r="Y55" s="197" t="s">
        <v>12</v>
      </c>
      <c r="Z55" s="197" t="s">
        <v>12</v>
      </c>
      <c r="AA55" s="197" t="s">
        <v>12</v>
      </c>
      <c r="AB55" s="197" t="s">
        <v>12</v>
      </c>
      <c r="AC55" s="197" t="s">
        <v>12</v>
      </c>
      <c r="AD55" s="197" t="s">
        <v>12</v>
      </c>
      <c r="AE55" s="319">
        <f t="shared" si="4"/>
        <v>5121.97</v>
      </c>
    </row>
    <row r="56" spans="1:31" ht="19.5" customHeight="1">
      <c r="A56" s="15" t="s">
        <v>133</v>
      </c>
      <c r="B56" s="15"/>
      <c r="C56" s="6" t="s">
        <v>200</v>
      </c>
      <c r="D56" s="545">
        <f t="shared" si="1"/>
        <v>13</v>
      </c>
      <c r="E56" s="546">
        <v>12</v>
      </c>
      <c r="F56" s="546">
        <f t="shared" si="2"/>
        <v>1</v>
      </c>
      <c r="G56" s="546" t="s">
        <v>12</v>
      </c>
      <c r="H56" s="546" t="s">
        <v>12</v>
      </c>
      <c r="I56" s="546" t="s">
        <v>12</v>
      </c>
      <c r="J56" s="546">
        <v>1</v>
      </c>
      <c r="K56" s="546" t="s">
        <v>12</v>
      </c>
      <c r="M56" s="7"/>
      <c r="N56" s="62"/>
      <c r="O56" s="218"/>
      <c r="P56" s="325"/>
      <c r="Q56" s="325"/>
      <c r="R56" s="197"/>
      <c r="S56" s="325"/>
      <c r="T56" s="325"/>
      <c r="U56" s="325"/>
      <c r="V56" s="325"/>
      <c r="W56" s="325"/>
      <c r="X56" s="197"/>
      <c r="Y56" s="325"/>
      <c r="Z56" s="325"/>
      <c r="AA56" s="325"/>
      <c r="AB56" s="325"/>
      <c r="AC56" s="325"/>
      <c r="AD56" s="197"/>
      <c r="AE56" s="326"/>
    </row>
    <row r="57" spans="1:31" ht="19.5" customHeight="1">
      <c r="A57" s="15" t="s">
        <v>135</v>
      </c>
      <c r="B57" s="15"/>
      <c r="C57" s="6" t="s">
        <v>201</v>
      </c>
      <c r="D57" s="545">
        <f t="shared" si="1"/>
        <v>3</v>
      </c>
      <c r="E57" s="546">
        <v>3</v>
      </c>
      <c r="F57" s="546" t="s">
        <v>12</v>
      </c>
      <c r="G57" s="546" t="s">
        <v>12</v>
      </c>
      <c r="H57" s="546" t="s">
        <v>12</v>
      </c>
      <c r="I57" s="546" t="s">
        <v>12</v>
      </c>
      <c r="J57" s="546" t="s">
        <v>12</v>
      </c>
      <c r="K57" s="546" t="s">
        <v>12</v>
      </c>
      <c r="M57" s="418" t="s">
        <v>21</v>
      </c>
      <c r="N57" s="419"/>
      <c r="O57" s="327">
        <f>SUM(O29:O42)</f>
        <v>273</v>
      </c>
      <c r="P57" s="314">
        <f>SUM(P29:P42)</f>
        <v>1</v>
      </c>
      <c r="Q57" s="314">
        <f aca="true" t="shared" si="5" ref="Q57:AE57">SUM(Q29:Q42)</f>
        <v>20</v>
      </c>
      <c r="R57" s="314">
        <f t="shared" si="5"/>
        <v>252</v>
      </c>
      <c r="S57" s="314" t="s">
        <v>12</v>
      </c>
      <c r="T57" s="314">
        <f t="shared" si="5"/>
        <v>23</v>
      </c>
      <c r="U57" s="314">
        <f t="shared" si="5"/>
        <v>36</v>
      </c>
      <c r="V57" s="314">
        <f t="shared" si="5"/>
        <v>52</v>
      </c>
      <c r="W57" s="314">
        <f t="shared" si="5"/>
        <v>61</v>
      </c>
      <c r="X57" s="314" t="s">
        <v>12</v>
      </c>
      <c r="Y57" s="314">
        <f t="shared" si="5"/>
        <v>25</v>
      </c>
      <c r="Z57" s="314">
        <f t="shared" si="5"/>
        <v>6</v>
      </c>
      <c r="AA57" s="314">
        <f t="shared" si="5"/>
        <v>45</v>
      </c>
      <c r="AB57" s="314">
        <f t="shared" si="5"/>
        <v>4</v>
      </c>
      <c r="AC57" s="314" t="s">
        <v>12</v>
      </c>
      <c r="AD57" s="314" t="s">
        <v>12</v>
      </c>
      <c r="AE57" s="328">
        <f t="shared" si="5"/>
        <v>10753.37</v>
      </c>
    </row>
    <row r="58" spans="1:13" ht="19.5" customHeight="1">
      <c r="A58" s="15"/>
      <c r="B58" s="15"/>
      <c r="C58" s="6"/>
      <c r="D58" s="546"/>
      <c r="E58" s="546"/>
      <c r="F58" s="546"/>
      <c r="G58" s="546"/>
      <c r="H58" s="546"/>
      <c r="I58" s="546"/>
      <c r="J58" s="546"/>
      <c r="K58" s="546"/>
      <c r="M58" s="278" t="s">
        <v>707</v>
      </c>
    </row>
    <row r="59" spans="1:13" ht="19.5" customHeight="1">
      <c r="A59" s="45" t="s">
        <v>640</v>
      </c>
      <c r="B59" s="45"/>
      <c r="C59" s="15" t="s">
        <v>639</v>
      </c>
      <c r="D59" s="545">
        <f t="shared" si="1"/>
        <v>25</v>
      </c>
      <c r="E59" s="546">
        <v>23</v>
      </c>
      <c r="F59" s="546">
        <f t="shared" si="2"/>
        <v>2</v>
      </c>
      <c r="G59" s="546" t="s">
        <v>12</v>
      </c>
      <c r="H59" s="546" t="s">
        <v>12</v>
      </c>
      <c r="I59" s="546" t="s">
        <v>12</v>
      </c>
      <c r="J59" s="546">
        <v>2</v>
      </c>
      <c r="K59" s="546" t="s">
        <v>12</v>
      </c>
      <c r="M59" s="1" t="s">
        <v>636</v>
      </c>
    </row>
    <row r="60" spans="1:31" ht="15" customHeight="1">
      <c r="A60" s="15" t="s">
        <v>139</v>
      </c>
      <c r="B60" s="15"/>
      <c r="C60" s="6" t="s">
        <v>202</v>
      </c>
      <c r="D60" s="545">
        <f t="shared" si="1"/>
        <v>77</v>
      </c>
      <c r="E60" s="546">
        <v>74</v>
      </c>
      <c r="F60" s="546">
        <f t="shared" si="2"/>
        <v>3</v>
      </c>
      <c r="G60" s="546">
        <v>2</v>
      </c>
      <c r="H60" s="546" t="s">
        <v>12</v>
      </c>
      <c r="I60" s="546" t="s">
        <v>12</v>
      </c>
      <c r="J60" s="546">
        <v>1</v>
      </c>
      <c r="K60" s="546" t="s">
        <v>12</v>
      </c>
      <c r="N60" s="7"/>
      <c r="O60" s="7"/>
      <c r="P60" s="63"/>
      <c r="Q60" s="63"/>
      <c r="R60" s="7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4"/>
    </row>
    <row r="61" spans="1:14" ht="15" customHeight="1">
      <c r="A61" s="48"/>
      <c r="B61" s="48"/>
      <c r="C61" s="49" t="s">
        <v>203</v>
      </c>
      <c r="D61" s="547">
        <f t="shared" si="1"/>
        <v>17</v>
      </c>
      <c r="E61" s="548">
        <v>17</v>
      </c>
      <c r="F61" s="549" t="s">
        <v>12</v>
      </c>
      <c r="G61" s="549" t="s">
        <v>12</v>
      </c>
      <c r="H61" s="549" t="s">
        <v>12</v>
      </c>
      <c r="I61" s="549" t="s">
        <v>12</v>
      </c>
      <c r="J61" s="549" t="s">
        <v>12</v>
      </c>
      <c r="K61" s="548" t="s">
        <v>12</v>
      </c>
      <c r="M61" s="7"/>
      <c r="N61" s="7"/>
    </row>
    <row r="62" spans="1:4" ht="15" customHeight="1">
      <c r="A62" s="278" t="s">
        <v>735</v>
      </c>
      <c r="D62" s="35"/>
    </row>
    <row r="63" spans="1:4" ht="15" customHeight="1">
      <c r="A63" s="1" t="s">
        <v>636</v>
      </c>
      <c r="D63" s="35"/>
    </row>
    <row r="64" ht="15" customHeight="1"/>
  </sheetData>
  <sheetProtection/>
  <mergeCells count="34">
    <mergeCell ref="A2:K2"/>
    <mergeCell ref="M2:AE2"/>
    <mergeCell ref="M3:AE3"/>
    <mergeCell ref="A4:K4"/>
    <mergeCell ref="A6:C8"/>
    <mergeCell ref="F6:K6"/>
    <mergeCell ref="M6:N8"/>
    <mergeCell ref="H7:H8"/>
    <mergeCell ref="A3:K3"/>
    <mergeCell ref="AE6:AE8"/>
    <mergeCell ref="R7:R8"/>
    <mergeCell ref="P6:P8"/>
    <mergeCell ref="Q6:Q8"/>
    <mergeCell ref="R6:AD6"/>
    <mergeCell ref="M53:N53"/>
    <mergeCell ref="A9:C9"/>
    <mergeCell ref="M10:N10"/>
    <mergeCell ref="M11:N11"/>
    <mergeCell ref="M12:N12"/>
    <mergeCell ref="I7:I8"/>
    <mergeCell ref="F7:F8"/>
    <mergeCell ref="G7:G8"/>
    <mergeCell ref="M57:N57"/>
    <mergeCell ref="M20:N20"/>
    <mergeCell ref="M46:N46"/>
    <mergeCell ref="M49:N49"/>
    <mergeCell ref="M51:N51"/>
    <mergeCell ref="M13:N13"/>
    <mergeCell ref="M14:N14"/>
    <mergeCell ref="M16:N16"/>
    <mergeCell ref="M18:N18"/>
    <mergeCell ref="M55:N55"/>
    <mergeCell ref="J7:J8"/>
    <mergeCell ref="K7:K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zoomScale="70" zoomScaleNormal="70" zoomScalePageLayoutView="0" workbookViewId="0" topLeftCell="A1">
      <selection activeCell="N39" sqref="N39"/>
    </sheetView>
  </sheetViews>
  <sheetFormatPr defaultColWidth="10.59765625" defaultRowHeight="15"/>
  <cols>
    <col min="1" max="1" width="9.59765625" style="1" customWidth="1"/>
    <col min="2" max="2" width="1.59765625" style="1" customWidth="1"/>
    <col min="3" max="3" width="9.59765625" style="1" customWidth="1"/>
    <col min="4" max="17" width="11.59765625" style="1" customWidth="1"/>
    <col min="18" max="18" width="14.59765625" style="1" customWidth="1"/>
    <col min="19" max="16384" width="10.59765625" style="1" customWidth="1"/>
  </cols>
  <sheetData>
    <row r="1" spans="1:18" s="38" customFormat="1" ht="19.5" customHeight="1">
      <c r="A1" s="2" t="s">
        <v>204</v>
      </c>
      <c r="R1" s="3" t="s">
        <v>205</v>
      </c>
    </row>
    <row r="2" spans="1:18" ht="19.5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</row>
    <row r="3" spans="2:18" ht="19.5" customHeight="1">
      <c r="B3" s="122"/>
      <c r="C3" s="122"/>
      <c r="D3" s="122"/>
      <c r="E3" s="122"/>
      <c r="F3" s="122"/>
      <c r="G3" s="122"/>
      <c r="H3" s="290" t="s">
        <v>744</v>
      </c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ht="18" customHeight="1" thickBot="1">
      <c r="Q4" s="63" t="s">
        <v>206</v>
      </c>
    </row>
    <row r="5" spans="1:18" ht="14.25">
      <c r="A5" s="427" t="s">
        <v>207</v>
      </c>
      <c r="B5" s="427"/>
      <c r="C5" s="394"/>
      <c r="D5" s="25"/>
      <c r="E5" s="437" t="s">
        <v>208</v>
      </c>
      <c r="F5" s="437" t="s">
        <v>209</v>
      </c>
      <c r="G5" s="438" t="s">
        <v>210</v>
      </c>
      <c r="H5" s="401"/>
      <c r="I5" s="401"/>
      <c r="J5" s="401"/>
      <c r="K5" s="401"/>
      <c r="L5" s="401"/>
      <c r="M5" s="401"/>
      <c r="N5" s="401"/>
      <c r="O5" s="401"/>
      <c r="P5" s="401"/>
      <c r="Q5" s="439"/>
      <c r="R5" s="440" t="s">
        <v>749</v>
      </c>
    </row>
    <row r="6" spans="1:18" ht="14.25">
      <c r="A6" s="395"/>
      <c r="B6" s="395"/>
      <c r="C6" s="396"/>
      <c r="D6" s="27" t="s">
        <v>211</v>
      </c>
      <c r="E6" s="403"/>
      <c r="F6" s="403"/>
      <c r="G6" s="433" t="s">
        <v>7</v>
      </c>
      <c r="H6" s="441" t="s">
        <v>745</v>
      </c>
      <c r="I6" s="436" t="s">
        <v>746</v>
      </c>
      <c r="J6" s="436" t="s">
        <v>747</v>
      </c>
      <c r="K6" s="436" t="s">
        <v>748</v>
      </c>
      <c r="L6" s="433" t="s">
        <v>212</v>
      </c>
      <c r="M6" s="433" t="s">
        <v>213</v>
      </c>
      <c r="N6" s="433" t="s">
        <v>214</v>
      </c>
      <c r="O6" s="433" t="s">
        <v>183</v>
      </c>
      <c r="P6" s="433" t="s">
        <v>25</v>
      </c>
      <c r="Q6" s="434" t="s">
        <v>26</v>
      </c>
      <c r="R6" s="429"/>
    </row>
    <row r="7" spans="1:18" ht="14.25">
      <c r="A7" s="397"/>
      <c r="B7" s="397"/>
      <c r="C7" s="398"/>
      <c r="D7" s="29"/>
      <c r="E7" s="422"/>
      <c r="F7" s="422"/>
      <c r="G7" s="415"/>
      <c r="H7" s="422"/>
      <c r="I7" s="415"/>
      <c r="J7" s="415"/>
      <c r="K7" s="415"/>
      <c r="L7" s="415"/>
      <c r="M7" s="415"/>
      <c r="N7" s="415"/>
      <c r="O7" s="415"/>
      <c r="P7" s="415"/>
      <c r="Q7" s="435"/>
      <c r="R7" s="430"/>
    </row>
    <row r="8" spans="1:18" ht="14.25" customHeight="1">
      <c r="A8" s="431"/>
      <c r="B8" s="431"/>
      <c r="C8" s="432"/>
      <c r="D8" s="6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70" t="s">
        <v>215</v>
      </c>
    </row>
    <row r="9" spans="1:18" s="274" customFormat="1" ht="14.25" customHeight="1">
      <c r="A9" s="407" t="s">
        <v>216</v>
      </c>
      <c r="B9" s="407"/>
      <c r="C9" s="408"/>
      <c r="D9" s="248">
        <f>SUM(D11:D61)</f>
        <v>3343</v>
      </c>
      <c r="E9" s="248">
        <f>SUM(E11:E61)</f>
        <v>6</v>
      </c>
      <c r="F9" s="248">
        <f aca="true" t="shared" si="0" ref="F9:R9">SUM(F11:F61)</f>
        <v>1435</v>
      </c>
      <c r="G9" s="248">
        <f t="shared" si="0"/>
        <v>1902</v>
      </c>
      <c r="H9" s="248">
        <f t="shared" si="0"/>
        <v>135</v>
      </c>
      <c r="I9" s="248">
        <f t="shared" si="0"/>
        <v>830</v>
      </c>
      <c r="J9" s="248">
        <f t="shared" si="0"/>
        <v>540</v>
      </c>
      <c r="K9" s="248">
        <f t="shared" si="0"/>
        <v>242</v>
      </c>
      <c r="L9" s="248">
        <f t="shared" si="0"/>
        <v>61</v>
      </c>
      <c r="M9" s="248">
        <f t="shared" si="0"/>
        <v>0</v>
      </c>
      <c r="N9" s="248">
        <f t="shared" si="0"/>
        <v>26</v>
      </c>
      <c r="O9" s="248">
        <f t="shared" si="0"/>
        <v>7</v>
      </c>
      <c r="P9" s="248">
        <f t="shared" si="0"/>
        <v>55</v>
      </c>
      <c r="Q9" s="248">
        <f t="shared" si="0"/>
        <v>6</v>
      </c>
      <c r="R9" s="322">
        <f t="shared" si="0"/>
        <v>18004.57</v>
      </c>
    </row>
    <row r="10" spans="1:18" ht="14.25" customHeight="1">
      <c r="A10" s="410"/>
      <c r="B10" s="410"/>
      <c r="C10" s="396"/>
      <c r="D10" s="10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71"/>
    </row>
    <row r="11" spans="1:18" ht="14.25" customHeight="1">
      <c r="A11" s="72" t="s">
        <v>217</v>
      </c>
      <c r="B11" s="72"/>
      <c r="C11" s="17" t="s">
        <v>74</v>
      </c>
      <c r="D11" s="194">
        <f>SUM(E11:G11)</f>
        <v>70</v>
      </c>
      <c r="E11" s="197" t="s">
        <v>12</v>
      </c>
      <c r="F11" s="195">
        <v>23</v>
      </c>
      <c r="G11" s="195">
        <f>SUM(H11:Q11)</f>
        <v>47</v>
      </c>
      <c r="H11" s="11">
        <v>6</v>
      </c>
      <c r="I11" s="11">
        <v>32</v>
      </c>
      <c r="J11" s="11">
        <v>9</v>
      </c>
      <c r="K11" s="13" t="s">
        <v>12</v>
      </c>
      <c r="L11" s="13" t="s">
        <v>12</v>
      </c>
      <c r="M11" s="13" t="s">
        <v>12</v>
      </c>
      <c r="N11" s="13" t="s">
        <v>12</v>
      </c>
      <c r="O11" s="13" t="s">
        <v>12</v>
      </c>
      <c r="P11" s="13" t="s">
        <v>12</v>
      </c>
      <c r="Q11" s="13" t="s">
        <v>12</v>
      </c>
      <c r="R11" s="12">
        <v>92.1</v>
      </c>
    </row>
    <row r="12" spans="1:18" ht="14.25" customHeight="1">
      <c r="A12" s="7"/>
      <c r="B12" s="7"/>
      <c r="C12" s="17" t="s">
        <v>75</v>
      </c>
      <c r="D12" s="194">
        <f aca="true" t="shared" si="1" ref="D12:D61">SUM(E12:G12)</f>
        <v>72</v>
      </c>
      <c r="E12" s="197">
        <v>1</v>
      </c>
      <c r="F12" s="195">
        <v>28</v>
      </c>
      <c r="G12" s="195">
        <f aca="true" t="shared" si="2" ref="G12:G61">SUM(H12:Q12)</f>
        <v>43</v>
      </c>
      <c r="H12" s="11">
        <v>9</v>
      </c>
      <c r="I12" s="11">
        <v>30</v>
      </c>
      <c r="J12" s="11">
        <v>3</v>
      </c>
      <c r="K12" s="13">
        <v>1</v>
      </c>
      <c r="L12" s="13" t="s">
        <v>12</v>
      </c>
      <c r="M12" s="13" t="s">
        <v>12</v>
      </c>
      <c r="N12" s="13" t="s">
        <v>12</v>
      </c>
      <c r="O12" s="13" t="s">
        <v>12</v>
      </c>
      <c r="P12" s="13" t="s">
        <v>12</v>
      </c>
      <c r="Q12" s="13" t="s">
        <v>12</v>
      </c>
      <c r="R12" s="12">
        <v>63.93</v>
      </c>
    </row>
    <row r="13" spans="1:18" ht="14.25" customHeight="1">
      <c r="A13" s="7"/>
      <c r="B13" s="7"/>
      <c r="C13" s="17" t="s">
        <v>76</v>
      </c>
      <c r="D13" s="194">
        <f t="shared" si="1"/>
        <v>93</v>
      </c>
      <c r="E13" s="197" t="s">
        <v>12</v>
      </c>
      <c r="F13" s="195">
        <v>20</v>
      </c>
      <c r="G13" s="195">
        <f t="shared" si="2"/>
        <v>73</v>
      </c>
      <c r="H13" s="13" t="s">
        <v>12</v>
      </c>
      <c r="I13" s="11">
        <v>25</v>
      </c>
      <c r="J13" s="11">
        <v>48</v>
      </c>
      <c r="K13" s="13" t="s">
        <v>12</v>
      </c>
      <c r="L13" s="13" t="s">
        <v>12</v>
      </c>
      <c r="M13" s="13" t="s">
        <v>12</v>
      </c>
      <c r="N13" s="13" t="s">
        <v>12</v>
      </c>
      <c r="O13" s="13" t="s">
        <v>12</v>
      </c>
      <c r="P13" s="13" t="s">
        <v>12</v>
      </c>
      <c r="Q13" s="13" t="s">
        <v>12</v>
      </c>
      <c r="R13" s="12">
        <v>243.4</v>
      </c>
    </row>
    <row r="14" spans="1:18" ht="14.25" customHeight="1">
      <c r="A14" s="72" t="s">
        <v>77</v>
      </c>
      <c r="B14" s="72"/>
      <c r="C14" s="17" t="s">
        <v>78</v>
      </c>
      <c r="D14" s="194">
        <f t="shared" si="1"/>
        <v>17</v>
      </c>
      <c r="E14" s="197" t="s">
        <v>12</v>
      </c>
      <c r="F14" s="195">
        <v>15</v>
      </c>
      <c r="G14" s="195">
        <f t="shared" si="2"/>
        <v>2</v>
      </c>
      <c r="H14" s="13">
        <v>1</v>
      </c>
      <c r="I14" s="13">
        <v>1</v>
      </c>
      <c r="J14" s="13" t="s">
        <v>12</v>
      </c>
      <c r="K14" s="13" t="s">
        <v>12</v>
      </c>
      <c r="L14" s="13" t="s">
        <v>12</v>
      </c>
      <c r="M14" s="13" t="s">
        <v>12</v>
      </c>
      <c r="N14" s="13" t="s">
        <v>12</v>
      </c>
      <c r="O14" s="13" t="s">
        <v>12</v>
      </c>
      <c r="P14" s="13" t="s">
        <v>12</v>
      </c>
      <c r="Q14" s="13" t="s">
        <v>12</v>
      </c>
      <c r="R14" s="14">
        <v>2.41</v>
      </c>
    </row>
    <row r="15" spans="1:18" ht="14.25" customHeight="1">
      <c r="A15" s="72" t="s">
        <v>218</v>
      </c>
      <c r="B15" s="72"/>
      <c r="C15" s="17" t="s">
        <v>80</v>
      </c>
      <c r="D15" s="194">
        <f t="shared" si="1"/>
        <v>10</v>
      </c>
      <c r="E15" s="197" t="s">
        <v>12</v>
      </c>
      <c r="F15" s="195">
        <v>6</v>
      </c>
      <c r="G15" s="195">
        <f t="shared" si="2"/>
        <v>4</v>
      </c>
      <c r="H15" s="13" t="s">
        <v>12</v>
      </c>
      <c r="I15" s="13">
        <v>3</v>
      </c>
      <c r="J15" s="11">
        <v>1</v>
      </c>
      <c r="K15" s="13" t="s">
        <v>12</v>
      </c>
      <c r="L15" s="13" t="s">
        <v>12</v>
      </c>
      <c r="M15" s="13" t="s">
        <v>12</v>
      </c>
      <c r="N15" s="13" t="s">
        <v>12</v>
      </c>
      <c r="O15" s="13" t="s">
        <v>12</v>
      </c>
      <c r="P15" s="13" t="s">
        <v>12</v>
      </c>
      <c r="Q15" s="13" t="s">
        <v>12</v>
      </c>
      <c r="R15" s="12">
        <v>10.58</v>
      </c>
    </row>
    <row r="16" spans="1:18" ht="14.25" customHeight="1">
      <c r="A16" s="7"/>
      <c r="B16" s="7"/>
      <c r="C16" s="17"/>
      <c r="D16" s="330"/>
      <c r="E16" s="330"/>
      <c r="F16" s="330"/>
      <c r="G16" s="330"/>
      <c r="H16" s="55"/>
      <c r="I16" s="55"/>
      <c r="J16" s="55"/>
      <c r="K16" s="55"/>
      <c r="L16" s="55"/>
      <c r="M16" s="13"/>
      <c r="N16" s="13"/>
      <c r="O16" s="13"/>
      <c r="P16" s="13"/>
      <c r="Q16" s="13"/>
      <c r="R16" s="71"/>
    </row>
    <row r="17" spans="1:18" ht="14.25" customHeight="1">
      <c r="A17" s="7"/>
      <c r="B17" s="7"/>
      <c r="C17" s="17" t="s">
        <v>81</v>
      </c>
      <c r="D17" s="194">
        <f t="shared" si="1"/>
        <v>43</v>
      </c>
      <c r="E17" s="197" t="s">
        <v>12</v>
      </c>
      <c r="F17" s="195">
        <v>17</v>
      </c>
      <c r="G17" s="195">
        <f t="shared" si="2"/>
        <v>26</v>
      </c>
      <c r="H17" s="13" t="s">
        <v>12</v>
      </c>
      <c r="I17" s="11">
        <v>24</v>
      </c>
      <c r="J17" s="11">
        <v>2</v>
      </c>
      <c r="K17" s="13" t="s">
        <v>12</v>
      </c>
      <c r="L17" s="13" t="s">
        <v>12</v>
      </c>
      <c r="M17" s="13" t="s">
        <v>12</v>
      </c>
      <c r="N17" s="13" t="s">
        <v>12</v>
      </c>
      <c r="O17" s="13" t="s">
        <v>12</v>
      </c>
      <c r="P17" s="13" t="s">
        <v>12</v>
      </c>
      <c r="Q17" s="13" t="s">
        <v>12</v>
      </c>
      <c r="R17" s="12">
        <v>56.97</v>
      </c>
    </row>
    <row r="18" spans="1:18" ht="14.25" customHeight="1">
      <c r="A18" s="72" t="s">
        <v>82</v>
      </c>
      <c r="B18" s="72"/>
      <c r="C18" s="17" t="s">
        <v>83</v>
      </c>
      <c r="D18" s="194">
        <f t="shared" si="1"/>
        <v>149</v>
      </c>
      <c r="E18" s="197" t="s">
        <v>12</v>
      </c>
      <c r="F18" s="195">
        <v>63</v>
      </c>
      <c r="G18" s="195">
        <f t="shared" si="2"/>
        <v>86</v>
      </c>
      <c r="H18" s="13" t="s">
        <v>12</v>
      </c>
      <c r="I18" s="11">
        <v>63</v>
      </c>
      <c r="J18" s="11">
        <v>23</v>
      </c>
      <c r="K18" s="13" t="s">
        <v>12</v>
      </c>
      <c r="L18" s="13" t="s">
        <v>12</v>
      </c>
      <c r="M18" s="13" t="s">
        <v>12</v>
      </c>
      <c r="N18" s="13" t="s">
        <v>12</v>
      </c>
      <c r="O18" s="13" t="s">
        <v>12</v>
      </c>
      <c r="P18" s="13" t="s">
        <v>12</v>
      </c>
      <c r="Q18" s="13" t="s">
        <v>12</v>
      </c>
      <c r="R18" s="12">
        <v>225.54</v>
      </c>
    </row>
    <row r="19" spans="1:18" ht="14.25" customHeight="1">
      <c r="A19" s="7"/>
      <c r="B19" s="7"/>
      <c r="C19" s="17" t="s">
        <v>84</v>
      </c>
      <c r="D19" s="194">
        <f t="shared" si="1"/>
        <v>104</v>
      </c>
      <c r="E19" s="197">
        <v>1</v>
      </c>
      <c r="F19" s="195">
        <v>53</v>
      </c>
      <c r="G19" s="195">
        <f t="shared" si="2"/>
        <v>50</v>
      </c>
      <c r="H19" s="13">
        <v>1</v>
      </c>
      <c r="I19" s="11">
        <v>47</v>
      </c>
      <c r="J19" s="11">
        <v>2</v>
      </c>
      <c r="K19" s="13" t="s">
        <v>12</v>
      </c>
      <c r="L19" s="13" t="s">
        <v>12</v>
      </c>
      <c r="M19" s="13" t="s">
        <v>12</v>
      </c>
      <c r="N19" s="13" t="s">
        <v>12</v>
      </c>
      <c r="O19" s="13" t="s">
        <v>12</v>
      </c>
      <c r="P19" s="13" t="s">
        <v>12</v>
      </c>
      <c r="Q19" s="13" t="s">
        <v>12</v>
      </c>
      <c r="R19" s="12">
        <v>89.03</v>
      </c>
    </row>
    <row r="20" spans="1:18" ht="14.25" customHeight="1">
      <c r="A20" s="72" t="s">
        <v>219</v>
      </c>
      <c r="B20" s="72"/>
      <c r="C20" s="17" t="s">
        <v>86</v>
      </c>
      <c r="D20" s="194">
        <f t="shared" si="1"/>
        <v>86</v>
      </c>
      <c r="E20" s="197">
        <v>2</v>
      </c>
      <c r="F20" s="195">
        <v>28</v>
      </c>
      <c r="G20" s="195">
        <f t="shared" si="2"/>
        <v>56</v>
      </c>
      <c r="H20" s="11">
        <v>6</v>
      </c>
      <c r="I20" s="11">
        <v>50</v>
      </c>
      <c r="J20" s="13" t="s">
        <v>12</v>
      </c>
      <c r="K20" s="13" t="s">
        <v>12</v>
      </c>
      <c r="L20" s="13" t="s">
        <v>12</v>
      </c>
      <c r="M20" s="13" t="s">
        <v>12</v>
      </c>
      <c r="N20" s="13" t="s">
        <v>12</v>
      </c>
      <c r="O20" s="13" t="s">
        <v>12</v>
      </c>
      <c r="P20" s="13" t="s">
        <v>12</v>
      </c>
      <c r="Q20" s="13" t="s">
        <v>12</v>
      </c>
      <c r="R20" s="12">
        <v>75.51</v>
      </c>
    </row>
    <row r="21" spans="1:18" ht="14.25" customHeight="1">
      <c r="A21" s="7"/>
      <c r="B21" s="7"/>
      <c r="C21" s="27" t="s">
        <v>220</v>
      </c>
      <c r="D21" s="194">
        <f t="shared" si="1"/>
        <v>41</v>
      </c>
      <c r="E21" s="197" t="s">
        <v>12</v>
      </c>
      <c r="F21" s="195">
        <v>12</v>
      </c>
      <c r="G21" s="195">
        <f t="shared" si="2"/>
        <v>29</v>
      </c>
      <c r="H21" s="11">
        <v>7</v>
      </c>
      <c r="I21" s="11">
        <v>21</v>
      </c>
      <c r="J21" s="11">
        <v>1</v>
      </c>
      <c r="K21" s="13" t="s">
        <v>12</v>
      </c>
      <c r="L21" s="13" t="s">
        <v>12</v>
      </c>
      <c r="M21" s="13" t="s">
        <v>12</v>
      </c>
      <c r="N21" s="13" t="s">
        <v>12</v>
      </c>
      <c r="O21" s="13" t="s">
        <v>12</v>
      </c>
      <c r="P21" s="13" t="s">
        <v>12</v>
      </c>
      <c r="Q21" s="13" t="s">
        <v>12</v>
      </c>
      <c r="R21" s="12">
        <v>42.77</v>
      </c>
    </row>
    <row r="22" spans="1:18" ht="14.25" customHeight="1">
      <c r="A22" s="7"/>
      <c r="B22" s="7"/>
      <c r="C22" s="17"/>
      <c r="D22" s="330"/>
      <c r="E22" s="330"/>
      <c r="F22" s="330"/>
      <c r="G22" s="330"/>
      <c r="H22" s="55"/>
      <c r="I22" s="55"/>
      <c r="J22" s="55"/>
      <c r="K22" s="55"/>
      <c r="L22" s="55"/>
      <c r="M22" s="13"/>
      <c r="N22" s="13"/>
      <c r="O22" s="13"/>
      <c r="P22" s="13"/>
      <c r="Q22" s="13"/>
      <c r="R22" s="71"/>
    </row>
    <row r="23" spans="1:18" ht="14.25" customHeight="1">
      <c r="A23" s="7"/>
      <c r="B23" s="7"/>
      <c r="C23" s="17" t="s">
        <v>88</v>
      </c>
      <c r="D23" s="194">
        <f t="shared" si="1"/>
        <v>29</v>
      </c>
      <c r="E23" s="197" t="s">
        <v>12</v>
      </c>
      <c r="F23" s="195">
        <v>12</v>
      </c>
      <c r="G23" s="195">
        <f t="shared" si="2"/>
        <v>17</v>
      </c>
      <c r="H23" s="11">
        <v>5</v>
      </c>
      <c r="I23" s="11">
        <v>12</v>
      </c>
      <c r="J23" s="13" t="s">
        <v>12</v>
      </c>
      <c r="K23" s="13" t="s">
        <v>12</v>
      </c>
      <c r="L23" s="13" t="s">
        <v>12</v>
      </c>
      <c r="M23" s="13" t="s">
        <v>12</v>
      </c>
      <c r="N23" s="13" t="s">
        <v>12</v>
      </c>
      <c r="O23" s="13" t="s">
        <v>12</v>
      </c>
      <c r="P23" s="13" t="s">
        <v>12</v>
      </c>
      <c r="Q23" s="13" t="s">
        <v>12</v>
      </c>
      <c r="R23" s="12">
        <v>21.91</v>
      </c>
    </row>
    <row r="24" spans="1:18" ht="14.25" customHeight="1">
      <c r="A24" s="72" t="s">
        <v>221</v>
      </c>
      <c r="B24" s="72"/>
      <c r="C24" s="17" t="s">
        <v>90</v>
      </c>
      <c r="D24" s="194">
        <f t="shared" si="1"/>
        <v>145</v>
      </c>
      <c r="E24" s="197"/>
      <c r="F24" s="195">
        <v>25</v>
      </c>
      <c r="G24" s="195">
        <f t="shared" si="2"/>
        <v>120</v>
      </c>
      <c r="H24" s="11">
        <v>11</v>
      </c>
      <c r="I24" s="11">
        <v>61</v>
      </c>
      <c r="J24" s="11">
        <v>27</v>
      </c>
      <c r="K24" s="11">
        <v>9</v>
      </c>
      <c r="L24" s="11">
        <v>9</v>
      </c>
      <c r="M24" s="13" t="s">
        <v>12</v>
      </c>
      <c r="N24" s="13" t="s">
        <v>624</v>
      </c>
      <c r="O24" s="13" t="s">
        <v>624</v>
      </c>
      <c r="P24" s="13">
        <v>2</v>
      </c>
      <c r="Q24" s="13">
        <v>1</v>
      </c>
      <c r="R24" s="12">
        <v>1255.44</v>
      </c>
    </row>
    <row r="25" spans="1:18" ht="14.25" customHeight="1">
      <c r="A25" s="7"/>
      <c r="B25" s="7"/>
      <c r="C25" s="27" t="s">
        <v>222</v>
      </c>
      <c r="D25" s="194">
        <f t="shared" si="1"/>
        <v>45</v>
      </c>
      <c r="E25" s="197" t="s">
        <v>12</v>
      </c>
      <c r="F25" s="195">
        <v>9</v>
      </c>
      <c r="G25" s="195">
        <f t="shared" si="2"/>
        <v>36</v>
      </c>
      <c r="H25" s="13" t="s">
        <v>12</v>
      </c>
      <c r="I25" s="11">
        <v>8</v>
      </c>
      <c r="J25" s="11">
        <v>13</v>
      </c>
      <c r="K25" s="11">
        <v>2</v>
      </c>
      <c r="L25" s="11">
        <v>1</v>
      </c>
      <c r="M25" s="13" t="s">
        <v>12</v>
      </c>
      <c r="N25" s="13" t="s">
        <v>624</v>
      </c>
      <c r="O25" s="13">
        <v>1</v>
      </c>
      <c r="P25" s="13">
        <v>11</v>
      </c>
      <c r="Q25" s="13" t="s">
        <v>624</v>
      </c>
      <c r="R25" s="12">
        <v>1713.12</v>
      </c>
    </row>
    <row r="26" spans="1:18" ht="14.25" customHeight="1">
      <c r="A26" s="72" t="s">
        <v>223</v>
      </c>
      <c r="B26" s="72"/>
      <c r="C26" s="17" t="s">
        <v>93</v>
      </c>
      <c r="D26" s="194">
        <f t="shared" si="1"/>
        <v>117</v>
      </c>
      <c r="E26" s="197" t="s">
        <v>12</v>
      </c>
      <c r="F26" s="195">
        <v>13</v>
      </c>
      <c r="G26" s="195">
        <f t="shared" si="2"/>
        <v>104</v>
      </c>
      <c r="H26" s="13">
        <v>1</v>
      </c>
      <c r="I26" s="11">
        <v>21</v>
      </c>
      <c r="J26" s="11">
        <v>24</v>
      </c>
      <c r="K26" s="11">
        <v>8</v>
      </c>
      <c r="L26" s="11">
        <v>4</v>
      </c>
      <c r="M26" s="13" t="s">
        <v>12</v>
      </c>
      <c r="N26" s="13">
        <v>4</v>
      </c>
      <c r="O26" s="13">
        <v>3</v>
      </c>
      <c r="P26" s="13">
        <v>35</v>
      </c>
      <c r="Q26" s="13">
        <v>4</v>
      </c>
      <c r="R26" s="12">
        <v>6869.55</v>
      </c>
    </row>
    <row r="27" spans="1:18" ht="14.25" customHeight="1">
      <c r="A27" s="7"/>
      <c r="B27" s="7"/>
      <c r="C27" s="17" t="s">
        <v>94</v>
      </c>
      <c r="D27" s="194">
        <f t="shared" si="1"/>
        <v>169</v>
      </c>
      <c r="E27" s="197">
        <v>1</v>
      </c>
      <c r="F27" s="195">
        <v>95</v>
      </c>
      <c r="G27" s="195">
        <f t="shared" si="2"/>
        <v>73</v>
      </c>
      <c r="H27" s="11">
        <v>7</v>
      </c>
      <c r="I27" s="11">
        <v>28</v>
      </c>
      <c r="J27" s="11">
        <v>37</v>
      </c>
      <c r="K27" s="13">
        <v>1</v>
      </c>
      <c r="L27" s="13" t="s">
        <v>12</v>
      </c>
      <c r="M27" s="13" t="s">
        <v>12</v>
      </c>
      <c r="N27" s="13" t="s">
        <v>12</v>
      </c>
      <c r="O27" s="13" t="s">
        <v>12</v>
      </c>
      <c r="P27" s="13" t="s">
        <v>12</v>
      </c>
      <c r="Q27" s="13" t="s">
        <v>12</v>
      </c>
      <c r="R27" s="12">
        <v>227.4</v>
      </c>
    </row>
    <row r="28" spans="1:18" ht="14.25" customHeight="1">
      <c r="A28" s="7"/>
      <c r="B28" s="7"/>
      <c r="C28" s="17"/>
      <c r="D28" s="330"/>
      <c r="E28" s="330"/>
      <c r="F28" s="330"/>
      <c r="G28" s="330"/>
      <c r="H28" s="55"/>
      <c r="I28" s="55"/>
      <c r="J28" s="55"/>
      <c r="K28" s="55"/>
      <c r="L28" s="55"/>
      <c r="M28" s="13"/>
      <c r="N28" s="13"/>
      <c r="O28" s="13"/>
      <c r="P28" s="13"/>
      <c r="Q28" s="13"/>
      <c r="R28" s="71"/>
    </row>
    <row r="29" spans="1:18" ht="14.25" customHeight="1">
      <c r="A29" s="72" t="s">
        <v>224</v>
      </c>
      <c r="B29" s="72"/>
      <c r="C29" s="17" t="s">
        <v>96</v>
      </c>
      <c r="D29" s="194">
        <f t="shared" si="1"/>
        <v>58</v>
      </c>
      <c r="E29" s="197" t="s">
        <v>12</v>
      </c>
      <c r="F29" s="195">
        <v>22</v>
      </c>
      <c r="G29" s="195">
        <f t="shared" si="2"/>
        <v>36</v>
      </c>
      <c r="H29" s="11">
        <v>2</v>
      </c>
      <c r="I29" s="11">
        <v>22</v>
      </c>
      <c r="J29" s="11">
        <v>11</v>
      </c>
      <c r="K29" s="13" t="s">
        <v>12</v>
      </c>
      <c r="L29" s="11">
        <v>1</v>
      </c>
      <c r="M29" s="13" t="s">
        <v>12</v>
      </c>
      <c r="N29" s="13" t="s">
        <v>12</v>
      </c>
      <c r="O29" s="13" t="s">
        <v>12</v>
      </c>
      <c r="P29" s="13" t="s">
        <v>12</v>
      </c>
      <c r="Q29" s="13" t="s">
        <v>12</v>
      </c>
      <c r="R29" s="12">
        <v>99.77</v>
      </c>
    </row>
    <row r="30" spans="1:18" ht="14.25" customHeight="1">
      <c r="A30" s="7"/>
      <c r="B30" s="7"/>
      <c r="C30" s="17" t="s">
        <v>97</v>
      </c>
      <c r="D30" s="194">
        <f t="shared" si="1"/>
        <v>55</v>
      </c>
      <c r="E30" s="197" t="s">
        <v>12</v>
      </c>
      <c r="F30" s="195">
        <v>16</v>
      </c>
      <c r="G30" s="195">
        <f t="shared" si="2"/>
        <v>39</v>
      </c>
      <c r="H30" s="13">
        <v>1</v>
      </c>
      <c r="I30" s="11">
        <v>12</v>
      </c>
      <c r="J30" s="11">
        <v>16</v>
      </c>
      <c r="K30" s="11">
        <v>7</v>
      </c>
      <c r="L30" s="11">
        <v>3</v>
      </c>
      <c r="M30" s="13" t="s">
        <v>12</v>
      </c>
      <c r="N30" s="13" t="s">
        <v>12</v>
      </c>
      <c r="O30" s="13" t="s">
        <v>12</v>
      </c>
      <c r="P30" s="13" t="s">
        <v>12</v>
      </c>
      <c r="Q30" s="13" t="s">
        <v>12</v>
      </c>
      <c r="R30" s="12">
        <v>192.31</v>
      </c>
    </row>
    <row r="31" spans="1:18" ht="14.25" customHeight="1">
      <c r="A31" s="7"/>
      <c r="B31" s="7"/>
      <c r="C31" s="17" t="s">
        <v>98</v>
      </c>
      <c r="D31" s="194">
        <f t="shared" si="1"/>
        <v>96</v>
      </c>
      <c r="E31" s="197" t="s">
        <v>12</v>
      </c>
      <c r="F31" s="195">
        <v>52</v>
      </c>
      <c r="G31" s="195">
        <f t="shared" si="2"/>
        <v>44</v>
      </c>
      <c r="H31" s="13" t="s">
        <v>12</v>
      </c>
      <c r="I31" s="11">
        <v>12</v>
      </c>
      <c r="J31" s="11">
        <v>28</v>
      </c>
      <c r="K31" s="13">
        <v>1</v>
      </c>
      <c r="L31" s="11">
        <v>1</v>
      </c>
      <c r="M31" s="13" t="s">
        <v>12</v>
      </c>
      <c r="N31" s="13" t="s">
        <v>12</v>
      </c>
      <c r="O31" s="13" t="s">
        <v>12</v>
      </c>
      <c r="P31" s="13">
        <v>2</v>
      </c>
      <c r="Q31" s="13" t="s">
        <v>12</v>
      </c>
      <c r="R31" s="12">
        <v>428.37</v>
      </c>
    </row>
    <row r="32" spans="1:18" ht="14.25" customHeight="1">
      <c r="A32" s="7"/>
      <c r="B32" s="7"/>
      <c r="C32" s="17" t="s">
        <v>99</v>
      </c>
      <c r="D32" s="194">
        <f t="shared" si="1"/>
        <v>158</v>
      </c>
      <c r="E32" s="197" t="s">
        <v>12</v>
      </c>
      <c r="F32" s="195">
        <v>104</v>
      </c>
      <c r="G32" s="195">
        <f t="shared" si="2"/>
        <v>54</v>
      </c>
      <c r="H32" s="11">
        <v>15</v>
      </c>
      <c r="I32" s="11">
        <v>22</v>
      </c>
      <c r="J32" s="11">
        <v>15</v>
      </c>
      <c r="K32" s="13">
        <v>2</v>
      </c>
      <c r="L32" s="13" t="s">
        <v>12</v>
      </c>
      <c r="M32" s="13" t="s">
        <v>12</v>
      </c>
      <c r="N32" s="13" t="s">
        <v>12</v>
      </c>
      <c r="O32" s="13" t="s">
        <v>12</v>
      </c>
      <c r="P32" s="13" t="s">
        <v>12</v>
      </c>
      <c r="Q32" s="13" t="s">
        <v>12</v>
      </c>
      <c r="R32" s="12">
        <v>128.4</v>
      </c>
    </row>
    <row r="33" spans="1:18" ht="14.25" customHeight="1">
      <c r="A33" s="7"/>
      <c r="B33" s="7"/>
      <c r="C33" s="17" t="s">
        <v>100</v>
      </c>
      <c r="D33" s="194">
        <f t="shared" si="1"/>
        <v>165</v>
      </c>
      <c r="E33" s="197" t="s">
        <v>12</v>
      </c>
      <c r="F33" s="195">
        <v>133</v>
      </c>
      <c r="G33" s="195">
        <f t="shared" si="2"/>
        <v>32</v>
      </c>
      <c r="H33" s="11">
        <v>4</v>
      </c>
      <c r="I33" s="11">
        <v>9</v>
      </c>
      <c r="J33" s="11">
        <v>19</v>
      </c>
      <c r="K33" s="13" t="s">
        <v>12</v>
      </c>
      <c r="L33" s="13" t="s">
        <v>12</v>
      </c>
      <c r="M33" s="13" t="s">
        <v>12</v>
      </c>
      <c r="N33" s="13" t="s">
        <v>12</v>
      </c>
      <c r="O33" s="13" t="s">
        <v>12</v>
      </c>
      <c r="P33" s="13" t="s">
        <v>12</v>
      </c>
      <c r="Q33" s="13" t="s">
        <v>12</v>
      </c>
      <c r="R33" s="12">
        <v>107.93</v>
      </c>
    </row>
    <row r="34" spans="1:18" ht="14.25" customHeight="1">
      <c r="A34" s="7"/>
      <c r="B34" s="7"/>
      <c r="C34" s="17"/>
      <c r="D34" s="330"/>
      <c r="E34" s="330"/>
      <c r="F34" s="330"/>
      <c r="G34" s="330"/>
      <c r="H34" s="55"/>
      <c r="I34" s="55"/>
      <c r="J34" s="55"/>
      <c r="K34" s="55"/>
      <c r="L34" s="55"/>
      <c r="M34" s="13"/>
      <c r="N34" s="13"/>
      <c r="O34" s="13"/>
      <c r="P34" s="13"/>
      <c r="Q34" s="13"/>
      <c r="R34" s="71"/>
    </row>
    <row r="35" spans="1:18" ht="14.25" customHeight="1">
      <c r="A35" s="72" t="s">
        <v>225</v>
      </c>
      <c r="B35" s="72"/>
      <c r="C35" s="17" t="s">
        <v>102</v>
      </c>
      <c r="D35" s="194">
        <f t="shared" si="1"/>
        <v>69</v>
      </c>
      <c r="E35" s="197" t="s">
        <v>12</v>
      </c>
      <c r="F35" s="195">
        <v>60</v>
      </c>
      <c r="G35" s="195">
        <f t="shared" si="2"/>
        <v>9</v>
      </c>
      <c r="H35" s="11">
        <v>3</v>
      </c>
      <c r="I35" s="11">
        <v>5</v>
      </c>
      <c r="J35" s="11">
        <v>1</v>
      </c>
      <c r="K35" s="13" t="s">
        <v>12</v>
      </c>
      <c r="L35" s="13" t="s">
        <v>12</v>
      </c>
      <c r="M35" s="13" t="s">
        <v>12</v>
      </c>
      <c r="N35" s="13" t="s">
        <v>12</v>
      </c>
      <c r="O35" s="13" t="s">
        <v>12</v>
      </c>
      <c r="P35" s="13" t="s">
        <v>12</v>
      </c>
      <c r="Q35" s="13" t="s">
        <v>12</v>
      </c>
      <c r="R35" s="12">
        <v>14.6</v>
      </c>
    </row>
    <row r="36" spans="1:18" ht="14.25" customHeight="1">
      <c r="A36" s="7"/>
      <c r="B36" s="7"/>
      <c r="C36" s="17" t="s">
        <v>103</v>
      </c>
      <c r="D36" s="194">
        <f t="shared" si="1"/>
        <v>485</v>
      </c>
      <c r="E36" s="197" t="s">
        <v>12</v>
      </c>
      <c r="F36" s="195">
        <v>133</v>
      </c>
      <c r="G36" s="195">
        <f t="shared" si="2"/>
        <v>352</v>
      </c>
      <c r="H36" s="11">
        <v>10</v>
      </c>
      <c r="I36" s="11">
        <v>84</v>
      </c>
      <c r="J36" s="11">
        <v>74</v>
      </c>
      <c r="K36" s="11">
        <v>162</v>
      </c>
      <c r="L36" s="11">
        <v>11</v>
      </c>
      <c r="M36" s="13" t="s">
        <v>12</v>
      </c>
      <c r="N36" s="13">
        <v>3</v>
      </c>
      <c r="O36" s="13">
        <v>2</v>
      </c>
      <c r="P36" s="13">
        <v>5</v>
      </c>
      <c r="Q36" s="13">
        <v>1</v>
      </c>
      <c r="R36" s="12">
        <v>3219.31</v>
      </c>
    </row>
    <row r="37" spans="1:18" ht="14.25" customHeight="1">
      <c r="A37" s="72" t="s">
        <v>226</v>
      </c>
      <c r="B37" s="72"/>
      <c r="C37" s="17" t="s">
        <v>105</v>
      </c>
      <c r="D37" s="194">
        <f t="shared" si="1"/>
        <v>193</v>
      </c>
      <c r="E37" s="197" t="s">
        <v>12</v>
      </c>
      <c r="F37" s="195">
        <v>137</v>
      </c>
      <c r="G37" s="195">
        <f t="shared" si="2"/>
        <v>56</v>
      </c>
      <c r="H37" s="11">
        <v>21</v>
      </c>
      <c r="I37" s="11">
        <v>28</v>
      </c>
      <c r="J37" s="11">
        <v>7</v>
      </c>
      <c r="K37" s="13" t="s">
        <v>12</v>
      </c>
      <c r="L37" s="13" t="s">
        <v>12</v>
      </c>
      <c r="M37" s="13" t="s">
        <v>12</v>
      </c>
      <c r="N37" s="13" t="s">
        <v>12</v>
      </c>
      <c r="O37" s="13" t="s">
        <v>12</v>
      </c>
      <c r="P37" s="13" t="s">
        <v>12</v>
      </c>
      <c r="Q37" s="13" t="s">
        <v>12</v>
      </c>
      <c r="R37" s="12">
        <v>84.01</v>
      </c>
    </row>
    <row r="38" spans="1:18" ht="14.25" customHeight="1">
      <c r="A38" s="72" t="s">
        <v>227</v>
      </c>
      <c r="B38" s="72"/>
      <c r="C38" s="17" t="s">
        <v>107</v>
      </c>
      <c r="D38" s="194">
        <f t="shared" si="1"/>
        <v>94</v>
      </c>
      <c r="E38" s="197" t="s">
        <v>12</v>
      </c>
      <c r="F38" s="195">
        <v>68</v>
      </c>
      <c r="G38" s="195">
        <f t="shared" si="2"/>
        <v>26</v>
      </c>
      <c r="H38" s="11">
        <v>2</v>
      </c>
      <c r="I38" s="11">
        <v>16</v>
      </c>
      <c r="J38" s="11">
        <v>7</v>
      </c>
      <c r="K38" s="13">
        <v>1</v>
      </c>
      <c r="L38" s="13" t="s">
        <v>12</v>
      </c>
      <c r="M38" s="13" t="s">
        <v>12</v>
      </c>
      <c r="N38" s="13" t="s">
        <v>12</v>
      </c>
      <c r="O38" s="13" t="s">
        <v>12</v>
      </c>
      <c r="P38" s="13" t="s">
        <v>12</v>
      </c>
      <c r="Q38" s="13" t="s">
        <v>12</v>
      </c>
      <c r="R38" s="12">
        <v>61.24</v>
      </c>
    </row>
    <row r="39" spans="1:18" ht="14.25" customHeight="1">
      <c r="A39" s="7"/>
      <c r="B39" s="7"/>
      <c r="C39" s="17" t="s">
        <v>108</v>
      </c>
      <c r="D39" s="194">
        <f t="shared" si="1"/>
        <v>212</v>
      </c>
      <c r="E39" s="197">
        <v>1</v>
      </c>
      <c r="F39" s="195">
        <v>113</v>
      </c>
      <c r="G39" s="195">
        <f t="shared" si="2"/>
        <v>98</v>
      </c>
      <c r="H39" s="11">
        <v>7</v>
      </c>
      <c r="I39" s="11">
        <v>37</v>
      </c>
      <c r="J39" s="11">
        <v>19</v>
      </c>
      <c r="K39" s="11">
        <v>26</v>
      </c>
      <c r="L39" s="11">
        <v>9</v>
      </c>
      <c r="M39" s="13" t="s">
        <v>12</v>
      </c>
      <c r="N39" s="13" t="s">
        <v>12</v>
      </c>
      <c r="O39" s="13" t="s">
        <v>12</v>
      </c>
      <c r="P39" s="13" t="s">
        <v>12</v>
      </c>
      <c r="Q39" s="13" t="s">
        <v>12</v>
      </c>
      <c r="R39" s="12">
        <v>484.85</v>
      </c>
    </row>
    <row r="40" spans="1:18" ht="14.25" customHeight="1">
      <c r="A40" s="7"/>
      <c r="B40" s="7"/>
      <c r="C40" s="17"/>
      <c r="D40" s="330"/>
      <c r="E40" s="330"/>
      <c r="F40" s="330"/>
      <c r="G40" s="330"/>
      <c r="H40" s="55"/>
      <c r="I40" s="55"/>
      <c r="J40" s="55"/>
      <c r="K40" s="55"/>
      <c r="L40" s="55"/>
      <c r="M40" s="13"/>
      <c r="N40" s="13"/>
      <c r="O40" s="13"/>
      <c r="P40" s="13"/>
      <c r="Q40" s="13"/>
      <c r="R40" s="71"/>
    </row>
    <row r="41" spans="1:18" ht="14.25" customHeight="1">
      <c r="A41" s="7"/>
      <c r="B41" s="7"/>
      <c r="C41" s="17" t="s">
        <v>109</v>
      </c>
      <c r="D41" s="194">
        <f t="shared" si="1"/>
        <v>44</v>
      </c>
      <c r="E41" s="197" t="s">
        <v>12</v>
      </c>
      <c r="F41" s="195">
        <v>30</v>
      </c>
      <c r="G41" s="195">
        <f t="shared" si="2"/>
        <v>14</v>
      </c>
      <c r="H41" s="13">
        <v>3</v>
      </c>
      <c r="I41" s="11">
        <v>7</v>
      </c>
      <c r="J41" s="11">
        <v>3</v>
      </c>
      <c r="K41" s="13" t="s">
        <v>12</v>
      </c>
      <c r="L41" s="13" t="s">
        <v>12</v>
      </c>
      <c r="M41" s="13" t="s">
        <v>12</v>
      </c>
      <c r="N41" s="13">
        <v>1</v>
      </c>
      <c r="O41" s="13" t="s">
        <v>12</v>
      </c>
      <c r="P41" s="13" t="s">
        <v>12</v>
      </c>
      <c r="Q41" s="13" t="s">
        <v>12</v>
      </c>
      <c r="R41" s="12">
        <v>71.6</v>
      </c>
    </row>
    <row r="42" spans="1:18" ht="14.25" customHeight="1">
      <c r="A42" s="72" t="s">
        <v>228</v>
      </c>
      <c r="B42" s="72"/>
      <c r="C42" s="17" t="s">
        <v>111</v>
      </c>
      <c r="D42" s="194">
        <f t="shared" si="1"/>
        <v>86</v>
      </c>
      <c r="E42" s="197" t="s">
        <v>12</v>
      </c>
      <c r="F42" s="195">
        <v>37</v>
      </c>
      <c r="G42" s="195">
        <f t="shared" si="2"/>
        <v>49</v>
      </c>
      <c r="H42" s="11">
        <v>6</v>
      </c>
      <c r="I42" s="11">
        <v>28</v>
      </c>
      <c r="J42" s="11">
        <v>14</v>
      </c>
      <c r="K42" s="11">
        <v>1</v>
      </c>
      <c r="L42" s="13" t="s">
        <v>12</v>
      </c>
      <c r="M42" s="13" t="s">
        <v>12</v>
      </c>
      <c r="N42" s="13" t="s">
        <v>12</v>
      </c>
      <c r="O42" s="13" t="s">
        <v>12</v>
      </c>
      <c r="P42" s="13" t="s">
        <v>12</v>
      </c>
      <c r="Q42" s="13" t="s">
        <v>12</v>
      </c>
      <c r="R42" s="12">
        <v>130.54</v>
      </c>
    </row>
    <row r="43" spans="1:18" ht="14.25" customHeight="1">
      <c r="A43" s="7" t="s">
        <v>229</v>
      </c>
      <c r="B43" s="7"/>
      <c r="C43" s="17" t="s">
        <v>112</v>
      </c>
      <c r="D43" s="194">
        <f t="shared" si="1"/>
        <v>53</v>
      </c>
      <c r="E43" s="197" t="s">
        <v>12</v>
      </c>
      <c r="F43" s="195">
        <v>23</v>
      </c>
      <c r="G43" s="195">
        <f t="shared" si="2"/>
        <v>30</v>
      </c>
      <c r="H43" s="13">
        <v>1</v>
      </c>
      <c r="I43" s="11">
        <v>13</v>
      </c>
      <c r="J43" s="11">
        <v>15</v>
      </c>
      <c r="K43" s="13">
        <v>1</v>
      </c>
      <c r="L43" s="13" t="s">
        <v>12</v>
      </c>
      <c r="M43" s="13" t="s">
        <v>12</v>
      </c>
      <c r="N43" s="13" t="s">
        <v>12</v>
      </c>
      <c r="O43" s="13" t="s">
        <v>12</v>
      </c>
      <c r="P43" s="13" t="s">
        <v>12</v>
      </c>
      <c r="Q43" s="13" t="s">
        <v>12</v>
      </c>
      <c r="R43" s="12">
        <v>97.95</v>
      </c>
    </row>
    <row r="44" spans="1:18" ht="14.25" customHeight="1">
      <c r="A44" s="72" t="s">
        <v>230</v>
      </c>
      <c r="B44" s="72"/>
      <c r="C44" s="17" t="s">
        <v>114</v>
      </c>
      <c r="D44" s="194">
        <f t="shared" si="1"/>
        <v>29</v>
      </c>
      <c r="E44" s="197" t="s">
        <v>12</v>
      </c>
      <c r="F44" s="195">
        <v>10</v>
      </c>
      <c r="G44" s="195">
        <f t="shared" si="2"/>
        <v>19</v>
      </c>
      <c r="H44" s="13">
        <v>1</v>
      </c>
      <c r="I44" s="11">
        <v>4</v>
      </c>
      <c r="J44" s="11">
        <v>13</v>
      </c>
      <c r="K44" s="13">
        <v>1</v>
      </c>
      <c r="L44" s="13" t="s">
        <v>12</v>
      </c>
      <c r="M44" s="13" t="s">
        <v>12</v>
      </c>
      <c r="N44" s="13" t="s">
        <v>12</v>
      </c>
      <c r="O44" s="13" t="s">
        <v>12</v>
      </c>
      <c r="P44" s="13" t="s">
        <v>12</v>
      </c>
      <c r="Q44" s="13" t="s">
        <v>12</v>
      </c>
      <c r="R44" s="12">
        <v>62.35</v>
      </c>
    </row>
    <row r="45" spans="1:18" ht="14.25" customHeight="1">
      <c r="A45" s="7"/>
      <c r="B45" s="7"/>
      <c r="C45" s="17" t="s">
        <v>115</v>
      </c>
      <c r="D45" s="194">
        <f t="shared" si="1"/>
        <v>62</v>
      </c>
      <c r="E45" s="197" t="s">
        <v>12</v>
      </c>
      <c r="F45" s="195">
        <v>19</v>
      </c>
      <c r="G45" s="195">
        <f t="shared" si="2"/>
        <v>43</v>
      </c>
      <c r="H45" s="11">
        <v>3</v>
      </c>
      <c r="I45" s="11">
        <v>24</v>
      </c>
      <c r="J45" s="11">
        <v>15</v>
      </c>
      <c r="K45" s="13" t="s">
        <v>12</v>
      </c>
      <c r="L45" s="13" t="s">
        <v>12</v>
      </c>
      <c r="M45" s="13" t="s">
        <v>12</v>
      </c>
      <c r="N45" s="13">
        <v>1</v>
      </c>
      <c r="O45" s="13" t="s">
        <v>12</v>
      </c>
      <c r="P45" s="13" t="s">
        <v>12</v>
      </c>
      <c r="Q45" s="13" t="s">
        <v>12</v>
      </c>
      <c r="R45" s="12">
        <v>158.39</v>
      </c>
    </row>
    <row r="46" spans="1:18" ht="14.25" customHeight="1">
      <c r="A46" s="7"/>
      <c r="B46" s="7"/>
      <c r="C46" s="17"/>
      <c r="D46" s="330"/>
      <c r="E46" s="330"/>
      <c r="F46" s="330"/>
      <c r="G46" s="330"/>
      <c r="H46" s="55"/>
      <c r="I46" s="55"/>
      <c r="J46" s="55"/>
      <c r="K46" s="55"/>
      <c r="L46" s="55"/>
      <c r="M46" s="13"/>
      <c r="N46" s="13"/>
      <c r="O46" s="13"/>
      <c r="P46" s="13"/>
      <c r="Q46" s="13"/>
      <c r="R46" s="71"/>
    </row>
    <row r="47" spans="1:18" ht="14.25" customHeight="1">
      <c r="A47" s="72" t="s">
        <v>231</v>
      </c>
      <c r="B47" s="72"/>
      <c r="C47" s="17" t="s">
        <v>117</v>
      </c>
      <c r="D47" s="197" t="s">
        <v>12</v>
      </c>
      <c r="E47" s="197" t="s">
        <v>12</v>
      </c>
      <c r="F47" s="197" t="s">
        <v>12</v>
      </c>
      <c r="G47" s="197" t="s">
        <v>12</v>
      </c>
      <c r="H47" s="13" t="s">
        <v>12</v>
      </c>
      <c r="I47" s="13" t="s">
        <v>12</v>
      </c>
      <c r="J47" s="13" t="s">
        <v>12</v>
      </c>
      <c r="K47" s="13" t="s">
        <v>12</v>
      </c>
      <c r="L47" s="13" t="s">
        <v>12</v>
      </c>
      <c r="M47" s="13" t="s">
        <v>12</v>
      </c>
      <c r="N47" s="13" t="s">
        <v>12</v>
      </c>
      <c r="O47" s="13" t="s">
        <v>12</v>
      </c>
      <c r="P47" s="13" t="s">
        <v>12</v>
      </c>
      <c r="Q47" s="13" t="s">
        <v>12</v>
      </c>
      <c r="R47" s="14">
        <v>0</v>
      </c>
    </row>
    <row r="48" spans="1:18" ht="14.25" customHeight="1">
      <c r="A48" s="72" t="s">
        <v>232</v>
      </c>
      <c r="B48" s="72"/>
      <c r="C48" s="17" t="s">
        <v>120</v>
      </c>
      <c r="D48" s="194">
        <f t="shared" si="1"/>
        <v>36</v>
      </c>
      <c r="E48" s="197" t="s">
        <v>12</v>
      </c>
      <c r="F48" s="197">
        <v>7</v>
      </c>
      <c r="G48" s="195">
        <f t="shared" si="2"/>
        <v>29</v>
      </c>
      <c r="H48" s="13">
        <v>1</v>
      </c>
      <c r="I48" s="13">
        <v>19</v>
      </c>
      <c r="J48" s="13">
        <v>9</v>
      </c>
      <c r="K48" s="13" t="s">
        <v>12</v>
      </c>
      <c r="L48" s="13" t="s">
        <v>12</v>
      </c>
      <c r="M48" s="13" t="s">
        <v>12</v>
      </c>
      <c r="N48" s="13" t="s">
        <v>12</v>
      </c>
      <c r="O48" s="13" t="s">
        <v>12</v>
      </c>
      <c r="P48" s="13" t="s">
        <v>12</v>
      </c>
      <c r="Q48" s="13" t="s">
        <v>12</v>
      </c>
      <c r="R48" s="14">
        <v>77.85</v>
      </c>
    </row>
    <row r="49" spans="1:18" ht="14.25" customHeight="1">
      <c r="A49" s="72" t="s">
        <v>233</v>
      </c>
      <c r="B49" s="72"/>
      <c r="C49" s="17" t="s">
        <v>122</v>
      </c>
      <c r="D49" s="194">
        <f t="shared" si="1"/>
        <v>12</v>
      </c>
      <c r="E49" s="197" t="s">
        <v>12</v>
      </c>
      <c r="F49" s="197">
        <v>6</v>
      </c>
      <c r="G49" s="195">
        <f t="shared" si="2"/>
        <v>6</v>
      </c>
      <c r="H49" s="13" t="s">
        <v>12</v>
      </c>
      <c r="I49" s="13">
        <v>6</v>
      </c>
      <c r="J49" s="13" t="s">
        <v>12</v>
      </c>
      <c r="K49" s="13" t="s">
        <v>12</v>
      </c>
      <c r="L49" s="13" t="s">
        <v>12</v>
      </c>
      <c r="M49" s="13" t="s">
        <v>12</v>
      </c>
      <c r="N49" s="13" t="s">
        <v>12</v>
      </c>
      <c r="O49" s="13" t="s">
        <v>12</v>
      </c>
      <c r="P49" s="13" t="s">
        <v>12</v>
      </c>
      <c r="Q49" s="13" t="s">
        <v>12</v>
      </c>
      <c r="R49" s="14">
        <v>11.74</v>
      </c>
    </row>
    <row r="50" spans="1:18" ht="14.25" customHeight="1">
      <c r="A50" s="72" t="s">
        <v>234</v>
      </c>
      <c r="B50" s="72"/>
      <c r="C50" s="17" t="s">
        <v>124</v>
      </c>
      <c r="D50" s="194">
        <f t="shared" si="1"/>
        <v>24</v>
      </c>
      <c r="E50" s="197" t="s">
        <v>12</v>
      </c>
      <c r="F50" s="197">
        <v>6</v>
      </c>
      <c r="G50" s="195">
        <f t="shared" si="2"/>
        <v>18</v>
      </c>
      <c r="H50" s="13" t="s">
        <v>12</v>
      </c>
      <c r="I50" s="13">
        <v>4</v>
      </c>
      <c r="J50" s="13">
        <v>5</v>
      </c>
      <c r="K50" s="13" t="s">
        <v>12</v>
      </c>
      <c r="L50" s="13" t="s">
        <v>12</v>
      </c>
      <c r="M50" s="13" t="s">
        <v>12</v>
      </c>
      <c r="N50" s="13">
        <v>9</v>
      </c>
      <c r="O50" s="13" t="s">
        <v>12</v>
      </c>
      <c r="P50" s="13" t="s">
        <v>12</v>
      </c>
      <c r="Q50" s="13" t="s">
        <v>12</v>
      </c>
      <c r="R50" s="14">
        <v>346.49</v>
      </c>
    </row>
    <row r="51" spans="1:18" ht="14.25" customHeight="1">
      <c r="A51" s="72" t="s">
        <v>125</v>
      </c>
      <c r="B51" s="72"/>
      <c r="C51" s="17" t="s">
        <v>126</v>
      </c>
      <c r="D51" s="194">
        <f t="shared" si="1"/>
        <v>1</v>
      </c>
      <c r="E51" s="197" t="s">
        <v>12</v>
      </c>
      <c r="F51" s="197" t="s">
        <v>12</v>
      </c>
      <c r="G51" s="195">
        <f t="shared" si="2"/>
        <v>1</v>
      </c>
      <c r="H51" s="13" t="s">
        <v>12</v>
      </c>
      <c r="I51" s="13" t="s">
        <v>12</v>
      </c>
      <c r="J51" s="13">
        <v>1</v>
      </c>
      <c r="K51" s="13" t="s">
        <v>12</v>
      </c>
      <c r="L51" s="13" t="s">
        <v>12</v>
      </c>
      <c r="M51" s="13" t="s">
        <v>12</v>
      </c>
      <c r="N51" s="13" t="s">
        <v>12</v>
      </c>
      <c r="O51" s="13" t="s">
        <v>12</v>
      </c>
      <c r="P51" s="13" t="s">
        <v>12</v>
      </c>
      <c r="Q51" s="13" t="s">
        <v>12</v>
      </c>
      <c r="R51" s="14">
        <v>3.3</v>
      </c>
    </row>
    <row r="52" spans="1:18" ht="14.25" customHeight="1">
      <c r="A52" s="7"/>
      <c r="B52" s="7"/>
      <c r="C52" s="17"/>
      <c r="D52" s="330"/>
      <c r="E52" s="330"/>
      <c r="F52" s="330"/>
      <c r="G52" s="330"/>
      <c r="H52" s="55"/>
      <c r="I52" s="55"/>
      <c r="J52" s="55"/>
      <c r="K52" s="55"/>
      <c r="L52" s="55"/>
      <c r="M52" s="13"/>
      <c r="N52" s="13"/>
      <c r="O52" s="13"/>
      <c r="P52" s="13"/>
      <c r="Q52" s="13"/>
      <c r="R52" s="71"/>
    </row>
    <row r="53" spans="1:18" ht="14.25" customHeight="1">
      <c r="A53" s="72" t="s">
        <v>235</v>
      </c>
      <c r="B53" s="72"/>
      <c r="C53" s="17" t="s">
        <v>128</v>
      </c>
      <c r="D53" s="194">
        <f t="shared" si="1"/>
        <v>33</v>
      </c>
      <c r="E53" s="197" t="s">
        <v>12</v>
      </c>
      <c r="F53" s="197">
        <v>3</v>
      </c>
      <c r="G53" s="195">
        <f t="shared" si="2"/>
        <v>30</v>
      </c>
      <c r="H53" s="13" t="s">
        <v>12</v>
      </c>
      <c r="I53" s="13">
        <v>10</v>
      </c>
      <c r="J53" s="13">
        <v>15</v>
      </c>
      <c r="K53" s="13">
        <v>5</v>
      </c>
      <c r="L53" s="13" t="s">
        <v>12</v>
      </c>
      <c r="M53" s="13" t="s">
        <v>12</v>
      </c>
      <c r="N53" s="13" t="s">
        <v>12</v>
      </c>
      <c r="O53" s="13" t="s">
        <v>12</v>
      </c>
      <c r="P53" s="13" t="s">
        <v>12</v>
      </c>
      <c r="Q53" s="13" t="s">
        <v>12</v>
      </c>
      <c r="R53" s="14">
        <v>116.48</v>
      </c>
    </row>
    <row r="54" spans="1:18" ht="14.25" customHeight="1">
      <c r="A54" s="72" t="s">
        <v>236</v>
      </c>
      <c r="B54" s="72"/>
      <c r="C54" s="17" t="s">
        <v>130</v>
      </c>
      <c r="D54" s="194">
        <f t="shared" si="1"/>
        <v>47</v>
      </c>
      <c r="E54" s="197" t="s">
        <v>12</v>
      </c>
      <c r="F54" s="197">
        <v>2</v>
      </c>
      <c r="G54" s="195">
        <f t="shared" si="2"/>
        <v>45</v>
      </c>
      <c r="H54" s="13" t="s">
        <v>12</v>
      </c>
      <c r="I54" s="13">
        <v>5</v>
      </c>
      <c r="J54" s="13">
        <v>14</v>
      </c>
      <c r="K54" s="13">
        <v>4</v>
      </c>
      <c r="L54" s="13">
        <v>14</v>
      </c>
      <c r="M54" s="13" t="s">
        <v>12</v>
      </c>
      <c r="N54" s="13">
        <v>8</v>
      </c>
      <c r="O54" s="13" t="s">
        <v>12</v>
      </c>
      <c r="P54" s="13" t="s">
        <v>12</v>
      </c>
      <c r="Q54" s="13" t="s">
        <v>12</v>
      </c>
      <c r="R54" s="14">
        <v>582.01</v>
      </c>
    </row>
    <row r="55" spans="1:18" ht="14.25" customHeight="1">
      <c r="A55" s="72" t="s">
        <v>237</v>
      </c>
      <c r="B55" s="72"/>
      <c r="C55" s="17" t="s">
        <v>132</v>
      </c>
      <c r="D55" s="194">
        <f t="shared" si="1"/>
        <v>12</v>
      </c>
      <c r="E55" s="197" t="s">
        <v>12</v>
      </c>
      <c r="F55" s="197">
        <v>9</v>
      </c>
      <c r="G55" s="195">
        <f t="shared" si="2"/>
        <v>3</v>
      </c>
      <c r="H55" s="13" t="s">
        <v>12</v>
      </c>
      <c r="I55" s="13" t="s">
        <v>12</v>
      </c>
      <c r="J55" s="13">
        <v>3</v>
      </c>
      <c r="K55" s="13" t="s">
        <v>12</v>
      </c>
      <c r="L55" s="13" t="s">
        <v>12</v>
      </c>
      <c r="M55" s="13" t="s">
        <v>12</v>
      </c>
      <c r="N55" s="13" t="s">
        <v>12</v>
      </c>
      <c r="O55" s="13" t="s">
        <v>12</v>
      </c>
      <c r="P55" s="13" t="s">
        <v>12</v>
      </c>
      <c r="Q55" s="13" t="s">
        <v>12</v>
      </c>
      <c r="R55" s="14">
        <v>11.55</v>
      </c>
    </row>
    <row r="56" spans="1:18" ht="14.25" customHeight="1">
      <c r="A56" s="72" t="s">
        <v>238</v>
      </c>
      <c r="B56" s="72"/>
      <c r="C56" s="17" t="s">
        <v>134</v>
      </c>
      <c r="D56" s="194">
        <f t="shared" si="1"/>
        <v>12</v>
      </c>
      <c r="E56" s="197" t="s">
        <v>12</v>
      </c>
      <c r="F56" s="197">
        <v>3</v>
      </c>
      <c r="G56" s="195">
        <f t="shared" si="2"/>
        <v>9</v>
      </c>
      <c r="H56" s="13" t="s">
        <v>12</v>
      </c>
      <c r="I56" s="13">
        <v>4</v>
      </c>
      <c r="J56" s="13">
        <v>5</v>
      </c>
      <c r="K56" s="13" t="s">
        <v>12</v>
      </c>
      <c r="L56" s="13" t="s">
        <v>12</v>
      </c>
      <c r="M56" s="13" t="s">
        <v>12</v>
      </c>
      <c r="N56" s="13" t="s">
        <v>12</v>
      </c>
      <c r="O56" s="13" t="s">
        <v>12</v>
      </c>
      <c r="P56" s="13" t="s">
        <v>12</v>
      </c>
      <c r="Q56" s="13" t="s">
        <v>12</v>
      </c>
      <c r="R56" s="14">
        <v>29.38</v>
      </c>
    </row>
    <row r="57" spans="1:18" ht="14.25" customHeight="1">
      <c r="A57" s="72" t="s">
        <v>239</v>
      </c>
      <c r="B57" s="72"/>
      <c r="C57" s="17" t="s">
        <v>136</v>
      </c>
      <c r="D57" s="194">
        <f t="shared" si="1"/>
        <v>3</v>
      </c>
      <c r="E57" s="197" t="s">
        <v>12</v>
      </c>
      <c r="F57" s="197" t="s">
        <v>12</v>
      </c>
      <c r="G57" s="195">
        <f t="shared" si="2"/>
        <v>3</v>
      </c>
      <c r="H57" s="13" t="s">
        <v>12</v>
      </c>
      <c r="I57" s="13">
        <v>1</v>
      </c>
      <c r="J57" s="13">
        <v>2</v>
      </c>
      <c r="K57" s="13" t="s">
        <v>12</v>
      </c>
      <c r="L57" s="13" t="s">
        <v>12</v>
      </c>
      <c r="M57" s="13" t="s">
        <v>12</v>
      </c>
      <c r="N57" s="13" t="s">
        <v>12</v>
      </c>
      <c r="O57" s="13" t="s">
        <v>12</v>
      </c>
      <c r="P57" s="13" t="s">
        <v>12</v>
      </c>
      <c r="Q57" s="13" t="s">
        <v>12</v>
      </c>
      <c r="R57" s="14">
        <v>9.1</v>
      </c>
    </row>
    <row r="58" spans="1:18" ht="14.25" customHeight="1">
      <c r="A58" s="7"/>
      <c r="B58" s="7"/>
      <c r="C58" s="17"/>
      <c r="D58" s="330"/>
      <c r="E58" s="330"/>
      <c r="F58" s="330"/>
      <c r="G58" s="330"/>
      <c r="H58" s="55"/>
      <c r="I58" s="55"/>
      <c r="J58" s="55"/>
      <c r="K58" s="55"/>
      <c r="L58" s="55"/>
      <c r="M58" s="13"/>
      <c r="N58" s="13"/>
      <c r="O58" s="13"/>
      <c r="P58" s="13"/>
      <c r="Q58" s="13"/>
      <c r="R58" s="71"/>
    </row>
    <row r="59" spans="1:18" ht="14.25" customHeight="1">
      <c r="A59" s="72" t="s">
        <v>240</v>
      </c>
      <c r="B59" s="72"/>
      <c r="C59" s="17" t="s">
        <v>138</v>
      </c>
      <c r="D59" s="194">
        <f t="shared" si="1"/>
        <v>23</v>
      </c>
      <c r="E59" s="197" t="s">
        <v>12</v>
      </c>
      <c r="F59" s="197">
        <v>1</v>
      </c>
      <c r="G59" s="195">
        <f t="shared" si="2"/>
        <v>22</v>
      </c>
      <c r="H59" s="13" t="s">
        <v>12</v>
      </c>
      <c r="I59" s="13">
        <v>9</v>
      </c>
      <c r="J59" s="13">
        <v>13</v>
      </c>
      <c r="K59" s="13" t="s">
        <v>12</v>
      </c>
      <c r="L59" s="13" t="s">
        <v>12</v>
      </c>
      <c r="M59" s="13" t="s">
        <v>12</v>
      </c>
      <c r="N59" s="13" t="s">
        <v>12</v>
      </c>
      <c r="O59" s="13" t="s">
        <v>12</v>
      </c>
      <c r="P59" s="13" t="s">
        <v>12</v>
      </c>
      <c r="Q59" s="13" t="s">
        <v>12</v>
      </c>
      <c r="R59" s="14">
        <v>69.98</v>
      </c>
    </row>
    <row r="60" spans="1:18" ht="14.25" customHeight="1">
      <c r="A60" s="72" t="s">
        <v>241</v>
      </c>
      <c r="B60" s="72"/>
      <c r="C60" s="17" t="s">
        <v>140</v>
      </c>
      <c r="D60" s="194">
        <f t="shared" si="1"/>
        <v>74</v>
      </c>
      <c r="E60" s="197" t="s">
        <v>12</v>
      </c>
      <c r="F60" s="197">
        <v>20</v>
      </c>
      <c r="G60" s="195">
        <f t="shared" si="2"/>
        <v>54</v>
      </c>
      <c r="H60" s="13">
        <v>1</v>
      </c>
      <c r="I60" s="13">
        <v>12</v>
      </c>
      <c r="J60" s="13">
        <v>22</v>
      </c>
      <c r="K60" s="13">
        <v>10</v>
      </c>
      <c r="L60" s="13">
        <v>8</v>
      </c>
      <c r="M60" s="13" t="s">
        <v>12</v>
      </c>
      <c r="N60" s="13" t="s">
        <v>12</v>
      </c>
      <c r="O60" s="13">
        <v>1</v>
      </c>
      <c r="P60" s="13" t="s">
        <v>12</v>
      </c>
      <c r="Q60" s="13" t="s">
        <v>12</v>
      </c>
      <c r="R60" s="14">
        <v>378.23</v>
      </c>
    </row>
    <row r="61" spans="1:18" ht="14.25" customHeight="1">
      <c r="A61" s="73"/>
      <c r="B61" s="73"/>
      <c r="C61" s="16" t="s">
        <v>141</v>
      </c>
      <c r="D61" s="320">
        <f t="shared" si="1"/>
        <v>17</v>
      </c>
      <c r="E61" s="200" t="s">
        <v>12</v>
      </c>
      <c r="F61" s="200">
        <v>2</v>
      </c>
      <c r="G61" s="206">
        <f t="shared" si="2"/>
        <v>15</v>
      </c>
      <c r="H61" s="180" t="s">
        <v>12</v>
      </c>
      <c r="I61" s="68">
        <v>11</v>
      </c>
      <c r="J61" s="68">
        <v>4</v>
      </c>
      <c r="K61" s="180" t="s">
        <v>12</v>
      </c>
      <c r="L61" s="180" t="s">
        <v>12</v>
      </c>
      <c r="M61" s="68" t="s">
        <v>12</v>
      </c>
      <c r="N61" s="68" t="s">
        <v>12</v>
      </c>
      <c r="O61" s="68" t="s">
        <v>12</v>
      </c>
      <c r="P61" s="68" t="s">
        <v>12</v>
      </c>
      <c r="Q61" s="68" t="s">
        <v>12</v>
      </c>
      <c r="R61" s="69">
        <v>37.18</v>
      </c>
    </row>
    <row r="62" spans="1:4" ht="14.25" customHeight="1">
      <c r="A62" s="1" t="s">
        <v>641</v>
      </c>
      <c r="D62" s="44"/>
    </row>
    <row r="63" spans="1:4" ht="14.25" customHeight="1">
      <c r="A63" s="1" t="s">
        <v>636</v>
      </c>
      <c r="D63" s="44"/>
    </row>
  </sheetData>
  <sheetProtection/>
  <mergeCells count="20">
    <mergeCell ref="A2:R2"/>
    <mergeCell ref="A5:C7"/>
    <mergeCell ref="E5:E7"/>
    <mergeCell ref="F5:F7"/>
    <mergeCell ref="G5:Q5"/>
    <mergeCell ref="R5:R7"/>
    <mergeCell ref="G6:G7"/>
    <mergeCell ref="H6:H7"/>
    <mergeCell ref="I6:I7"/>
    <mergeCell ref="O6:O7"/>
    <mergeCell ref="A8:C8"/>
    <mergeCell ref="A9:C9"/>
    <mergeCell ref="A10:C10"/>
    <mergeCell ref="N6:N7"/>
    <mergeCell ref="P6:P7"/>
    <mergeCell ref="Q6:Q7"/>
    <mergeCell ref="J6:J7"/>
    <mergeCell ref="K6:K7"/>
    <mergeCell ref="L6:L7"/>
    <mergeCell ref="M6:M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zoomScale="90" zoomScaleNormal="90" zoomScalePageLayoutView="0" workbookViewId="0" topLeftCell="A22">
      <selection activeCell="N39" sqref="N39"/>
    </sheetView>
  </sheetViews>
  <sheetFormatPr defaultColWidth="10.59765625" defaultRowHeight="15"/>
  <cols>
    <col min="1" max="2" width="2.59765625" style="1" customWidth="1"/>
    <col min="3" max="4" width="9.3984375" style="1" customWidth="1"/>
    <col min="5" max="5" width="11.3984375" style="1" customWidth="1"/>
    <col min="6" max="6" width="10.8984375" style="1" customWidth="1"/>
    <col min="7" max="7" width="10.5" style="1" customWidth="1"/>
    <col min="8" max="8" width="10" style="1" customWidth="1"/>
    <col min="9" max="9" width="10.19921875" style="1" customWidth="1"/>
    <col min="10" max="11" width="9.3984375" style="1" customWidth="1"/>
    <col min="12" max="12" width="5.09765625" style="1" customWidth="1"/>
    <col min="13" max="13" width="2.59765625" style="1" customWidth="1"/>
    <col min="14" max="14" width="16.59765625" style="1" customWidth="1"/>
    <col min="15" max="22" width="9.3984375" style="1" customWidth="1"/>
    <col min="23" max="16384" width="10.59765625" style="1" customWidth="1"/>
  </cols>
  <sheetData>
    <row r="1" spans="1:22" s="38" customFormat="1" ht="19.5" customHeight="1">
      <c r="A1" s="2" t="s">
        <v>242</v>
      </c>
      <c r="V1" s="3" t="s">
        <v>243</v>
      </c>
    </row>
    <row r="2" spans="1:22" ht="19.5" customHeight="1">
      <c r="A2" s="349" t="s">
        <v>750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</row>
    <row r="3" spans="1:22" ht="19.5" customHeight="1">
      <c r="A3" s="391" t="s">
        <v>751</v>
      </c>
      <c r="B3" s="392"/>
      <c r="C3" s="392"/>
      <c r="D3" s="392"/>
      <c r="E3" s="392"/>
      <c r="F3" s="392"/>
      <c r="G3" s="392"/>
      <c r="H3" s="392"/>
      <c r="I3" s="392"/>
      <c r="J3" s="35"/>
      <c r="K3" s="35"/>
      <c r="L3" s="35"/>
      <c r="M3" s="391" t="s">
        <v>752</v>
      </c>
      <c r="N3" s="392"/>
      <c r="O3" s="392"/>
      <c r="P3" s="392"/>
      <c r="Q3" s="392"/>
      <c r="R3" s="392"/>
      <c r="S3" s="392"/>
      <c r="T3" s="392"/>
      <c r="U3" s="392"/>
      <c r="V3" s="392"/>
    </row>
    <row r="4" spans="2:22" ht="18" customHeight="1" thickBot="1">
      <c r="B4" s="51"/>
      <c r="C4" s="51"/>
      <c r="D4" s="51"/>
      <c r="E4" s="51"/>
      <c r="F4" s="51"/>
      <c r="G4" s="51"/>
      <c r="I4" s="33" t="s">
        <v>244</v>
      </c>
      <c r="N4" s="51"/>
      <c r="O4" s="51"/>
      <c r="P4" s="51"/>
      <c r="Q4" s="51"/>
      <c r="R4" s="51"/>
      <c r="S4" s="51"/>
      <c r="T4" s="51"/>
      <c r="U4" s="51"/>
      <c r="V4" s="33" t="s">
        <v>245</v>
      </c>
    </row>
    <row r="5" spans="1:22" ht="18" customHeight="1">
      <c r="A5" s="411" t="s">
        <v>246</v>
      </c>
      <c r="B5" s="411"/>
      <c r="C5" s="411"/>
      <c r="D5" s="412"/>
      <c r="E5" s="291" t="s">
        <v>738</v>
      </c>
      <c r="F5" s="74">
        <v>5</v>
      </c>
      <c r="G5" s="74">
        <v>6</v>
      </c>
      <c r="H5" s="74">
        <v>7</v>
      </c>
      <c r="I5" s="292">
        <v>8</v>
      </c>
      <c r="J5" s="45"/>
      <c r="K5" s="35"/>
      <c r="L5" s="35"/>
      <c r="M5" s="393" t="s">
        <v>247</v>
      </c>
      <c r="N5" s="394"/>
      <c r="O5" s="26"/>
      <c r="P5" s="399" t="s">
        <v>248</v>
      </c>
      <c r="Q5" s="411"/>
      <c r="R5" s="411"/>
      <c r="S5" s="411"/>
      <c r="T5" s="411"/>
      <c r="U5" s="412"/>
      <c r="V5" s="75"/>
    </row>
    <row r="6" spans="1:22" ht="18" customHeight="1">
      <c r="A6" s="461" t="s">
        <v>612</v>
      </c>
      <c r="B6" s="462"/>
      <c r="C6" s="462"/>
      <c r="D6" s="463"/>
      <c r="E6" s="251">
        <f>SUM(E8,E14)</f>
        <v>4330</v>
      </c>
      <c r="F6" s="251">
        <f>SUM(F8,F14)</f>
        <v>4272</v>
      </c>
      <c r="G6" s="251">
        <f>SUM(G8,G14)</f>
        <v>4000</v>
      </c>
      <c r="H6" s="251">
        <v>3930</v>
      </c>
      <c r="I6" s="251">
        <f>SUM(I8,I14)</f>
        <v>3820</v>
      </c>
      <c r="J6" s="35"/>
      <c r="K6" s="35"/>
      <c r="L6" s="35"/>
      <c r="M6" s="395"/>
      <c r="N6" s="396"/>
      <c r="O6" s="47" t="s">
        <v>7</v>
      </c>
      <c r="P6" s="379" t="s">
        <v>249</v>
      </c>
      <c r="Q6" s="379" t="s">
        <v>250</v>
      </c>
      <c r="R6" s="379" t="s">
        <v>251</v>
      </c>
      <c r="S6" s="379" t="s">
        <v>252</v>
      </c>
      <c r="T6" s="448" t="s">
        <v>253</v>
      </c>
      <c r="U6" s="76"/>
      <c r="V6" s="9" t="s">
        <v>254</v>
      </c>
    </row>
    <row r="7" spans="1:22" ht="18" customHeight="1">
      <c r="A7" s="45"/>
      <c r="B7" s="45"/>
      <c r="C7" s="45"/>
      <c r="D7" s="62"/>
      <c r="E7" s="214"/>
      <c r="F7" s="195"/>
      <c r="G7" s="195"/>
      <c r="H7" s="195"/>
      <c r="I7" s="195"/>
      <c r="J7" s="35"/>
      <c r="K7" s="35"/>
      <c r="L7" s="35"/>
      <c r="M7" s="397"/>
      <c r="N7" s="398"/>
      <c r="O7" s="30"/>
      <c r="P7" s="455"/>
      <c r="Q7" s="455"/>
      <c r="R7" s="455"/>
      <c r="S7" s="455"/>
      <c r="T7" s="449"/>
      <c r="U7" s="77" t="s">
        <v>255</v>
      </c>
      <c r="V7" s="48"/>
    </row>
    <row r="8" spans="1:22" ht="18" customHeight="1">
      <c r="A8" s="366" t="s">
        <v>654</v>
      </c>
      <c r="B8" s="457"/>
      <c r="C8" s="457"/>
      <c r="D8" s="367"/>
      <c r="E8" s="194">
        <v>2830</v>
      </c>
      <c r="F8" s="195">
        <f>SUM(F9:F10)</f>
        <v>3030</v>
      </c>
      <c r="G8" s="195">
        <f>SUM(G9:G10)</f>
        <v>2850</v>
      </c>
      <c r="H8" s="195">
        <f>SUM(H9:H10)</f>
        <v>2840</v>
      </c>
      <c r="I8" s="195">
        <f>SUM(I9:I10)</f>
        <v>2760</v>
      </c>
      <c r="J8" s="35"/>
      <c r="K8" s="35"/>
      <c r="L8" s="35"/>
      <c r="M8" s="459" t="s">
        <v>738</v>
      </c>
      <c r="N8" s="460"/>
      <c r="O8" s="207">
        <f>SUM(P8,V8)</f>
        <v>5500</v>
      </c>
      <c r="P8" s="195">
        <v>4890</v>
      </c>
      <c r="Q8" s="198">
        <v>150</v>
      </c>
      <c r="R8" s="198">
        <v>650</v>
      </c>
      <c r="S8" s="198">
        <v>2390</v>
      </c>
      <c r="T8" s="198">
        <v>1710</v>
      </c>
      <c r="U8" s="198">
        <v>1040</v>
      </c>
      <c r="V8" s="198">
        <v>610</v>
      </c>
    </row>
    <row r="9" spans="1:22" ht="18" customHeight="1">
      <c r="A9" s="45"/>
      <c r="B9" s="366" t="s">
        <v>256</v>
      </c>
      <c r="C9" s="457"/>
      <c r="D9" s="367"/>
      <c r="E9" s="218" t="s">
        <v>844</v>
      </c>
      <c r="F9" s="195">
        <v>339</v>
      </c>
      <c r="G9" s="195">
        <v>330</v>
      </c>
      <c r="H9" s="195">
        <v>280</v>
      </c>
      <c r="I9" s="195">
        <v>270</v>
      </c>
      <c r="J9" s="35"/>
      <c r="K9" s="35"/>
      <c r="L9" s="35"/>
      <c r="M9" s="458" t="s">
        <v>845</v>
      </c>
      <c r="N9" s="372"/>
      <c r="O9" s="194">
        <f>SUM(P9,V9)</f>
        <v>5597</v>
      </c>
      <c r="P9" s="195">
        <f>SUM(Q9:T9)</f>
        <v>4840</v>
      </c>
      <c r="Q9" s="195">
        <v>103</v>
      </c>
      <c r="R9" s="195">
        <v>625</v>
      </c>
      <c r="S9" s="195">
        <v>2165</v>
      </c>
      <c r="T9" s="195">
        <v>1947</v>
      </c>
      <c r="U9" s="195">
        <v>1145</v>
      </c>
      <c r="V9" s="195">
        <v>757</v>
      </c>
    </row>
    <row r="10" spans="1:22" ht="18" customHeight="1">
      <c r="A10" s="45"/>
      <c r="B10" s="366" t="s">
        <v>257</v>
      </c>
      <c r="C10" s="457"/>
      <c r="D10" s="367"/>
      <c r="E10" s="218" t="s">
        <v>844</v>
      </c>
      <c r="F10" s="195">
        <f>SUM(F11:F12)</f>
        <v>2691</v>
      </c>
      <c r="G10" s="195">
        <f>SUM(G11:G12)</f>
        <v>2520</v>
      </c>
      <c r="H10" s="195">
        <f>SUM(H11:H12)</f>
        <v>2560</v>
      </c>
      <c r="I10" s="195">
        <f>SUM(I11:I12)</f>
        <v>2490</v>
      </c>
      <c r="J10" s="35"/>
      <c r="K10" s="35"/>
      <c r="L10" s="35"/>
      <c r="M10" s="458" t="s">
        <v>846</v>
      </c>
      <c r="N10" s="372"/>
      <c r="O10" s="194">
        <v>5200</v>
      </c>
      <c r="P10" s="195">
        <v>4550</v>
      </c>
      <c r="Q10" s="195">
        <v>80</v>
      </c>
      <c r="R10" s="195">
        <v>590</v>
      </c>
      <c r="S10" s="195">
        <v>2100</v>
      </c>
      <c r="T10" s="195">
        <v>1790</v>
      </c>
      <c r="U10" s="195">
        <v>1000</v>
      </c>
      <c r="V10" s="195">
        <v>650</v>
      </c>
    </row>
    <row r="11" spans="1:22" ht="18" customHeight="1">
      <c r="A11" s="45"/>
      <c r="B11" s="7"/>
      <c r="C11" s="366" t="s">
        <v>258</v>
      </c>
      <c r="D11" s="367"/>
      <c r="E11" s="217" t="s">
        <v>634</v>
      </c>
      <c r="F11" s="203">
        <v>974</v>
      </c>
      <c r="G11" s="203">
        <v>900</v>
      </c>
      <c r="H11" s="203">
        <v>1010</v>
      </c>
      <c r="I11" s="203">
        <v>940</v>
      </c>
      <c r="J11" s="35"/>
      <c r="K11" s="35"/>
      <c r="L11" s="35"/>
      <c r="M11" s="458" t="s">
        <v>847</v>
      </c>
      <c r="N11" s="372"/>
      <c r="O11" s="194">
        <v>4870</v>
      </c>
      <c r="P11" s="195">
        <v>4270</v>
      </c>
      <c r="Q11" s="195">
        <v>100</v>
      </c>
      <c r="R11" s="195">
        <v>490</v>
      </c>
      <c r="S11" s="195">
        <v>1860</v>
      </c>
      <c r="T11" s="195">
        <v>1810</v>
      </c>
      <c r="U11" s="195">
        <v>1030</v>
      </c>
      <c r="V11" s="195">
        <v>600</v>
      </c>
    </row>
    <row r="12" spans="1:22" ht="18" customHeight="1">
      <c r="A12" s="45"/>
      <c r="B12" s="7"/>
      <c r="C12" s="366" t="s">
        <v>259</v>
      </c>
      <c r="D12" s="367"/>
      <c r="E12" s="217" t="s">
        <v>634</v>
      </c>
      <c r="F12" s="203">
        <v>1717</v>
      </c>
      <c r="G12" s="203">
        <v>1620</v>
      </c>
      <c r="H12" s="203">
        <v>1550</v>
      </c>
      <c r="I12" s="203">
        <v>1550</v>
      </c>
      <c r="J12" s="35"/>
      <c r="K12" s="35"/>
      <c r="L12" s="35"/>
      <c r="M12" s="373" t="s">
        <v>848</v>
      </c>
      <c r="N12" s="374"/>
      <c r="O12" s="248">
        <v>4720</v>
      </c>
      <c r="P12" s="248">
        <v>4150</v>
      </c>
      <c r="Q12" s="248">
        <f aca="true" t="shared" si="0" ref="Q12:V12">SUM(Q17,Q19:Q21)</f>
        <v>110</v>
      </c>
      <c r="R12" s="248">
        <v>450</v>
      </c>
      <c r="S12" s="248">
        <v>1680</v>
      </c>
      <c r="T12" s="248">
        <v>1910</v>
      </c>
      <c r="U12" s="248">
        <f t="shared" si="0"/>
        <v>1210</v>
      </c>
      <c r="V12" s="248">
        <f t="shared" si="0"/>
        <v>570</v>
      </c>
    </row>
    <row r="13" spans="1:22" ht="18" customHeight="1">
      <c r="A13" s="45"/>
      <c r="B13" s="45"/>
      <c r="C13" s="45"/>
      <c r="D13" s="62"/>
      <c r="E13" s="153"/>
      <c r="F13" s="154"/>
      <c r="G13" s="154"/>
      <c r="H13" s="154"/>
      <c r="I13" s="154"/>
      <c r="J13" s="35"/>
      <c r="K13" s="35"/>
      <c r="L13" s="35"/>
      <c r="M13" s="45"/>
      <c r="N13" s="46"/>
      <c r="O13" s="234"/>
      <c r="P13" s="235"/>
      <c r="Q13" s="235"/>
      <c r="R13" s="235"/>
      <c r="S13" s="235"/>
      <c r="T13" s="235"/>
      <c r="U13" s="235"/>
      <c r="V13" s="235"/>
    </row>
    <row r="14" spans="1:22" ht="18" customHeight="1">
      <c r="A14" s="368" t="s">
        <v>260</v>
      </c>
      <c r="B14" s="456"/>
      <c r="C14" s="456"/>
      <c r="D14" s="369"/>
      <c r="E14" s="204">
        <v>1500</v>
      </c>
      <c r="F14" s="205">
        <v>1242</v>
      </c>
      <c r="G14" s="205">
        <v>1150</v>
      </c>
      <c r="H14" s="205">
        <v>1080</v>
      </c>
      <c r="I14" s="205">
        <v>1060</v>
      </c>
      <c r="J14" s="35"/>
      <c r="K14" s="35"/>
      <c r="L14" s="35"/>
      <c r="M14" s="45"/>
      <c r="N14" s="46"/>
      <c r="O14" s="214"/>
      <c r="P14" s="215"/>
      <c r="Q14" s="215"/>
      <c r="R14" s="215"/>
      <c r="S14" s="215"/>
      <c r="T14" s="215"/>
      <c r="U14" s="215"/>
      <c r="V14" s="215"/>
    </row>
    <row r="15" spans="1:22" ht="18" customHeight="1">
      <c r="A15" s="1" t="s">
        <v>636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7"/>
      <c r="N15" s="62"/>
      <c r="O15" s="234"/>
      <c r="P15" s="235"/>
      <c r="Q15" s="235"/>
      <c r="R15" s="235"/>
      <c r="S15" s="235"/>
      <c r="T15" s="235"/>
      <c r="U15" s="235"/>
      <c r="V15" s="235"/>
    </row>
    <row r="16" spans="1:22" ht="18" customHeight="1">
      <c r="A16" s="22"/>
      <c r="J16" s="35"/>
      <c r="K16" s="35"/>
      <c r="L16" s="35"/>
      <c r="M16" s="366"/>
      <c r="N16" s="365"/>
      <c r="O16" s="194"/>
      <c r="P16" s="195"/>
      <c r="Q16" s="195"/>
      <c r="R16" s="195"/>
      <c r="S16" s="195"/>
      <c r="T16" s="195"/>
      <c r="U16" s="195"/>
      <c r="V16" s="195"/>
    </row>
    <row r="17" spans="1:22" ht="18" customHeight="1">
      <c r="A17" s="22"/>
      <c r="J17" s="35"/>
      <c r="K17" s="35"/>
      <c r="L17" s="35"/>
      <c r="M17" s="366" t="s">
        <v>261</v>
      </c>
      <c r="N17" s="365"/>
      <c r="O17" s="194">
        <v>3330</v>
      </c>
      <c r="P17" s="195">
        <v>2780</v>
      </c>
      <c r="Q17" s="195">
        <v>70</v>
      </c>
      <c r="R17" s="195">
        <v>240</v>
      </c>
      <c r="S17" s="195">
        <v>1010</v>
      </c>
      <c r="T17" s="195">
        <v>1450</v>
      </c>
      <c r="U17" s="195">
        <v>990</v>
      </c>
      <c r="V17" s="195">
        <v>550</v>
      </c>
    </row>
    <row r="18" spans="2:22" ht="18" customHeight="1">
      <c r="B18" s="35"/>
      <c r="C18" s="35"/>
      <c r="D18" s="44"/>
      <c r="E18" s="44"/>
      <c r="F18" s="44"/>
      <c r="G18" s="44"/>
      <c r="H18" s="44"/>
      <c r="I18" s="35"/>
      <c r="J18" s="35"/>
      <c r="K18" s="35"/>
      <c r="L18" s="35"/>
      <c r="M18" s="366" t="s">
        <v>262</v>
      </c>
      <c r="N18" s="365"/>
      <c r="O18" s="197"/>
      <c r="P18" s="197"/>
      <c r="Q18" s="197"/>
      <c r="R18" s="197"/>
      <c r="S18" s="195"/>
      <c r="T18" s="195"/>
      <c r="U18" s="195"/>
      <c r="V18" s="197"/>
    </row>
    <row r="19" spans="1:22" ht="18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45"/>
      <c r="N19" s="6" t="s">
        <v>263</v>
      </c>
      <c r="O19" s="194">
        <f>SUM(P19,V19)</f>
        <v>140</v>
      </c>
      <c r="P19" s="195">
        <f>SUM(Q19:T19)</f>
        <v>120</v>
      </c>
      <c r="Q19" s="197" t="s">
        <v>842</v>
      </c>
      <c r="R19" s="197">
        <v>20</v>
      </c>
      <c r="S19" s="197">
        <v>40</v>
      </c>
      <c r="T19" s="195">
        <v>60</v>
      </c>
      <c r="U19" s="195">
        <v>30</v>
      </c>
      <c r="V19" s="197">
        <v>20</v>
      </c>
    </row>
    <row r="20" spans="1:22" ht="18" customHeight="1">
      <c r="A20" s="35"/>
      <c r="B20" s="35"/>
      <c r="C20" s="35"/>
      <c r="D20" s="44"/>
      <c r="E20" s="44"/>
      <c r="F20" s="44"/>
      <c r="G20" s="44"/>
      <c r="H20" s="44"/>
      <c r="I20" s="35"/>
      <c r="J20" s="35"/>
      <c r="K20" s="35"/>
      <c r="L20" s="35"/>
      <c r="M20" s="45"/>
      <c r="N20" s="6" t="s">
        <v>264</v>
      </c>
      <c r="O20" s="194">
        <f>SUM(P20,V20)</f>
        <v>130</v>
      </c>
      <c r="P20" s="195">
        <f>SUM(Q20:T20)</f>
        <v>130</v>
      </c>
      <c r="Q20" s="197" t="s">
        <v>842</v>
      </c>
      <c r="R20" s="197">
        <v>10</v>
      </c>
      <c r="S20" s="195">
        <v>60</v>
      </c>
      <c r="T20" s="195">
        <v>60</v>
      </c>
      <c r="U20" s="195">
        <v>30</v>
      </c>
      <c r="V20" s="197" t="s">
        <v>842</v>
      </c>
    </row>
    <row r="21" spans="12:22" ht="18" customHeight="1">
      <c r="L21" s="35"/>
      <c r="M21" s="366" t="s">
        <v>265</v>
      </c>
      <c r="N21" s="365"/>
      <c r="O21" s="194">
        <v>1130</v>
      </c>
      <c r="P21" s="195">
        <f>SUM(Q21:T21)</f>
        <v>1120</v>
      </c>
      <c r="Q21" s="195">
        <v>40</v>
      </c>
      <c r="R21" s="195">
        <v>190</v>
      </c>
      <c r="S21" s="195">
        <v>560</v>
      </c>
      <c r="T21" s="195">
        <v>330</v>
      </c>
      <c r="U21" s="195">
        <v>160</v>
      </c>
      <c r="V21" s="197" t="s">
        <v>842</v>
      </c>
    </row>
    <row r="22" spans="12:22" ht="18" customHeight="1">
      <c r="L22" s="35"/>
      <c r="M22" s="45"/>
      <c r="N22" s="46"/>
      <c r="O22" s="214"/>
      <c r="P22" s="215"/>
      <c r="Q22" s="215"/>
      <c r="R22" s="215"/>
      <c r="S22" s="215"/>
      <c r="T22" s="215"/>
      <c r="U22" s="215"/>
      <c r="V22" s="215"/>
    </row>
    <row r="23" spans="1:22" ht="19.5" customHeight="1">
      <c r="A23" s="390"/>
      <c r="B23" s="390"/>
      <c r="C23" s="390"/>
      <c r="D23" s="390"/>
      <c r="E23" s="390"/>
      <c r="F23" s="390"/>
      <c r="G23" s="390"/>
      <c r="H23" s="390"/>
      <c r="I23" s="390"/>
      <c r="J23" s="390"/>
      <c r="K23" s="390"/>
      <c r="L23" s="35"/>
      <c r="M23" s="7"/>
      <c r="N23" s="62"/>
      <c r="O23" s="234"/>
      <c r="P23" s="235"/>
      <c r="Q23" s="235"/>
      <c r="R23" s="235"/>
      <c r="S23" s="235"/>
      <c r="T23" s="235"/>
      <c r="U23" s="235"/>
      <c r="V23" s="235"/>
    </row>
    <row r="24" spans="1:22" ht="19.5" customHeight="1">
      <c r="A24" s="391" t="s">
        <v>753</v>
      </c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5"/>
      <c r="M24" s="7"/>
      <c r="N24" s="62"/>
      <c r="O24" s="331"/>
      <c r="P24" s="235"/>
      <c r="Q24" s="235"/>
      <c r="R24" s="235"/>
      <c r="S24" s="235"/>
      <c r="T24" s="235"/>
      <c r="U24" s="235"/>
      <c r="V24" s="235"/>
    </row>
    <row r="25" spans="2:22" ht="18" customHeight="1" thickBot="1">
      <c r="B25" s="51"/>
      <c r="C25" s="51"/>
      <c r="D25" s="51"/>
      <c r="E25" s="51"/>
      <c r="F25" s="51"/>
      <c r="G25" s="51"/>
      <c r="H25" s="51"/>
      <c r="I25" s="51"/>
      <c r="J25" s="51"/>
      <c r="K25" s="33" t="s">
        <v>245</v>
      </c>
      <c r="L25" s="35"/>
      <c r="M25" s="392" t="s">
        <v>642</v>
      </c>
      <c r="N25" s="444"/>
      <c r="O25" s="195">
        <f>SUM(O26:O28)</f>
        <v>4720</v>
      </c>
      <c r="P25" s="195">
        <v>4150</v>
      </c>
      <c r="Q25" s="195">
        <f>SUM(Q26:Q28)</f>
        <v>110</v>
      </c>
      <c r="R25" s="195">
        <f>SUM(R26:R28)</f>
        <v>460</v>
      </c>
      <c r="S25" s="195">
        <v>1680</v>
      </c>
      <c r="T25" s="195">
        <f>SUM(T26:T28)</f>
        <v>1910</v>
      </c>
      <c r="U25" s="195">
        <v>1210</v>
      </c>
      <c r="V25" s="195">
        <v>570</v>
      </c>
    </row>
    <row r="26" spans="1:22" ht="18" customHeight="1">
      <c r="A26" s="393" t="s">
        <v>266</v>
      </c>
      <c r="B26" s="393"/>
      <c r="C26" s="393"/>
      <c r="D26" s="383" t="s">
        <v>7</v>
      </c>
      <c r="E26" s="383" t="s">
        <v>267</v>
      </c>
      <c r="F26" s="356" t="s">
        <v>754</v>
      </c>
      <c r="G26" s="411"/>
      <c r="H26" s="411"/>
      <c r="I26" s="411"/>
      <c r="J26" s="411"/>
      <c r="K26" s="411"/>
      <c r="L26" s="35"/>
      <c r="M26" s="45"/>
      <c r="N26" s="6" t="s">
        <v>268</v>
      </c>
      <c r="O26" s="194">
        <f>SUM(P26,V26)</f>
        <v>2520</v>
      </c>
      <c r="P26" s="195">
        <f>SUM(Q26:T26)</f>
        <v>2300</v>
      </c>
      <c r="Q26" s="195">
        <f aca="true" t="shared" si="1" ref="Q26:V26">SUM(Q34,Q42)</f>
        <v>100</v>
      </c>
      <c r="R26" s="195">
        <v>320</v>
      </c>
      <c r="S26" s="195">
        <f t="shared" si="1"/>
        <v>830</v>
      </c>
      <c r="T26" s="195">
        <f t="shared" si="1"/>
        <v>1050</v>
      </c>
      <c r="U26" s="195">
        <f t="shared" si="1"/>
        <v>580</v>
      </c>
      <c r="V26" s="195">
        <f t="shared" si="1"/>
        <v>220</v>
      </c>
    </row>
    <row r="27" spans="1:22" ht="18" customHeight="1">
      <c r="A27" s="392"/>
      <c r="B27" s="392"/>
      <c r="C27" s="392"/>
      <c r="D27" s="388"/>
      <c r="E27" s="388"/>
      <c r="F27" s="379" t="s">
        <v>269</v>
      </c>
      <c r="G27" s="379" t="s">
        <v>250</v>
      </c>
      <c r="H27" s="379" t="s">
        <v>251</v>
      </c>
      <c r="I27" s="379" t="s">
        <v>252</v>
      </c>
      <c r="J27" s="448" t="s">
        <v>270</v>
      </c>
      <c r="K27" s="80"/>
      <c r="L27" s="35"/>
      <c r="M27" s="45"/>
      <c r="N27" s="6" t="s">
        <v>271</v>
      </c>
      <c r="O27" s="194">
        <f>SUM(P27,V27)</f>
        <v>710</v>
      </c>
      <c r="P27" s="195">
        <f>SUM(Q27:T27)</f>
        <v>580</v>
      </c>
      <c r="Q27" s="197" t="s">
        <v>842</v>
      </c>
      <c r="R27" s="195">
        <f aca="true" t="shared" si="2" ref="R27:V28">SUM(R35,R43)</f>
        <v>50</v>
      </c>
      <c r="S27" s="195">
        <f t="shared" si="2"/>
        <v>190</v>
      </c>
      <c r="T27" s="195">
        <f t="shared" si="2"/>
        <v>340</v>
      </c>
      <c r="U27" s="195">
        <v>250</v>
      </c>
      <c r="V27" s="195">
        <f t="shared" si="2"/>
        <v>130</v>
      </c>
    </row>
    <row r="28" spans="1:22" ht="18" customHeight="1">
      <c r="A28" s="442"/>
      <c r="B28" s="442"/>
      <c r="C28" s="442"/>
      <c r="D28" s="455"/>
      <c r="E28" s="455"/>
      <c r="F28" s="455"/>
      <c r="G28" s="455"/>
      <c r="H28" s="455"/>
      <c r="I28" s="455"/>
      <c r="J28" s="449"/>
      <c r="K28" s="81" t="s">
        <v>255</v>
      </c>
      <c r="L28" s="35"/>
      <c r="M28" s="45"/>
      <c r="N28" s="6" t="s">
        <v>272</v>
      </c>
      <c r="O28" s="194">
        <f>SUM(P28,V28)</f>
        <v>1490</v>
      </c>
      <c r="P28" s="195">
        <f>SUM(Q28:T28)</f>
        <v>1280</v>
      </c>
      <c r="Q28" s="197">
        <f>SUM(Q36,Q44)</f>
        <v>10</v>
      </c>
      <c r="R28" s="197">
        <f t="shared" si="2"/>
        <v>90</v>
      </c>
      <c r="S28" s="197">
        <v>660</v>
      </c>
      <c r="T28" s="197">
        <f t="shared" si="2"/>
        <v>520</v>
      </c>
      <c r="U28" s="197">
        <f t="shared" si="2"/>
        <v>380</v>
      </c>
      <c r="V28" s="197">
        <f t="shared" si="2"/>
        <v>210</v>
      </c>
    </row>
    <row r="29" spans="1:22" ht="18" customHeight="1">
      <c r="A29" s="452" t="s">
        <v>738</v>
      </c>
      <c r="B29" s="453"/>
      <c r="C29" s="454"/>
      <c r="D29" s="207">
        <v>18470</v>
      </c>
      <c r="E29" s="198">
        <v>2710</v>
      </c>
      <c r="F29" s="198">
        <f>SUM(G29:J29)</f>
        <v>15750</v>
      </c>
      <c r="G29" s="198">
        <v>2470</v>
      </c>
      <c r="H29" s="198">
        <v>2970</v>
      </c>
      <c r="I29" s="198">
        <v>5780</v>
      </c>
      <c r="J29" s="198">
        <v>4530</v>
      </c>
      <c r="K29" s="198">
        <v>3090</v>
      </c>
      <c r="L29" s="35"/>
      <c r="M29" s="45"/>
      <c r="N29" s="46"/>
      <c r="O29" s="214"/>
      <c r="P29" s="215"/>
      <c r="Q29" s="215"/>
      <c r="R29" s="215"/>
      <c r="S29" s="215"/>
      <c r="T29" s="215"/>
      <c r="U29" s="215"/>
      <c r="V29" s="215"/>
    </row>
    <row r="30" spans="1:22" ht="18" customHeight="1">
      <c r="A30" s="371">
        <v>5</v>
      </c>
      <c r="B30" s="445"/>
      <c r="C30" s="446"/>
      <c r="D30" s="194">
        <f>SUM(E30:F30)</f>
        <v>17529</v>
      </c>
      <c r="E30" s="195">
        <v>2739</v>
      </c>
      <c r="F30" s="195">
        <f>SUM(G30:J30)</f>
        <v>14790</v>
      </c>
      <c r="G30" s="195">
        <v>1943</v>
      </c>
      <c r="H30" s="195">
        <v>2618</v>
      </c>
      <c r="I30" s="195">
        <v>5183</v>
      </c>
      <c r="J30" s="195">
        <v>5046</v>
      </c>
      <c r="K30" s="195">
        <v>3406</v>
      </c>
      <c r="L30" s="35"/>
      <c r="M30" s="7"/>
      <c r="N30" s="62"/>
      <c r="O30" s="234"/>
      <c r="P30" s="235"/>
      <c r="Q30" s="235"/>
      <c r="R30" s="235"/>
      <c r="S30" s="235"/>
      <c r="T30" s="235"/>
      <c r="U30" s="235"/>
      <c r="V30" s="235"/>
    </row>
    <row r="31" spans="1:22" ht="18" customHeight="1">
      <c r="A31" s="371">
        <v>6</v>
      </c>
      <c r="B31" s="445"/>
      <c r="C31" s="446"/>
      <c r="D31" s="194">
        <f>SUM(E31:F31)</f>
        <v>16500</v>
      </c>
      <c r="E31" s="195">
        <v>2270</v>
      </c>
      <c r="F31" s="195">
        <f>SUM(G31:J31)</f>
        <v>14230</v>
      </c>
      <c r="G31" s="195">
        <v>1920</v>
      </c>
      <c r="H31" s="195">
        <v>2520</v>
      </c>
      <c r="I31" s="195">
        <v>5030</v>
      </c>
      <c r="J31" s="195">
        <v>4760</v>
      </c>
      <c r="K31" s="195">
        <v>3220</v>
      </c>
      <c r="L31" s="35"/>
      <c r="M31" s="7"/>
      <c r="N31" s="62"/>
      <c r="O31" s="331"/>
      <c r="P31" s="235"/>
      <c r="Q31" s="235"/>
      <c r="R31" s="235"/>
      <c r="S31" s="235"/>
      <c r="T31" s="235"/>
      <c r="U31" s="235"/>
      <c r="V31" s="235"/>
    </row>
    <row r="32" spans="1:22" ht="18" customHeight="1">
      <c r="A32" s="371">
        <v>7</v>
      </c>
      <c r="B32" s="445"/>
      <c r="C32" s="446"/>
      <c r="D32" s="194">
        <v>16080</v>
      </c>
      <c r="E32" s="195">
        <v>2100</v>
      </c>
      <c r="F32" s="195">
        <f>SUM(G32:J32)</f>
        <v>13990</v>
      </c>
      <c r="G32" s="195">
        <v>1970</v>
      </c>
      <c r="H32" s="195">
        <v>2390</v>
      </c>
      <c r="I32" s="195">
        <v>4820</v>
      </c>
      <c r="J32" s="195">
        <v>4810</v>
      </c>
      <c r="K32" s="195">
        <v>3230</v>
      </c>
      <c r="L32" s="35"/>
      <c r="M32" s="7"/>
      <c r="N32" s="62"/>
      <c r="O32" s="234"/>
      <c r="P32" s="235"/>
      <c r="Q32" s="235"/>
      <c r="R32" s="235"/>
      <c r="S32" s="235"/>
      <c r="T32" s="235"/>
      <c r="U32" s="235"/>
      <c r="V32" s="235"/>
    </row>
    <row r="33" spans="1:22" ht="18" customHeight="1">
      <c r="A33" s="373">
        <v>8</v>
      </c>
      <c r="B33" s="445"/>
      <c r="C33" s="446"/>
      <c r="D33" s="248">
        <f>SUM(D35:D36)</f>
        <v>15440</v>
      </c>
      <c r="E33" s="248">
        <f>SUM(E35:E36)</f>
        <v>2040</v>
      </c>
      <c r="F33" s="248">
        <v>13390</v>
      </c>
      <c r="G33" s="248">
        <f>SUM(G35:G36)</f>
        <v>1680</v>
      </c>
      <c r="H33" s="248">
        <f>SUM(H35:H36)</f>
        <v>2330</v>
      </c>
      <c r="I33" s="248">
        <f>SUM(I35:I36)</f>
        <v>4450</v>
      </c>
      <c r="J33" s="248">
        <v>4940</v>
      </c>
      <c r="K33" s="248">
        <f>SUM(K35:K36)</f>
        <v>3430</v>
      </c>
      <c r="L33" s="35"/>
      <c r="M33" s="366" t="s">
        <v>273</v>
      </c>
      <c r="N33" s="365"/>
      <c r="O33" s="195">
        <v>3470</v>
      </c>
      <c r="P33" s="195">
        <f>SUM(P34:P36)</f>
        <v>2900</v>
      </c>
      <c r="Q33" s="195">
        <f>SUM(Q34:Q36)</f>
        <v>70</v>
      </c>
      <c r="R33" s="195">
        <v>260</v>
      </c>
      <c r="S33" s="195">
        <f>SUM(S34:S36)</f>
        <v>1060</v>
      </c>
      <c r="T33" s="195">
        <f>SUM(T34:T36)</f>
        <v>1520</v>
      </c>
      <c r="U33" s="195">
        <v>1020</v>
      </c>
      <c r="V33" s="195">
        <v>570</v>
      </c>
    </row>
    <row r="34" spans="1:22" ht="18" customHeight="1">
      <c r="A34" s="82"/>
      <c r="B34" s="45"/>
      <c r="C34" s="46"/>
      <c r="D34" s="214"/>
      <c r="E34" s="215"/>
      <c r="F34" s="215"/>
      <c r="G34" s="215"/>
      <c r="H34" s="215"/>
      <c r="I34" s="215"/>
      <c r="J34" s="215"/>
      <c r="K34" s="215"/>
      <c r="L34" s="35"/>
      <c r="M34" s="45"/>
      <c r="N34" s="6" t="s">
        <v>268</v>
      </c>
      <c r="O34" s="194">
        <v>1550</v>
      </c>
      <c r="P34" s="195">
        <f>SUM(Q34:T34)</f>
        <v>1320</v>
      </c>
      <c r="Q34" s="195">
        <v>60</v>
      </c>
      <c r="R34" s="195">
        <v>130</v>
      </c>
      <c r="S34" s="195">
        <v>350</v>
      </c>
      <c r="T34" s="195">
        <v>780</v>
      </c>
      <c r="U34" s="195">
        <v>450</v>
      </c>
      <c r="V34" s="195">
        <v>220</v>
      </c>
    </row>
    <row r="35" spans="1:22" ht="18" customHeight="1">
      <c r="A35" s="392" t="s">
        <v>274</v>
      </c>
      <c r="B35" s="392"/>
      <c r="C35" s="444"/>
      <c r="D35" s="194">
        <f>SUM(E35:F35)</f>
        <v>7630</v>
      </c>
      <c r="E35" s="195">
        <v>1000</v>
      </c>
      <c r="F35" s="195">
        <f>SUM(G35:J35)</f>
        <v>6630</v>
      </c>
      <c r="G35" s="195">
        <v>840</v>
      </c>
      <c r="H35" s="195">
        <v>1250</v>
      </c>
      <c r="I35" s="195">
        <v>2170</v>
      </c>
      <c r="J35" s="195">
        <v>2370</v>
      </c>
      <c r="K35" s="195">
        <v>1600</v>
      </c>
      <c r="L35" s="35"/>
      <c r="M35" s="45"/>
      <c r="N35" s="6" t="s">
        <v>271</v>
      </c>
      <c r="O35" s="194">
        <f>SUM(P35,V35)</f>
        <v>480</v>
      </c>
      <c r="P35" s="195">
        <f>SUM(Q35:T35)</f>
        <v>350</v>
      </c>
      <c r="Q35" s="197" t="s">
        <v>842</v>
      </c>
      <c r="R35" s="195">
        <v>30</v>
      </c>
      <c r="S35" s="195">
        <v>70</v>
      </c>
      <c r="T35" s="195">
        <v>250</v>
      </c>
      <c r="U35" s="195">
        <v>210</v>
      </c>
      <c r="V35" s="195">
        <v>130</v>
      </c>
    </row>
    <row r="36" spans="1:22" ht="18" customHeight="1">
      <c r="A36" s="392" t="s">
        <v>275</v>
      </c>
      <c r="B36" s="392"/>
      <c r="C36" s="444"/>
      <c r="D36" s="194">
        <f>SUM(E36:F36)</f>
        <v>7810</v>
      </c>
      <c r="E36" s="195">
        <v>1040</v>
      </c>
      <c r="F36" s="195">
        <v>6770</v>
      </c>
      <c r="G36" s="195">
        <v>840</v>
      </c>
      <c r="H36" s="195">
        <v>1080</v>
      </c>
      <c r="I36" s="195">
        <v>2280</v>
      </c>
      <c r="J36" s="195">
        <v>2560</v>
      </c>
      <c r="K36" s="195">
        <v>1830</v>
      </c>
      <c r="L36" s="9"/>
      <c r="M36" s="45"/>
      <c r="N36" s="6" t="s">
        <v>272</v>
      </c>
      <c r="O36" s="194">
        <f>SUM(P36,V36)</f>
        <v>1440</v>
      </c>
      <c r="P36" s="195">
        <f>SUM(Q36:T36)</f>
        <v>1230</v>
      </c>
      <c r="Q36" s="197">
        <v>10</v>
      </c>
      <c r="R36" s="195">
        <v>90</v>
      </c>
      <c r="S36" s="195">
        <v>640</v>
      </c>
      <c r="T36" s="195">
        <v>490</v>
      </c>
      <c r="U36" s="195">
        <v>370</v>
      </c>
      <c r="V36" s="195">
        <v>210</v>
      </c>
    </row>
    <row r="37" spans="1:22" ht="18" customHeight="1">
      <c r="A37" s="392"/>
      <c r="B37" s="392"/>
      <c r="C37" s="444"/>
      <c r="D37" s="214"/>
      <c r="E37" s="215"/>
      <c r="F37" s="215"/>
      <c r="G37" s="215"/>
      <c r="H37" s="215"/>
      <c r="I37" s="215"/>
      <c r="J37" s="215"/>
      <c r="K37" s="215"/>
      <c r="L37" s="35"/>
      <c r="M37" s="45"/>
      <c r="N37" s="46"/>
      <c r="O37" s="214"/>
      <c r="P37" s="215"/>
      <c r="Q37" s="215"/>
      <c r="R37" s="215"/>
      <c r="S37" s="215"/>
      <c r="T37" s="215"/>
      <c r="U37" s="215"/>
      <c r="V37" s="215"/>
    </row>
    <row r="38" spans="1:22" ht="18" customHeight="1">
      <c r="A38" s="450" t="s">
        <v>655</v>
      </c>
      <c r="B38" s="450"/>
      <c r="C38" s="451"/>
      <c r="D38" s="195">
        <v>11310</v>
      </c>
      <c r="E38" s="195">
        <f>SUM(E39:E40)</f>
        <v>1460</v>
      </c>
      <c r="F38" s="195">
        <f aca="true" t="shared" si="3" ref="F38:K38">SUM(F39:F40)</f>
        <v>9840</v>
      </c>
      <c r="G38" s="195">
        <f t="shared" si="3"/>
        <v>1180</v>
      </c>
      <c r="H38" s="195">
        <v>1630</v>
      </c>
      <c r="I38" s="195">
        <f t="shared" si="3"/>
        <v>3140</v>
      </c>
      <c r="J38" s="195">
        <f t="shared" si="3"/>
        <v>3890</v>
      </c>
      <c r="K38" s="195">
        <f t="shared" si="3"/>
        <v>2780</v>
      </c>
      <c r="L38" s="35"/>
      <c r="M38" s="7"/>
      <c r="N38" s="62"/>
      <c r="O38" s="234"/>
      <c r="P38" s="235"/>
      <c r="Q38" s="235"/>
      <c r="R38" s="235"/>
      <c r="S38" s="235"/>
      <c r="T38" s="235"/>
      <c r="U38" s="235"/>
      <c r="V38" s="235"/>
    </row>
    <row r="39" spans="1:22" ht="18" customHeight="1">
      <c r="A39" s="392" t="s">
        <v>276</v>
      </c>
      <c r="B39" s="392"/>
      <c r="C39" s="444"/>
      <c r="D39" s="194">
        <f>SUM(E39:F39)</f>
        <v>5500</v>
      </c>
      <c r="E39" s="195">
        <v>710</v>
      </c>
      <c r="F39" s="195">
        <v>4790</v>
      </c>
      <c r="G39" s="195">
        <v>600</v>
      </c>
      <c r="H39" s="195">
        <v>850</v>
      </c>
      <c r="I39" s="195">
        <v>1510</v>
      </c>
      <c r="J39" s="195">
        <v>1840</v>
      </c>
      <c r="K39" s="195">
        <v>1290</v>
      </c>
      <c r="M39" s="7"/>
      <c r="N39" s="62"/>
      <c r="O39" s="234"/>
      <c r="P39" s="235"/>
      <c r="Q39" s="235"/>
      <c r="R39" s="235"/>
      <c r="S39" s="235"/>
      <c r="T39" s="235"/>
      <c r="U39" s="235"/>
      <c r="V39" s="235"/>
    </row>
    <row r="40" spans="1:22" ht="18" customHeight="1">
      <c r="A40" s="392" t="s">
        <v>277</v>
      </c>
      <c r="B40" s="392"/>
      <c r="C40" s="444"/>
      <c r="D40" s="194">
        <v>5810</v>
      </c>
      <c r="E40" s="195">
        <v>750</v>
      </c>
      <c r="F40" s="195">
        <f>SUM(G40:J40)</f>
        <v>5050</v>
      </c>
      <c r="G40" s="195">
        <v>580</v>
      </c>
      <c r="H40" s="195">
        <v>790</v>
      </c>
      <c r="I40" s="195">
        <v>1630</v>
      </c>
      <c r="J40" s="195">
        <v>2050</v>
      </c>
      <c r="K40" s="195">
        <v>1490</v>
      </c>
      <c r="M40" s="7"/>
      <c r="N40" s="62"/>
      <c r="O40" s="234"/>
      <c r="P40" s="235"/>
      <c r="Q40" s="235"/>
      <c r="R40" s="235"/>
      <c r="S40" s="235"/>
      <c r="T40" s="235"/>
      <c r="U40" s="235"/>
      <c r="V40" s="235"/>
    </row>
    <row r="41" spans="1:22" ht="18" customHeight="1">
      <c r="A41" s="51"/>
      <c r="B41" s="51"/>
      <c r="C41" s="83"/>
      <c r="D41" s="214"/>
      <c r="E41" s="215"/>
      <c r="F41" s="215"/>
      <c r="G41" s="215"/>
      <c r="H41" s="215"/>
      <c r="I41" s="215"/>
      <c r="J41" s="215"/>
      <c r="K41" s="215"/>
      <c r="M41" s="366" t="s">
        <v>278</v>
      </c>
      <c r="N41" s="365"/>
      <c r="O41" s="195">
        <f aca="true" t="shared" si="4" ref="O41:T41">SUM(O42:O44)</f>
        <v>1260</v>
      </c>
      <c r="P41" s="195">
        <f t="shared" si="4"/>
        <v>1260</v>
      </c>
      <c r="Q41" s="195">
        <f t="shared" si="4"/>
        <v>40</v>
      </c>
      <c r="R41" s="195">
        <f t="shared" si="4"/>
        <v>200</v>
      </c>
      <c r="S41" s="195">
        <f t="shared" si="4"/>
        <v>630</v>
      </c>
      <c r="T41" s="195">
        <f t="shared" si="4"/>
        <v>390</v>
      </c>
      <c r="U41" s="195">
        <v>180</v>
      </c>
      <c r="V41" s="197" t="s">
        <v>842</v>
      </c>
    </row>
    <row r="42" spans="1:22" ht="18" customHeight="1">
      <c r="A42" s="447" t="s">
        <v>260</v>
      </c>
      <c r="B42" s="447"/>
      <c r="C42" s="375"/>
      <c r="D42" s="195">
        <f>SUM(D43:D44)</f>
        <v>4130</v>
      </c>
      <c r="E42" s="195">
        <f>SUM(E43:E44)</f>
        <v>580</v>
      </c>
      <c r="F42" s="195">
        <f aca="true" t="shared" si="5" ref="F42:K42">SUM(F43:F44)</f>
        <v>3550</v>
      </c>
      <c r="G42" s="195">
        <f t="shared" si="5"/>
        <v>510</v>
      </c>
      <c r="H42" s="195">
        <f t="shared" si="5"/>
        <v>700</v>
      </c>
      <c r="I42" s="195">
        <f t="shared" si="5"/>
        <v>1310</v>
      </c>
      <c r="J42" s="195">
        <f t="shared" si="5"/>
        <v>1040</v>
      </c>
      <c r="K42" s="195">
        <f t="shared" si="5"/>
        <v>660</v>
      </c>
      <c r="M42" s="45"/>
      <c r="N42" s="6" t="s">
        <v>268</v>
      </c>
      <c r="O42" s="194">
        <f>SUM(P42,V42)</f>
        <v>970</v>
      </c>
      <c r="P42" s="195">
        <f>SUM(Q42:T42)</f>
        <v>970</v>
      </c>
      <c r="Q42" s="195">
        <v>40</v>
      </c>
      <c r="R42" s="195">
        <v>180</v>
      </c>
      <c r="S42" s="195">
        <v>480</v>
      </c>
      <c r="T42" s="195">
        <v>270</v>
      </c>
      <c r="U42" s="195">
        <v>130</v>
      </c>
      <c r="V42" s="197" t="s">
        <v>842</v>
      </c>
    </row>
    <row r="43" spans="1:22" ht="18" customHeight="1">
      <c r="A43" s="392" t="s">
        <v>279</v>
      </c>
      <c r="B43" s="392"/>
      <c r="C43" s="444"/>
      <c r="D43" s="194">
        <f>SUM(E43:F43)</f>
        <v>2130</v>
      </c>
      <c r="E43" s="195">
        <v>290</v>
      </c>
      <c r="F43" s="195">
        <f>SUM(G43:J43)</f>
        <v>1840</v>
      </c>
      <c r="G43" s="195">
        <v>250</v>
      </c>
      <c r="H43" s="195">
        <v>400</v>
      </c>
      <c r="I43" s="195">
        <v>660</v>
      </c>
      <c r="J43" s="195">
        <v>530</v>
      </c>
      <c r="K43" s="195">
        <v>320</v>
      </c>
      <c r="M43" s="45"/>
      <c r="N43" s="6" t="s">
        <v>271</v>
      </c>
      <c r="O43" s="194">
        <f>SUM(P43,V43)</f>
        <v>230</v>
      </c>
      <c r="P43" s="195">
        <f>SUM(Q43:T43)</f>
        <v>230</v>
      </c>
      <c r="Q43" s="197" t="s">
        <v>842</v>
      </c>
      <c r="R43" s="197">
        <v>20</v>
      </c>
      <c r="S43" s="195">
        <v>120</v>
      </c>
      <c r="T43" s="195">
        <v>90</v>
      </c>
      <c r="U43" s="195">
        <v>50</v>
      </c>
      <c r="V43" s="197" t="s">
        <v>842</v>
      </c>
    </row>
    <row r="44" spans="1:22" ht="18" customHeight="1">
      <c r="A44" s="442" t="s">
        <v>275</v>
      </c>
      <c r="B44" s="442"/>
      <c r="C44" s="443"/>
      <c r="D44" s="320">
        <f>SUM(E44:F44)</f>
        <v>2000</v>
      </c>
      <c r="E44" s="225">
        <v>290</v>
      </c>
      <c r="F44" s="206">
        <v>1710</v>
      </c>
      <c r="G44" s="225">
        <v>260</v>
      </c>
      <c r="H44" s="225">
        <v>300</v>
      </c>
      <c r="I44" s="225">
        <v>650</v>
      </c>
      <c r="J44" s="225">
        <v>510</v>
      </c>
      <c r="K44" s="225">
        <v>340</v>
      </c>
      <c r="M44" s="48"/>
      <c r="N44" s="49" t="s">
        <v>272</v>
      </c>
      <c r="O44" s="320">
        <f>SUM(P44,V44)</f>
        <v>60</v>
      </c>
      <c r="P44" s="206">
        <f>SUM(Q44:T44)</f>
        <v>60</v>
      </c>
      <c r="Q44" s="200" t="s">
        <v>842</v>
      </c>
      <c r="R44" s="200" t="s">
        <v>842</v>
      </c>
      <c r="S44" s="225">
        <v>30</v>
      </c>
      <c r="T44" s="225">
        <v>30</v>
      </c>
      <c r="U44" s="225">
        <v>10</v>
      </c>
      <c r="V44" s="200" t="s">
        <v>842</v>
      </c>
    </row>
    <row r="45" spans="1:13" ht="15" customHeight="1">
      <c r="A45" s="84" t="s">
        <v>755</v>
      </c>
      <c r="M45" s="1" t="s">
        <v>636</v>
      </c>
    </row>
    <row r="46" spans="1:13" ht="15" customHeight="1">
      <c r="A46" s="84" t="s">
        <v>756</v>
      </c>
      <c r="M46" s="84"/>
    </row>
    <row r="47" ht="15" customHeight="1">
      <c r="A47" s="1" t="s">
        <v>636</v>
      </c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spans="1:22" ht="14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44"/>
      <c r="P57" s="44"/>
      <c r="Q57" s="44"/>
      <c r="R57" s="44"/>
      <c r="S57" s="44"/>
      <c r="T57" s="44"/>
      <c r="U57" s="44"/>
      <c r="V57" s="44"/>
    </row>
    <row r="58" spans="1:22" ht="14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44"/>
      <c r="P58" s="44"/>
      <c r="Q58" s="44"/>
      <c r="R58" s="44"/>
      <c r="S58" s="44"/>
      <c r="T58" s="44"/>
      <c r="U58" s="44"/>
      <c r="V58" s="44"/>
    </row>
  </sheetData>
  <sheetProtection/>
  <mergeCells count="55">
    <mergeCell ref="A3:I3"/>
    <mergeCell ref="M3:V3"/>
    <mergeCell ref="A2:V2"/>
    <mergeCell ref="A5:D5"/>
    <mergeCell ref="M5:N7"/>
    <mergeCell ref="P5:U5"/>
    <mergeCell ref="A6:D6"/>
    <mergeCell ref="P6:P7"/>
    <mergeCell ref="Q6:Q7"/>
    <mergeCell ref="R6:R7"/>
    <mergeCell ref="S6:S7"/>
    <mergeCell ref="T6:T7"/>
    <mergeCell ref="A8:D8"/>
    <mergeCell ref="M8:N8"/>
    <mergeCell ref="B9:D9"/>
    <mergeCell ref="M9:N9"/>
    <mergeCell ref="B10:D10"/>
    <mergeCell ref="M10:N10"/>
    <mergeCell ref="C11:D11"/>
    <mergeCell ref="M11:N11"/>
    <mergeCell ref="C12:D12"/>
    <mergeCell ref="M12:N12"/>
    <mergeCell ref="A14:D14"/>
    <mergeCell ref="M16:N16"/>
    <mergeCell ref="M17:N17"/>
    <mergeCell ref="M18:N18"/>
    <mergeCell ref="M21:N21"/>
    <mergeCell ref="A23:K23"/>
    <mergeCell ref="A24:K24"/>
    <mergeCell ref="M25:N25"/>
    <mergeCell ref="A26:C28"/>
    <mergeCell ref="D26:D28"/>
    <mergeCell ref="E26:E28"/>
    <mergeCell ref="F26:K26"/>
    <mergeCell ref="F27:F28"/>
    <mergeCell ref="G27:G28"/>
    <mergeCell ref="H27:H28"/>
    <mergeCell ref="I27:I28"/>
    <mergeCell ref="J27:J28"/>
    <mergeCell ref="A38:C38"/>
    <mergeCell ref="A39:C39"/>
    <mergeCell ref="A29:C29"/>
    <mergeCell ref="A30:C30"/>
    <mergeCell ref="A31:C31"/>
    <mergeCell ref="A32:C32"/>
    <mergeCell ref="A44:C44"/>
    <mergeCell ref="A40:C40"/>
    <mergeCell ref="A33:C33"/>
    <mergeCell ref="M33:N33"/>
    <mergeCell ref="A35:C35"/>
    <mergeCell ref="A36:C36"/>
    <mergeCell ref="M41:N41"/>
    <mergeCell ref="A42:C42"/>
    <mergeCell ref="A43:C43"/>
    <mergeCell ref="A37:C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zoomScale="80" zoomScaleNormal="80" zoomScalePageLayoutView="0" workbookViewId="0" topLeftCell="A1">
      <selection activeCell="N39" sqref="N39"/>
    </sheetView>
  </sheetViews>
  <sheetFormatPr defaultColWidth="10.59765625" defaultRowHeight="15"/>
  <cols>
    <col min="1" max="1" width="25.09765625" style="1" customWidth="1"/>
    <col min="2" max="17" width="9.8984375" style="1" customWidth="1"/>
    <col min="18" max="16384" width="10.59765625" style="1" customWidth="1"/>
  </cols>
  <sheetData>
    <row r="1" spans="1:17" s="38" customFormat="1" ht="19.5" customHeight="1">
      <c r="A1" s="2" t="s">
        <v>280</v>
      </c>
      <c r="Q1" s="3" t="s">
        <v>281</v>
      </c>
    </row>
    <row r="2" spans="1:17" ht="19.5" customHeight="1">
      <c r="A2" s="349" t="s">
        <v>757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</row>
    <row r="3" spans="1:17" ht="18" customHeight="1" thickBo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40"/>
      <c r="O3" s="85"/>
      <c r="P3" s="33"/>
      <c r="Q3" s="33" t="s">
        <v>282</v>
      </c>
    </row>
    <row r="4" spans="1:17" ht="18" customHeight="1">
      <c r="A4" s="464" t="s">
        <v>758</v>
      </c>
      <c r="B4" s="393" t="s">
        <v>7</v>
      </c>
      <c r="C4" s="427"/>
      <c r="D4" s="394"/>
      <c r="E4" s="402" t="s">
        <v>284</v>
      </c>
      <c r="F4" s="465" t="s">
        <v>285</v>
      </c>
      <c r="G4" s="427"/>
      <c r="H4" s="394"/>
      <c r="I4" s="399" t="s">
        <v>286</v>
      </c>
      <c r="J4" s="411"/>
      <c r="K4" s="411"/>
      <c r="L4" s="411"/>
      <c r="M4" s="411"/>
      <c r="N4" s="411"/>
      <c r="O4" s="411"/>
      <c r="P4" s="411"/>
      <c r="Q4" s="411"/>
    </row>
    <row r="5" spans="1:17" ht="18" customHeight="1">
      <c r="A5" s="396"/>
      <c r="B5" s="397"/>
      <c r="C5" s="397"/>
      <c r="D5" s="398"/>
      <c r="E5" s="422"/>
      <c r="F5" s="466"/>
      <c r="G5" s="397"/>
      <c r="H5" s="398"/>
      <c r="I5" s="467" t="s">
        <v>762</v>
      </c>
      <c r="J5" s="468"/>
      <c r="K5" s="469"/>
      <c r="L5" s="467" t="s">
        <v>763</v>
      </c>
      <c r="M5" s="468"/>
      <c r="N5" s="469"/>
      <c r="O5" s="470" t="s">
        <v>287</v>
      </c>
      <c r="P5" s="468"/>
      <c r="Q5" s="468"/>
    </row>
    <row r="6" spans="1:17" ht="18" customHeight="1">
      <c r="A6" s="398"/>
      <c r="B6" s="42" t="s">
        <v>288</v>
      </c>
      <c r="C6" s="42" t="s">
        <v>289</v>
      </c>
      <c r="D6" s="42" t="s">
        <v>290</v>
      </c>
      <c r="E6" s="86" t="s">
        <v>290</v>
      </c>
      <c r="F6" s="42" t="s">
        <v>288</v>
      </c>
      <c r="G6" s="42" t="s">
        <v>289</v>
      </c>
      <c r="H6" s="42" t="s">
        <v>290</v>
      </c>
      <c r="I6" s="42" t="s">
        <v>288</v>
      </c>
      <c r="J6" s="42" t="s">
        <v>289</v>
      </c>
      <c r="K6" s="42" t="s">
        <v>290</v>
      </c>
      <c r="L6" s="42" t="s">
        <v>288</v>
      </c>
      <c r="M6" s="42" t="s">
        <v>289</v>
      </c>
      <c r="N6" s="42" t="s">
        <v>290</v>
      </c>
      <c r="O6" s="42" t="s">
        <v>288</v>
      </c>
      <c r="P6" s="42" t="s">
        <v>289</v>
      </c>
      <c r="Q6" s="80" t="s">
        <v>290</v>
      </c>
    </row>
    <row r="7" spans="1:17" ht="18" customHeight="1">
      <c r="A7" s="280" t="s">
        <v>849</v>
      </c>
      <c r="B7" s="207">
        <v>7480</v>
      </c>
      <c r="C7" s="198">
        <v>237403</v>
      </c>
      <c r="D7" s="198">
        <v>172408</v>
      </c>
      <c r="E7" s="198">
        <v>7</v>
      </c>
      <c r="F7" s="198">
        <v>22</v>
      </c>
      <c r="G7" s="198">
        <v>293</v>
      </c>
      <c r="H7" s="198">
        <v>5</v>
      </c>
      <c r="I7" s="198">
        <v>6367</v>
      </c>
      <c r="J7" s="198">
        <v>183657</v>
      </c>
      <c r="K7" s="198">
        <v>8530</v>
      </c>
      <c r="L7" s="198">
        <v>471</v>
      </c>
      <c r="M7" s="198">
        <v>26449</v>
      </c>
      <c r="N7" s="198">
        <v>5930</v>
      </c>
      <c r="O7" s="198">
        <v>65</v>
      </c>
      <c r="P7" s="198">
        <v>8360</v>
      </c>
      <c r="Q7" s="198">
        <v>10108</v>
      </c>
    </row>
    <row r="8" spans="1:17" ht="18" customHeight="1">
      <c r="A8" s="295">
        <v>5</v>
      </c>
      <c r="B8" s="194">
        <v>7473</v>
      </c>
      <c r="C8" s="195">
        <v>249631</v>
      </c>
      <c r="D8" s="195">
        <v>151862</v>
      </c>
      <c r="E8" s="195">
        <v>8</v>
      </c>
      <c r="F8" s="195">
        <v>9</v>
      </c>
      <c r="G8" s="195">
        <v>3</v>
      </c>
      <c r="H8" s="195">
        <v>7</v>
      </c>
      <c r="I8" s="195">
        <v>6545</v>
      </c>
      <c r="J8" s="195">
        <v>199426</v>
      </c>
      <c r="K8" s="195">
        <v>8690</v>
      </c>
      <c r="L8" s="195">
        <v>373</v>
      </c>
      <c r="M8" s="195">
        <v>25139</v>
      </c>
      <c r="N8" s="195">
        <v>4345</v>
      </c>
      <c r="O8" s="195">
        <v>63</v>
      </c>
      <c r="P8" s="195">
        <v>6821</v>
      </c>
      <c r="Q8" s="195">
        <v>6939</v>
      </c>
    </row>
    <row r="9" spans="1:17" ht="18" customHeight="1">
      <c r="A9" s="295">
        <v>6</v>
      </c>
      <c r="B9" s="194">
        <v>7070</v>
      </c>
      <c r="C9" s="195">
        <v>292664</v>
      </c>
      <c r="D9" s="195">
        <v>144861</v>
      </c>
      <c r="E9" s="195">
        <v>13</v>
      </c>
      <c r="F9" s="195">
        <v>15</v>
      </c>
      <c r="G9" s="195">
        <v>145</v>
      </c>
      <c r="H9" s="195">
        <v>7</v>
      </c>
      <c r="I9" s="195">
        <v>6123</v>
      </c>
      <c r="J9" s="195">
        <v>226221</v>
      </c>
      <c r="K9" s="195">
        <v>8769</v>
      </c>
      <c r="L9" s="195">
        <v>427</v>
      </c>
      <c r="M9" s="195">
        <v>42894</v>
      </c>
      <c r="N9" s="195">
        <v>4616</v>
      </c>
      <c r="O9" s="195">
        <v>58</v>
      </c>
      <c r="P9" s="195">
        <v>6664</v>
      </c>
      <c r="Q9" s="195">
        <v>9178</v>
      </c>
    </row>
    <row r="10" spans="1:17" ht="18" customHeight="1">
      <c r="A10" s="295">
        <v>7</v>
      </c>
      <c r="B10" s="194">
        <v>7480</v>
      </c>
      <c r="C10" s="195">
        <v>261158</v>
      </c>
      <c r="D10" s="195">
        <v>111611</v>
      </c>
      <c r="E10" s="195">
        <v>12</v>
      </c>
      <c r="F10" s="195">
        <v>13</v>
      </c>
      <c r="G10" s="195">
        <v>50</v>
      </c>
      <c r="H10" s="195">
        <v>3</v>
      </c>
      <c r="I10" s="195">
        <v>6530</v>
      </c>
      <c r="J10" s="195">
        <v>207412</v>
      </c>
      <c r="K10" s="195">
        <v>7675</v>
      </c>
      <c r="L10" s="195">
        <v>412</v>
      </c>
      <c r="M10" s="195">
        <v>30939</v>
      </c>
      <c r="N10" s="195">
        <v>3910</v>
      </c>
      <c r="O10" s="195">
        <v>58</v>
      </c>
      <c r="P10" s="195">
        <v>7600</v>
      </c>
      <c r="Q10" s="195">
        <v>7939</v>
      </c>
    </row>
    <row r="11" spans="1:17" s="102" customFormat="1" ht="18" customHeight="1">
      <c r="A11" s="296">
        <v>8</v>
      </c>
      <c r="B11" s="208">
        <v>7157</v>
      </c>
      <c r="C11" s="43">
        <v>257550</v>
      </c>
      <c r="D11" s="43">
        <v>114044</v>
      </c>
      <c r="E11" s="248">
        <f aca="true" t="shared" si="0" ref="E11:Q11">SUM(E13:E44)</f>
        <v>35</v>
      </c>
      <c r="F11" s="248">
        <v>7</v>
      </c>
      <c r="G11" s="248">
        <f t="shared" si="0"/>
        <v>61</v>
      </c>
      <c r="H11" s="248">
        <f t="shared" si="0"/>
        <v>1</v>
      </c>
      <c r="I11" s="248">
        <v>6221</v>
      </c>
      <c r="J11" s="248">
        <v>205008</v>
      </c>
      <c r="K11" s="248">
        <f t="shared" si="0"/>
        <v>8895</v>
      </c>
      <c r="L11" s="248">
        <v>412</v>
      </c>
      <c r="M11" s="248">
        <f t="shared" si="0"/>
        <v>29649</v>
      </c>
      <c r="N11" s="248">
        <v>6000</v>
      </c>
      <c r="O11" s="248">
        <v>56</v>
      </c>
      <c r="P11" s="248">
        <f>SUM(P13:P44)</f>
        <v>7384</v>
      </c>
      <c r="Q11" s="248">
        <f t="shared" si="0"/>
        <v>11312</v>
      </c>
    </row>
    <row r="12" spans="1:17" ht="18" customHeight="1">
      <c r="A12" s="46"/>
      <c r="B12" s="78"/>
      <c r="C12" s="88"/>
      <c r="D12" s="89"/>
      <c r="E12" s="78"/>
      <c r="F12" s="78"/>
      <c r="G12" s="78"/>
      <c r="H12" s="78"/>
      <c r="I12" s="78"/>
      <c r="J12" s="78"/>
      <c r="K12" s="88"/>
      <c r="L12" s="78"/>
      <c r="M12" s="78"/>
      <c r="N12" s="88"/>
      <c r="O12" s="78"/>
      <c r="P12" s="78"/>
      <c r="Q12" s="88"/>
    </row>
    <row r="13" spans="1:17" ht="18" customHeight="1">
      <c r="A13" s="6" t="s">
        <v>291</v>
      </c>
      <c r="B13" s="90">
        <v>31</v>
      </c>
      <c r="C13" s="91">
        <f>SUM(G13,J13,M13,P13,'072'!C13,'072'!F13,'072'!I13,'072'!L13,'072'!O13)</f>
        <v>5182</v>
      </c>
      <c r="D13" s="91">
        <f>SUM(H13,K13,N13,Q13,'072'!D13,'072'!G13,'072'!J13,'072'!M13,'072'!P13,'072'!R13)</f>
        <v>3697</v>
      </c>
      <c r="E13" s="91" t="s">
        <v>292</v>
      </c>
      <c r="F13" s="91" t="s">
        <v>292</v>
      </c>
      <c r="G13" s="91" t="s">
        <v>292</v>
      </c>
      <c r="H13" s="91" t="s">
        <v>292</v>
      </c>
      <c r="I13" s="91" t="s">
        <v>292</v>
      </c>
      <c r="J13" s="91" t="s">
        <v>292</v>
      </c>
      <c r="K13" s="91" t="s">
        <v>292</v>
      </c>
      <c r="L13" s="91" t="s">
        <v>292</v>
      </c>
      <c r="M13" s="91" t="s">
        <v>292</v>
      </c>
      <c r="N13" s="91" t="s">
        <v>292</v>
      </c>
      <c r="O13" s="91">
        <v>9</v>
      </c>
      <c r="P13" s="91">
        <v>1350</v>
      </c>
      <c r="Q13" s="91">
        <v>621</v>
      </c>
    </row>
    <row r="14" spans="1:17" ht="18" customHeight="1">
      <c r="A14" s="277" t="s">
        <v>759</v>
      </c>
      <c r="B14" s="90">
        <f>SUM(F14,I14,L14,O14,'072'!B14,'072'!E14,'072'!H14,'072'!K14,'072'!N14,'072'!Q14)</f>
        <v>136</v>
      </c>
      <c r="C14" s="91">
        <f>SUM(G14,J14,M14,P14,'072'!C14,'072'!F14,'072'!I14,'072'!L14,'072'!O14)</f>
        <v>13674</v>
      </c>
      <c r="D14" s="91">
        <f>SUM(H14,K14,N14,Q14,'072'!D14,'072'!G14,'072'!J14,'072'!M14,'072'!P14,'072'!R14)</f>
        <v>5034</v>
      </c>
      <c r="E14" s="91" t="s">
        <v>292</v>
      </c>
      <c r="F14" s="91" t="s">
        <v>292</v>
      </c>
      <c r="G14" s="91" t="s">
        <v>292</v>
      </c>
      <c r="H14" s="91" t="s">
        <v>292</v>
      </c>
      <c r="I14" s="91">
        <v>53</v>
      </c>
      <c r="J14" s="91">
        <v>5014</v>
      </c>
      <c r="K14" s="91">
        <v>1604</v>
      </c>
      <c r="L14" s="91">
        <v>66</v>
      </c>
      <c r="M14" s="91">
        <v>6302</v>
      </c>
      <c r="N14" s="91">
        <v>2122</v>
      </c>
      <c r="O14" s="91">
        <v>17</v>
      </c>
      <c r="P14" s="91">
        <v>2358</v>
      </c>
      <c r="Q14" s="91">
        <v>1308</v>
      </c>
    </row>
    <row r="15" spans="1:17" ht="18" customHeight="1">
      <c r="A15" s="6" t="s">
        <v>294</v>
      </c>
      <c r="B15" s="90">
        <f>SUM(F15,I15,L15,O15,'072'!B15,'072'!E15,'072'!H15,'072'!K15,'072'!N15,'072'!Q15)</f>
        <v>282</v>
      </c>
      <c r="C15" s="91">
        <f>SUM(G15,J15,M15,P15,'072'!C15,'072'!F15,'072'!I15,'072'!L15,'072'!O15)</f>
        <v>17379</v>
      </c>
      <c r="D15" s="91">
        <f>SUM(H15,K15,N15,Q15,'072'!D15,'072'!G15,'072'!J15,'072'!M15,'072'!P15,'072'!R15)</f>
        <v>844</v>
      </c>
      <c r="E15" s="91" t="s">
        <v>292</v>
      </c>
      <c r="F15" s="91" t="s">
        <v>292</v>
      </c>
      <c r="G15" s="91" t="s">
        <v>292</v>
      </c>
      <c r="H15" s="91" t="s">
        <v>292</v>
      </c>
      <c r="I15" s="91">
        <v>282</v>
      </c>
      <c r="J15" s="91">
        <v>17379</v>
      </c>
      <c r="K15" s="91">
        <v>844</v>
      </c>
      <c r="L15" s="91" t="s">
        <v>292</v>
      </c>
      <c r="M15" s="91" t="s">
        <v>292</v>
      </c>
      <c r="N15" s="91" t="s">
        <v>292</v>
      </c>
      <c r="O15" s="91" t="s">
        <v>292</v>
      </c>
      <c r="P15" s="91" t="s">
        <v>292</v>
      </c>
      <c r="Q15" s="91" t="s">
        <v>292</v>
      </c>
    </row>
    <row r="16" spans="1:17" ht="18" customHeight="1">
      <c r="A16" s="6" t="s">
        <v>295</v>
      </c>
      <c r="B16" s="90">
        <f>SUM(F16,I16,L16,O16,'072'!B16,'072'!E16,'072'!H16,'072'!K16,'072'!N16,'072'!Q16)</f>
        <v>99</v>
      </c>
      <c r="C16" s="91">
        <f>SUM(G16,J16,M16,P16,'072'!C16,'072'!F16,'072'!I16,'072'!L16,'072'!O16)</f>
        <v>2618</v>
      </c>
      <c r="D16" s="91">
        <f>SUM(H16,K16,N16,Q16,'072'!D16,'072'!G16,'072'!J16,'072'!M16,'072'!P16,'072'!R16)</f>
        <v>108</v>
      </c>
      <c r="E16" s="91" t="s">
        <v>292</v>
      </c>
      <c r="F16" s="91" t="s">
        <v>292</v>
      </c>
      <c r="G16" s="91" t="s">
        <v>292</v>
      </c>
      <c r="H16" s="91" t="s">
        <v>292</v>
      </c>
      <c r="I16" s="91">
        <v>99</v>
      </c>
      <c r="J16" s="91">
        <v>2618</v>
      </c>
      <c r="K16" s="91">
        <v>108</v>
      </c>
      <c r="L16" s="91" t="s">
        <v>292</v>
      </c>
      <c r="M16" s="91" t="s">
        <v>292</v>
      </c>
      <c r="N16" s="91" t="s">
        <v>292</v>
      </c>
      <c r="O16" s="91" t="s">
        <v>292</v>
      </c>
      <c r="P16" s="91" t="s">
        <v>292</v>
      </c>
      <c r="Q16" s="91" t="s">
        <v>292</v>
      </c>
    </row>
    <row r="17" spans="1:17" ht="18" customHeight="1">
      <c r="A17" s="6" t="s">
        <v>296</v>
      </c>
      <c r="B17" s="90">
        <f>SUM(F17,I17,L17,O17,'072'!B17,'072'!E17,'072'!H17,'072'!K17,'072'!N17,'072'!Q17)</f>
        <v>42</v>
      </c>
      <c r="C17" s="91">
        <f>SUM(G17,J17,M17,P17,'072'!C17,'072'!F17,'072'!I17,'072'!L17,'072'!O17)</f>
        <v>3328</v>
      </c>
      <c r="D17" s="91">
        <f>SUM(H17,K17,N17,Q17,'072'!D17,'072'!G17,'072'!J17,'072'!M17,'072'!P17,'072'!R17)</f>
        <v>544</v>
      </c>
      <c r="E17" s="91" t="s">
        <v>292</v>
      </c>
      <c r="F17" s="91" t="s">
        <v>292</v>
      </c>
      <c r="G17" s="91" t="s">
        <v>292</v>
      </c>
      <c r="H17" s="91" t="s">
        <v>292</v>
      </c>
      <c r="I17" s="91">
        <v>27</v>
      </c>
      <c r="J17" s="91">
        <v>1915</v>
      </c>
      <c r="K17" s="91">
        <v>235</v>
      </c>
      <c r="L17" s="91">
        <v>15</v>
      </c>
      <c r="M17" s="91">
        <v>1413</v>
      </c>
      <c r="N17" s="91">
        <v>309</v>
      </c>
      <c r="O17" s="91" t="s">
        <v>292</v>
      </c>
      <c r="P17" s="91" t="s">
        <v>292</v>
      </c>
      <c r="Q17" s="91" t="s">
        <v>292</v>
      </c>
    </row>
    <row r="18" spans="1:17" ht="18" customHeight="1">
      <c r="A18" s="6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1:17" ht="18" customHeight="1">
      <c r="A19" s="6" t="s">
        <v>297</v>
      </c>
      <c r="B19" s="90">
        <f>SUM(F19,I19,L19,O19,'072'!B19,'072'!E19,'072'!H19,'072'!K19,'072'!N19,'072'!Q19)</f>
        <v>19</v>
      </c>
      <c r="C19" s="212" t="s">
        <v>625</v>
      </c>
      <c r="D19" s="91">
        <f>SUM(H19,K19,N19,Q19,'072'!D19,'072'!G19,'072'!J19,'072'!M19,'072'!P19,'072'!R19)</f>
        <v>55</v>
      </c>
      <c r="E19" s="91" t="s">
        <v>292</v>
      </c>
      <c r="F19" s="91" t="s">
        <v>292</v>
      </c>
      <c r="G19" s="91" t="s">
        <v>292</v>
      </c>
      <c r="H19" s="91" t="s">
        <v>292</v>
      </c>
      <c r="I19" s="91" t="s">
        <v>292</v>
      </c>
      <c r="J19" s="91" t="s">
        <v>292</v>
      </c>
      <c r="K19" s="91" t="s">
        <v>292</v>
      </c>
      <c r="L19" s="91" t="s">
        <v>292</v>
      </c>
      <c r="M19" s="91" t="s">
        <v>292</v>
      </c>
      <c r="N19" s="91" t="s">
        <v>292</v>
      </c>
      <c r="O19" s="91" t="s">
        <v>292</v>
      </c>
      <c r="P19" s="91" t="s">
        <v>292</v>
      </c>
      <c r="Q19" s="91" t="s">
        <v>292</v>
      </c>
    </row>
    <row r="20" spans="1:17" ht="18" customHeight="1">
      <c r="A20" s="92" t="s">
        <v>760</v>
      </c>
      <c r="B20" s="90">
        <f>SUM(F20,I20,L20,O20,'072'!B20,'072'!E20,'072'!H20,'072'!K20,'072'!N20,'072'!Q20)</f>
        <v>3</v>
      </c>
      <c r="C20" s="91">
        <f>SUM(G20,J20,M20,P20,'072'!C20,'072'!F20,'072'!I20,'072'!L20,'072'!O20)</f>
        <v>596</v>
      </c>
      <c r="D20" s="91">
        <f>SUM(H20,K20,N20,Q20,'072'!D20,'072'!G20,'072'!J20,'072'!M20,'072'!P20,'072'!R20)</f>
        <v>22404</v>
      </c>
      <c r="E20" s="91" t="s">
        <v>118</v>
      </c>
      <c r="F20" s="91" t="s">
        <v>118</v>
      </c>
      <c r="G20" s="91" t="s">
        <v>118</v>
      </c>
      <c r="H20" s="91" t="s">
        <v>118</v>
      </c>
      <c r="I20" s="91" t="s">
        <v>118</v>
      </c>
      <c r="J20" s="91" t="s">
        <v>118</v>
      </c>
      <c r="K20" s="91" t="s">
        <v>118</v>
      </c>
      <c r="L20" s="91" t="s">
        <v>118</v>
      </c>
      <c r="M20" s="91" t="s">
        <v>118</v>
      </c>
      <c r="N20" s="91" t="s">
        <v>118</v>
      </c>
      <c r="O20" s="91" t="s">
        <v>118</v>
      </c>
      <c r="P20" s="91" t="s">
        <v>118</v>
      </c>
      <c r="Q20" s="91" t="s">
        <v>118</v>
      </c>
    </row>
    <row r="21" spans="1:17" ht="18" customHeight="1">
      <c r="A21" s="92" t="s">
        <v>761</v>
      </c>
      <c r="B21" s="90">
        <f>SUM(F21,I21,L21,O21,'072'!B21,'072'!E21,'072'!H21,'072'!K21,'072'!N21,'072'!Q21)</f>
        <v>7</v>
      </c>
      <c r="C21" s="91">
        <f>SUM(G21,J21,M21,P21,'072'!C21,'072'!F21,'072'!I21,'072'!L21,'072'!O21)</f>
        <v>955</v>
      </c>
      <c r="D21" s="91">
        <f>SUM(H21,K21,N21,Q21,'072'!D21,'072'!G21,'072'!J21,'072'!M21,'072'!P21,'072'!R21)</f>
        <v>6644</v>
      </c>
      <c r="E21" s="91" t="s">
        <v>118</v>
      </c>
      <c r="F21" s="91" t="s">
        <v>118</v>
      </c>
      <c r="G21" s="91" t="s">
        <v>118</v>
      </c>
      <c r="H21" s="91" t="s">
        <v>118</v>
      </c>
      <c r="I21" s="91" t="s">
        <v>118</v>
      </c>
      <c r="J21" s="91" t="s">
        <v>118</v>
      </c>
      <c r="K21" s="91" t="s">
        <v>118</v>
      </c>
      <c r="L21" s="91" t="s">
        <v>118</v>
      </c>
      <c r="M21" s="91" t="s">
        <v>118</v>
      </c>
      <c r="N21" s="91" t="s">
        <v>118</v>
      </c>
      <c r="O21" s="91">
        <v>7</v>
      </c>
      <c r="P21" s="91">
        <v>955</v>
      </c>
      <c r="Q21" s="91">
        <v>6644</v>
      </c>
    </row>
    <row r="22" spans="1:17" ht="18" customHeight="1">
      <c r="A22" s="6" t="s">
        <v>300</v>
      </c>
      <c r="B22" s="209" t="s">
        <v>626</v>
      </c>
      <c r="C22" s="91">
        <f>SUM(G22,J22,M22,P22,'072'!C22,'072'!F22,'072'!I22,'072'!L22,'072'!O22)</f>
        <v>224</v>
      </c>
      <c r="D22" s="91">
        <f>SUM(H22,K22,N22,Q22,'072'!D22,'072'!G22,'072'!J22,'072'!M22,'072'!P22,'072'!R22)</f>
        <v>103</v>
      </c>
      <c r="E22" s="91" t="s">
        <v>118</v>
      </c>
      <c r="F22" s="91" t="s">
        <v>118</v>
      </c>
      <c r="G22" s="91" t="s">
        <v>118</v>
      </c>
      <c r="H22" s="91" t="s">
        <v>118</v>
      </c>
      <c r="I22" s="91" t="s">
        <v>627</v>
      </c>
      <c r="J22" s="91">
        <v>224</v>
      </c>
      <c r="K22" s="91">
        <v>103</v>
      </c>
      <c r="L22" s="91" t="s">
        <v>118</v>
      </c>
      <c r="M22" s="91" t="s">
        <v>118</v>
      </c>
      <c r="N22" s="91" t="s">
        <v>118</v>
      </c>
      <c r="O22" s="91" t="s">
        <v>118</v>
      </c>
      <c r="P22" s="91" t="s">
        <v>118</v>
      </c>
      <c r="Q22" s="91" t="s">
        <v>118</v>
      </c>
    </row>
    <row r="23" spans="1:17" ht="20.25" customHeight="1">
      <c r="A23" s="6" t="s">
        <v>301</v>
      </c>
      <c r="B23" s="90">
        <v>6</v>
      </c>
      <c r="C23" s="91">
        <f>SUM(G23,J23,M23,P23,'072'!C23,'072'!F23,'072'!I23,'072'!L23,'072'!O23)</f>
        <v>393</v>
      </c>
      <c r="D23" s="91">
        <v>1279</v>
      </c>
      <c r="E23" s="91" t="s">
        <v>118</v>
      </c>
      <c r="F23" s="91" t="s">
        <v>118</v>
      </c>
      <c r="G23" s="91" t="s">
        <v>118</v>
      </c>
      <c r="H23" s="91" t="s">
        <v>118</v>
      </c>
      <c r="I23" s="91" t="s">
        <v>118</v>
      </c>
      <c r="J23" s="91" t="s">
        <v>118</v>
      </c>
      <c r="K23" s="91" t="s">
        <v>118</v>
      </c>
      <c r="L23" s="91" t="s">
        <v>118</v>
      </c>
      <c r="M23" s="91" t="s">
        <v>118</v>
      </c>
      <c r="N23" s="91" t="s">
        <v>118</v>
      </c>
      <c r="O23" s="91" t="s">
        <v>118</v>
      </c>
      <c r="P23" s="91" t="s">
        <v>118</v>
      </c>
      <c r="Q23" s="91" t="s">
        <v>118</v>
      </c>
    </row>
    <row r="24" spans="1:17" ht="20.25" customHeight="1">
      <c r="A24" s="6"/>
      <c r="B24" s="173"/>
      <c r="C24" s="173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1:23" ht="18" customHeight="1">
      <c r="A25" s="6" t="s">
        <v>302</v>
      </c>
      <c r="B25" s="209" t="s">
        <v>626</v>
      </c>
      <c r="C25" s="91">
        <f>SUM(G25,J25,M25,P25,'072'!C25,'072'!F25,'072'!I25,'072'!L25,'072'!O25)</f>
        <v>49</v>
      </c>
      <c r="D25" s="91">
        <f>SUM(H25,K25,N25,Q25,'072'!D25,'072'!G25,'072'!J25,'072'!M25,'072'!P25,'072'!R25)</f>
        <v>11</v>
      </c>
      <c r="E25" s="91" t="s">
        <v>118</v>
      </c>
      <c r="F25" s="91" t="s">
        <v>118</v>
      </c>
      <c r="G25" s="91" t="s">
        <v>118</v>
      </c>
      <c r="H25" s="91" t="s">
        <v>118</v>
      </c>
      <c r="I25" s="91" t="s">
        <v>118</v>
      </c>
      <c r="J25" s="91" t="s">
        <v>118</v>
      </c>
      <c r="K25" s="91" t="s">
        <v>118</v>
      </c>
      <c r="L25" s="91" t="s">
        <v>118</v>
      </c>
      <c r="M25" s="91" t="s">
        <v>118</v>
      </c>
      <c r="N25" s="91" t="s">
        <v>118</v>
      </c>
      <c r="O25" s="91" t="s">
        <v>118</v>
      </c>
      <c r="P25" s="91" t="s">
        <v>118</v>
      </c>
      <c r="Q25" s="91" t="s">
        <v>118</v>
      </c>
      <c r="R25" s="91"/>
      <c r="S25" s="91"/>
      <c r="T25" s="91"/>
      <c r="U25" s="91"/>
      <c r="V25" s="91"/>
      <c r="W25" s="91"/>
    </row>
    <row r="26" spans="1:17" ht="18" customHeight="1">
      <c r="A26" s="6" t="s">
        <v>303</v>
      </c>
      <c r="B26" s="90">
        <v>1791</v>
      </c>
      <c r="C26" s="91">
        <f>SUM(G26,J26,M26,P26,'072'!C26,'072'!F26,'072'!I26,'072'!L26,'072'!O26)</f>
        <v>119906</v>
      </c>
      <c r="D26" s="91">
        <f>SUM(H26,K26,N26,Q26,'072'!D26,'072'!G26,'072'!J26,'072'!M26,'072'!P26,'072'!R26)</f>
        <v>2990</v>
      </c>
      <c r="E26" s="91" t="s">
        <v>118</v>
      </c>
      <c r="F26" s="91" t="s">
        <v>118</v>
      </c>
      <c r="G26" s="91" t="s">
        <v>118</v>
      </c>
      <c r="H26" s="91" t="s">
        <v>118</v>
      </c>
      <c r="I26" s="91">
        <v>1680</v>
      </c>
      <c r="J26" s="91">
        <v>107389</v>
      </c>
      <c r="K26" s="91">
        <v>2283</v>
      </c>
      <c r="L26" s="91">
        <v>110</v>
      </c>
      <c r="M26" s="91">
        <v>12487</v>
      </c>
      <c r="N26" s="91">
        <v>681</v>
      </c>
      <c r="O26" s="91" t="s">
        <v>626</v>
      </c>
      <c r="P26" s="91">
        <v>30</v>
      </c>
      <c r="Q26" s="91">
        <v>26</v>
      </c>
    </row>
    <row r="27" spans="1:17" ht="18" customHeight="1">
      <c r="A27" s="6" t="s">
        <v>305</v>
      </c>
      <c r="B27" s="90">
        <f>SUM(F27,I27,L27,O27,'072'!B27,'072'!E27,'072'!H27,'072'!K27,'072'!N27,'072'!Q27)</f>
        <v>90</v>
      </c>
      <c r="C27" s="212" t="s">
        <v>625</v>
      </c>
      <c r="D27" s="91">
        <f>SUM(H27,K27,N27,Q27,'072'!D27,'072'!G27,'072'!J27,'072'!M27,'072'!P27,'072'!R27)</f>
        <v>18298</v>
      </c>
      <c r="E27" s="91" t="s">
        <v>304</v>
      </c>
      <c r="F27" s="91" t="s">
        <v>304</v>
      </c>
      <c r="G27" s="91" t="s">
        <v>304</v>
      </c>
      <c r="H27" s="91" t="s">
        <v>304</v>
      </c>
      <c r="I27" s="91" t="s">
        <v>304</v>
      </c>
      <c r="J27" s="91" t="s">
        <v>304</v>
      </c>
      <c r="K27" s="91" t="s">
        <v>304</v>
      </c>
      <c r="L27" s="91" t="s">
        <v>304</v>
      </c>
      <c r="M27" s="91" t="s">
        <v>304</v>
      </c>
      <c r="N27" s="91" t="s">
        <v>304</v>
      </c>
      <c r="O27" s="91" t="s">
        <v>304</v>
      </c>
      <c r="P27" s="91" t="s">
        <v>304</v>
      </c>
      <c r="Q27" s="91" t="s">
        <v>304</v>
      </c>
    </row>
    <row r="28" spans="1:17" ht="18" customHeight="1">
      <c r="A28" s="6" t="s">
        <v>306</v>
      </c>
      <c r="B28" s="90">
        <f>SUM(F28,I28,L28,O28,'072'!B28,'072'!E28,'072'!H28,'072'!K28,'072'!N28,'072'!Q28)</f>
        <v>252</v>
      </c>
      <c r="C28" s="212" t="s">
        <v>625</v>
      </c>
      <c r="D28" s="91">
        <f>SUM(H28,K28,N28,Q28,'072'!D28,'072'!G28,'072'!J28,'072'!M28,'072'!P28,'072'!R28)</f>
        <v>2083</v>
      </c>
      <c r="E28" s="91" t="s">
        <v>304</v>
      </c>
      <c r="F28" s="91" t="s">
        <v>304</v>
      </c>
      <c r="G28" s="91" t="s">
        <v>304</v>
      </c>
      <c r="H28" s="91" t="s">
        <v>304</v>
      </c>
      <c r="I28" s="91" t="s">
        <v>304</v>
      </c>
      <c r="J28" s="91" t="s">
        <v>304</v>
      </c>
      <c r="K28" s="91" t="s">
        <v>304</v>
      </c>
      <c r="L28" s="91" t="s">
        <v>304</v>
      </c>
      <c r="M28" s="91" t="s">
        <v>304</v>
      </c>
      <c r="N28" s="91" t="s">
        <v>304</v>
      </c>
      <c r="O28" s="91" t="s">
        <v>304</v>
      </c>
      <c r="P28" s="91" t="s">
        <v>304</v>
      </c>
      <c r="Q28" s="91" t="s">
        <v>304</v>
      </c>
    </row>
    <row r="29" spans="1:17" ht="18" customHeight="1">
      <c r="A29" s="6" t="s">
        <v>307</v>
      </c>
      <c r="B29" s="209" t="s">
        <v>626</v>
      </c>
      <c r="C29" s="91">
        <f>SUM(G29,J29,M29,P29,'072'!C29,'072'!F29,'072'!I29,'072'!L29,'072'!O29)</f>
        <v>68</v>
      </c>
      <c r="D29" s="91">
        <f>SUM(H29,K29,N29,Q29,'072'!D29,'072'!G29,'072'!J29,'072'!M29,'072'!P29,'072'!R29)</f>
        <v>0</v>
      </c>
      <c r="E29" s="91" t="s">
        <v>304</v>
      </c>
      <c r="F29" s="91" t="s">
        <v>304</v>
      </c>
      <c r="G29" s="91" t="s">
        <v>304</v>
      </c>
      <c r="H29" s="91" t="s">
        <v>304</v>
      </c>
      <c r="I29" s="91" t="s">
        <v>626</v>
      </c>
      <c r="J29" s="91">
        <v>68</v>
      </c>
      <c r="K29" s="91" t="s">
        <v>304</v>
      </c>
      <c r="L29" s="91" t="s">
        <v>304</v>
      </c>
      <c r="M29" s="91" t="s">
        <v>304</v>
      </c>
      <c r="N29" s="91" t="s">
        <v>304</v>
      </c>
      <c r="O29" s="91" t="s">
        <v>304</v>
      </c>
      <c r="P29" s="91" t="s">
        <v>304</v>
      </c>
      <c r="Q29" s="91" t="s">
        <v>304</v>
      </c>
    </row>
    <row r="30" spans="1:17" ht="18" customHeight="1">
      <c r="A30" s="6"/>
      <c r="B30" s="173"/>
      <c r="C30" s="173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1:17" ht="18" customHeight="1">
      <c r="A31" s="6" t="s">
        <v>308</v>
      </c>
      <c r="B31" s="209" t="s">
        <v>626</v>
      </c>
      <c r="C31" s="91">
        <f>SUM(G31,J31,M31,P31,'072'!C31,'072'!F31,'072'!I31,'072'!L31,'072'!O31)</f>
        <v>73</v>
      </c>
      <c r="D31" s="91">
        <f>SUM(H31,K31,N31,Q31,'072'!D31,'072'!G31,'072'!J31,'072'!M31,'072'!P31,'072'!R31)</f>
        <v>37</v>
      </c>
      <c r="E31" s="91" t="s">
        <v>304</v>
      </c>
      <c r="F31" s="91" t="s">
        <v>304</v>
      </c>
      <c r="G31" s="91" t="s">
        <v>304</v>
      </c>
      <c r="H31" s="91" t="s">
        <v>304</v>
      </c>
      <c r="I31" s="91" t="s">
        <v>304</v>
      </c>
      <c r="J31" s="91" t="s">
        <v>304</v>
      </c>
      <c r="K31" s="91" t="s">
        <v>304</v>
      </c>
      <c r="L31" s="91" t="s">
        <v>304</v>
      </c>
      <c r="M31" s="91" t="s">
        <v>304</v>
      </c>
      <c r="N31" s="91" t="s">
        <v>304</v>
      </c>
      <c r="O31" s="91" t="s">
        <v>304</v>
      </c>
      <c r="P31" s="91" t="s">
        <v>304</v>
      </c>
      <c r="Q31" s="91" t="s">
        <v>304</v>
      </c>
    </row>
    <row r="32" spans="1:17" ht="18" customHeight="1">
      <c r="A32" s="6" t="s">
        <v>309</v>
      </c>
      <c r="B32" s="90">
        <f>SUM(F32,I32,L32,O32,'072'!B32,'072'!E32,'072'!H32,'072'!K32,'072'!N32,'072'!Q32)</f>
        <v>281</v>
      </c>
      <c r="C32" s="91">
        <f>SUM(G32,J32,M32,P32,'072'!C32,'072'!F32,'072'!I32,'072'!L32,'072'!O32)</f>
        <v>13804</v>
      </c>
      <c r="D32" s="91">
        <f>SUM(H32,K32,N32,Q32,'072'!D32,'072'!G32,'072'!J32,'072'!M32,'072'!P32,'072'!R32)</f>
        <v>249</v>
      </c>
      <c r="E32" s="91" t="s">
        <v>304</v>
      </c>
      <c r="F32" s="91" t="s">
        <v>304</v>
      </c>
      <c r="G32" s="91" t="s">
        <v>304</v>
      </c>
      <c r="H32" s="91" t="s">
        <v>304</v>
      </c>
      <c r="I32" s="91">
        <v>226</v>
      </c>
      <c r="J32" s="91">
        <v>9920</v>
      </c>
      <c r="K32" s="91">
        <v>161</v>
      </c>
      <c r="L32" s="91">
        <v>55</v>
      </c>
      <c r="M32" s="91">
        <v>3884</v>
      </c>
      <c r="N32" s="91">
        <v>88</v>
      </c>
      <c r="O32" s="91" t="s">
        <v>304</v>
      </c>
      <c r="P32" s="91" t="s">
        <v>304</v>
      </c>
      <c r="Q32" s="91" t="s">
        <v>304</v>
      </c>
    </row>
    <row r="33" spans="1:17" ht="18" customHeight="1">
      <c r="A33" s="6" t="s">
        <v>310</v>
      </c>
      <c r="B33" s="209" t="s">
        <v>626</v>
      </c>
      <c r="C33" s="91">
        <f>SUM(G33,J33,M33,P33,'072'!C33,'072'!F33,'072'!I33,'072'!L33,'072'!O33)</f>
        <v>693</v>
      </c>
      <c r="D33" s="91">
        <f>SUM(H33,K33,N33,Q33,'072'!D33,'072'!G33,'072'!J33,'072'!M33,'072'!P33,'072'!R33)</f>
        <v>3304</v>
      </c>
      <c r="E33" s="91" t="s">
        <v>304</v>
      </c>
      <c r="F33" s="91" t="s">
        <v>304</v>
      </c>
      <c r="G33" s="91" t="s">
        <v>304</v>
      </c>
      <c r="H33" s="91" t="s">
        <v>304</v>
      </c>
      <c r="I33" s="91" t="s">
        <v>304</v>
      </c>
      <c r="J33" s="91" t="s">
        <v>304</v>
      </c>
      <c r="K33" s="91" t="s">
        <v>304</v>
      </c>
      <c r="L33" s="91" t="s">
        <v>304</v>
      </c>
      <c r="M33" s="91" t="s">
        <v>304</v>
      </c>
      <c r="N33" s="91" t="s">
        <v>304</v>
      </c>
      <c r="O33" s="91" t="s">
        <v>304</v>
      </c>
      <c r="P33" s="91" t="s">
        <v>304</v>
      </c>
      <c r="Q33" s="91" t="s">
        <v>304</v>
      </c>
    </row>
    <row r="34" spans="1:17" ht="18" customHeight="1">
      <c r="A34" s="6" t="s">
        <v>311</v>
      </c>
      <c r="B34" s="90">
        <v>60</v>
      </c>
      <c r="C34" s="91">
        <f>SUM(G34,J34,M34,P34,'072'!C34,'072'!F34,'072'!I34,'072'!L34,'072'!O34)</f>
        <v>8882</v>
      </c>
      <c r="D34" s="91">
        <v>35840</v>
      </c>
      <c r="E34" s="91" t="s">
        <v>304</v>
      </c>
      <c r="F34" s="91" t="s">
        <v>304</v>
      </c>
      <c r="G34" s="91" t="s">
        <v>304</v>
      </c>
      <c r="H34" s="91" t="s">
        <v>304</v>
      </c>
      <c r="I34" s="91" t="s">
        <v>304</v>
      </c>
      <c r="J34" s="91" t="s">
        <v>304</v>
      </c>
      <c r="K34" s="91" t="s">
        <v>304</v>
      </c>
      <c r="L34" s="91" t="s">
        <v>304</v>
      </c>
      <c r="M34" s="91" t="s">
        <v>304</v>
      </c>
      <c r="N34" s="91" t="s">
        <v>304</v>
      </c>
      <c r="O34" s="91" t="s">
        <v>304</v>
      </c>
      <c r="P34" s="91" t="s">
        <v>304</v>
      </c>
      <c r="Q34" s="91" t="s">
        <v>304</v>
      </c>
    </row>
    <row r="35" spans="1:17" ht="18" customHeight="1">
      <c r="A35" s="6" t="s">
        <v>312</v>
      </c>
      <c r="B35" s="90">
        <f>SUM(F35,I35,L35,O35,'072'!B35,'072'!E35,'072'!H35,'072'!K35,'072'!N35,'072'!Q35)</f>
        <v>387</v>
      </c>
      <c r="C35" s="91">
        <f>SUM(G35,J35,M35,P35,'072'!C35,'072'!F35,'072'!I35,'072'!L35,'072'!O35)</f>
        <v>17680</v>
      </c>
      <c r="D35" s="91">
        <f>SUM(H35,K35,N35,Q35,'072'!D35,'072'!G35,'072'!J35,'072'!M35,'072'!P35,'072'!R35)</f>
        <v>6679</v>
      </c>
      <c r="E35" s="91" t="s">
        <v>304</v>
      </c>
      <c r="F35" s="91" t="s">
        <v>304</v>
      </c>
      <c r="G35" s="91" t="s">
        <v>304</v>
      </c>
      <c r="H35" s="91" t="s">
        <v>304</v>
      </c>
      <c r="I35" s="91">
        <v>337</v>
      </c>
      <c r="J35" s="91">
        <v>12445</v>
      </c>
      <c r="K35" s="91">
        <v>1914</v>
      </c>
      <c r="L35" s="91">
        <v>33</v>
      </c>
      <c r="M35" s="91">
        <v>2975</v>
      </c>
      <c r="N35" s="91">
        <v>2424</v>
      </c>
      <c r="O35" s="91">
        <v>17</v>
      </c>
      <c r="P35" s="91">
        <v>2260</v>
      </c>
      <c r="Q35" s="91">
        <v>2341</v>
      </c>
    </row>
    <row r="36" spans="1:17" ht="18" customHeight="1">
      <c r="A36" s="6"/>
      <c r="B36" s="173"/>
      <c r="C36" s="173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1:17" ht="18" customHeight="1">
      <c r="A37" s="6" t="s">
        <v>313</v>
      </c>
      <c r="B37" s="90">
        <v>90</v>
      </c>
      <c r="C37" s="91">
        <f>SUM(G37,J37,M37,P37,'072'!C37,'072'!F37,'072'!I37,'072'!L37,'072'!O37)</f>
        <v>864</v>
      </c>
      <c r="D37" s="91">
        <f>SUM(H37,K37,N37,Q37,'072'!D37,'072'!G37,'072'!J37,'072'!M37,'072'!P37,'072'!R37)</f>
        <v>27</v>
      </c>
      <c r="E37" s="91" t="s">
        <v>304</v>
      </c>
      <c r="F37" s="91" t="s">
        <v>304</v>
      </c>
      <c r="G37" s="91" t="s">
        <v>304</v>
      </c>
      <c r="H37" s="91" t="s">
        <v>304</v>
      </c>
      <c r="I37" s="91">
        <v>87</v>
      </c>
      <c r="J37" s="91">
        <v>852</v>
      </c>
      <c r="K37" s="91">
        <v>26</v>
      </c>
      <c r="L37" s="91" t="s">
        <v>626</v>
      </c>
      <c r="M37" s="91">
        <v>12</v>
      </c>
      <c r="N37" s="91">
        <v>1</v>
      </c>
      <c r="O37" s="91" t="s">
        <v>12</v>
      </c>
      <c r="P37" s="91" t="s">
        <v>12</v>
      </c>
      <c r="Q37" s="91" t="s">
        <v>12</v>
      </c>
    </row>
    <row r="38" spans="1:17" ht="18" customHeight="1">
      <c r="A38" s="6" t="s">
        <v>314</v>
      </c>
      <c r="B38" s="90">
        <f>SUM(F38,I38,L38,O38,'072'!B38,'072'!E38,'072'!H38,'072'!K38,'072'!N38,'072'!Q38)</f>
        <v>125</v>
      </c>
      <c r="C38" s="91">
        <f>SUM(G38,J38,M38,P38,'072'!C38,'072'!F38,'072'!I38,'072'!L38,'072'!O38)</f>
        <v>1139</v>
      </c>
      <c r="D38" s="91">
        <f>SUM(H38,K38,N38,Q38,'072'!D38,'072'!G38,'072'!J38,'072'!M38,'072'!P38,'072'!R38)</f>
        <v>32</v>
      </c>
      <c r="E38" s="91" t="s">
        <v>304</v>
      </c>
      <c r="F38" s="91" t="s">
        <v>304</v>
      </c>
      <c r="G38" s="91" t="s">
        <v>304</v>
      </c>
      <c r="H38" s="91" t="s">
        <v>304</v>
      </c>
      <c r="I38" s="91">
        <v>121</v>
      </c>
      <c r="J38" s="91">
        <v>1106</v>
      </c>
      <c r="K38" s="91">
        <v>31</v>
      </c>
      <c r="L38" s="91">
        <v>4</v>
      </c>
      <c r="M38" s="91">
        <v>33</v>
      </c>
      <c r="N38" s="91">
        <v>1</v>
      </c>
      <c r="O38" s="91" t="s">
        <v>12</v>
      </c>
      <c r="P38" s="91" t="s">
        <v>12</v>
      </c>
      <c r="Q38" s="91" t="s">
        <v>12</v>
      </c>
    </row>
    <row r="39" spans="1:17" ht="18" customHeight="1">
      <c r="A39" s="6" t="s">
        <v>315</v>
      </c>
      <c r="B39" s="90">
        <v>796</v>
      </c>
      <c r="C39" s="91">
        <f>SUM(G39,J39,M39,P39,'072'!C39,'072'!F39,'072'!I39,'072'!L39,'072'!O39)</f>
        <v>24888</v>
      </c>
      <c r="D39" s="91">
        <f>SUM(H39,K39,N39,Q39,'072'!D39,'072'!G39,'072'!J39,'072'!M39,'072'!P39,'072'!R39)</f>
        <v>217</v>
      </c>
      <c r="E39" s="91" t="s">
        <v>304</v>
      </c>
      <c r="F39" s="91" t="s">
        <v>627</v>
      </c>
      <c r="G39" s="91">
        <v>30</v>
      </c>
      <c r="H39" s="91">
        <v>0</v>
      </c>
      <c r="I39" s="91">
        <v>756</v>
      </c>
      <c r="J39" s="91">
        <v>23159</v>
      </c>
      <c r="K39" s="91">
        <v>198</v>
      </c>
      <c r="L39" s="91">
        <v>39</v>
      </c>
      <c r="M39" s="91">
        <v>1699</v>
      </c>
      <c r="N39" s="91">
        <v>19</v>
      </c>
      <c r="O39" s="91" t="s">
        <v>12</v>
      </c>
      <c r="P39" s="91" t="s">
        <v>12</v>
      </c>
      <c r="Q39" s="91" t="s">
        <v>12</v>
      </c>
    </row>
    <row r="40" spans="1:17" ht="18" customHeight="1">
      <c r="A40" s="6" t="s">
        <v>316</v>
      </c>
      <c r="B40" s="90">
        <v>1163</v>
      </c>
      <c r="C40" s="212" t="s">
        <v>625</v>
      </c>
      <c r="D40" s="91">
        <v>588</v>
      </c>
      <c r="E40" s="91">
        <v>4</v>
      </c>
      <c r="F40" s="91" t="s">
        <v>626</v>
      </c>
      <c r="G40" s="91" t="s">
        <v>12</v>
      </c>
      <c r="H40" s="91">
        <v>1</v>
      </c>
      <c r="I40" s="91">
        <v>1127</v>
      </c>
      <c r="J40" s="91" t="s">
        <v>12</v>
      </c>
      <c r="K40" s="91">
        <v>558</v>
      </c>
      <c r="L40" s="91">
        <v>34</v>
      </c>
      <c r="M40" s="91" t="s">
        <v>12</v>
      </c>
      <c r="N40" s="91">
        <v>26</v>
      </c>
      <c r="O40" s="91" t="s">
        <v>12</v>
      </c>
      <c r="P40" s="91" t="s">
        <v>12</v>
      </c>
      <c r="Q40" s="91" t="s">
        <v>12</v>
      </c>
    </row>
    <row r="41" spans="1:17" ht="18" customHeight="1">
      <c r="A41" s="6" t="s">
        <v>317</v>
      </c>
      <c r="B41" s="90">
        <v>761</v>
      </c>
      <c r="C41" s="212" t="s">
        <v>625</v>
      </c>
      <c r="D41" s="91">
        <v>425</v>
      </c>
      <c r="E41" s="91">
        <v>31</v>
      </c>
      <c r="F41" s="91" t="s">
        <v>626</v>
      </c>
      <c r="G41" s="91" t="s">
        <v>12</v>
      </c>
      <c r="H41" s="91">
        <v>0</v>
      </c>
      <c r="I41" s="91">
        <v>729</v>
      </c>
      <c r="J41" s="91" t="s">
        <v>12</v>
      </c>
      <c r="K41" s="91">
        <v>378</v>
      </c>
      <c r="L41" s="91">
        <v>31</v>
      </c>
      <c r="M41" s="91" t="s">
        <v>12</v>
      </c>
      <c r="N41" s="91">
        <v>17</v>
      </c>
      <c r="O41" s="91" t="s">
        <v>12</v>
      </c>
      <c r="P41" s="91" t="s">
        <v>12</v>
      </c>
      <c r="Q41" s="91" t="s">
        <v>12</v>
      </c>
    </row>
    <row r="42" spans="1:17" ht="18" customHeight="1">
      <c r="A42" s="6" t="s">
        <v>318</v>
      </c>
      <c r="B42" s="90">
        <v>7</v>
      </c>
      <c r="C42" s="91">
        <f>SUM(G42,J42,M42,P42,'072'!C42,'072'!F42,'072'!I42,'072'!L42,'072'!O42)</f>
        <v>664</v>
      </c>
      <c r="D42" s="91">
        <v>1980</v>
      </c>
      <c r="E42" s="91" t="s">
        <v>304</v>
      </c>
      <c r="F42" s="91" t="s">
        <v>304</v>
      </c>
      <c r="G42" s="91" t="s">
        <v>304</v>
      </c>
      <c r="H42" s="91" t="s">
        <v>304</v>
      </c>
      <c r="I42" s="91" t="s">
        <v>12</v>
      </c>
      <c r="J42" s="91" t="s">
        <v>12</v>
      </c>
      <c r="K42" s="91" t="s">
        <v>12</v>
      </c>
      <c r="L42" s="91" t="s">
        <v>626</v>
      </c>
      <c r="M42" s="91">
        <v>108</v>
      </c>
      <c r="N42" s="91">
        <v>207</v>
      </c>
      <c r="O42" s="91" t="s">
        <v>626</v>
      </c>
      <c r="P42" s="91">
        <v>373</v>
      </c>
      <c r="Q42" s="91">
        <v>359</v>
      </c>
    </row>
    <row r="43" spans="1:17" ht="18" customHeight="1">
      <c r="A43" s="6"/>
      <c r="B43" s="173"/>
      <c r="C43" s="173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1:17" ht="18" customHeight="1">
      <c r="A44" s="192" t="s">
        <v>319</v>
      </c>
      <c r="B44" s="210">
        <v>716</v>
      </c>
      <c r="C44" s="211">
        <f>SUM(G44,J44,M44,P44,'072'!C44,'072'!F44,'072'!I44,'072'!L44,'072'!O44)</f>
        <v>23743</v>
      </c>
      <c r="D44" s="211">
        <f>SUM(H44,K44,N44,Q44,'072'!D44,'072'!G44,'072'!J44,'072'!M44,'072'!P44,'072'!R44)</f>
        <v>571</v>
      </c>
      <c r="E44" s="93">
        <v>0</v>
      </c>
      <c r="F44" s="93">
        <v>3</v>
      </c>
      <c r="G44" s="93">
        <v>31</v>
      </c>
      <c r="H44" s="93">
        <v>0</v>
      </c>
      <c r="I44" s="93">
        <v>691</v>
      </c>
      <c r="J44" s="93">
        <v>22918</v>
      </c>
      <c r="K44" s="93">
        <v>452</v>
      </c>
      <c r="L44" s="93">
        <v>21</v>
      </c>
      <c r="M44" s="93">
        <v>736</v>
      </c>
      <c r="N44" s="93">
        <v>106</v>
      </c>
      <c r="O44" s="93" t="s">
        <v>626</v>
      </c>
      <c r="P44" s="93">
        <v>58</v>
      </c>
      <c r="Q44" s="93">
        <v>13</v>
      </c>
    </row>
    <row r="45" ht="15" customHeight="1">
      <c r="A45" s="1" t="s">
        <v>656</v>
      </c>
    </row>
    <row r="46" ht="15" customHeight="1">
      <c r="A46" s="1" t="s">
        <v>636</v>
      </c>
    </row>
  </sheetData>
  <sheetProtection/>
  <mergeCells count="9">
    <mergeCell ref="A2:Q2"/>
    <mergeCell ref="A4:A6"/>
    <mergeCell ref="B4:D5"/>
    <mergeCell ref="E4:E5"/>
    <mergeCell ref="F4:H5"/>
    <mergeCell ref="I4:Q4"/>
    <mergeCell ref="I5:K5"/>
    <mergeCell ref="L5:N5"/>
    <mergeCell ref="O5:Q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="75" zoomScaleNormal="75" zoomScalePageLayoutView="0" workbookViewId="0" topLeftCell="A1">
      <selection activeCell="N39" sqref="N39"/>
    </sheetView>
  </sheetViews>
  <sheetFormatPr defaultColWidth="10.59765625" defaultRowHeight="15"/>
  <cols>
    <col min="1" max="1" width="25.09765625" style="1" customWidth="1"/>
    <col min="2" max="18" width="9.3984375" style="1" customWidth="1"/>
    <col min="19" max="16384" width="10.59765625" style="1" customWidth="1"/>
  </cols>
  <sheetData>
    <row r="1" spans="1:18" s="38" customFormat="1" ht="19.5" customHeight="1">
      <c r="A1" s="2" t="s">
        <v>320</v>
      </c>
      <c r="R1" s="3" t="s">
        <v>321</v>
      </c>
    </row>
    <row r="2" spans="1:18" ht="19.5" customHeight="1">
      <c r="A2" s="349" t="s">
        <v>764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spans="1:18" ht="18" customHeight="1" thickBot="1">
      <c r="A3" s="51"/>
      <c r="B3" s="51"/>
      <c r="C3" s="51"/>
      <c r="D3" s="51"/>
      <c r="E3" s="51"/>
      <c r="F3" s="51"/>
      <c r="G3" s="51"/>
      <c r="H3" s="51"/>
      <c r="I3" s="51"/>
      <c r="J3" s="51"/>
      <c r="K3" s="33"/>
      <c r="L3" s="33"/>
      <c r="M3" s="33"/>
      <c r="N3" s="33"/>
      <c r="P3" s="33"/>
      <c r="Q3" s="33"/>
      <c r="R3" s="33" t="s">
        <v>282</v>
      </c>
    </row>
    <row r="4" spans="1:18" ht="18" customHeight="1">
      <c r="A4" s="409" t="s">
        <v>283</v>
      </c>
      <c r="B4" s="399" t="s">
        <v>322</v>
      </c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0"/>
      <c r="Q4" s="465" t="s">
        <v>661</v>
      </c>
      <c r="R4" s="427"/>
    </row>
    <row r="5" spans="1:18" ht="18" customHeight="1">
      <c r="A5" s="396"/>
      <c r="B5" s="470" t="s">
        <v>657</v>
      </c>
      <c r="C5" s="468"/>
      <c r="D5" s="469"/>
      <c r="E5" s="470" t="s">
        <v>658</v>
      </c>
      <c r="F5" s="471"/>
      <c r="G5" s="472"/>
      <c r="H5" s="470" t="s">
        <v>659</v>
      </c>
      <c r="I5" s="471"/>
      <c r="J5" s="472"/>
      <c r="K5" s="470" t="s">
        <v>660</v>
      </c>
      <c r="L5" s="471"/>
      <c r="M5" s="472"/>
      <c r="N5" s="470" t="s">
        <v>323</v>
      </c>
      <c r="O5" s="471"/>
      <c r="P5" s="472"/>
      <c r="Q5" s="466"/>
      <c r="R5" s="397"/>
    </row>
    <row r="6" spans="1:18" ht="18" customHeight="1">
      <c r="A6" s="398"/>
      <c r="B6" s="42" t="s">
        <v>288</v>
      </c>
      <c r="C6" s="42" t="s">
        <v>289</v>
      </c>
      <c r="D6" s="42" t="s">
        <v>290</v>
      </c>
      <c r="E6" s="42" t="s">
        <v>288</v>
      </c>
      <c r="F6" s="42" t="s">
        <v>289</v>
      </c>
      <c r="G6" s="42" t="s">
        <v>290</v>
      </c>
      <c r="H6" s="42" t="s">
        <v>288</v>
      </c>
      <c r="I6" s="42" t="s">
        <v>289</v>
      </c>
      <c r="J6" s="42" t="s">
        <v>290</v>
      </c>
      <c r="K6" s="42" t="s">
        <v>288</v>
      </c>
      <c r="L6" s="42" t="s">
        <v>289</v>
      </c>
      <c r="M6" s="42" t="s">
        <v>290</v>
      </c>
      <c r="N6" s="42" t="s">
        <v>288</v>
      </c>
      <c r="O6" s="42" t="s">
        <v>289</v>
      </c>
      <c r="P6" s="42" t="s">
        <v>290</v>
      </c>
      <c r="Q6" s="42" t="s">
        <v>288</v>
      </c>
      <c r="R6" s="80" t="s">
        <v>290</v>
      </c>
    </row>
    <row r="7" spans="1:18" ht="18" customHeight="1">
      <c r="A7" s="293" t="s">
        <v>765</v>
      </c>
      <c r="B7" s="207">
        <v>36</v>
      </c>
      <c r="C7" s="198">
        <v>5626</v>
      </c>
      <c r="D7" s="198">
        <v>4641</v>
      </c>
      <c r="E7" s="198">
        <v>20</v>
      </c>
      <c r="F7" s="198">
        <v>2959</v>
      </c>
      <c r="G7" s="198">
        <v>8003</v>
      </c>
      <c r="H7" s="198">
        <v>51</v>
      </c>
      <c r="I7" s="198">
        <v>7543</v>
      </c>
      <c r="J7" s="198">
        <v>87804</v>
      </c>
      <c r="K7" s="198">
        <v>23</v>
      </c>
      <c r="L7" s="198">
        <v>2516</v>
      </c>
      <c r="M7" s="198">
        <v>7568</v>
      </c>
      <c r="N7" s="199" t="s">
        <v>12</v>
      </c>
      <c r="O7" s="199" t="s">
        <v>12</v>
      </c>
      <c r="P7" s="199" t="s">
        <v>12</v>
      </c>
      <c r="Q7" s="198">
        <v>425</v>
      </c>
      <c r="R7" s="198">
        <v>39812</v>
      </c>
    </row>
    <row r="8" spans="1:18" ht="18" customHeight="1">
      <c r="A8" s="295">
        <v>5</v>
      </c>
      <c r="B8" s="194">
        <v>34</v>
      </c>
      <c r="C8" s="195">
        <v>5146</v>
      </c>
      <c r="D8" s="195">
        <v>5186</v>
      </c>
      <c r="E8" s="195">
        <v>22</v>
      </c>
      <c r="F8" s="195">
        <v>3449</v>
      </c>
      <c r="G8" s="195">
        <v>8912</v>
      </c>
      <c r="H8" s="195">
        <v>50</v>
      </c>
      <c r="I8" s="195">
        <v>7906</v>
      </c>
      <c r="J8" s="195">
        <v>71708</v>
      </c>
      <c r="K8" s="195">
        <v>5</v>
      </c>
      <c r="L8" s="195">
        <v>1742</v>
      </c>
      <c r="M8" s="195">
        <v>10148</v>
      </c>
      <c r="N8" s="197" t="s">
        <v>12</v>
      </c>
      <c r="O8" s="197" t="s">
        <v>12</v>
      </c>
      <c r="P8" s="197" t="s">
        <v>12</v>
      </c>
      <c r="Q8" s="195">
        <v>372</v>
      </c>
      <c r="R8" s="195">
        <v>35922</v>
      </c>
    </row>
    <row r="9" spans="1:18" ht="18" customHeight="1">
      <c r="A9" s="295">
        <v>6</v>
      </c>
      <c r="B9" s="194">
        <v>33</v>
      </c>
      <c r="C9" s="195">
        <v>5027</v>
      </c>
      <c r="D9" s="195">
        <v>5495</v>
      </c>
      <c r="E9" s="195">
        <v>11</v>
      </c>
      <c r="F9" s="195">
        <v>1828</v>
      </c>
      <c r="G9" s="195">
        <v>4086</v>
      </c>
      <c r="H9" s="195">
        <v>55</v>
      </c>
      <c r="I9" s="195">
        <v>8700</v>
      </c>
      <c r="J9" s="195">
        <v>68413</v>
      </c>
      <c r="K9" s="195">
        <v>4</v>
      </c>
      <c r="L9" s="195">
        <v>1185</v>
      </c>
      <c r="M9" s="195">
        <v>12523</v>
      </c>
      <c r="N9" s="197" t="s">
        <v>12</v>
      </c>
      <c r="O9" s="197" t="s">
        <v>12</v>
      </c>
      <c r="P9" s="197" t="s">
        <v>12</v>
      </c>
      <c r="Q9" s="195">
        <v>344</v>
      </c>
      <c r="R9" s="195">
        <v>31761</v>
      </c>
    </row>
    <row r="10" spans="1:18" ht="18" customHeight="1">
      <c r="A10" s="295">
        <v>7</v>
      </c>
      <c r="B10" s="194">
        <v>30</v>
      </c>
      <c r="C10" s="195">
        <v>4534</v>
      </c>
      <c r="D10" s="195">
        <v>4087</v>
      </c>
      <c r="E10" s="195">
        <v>7</v>
      </c>
      <c r="F10" s="195">
        <v>1154</v>
      </c>
      <c r="G10" s="195">
        <v>3207</v>
      </c>
      <c r="H10" s="195">
        <v>58</v>
      </c>
      <c r="I10" s="195">
        <v>8603</v>
      </c>
      <c r="J10" s="195">
        <v>57800</v>
      </c>
      <c r="K10" s="195">
        <v>5</v>
      </c>
      <c r="L10" s="195">
        <v>866</v>
      </c>
      <c r="M10" s="195">
        <v>2886</v>
      </c>
      <c r="N10" s="197" t="s">
        <v>12</v>
      </c>
      <c r="O10" s="197" t="s">
        <v>12</v>
      </c>
      <c r="P10" s="197" t="s">
        <v>12</v>
      </c>
      <c r="Q10" s="195">
        <v>367</v>
      </c>
      <c r="R10" s="195">
        <v>24091</v>
      </c>
    </row>
    <row r="11" spans="1:18" s="274" customFormat="1" ht="18" customHeight="1">
      <c r="A11" s="297">
        <v>8</v>
      </c>
      <c r="B11" s="247">
        <v>27</v>
      </c>
      <c r="C11" s="248">
        <f>SUM(C13:C44)</f>
        <v>4165</v>
      </c>
      <c r="D11" s="248">
        <v>3631</v>
      </c>
      <c r="E11" s="248">
        <v>6</v>
      </c>
      <c r="F11" s="248">
        <f aca="true" t="shared" si="0" ref="F11:R11">SUM(F13:F44)</f>
        <v>759</v>
      </c>
      <c r="G11" s="248">
        <f t="shared" si="0"/>
        <v>2892</v>
      </c>
      <c r="H11" s="248">
        <v>59</v>
      </c>
      <c r="I11" s="248">
        <f t="shared" si="0"/>
        <v>8676</v>
      </c>
      <c r="J11" s="248">
        <v>55998</v>
      </c>
      <c r="K11" s="248">
        <v>8</v>
      </c>
      <c r="L11" s="248">
        <f t="shared" si="0"/>
        <v>1101</v>
      </c>
      <c r="M11" s="248">
        <f t="shared" si="0"/>
        <v>4845</v>
      </c>
      <c r="N11" s="250" t="s">
        <v>12</v>
      </c>
      <c r="O11" s="250" t="s">
        <v>12</v>
      </c>
      <c r="P11" s="250" t="s">
        <v>12</v>
      </c>
      <c r="Q11" s="248">
        <f t="shared" si="0"/>
        <v>361</v>
      </c>
      <c r="R11" s="248">
        <f t="shared" si="0"/>
        <v>20436</v>
      </c>
    </row>
    <row r="12" spans="1:18" ht="18" customHeight="1">
      <c r="A12" s="46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94"/>
      <c r="O12" s="94"/>
      <c r="P12" s="94"/>
      <c r="Q12" s="78"/>
      <c r="R12" s="78"/>
    </row>
    <row r="13" spans="1:18" ht="18" customHeight="1">
      <c r="A13" s="6" t="s">
        <v>324</v>
      </c>
      <c r="B13" s="13">
        <v>21</v>
      </c>
      <c r="C13" s="13">
        <v>3669</v>
      </c>
      <c r="D13" s="13">
        <v>2935</v>
      </c>
      <c r="E13" s="13" t="s">
        <v>643</v>
      </c>
      <c r="F13" s="13">
        <v>163</v>
      </c>
      <c r="G13" s="13">
        <v>141</v>
      </c>
      <c r="H13" s="13" t="s">
        <v>12</v>
      </c>
      <c r="I13" s="13" t="s">
        <v>12</v>
      </c>
      <c r="J13" s="13" t="s">
        <v>12</v>
      </c>
      <c r="K13" s="13" t="s">
        <v>12</v>
      </c>
      <c r="L13" s="13" t="s">
        <v>12</v>
      </c>
      <c r="M13" s="13" t="s">
        <v>12</v>
      </c>
      <c r="N13" s="13" t="s">
        <v>12</v>
      </c>
      <c r="O13" s="13" t="s">
        <v>12</v>
      </c>
      <c r="P13" s="13" t="s">
        <v>12</v>
      </c>
      <c r="Q13" s="13" t="s">
        <v>12</v>
      </c>
      <c r="R13" s="13" t="s">
        <v>12</v>
      </c>
    </row>
    <row r="14" spans="1:18" ht="18" customHeight="1">
      <c r="A14" s="6" t="s">
        <v>293</v>
      </c>
      <c r="B14" s="13" t="s">
        <v>12</v>
      </c>
      <c r="C14" s="13" t="s">
        <v>12</v>
      </c>
      <c r="D14" s="13" t="s">
        <v>12</v>
      </c>
      <c r="E14" s="13" t="s">
        <v>12</v>
      </c>
      <c r="F14" s="13" t="s">
        <v>12</v>
      </c>
      <c r="G14" s="13" t="s">
        <v>12</v>
      </c>
      <c r="H14" s="13" t="s">
        <v>12</v>
      </c>
      <c r="I14" s="13" t="s">
        <v>12</v>
      </c>
      <c r="J14" s="13" t="s">
        <v>12</v>
      </c>
      <c r="K14" s="13" t="s">
        <v>12</v>
      </c>
      <c r="L14" s="13" t="s">
        <v>12</v>
      </c>
      <c r="M14" s="13" t="s">
        <v>12</v>
      </c>
      <c r="N14" s="13" t="s">
        <v>12</v>
      </c>
      <c r="O14" s="13" t="s">
        <v>12</v>
      </c>
      <c r="P14" s="13" t="s">
        <v>12</v>
      </c>
      <c r="Q14" s="13" t="s">
        <v>12</v>
      </c>
      <c r="R14" s="13" t="s">
        <v>12</v>
      </c>
    </row>
    <row r="15" spans="1:18" ht="18" customHeight="1">
      <c r="A15" s="6" t="s">
        <v>294</v>
      </c>
      <c r="B15" s="13" t="s">
        <v>12</v>
      </c>
      <c r="C15" s="13" t="s">
        <v>12</v>
      </c>
      <c r="D15" s="13" t="s">
        <v>12</v>
      </c>
      <c r="E15" s="13" t="s">
        <v>12</v>
      </c>
      <c r="F15" s="13" t="s">
        <v>12</v>
      </c>
      <c r="G15" s="13" t="s">
        <v>12</v>
      </c>
      <c r="H15" s="13" t="s">
        <v>12</v>
      </c>
      <c r="I15" s="13" t="s">
        <v>12</v>
      </c>
      <c r="J15" s="13" t="s">
        <v>12</v>
      </c>
      <c r="K15" s="13" t="s">
        <v>12</v>
      </c>
      <c r="L15" s="13" t="s">
        <v>12</v>
      </c>
      <c r="M15" s="13" t="s">
        <v>12</v>
      </c>
      <c r="N15" s="13" t="s">
        <v>12</v>
      </c>
      <c r="O15" s="13" t="s">
        <v>12</v>
      </c>
      <c r="P15" s="13" t="s">
        <v>12</v>
      </c>
      <c r="Q15" s="13" t="s">
        <v>12</v>
      </c>
      <c r="R15" s="13" t="s">
        <v>12</v>
      </c>
    </row>
    <row r="16" spans="1:18" ht="18" customHeight="1">
      <c r="A16" s="6" t="s">
        <v>325</v>
      </c>
      <c r="B16" s="13" t="s">
        <v>12</v>
      </c>
      <c r="C16" s="13" t="s">
        <v>12</v>
      </c>
      <c r="D16" s="13" t="s">
        <v>12</v>
      </c>
      <c r="E16" s="13" t="s">
        <v>12</v>
      </c>
      <c r="F16" s="13" t="s">
        <v>12</v>
      </c>
      <c r="G16" s="13" t="s">
        <v>12</v>
      </c>
      <c r="H16" s="13" t="s">
        <v>12</v>
      </c>
      <c r="I16" s="13" t="s">
        <v>12</v>
      </c>
      <c r="J16" s="13" t="s">
        <v>12</v>
      </c>
      <c r="K16" s="13" t="s">
        <v>12</v>
      </c>
      <c r="L16" s="13" t="s">
        <v>12</v>
      </c>
      <c r="M16" s="13" t="s">
        <v>12</v>
      </c>
      <c r="N16" s="13" t="s">
        <v>12</v>
      </c>
      <c r="O16" s="13" t="s">
        <v>12</v>
      </c>
      <c r="P16" s="13" t="s">
        <v>12</v>
      </c>
      <c r="Q16" s="13" t="s">
        <v>12</v>
      </c>
      <c r="R16" s="13" t="s">
        <v>12</v>
      </c>
    </row>
    <row r="17" spans="1:18" ht="18" customHeight="1">
      <c r="A17" s="6" t="s">
        <v>326</v>
      </c>
      <c r="B17" s="13" t="s">
        <v>12</v>
      </c>
      <c r="C17" s="13" t="s">
        <v>12</v>
      </c>
      <c r="D17" s="13" t="s">
        <v>12</v>
      </c>
      <c r="E17" s="13" t="s">
        <v>12</v>
      </c>
      <c r="F17" s="13" t="s">
        <v>12</v>
      </c>
      <c r="G17" s="13" t="s">
        <v>12</v>
      </c>
      <c r="H17" s="13" t="s">
        <v>12</v>
      </c>
      <c r="I17" s="13" t="s">
        <v>12</v>
      </c>
      <c r="J17" s="13" t="s">
        <v>12</v>
      </c>
      <c r="K17" s="13" t="s">
        <v>12</v>
      </c>
      <c r="L17" s="13" t="s">
        <v>12</v>
      </c>
      <c r="M17" s="13" t="s">
        <v>12</v>
      </c>
      <c r="N17" s="13" t="s">
        <v>12</v>
      </c>
      <c r="O17" s="13" t="s">
        <v>12</v>
      </c>
      <c r="P17" s="13" t="s">
        <v>12</v>
      </c>
      <c r="Q17" s="13" t="s">
        <v>12</v>
      </c>
      <c r="R17" s="13" t="s">
        <v>12</v>
      </c>
    </row>
    <row r="18" spans="1:18" ht="18" customHeight="1">
      <c r="A18" s="6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18" ht="18" customHeight="1">
      <c r="A19" s="6" t="s">
        <v>327</v>
      </c>
      <c r="B19" s="13" t="s">
        <v>12</v>
      </c>
      <c r="C19" s="13" t="s">
        <v>12</v>
      </c>
      <c r="D19" s="13" t="s">
        <v>12</v>
      </c>
      <c r="E19" s="13" t="s">
        <v>12</v>
      </c>
      <c r="F19" s="13" t="s">
        <v>12</v>
      </c>
      <c r="G19" s="13" t="s">
        <v>12</v>
      </c>
      <c r="H19" s="13" t="s">
        <v>12</v>
      </c>
      <c r="I19" s="13" t="s">
        <v>12</v>
      </c>
      <c r="J19" s="13" t="s">
        <v>12</v>
      </c>
      <c r="K19" s="13" t="s">
        <v>12</v>
      </c>
      <c r="L19" s="13" t="s">
        <v>12</v>
      </c>
      <c r="M19" s="13" t="s">
        <v>12</v>
      </c>
      <c r="N19" s="13" t="s">
        <v>12</v>
      </c>
      <c r="O19" s="13" t="s">
        <v>12</v>
      </c>
      <c r="P19" s="13" t="s">
        <v>12</v>
      </c>
      <c r="Q19" s="13">
        <v>19</v>
      </c>
      <c r="R19" s="13">
        <v>55</v>
      </c>
    </row>
    <row r="20" spans="1:18" ht="18" customHeight="1">
      <c r="A20" s="92" t="s">
        <v>298</v>
      </c>
      <c r="B20" s="13" t="s">
        <v>12</v>
      </c>
      <c r="C20" s="13" t="s">
        <v>12</v>
      </c>
      <c r="D20" s="13" t="s">
        <v>12</v>
      </c>
      <c r="E20" s="13" t="s">
        <v>12</v>
      </c>
      <c r="F20" s="13" t="s">
        <v>12</v>
      </c>
      <c r="G20" s="13" t="s">
        <v>12</v>
      </c>
      <c r="H20" s="13">
        <v>3</v>
      </c>
      <c r="I20" s="13">
        <v>596</v>
      </c>
      <c r="J20" s="13">
        <v>22404</v>
      </c>
      <c r="K20" s="13" t="s">
        <v>12</v>
      </c>
      <c r="L20" s="13" t="s">
        <v>12</v>
      </c>
      <c r="M20" s="13" t="s">
        <v>12</v>
      </c>
      <c r="N20" s="13" t="s">
        <v>12</v>
      </c>
      <c r="O20" s="13" t="s">
        <v>12</v>
      </c>
      <c r="P20" s="13" t="s">
        <v>12</v>
      </c>
      <c r="Q20" s="13" t="s">
        <v>12</v>
      </c>
      <c r="R20" s="13" t="s">
        <v>12</v>
      </c>
    </row>
    <row r="21" spans="1:18" ht="18" customHeight="1">
      <c r="A21" s="92" t="s">
        <v>299</v>
      </c>
      <c r="B21" s="13" t="s">
        <v>12</v>
      </c>
      <c r="C21" s="13" t="s">
        <v>12</v>
      </c>
      <c r="D21" s="13" t="s">
        <v>12</v>
      </c>
      <c r="E21" s="13" t="s">
        <v>12</v>
      </c>
      <c r="F21" s="13" t="s">
        <v>12</v>
      </c>
      <c r="G21" s="13" t="s">
        <v>12</v>
      </c>
      <c r="H21" s="13" t="s">
        <v>12</v>
      </c>
      <c r="I21" s="13" t="s">
        <v>12</v>
      </c>
      <c r="J21" s="13" t="s">
        <v>12</v>
      </c>
      <c r="K21" s="13" t="s">
        <v>12</v>
      </c>
      <c r="L21" s="13" t="s">
        <v>12</v>
      </c>
      <c r="M21" s="13" t="s">
        <v>12</v>
      </c>
      <c r="N21" s="13" t="s">
        <v>12</v>
      </c>
      <c r="O21" s="13" t="s">
        <v>12</v>
      </c>
      <c r="P21" s="13" t="s">
        <v>12</v>
      </c>
      <c r="Q21" s="13" t="s">
        <v>12</v>
      </c>
      <c r="R21" s="13" t="s">
        <v>12</v>
      </c>
    </row>
    <row r="22" spans="1:18" ht="18" customHeight="1">
      <c r="A22" s="6" t="s">
        <v>300</v>
      </c>
      <c r="B22" s="13" t="s">
        <v>12</v>
      </c>
      <c r="C22" s="13" t="s">
        <v>12</v>
      </c>
      <c r="D22" s="13" t="s">
        <v>12</v>
      </c>
      <c r="E22" s="13" t="s">
        <v>12</v>
      </c>
      <c r="F22" s="13" t="s">
        <v>12</v>
      </c>
      <c r="G22" s="13" t="s">
        <v>12</v>
      </c>
      <c r="H22" s="13" t="s">
        <v>12</v>
      </c>
      <c r="I22" s="13" t="s">
        <v>12</v>
      </c>
      <c r="J22" s="13" t="s">
        <v>12</v>
      </c>
      <c r="K22" s="13" t="s">
        <v>12</v>
      </c>
      <c r="L22" s="13" t="s">
        <v>12</v>
      </c>
      <c r="M22" s="13" t="s">
        <v>12</v>
      </c>
      <c r="N22" s="13" t="s">
        <v>12</v>
      </c>
      <c r="O22" s="13" t="s">
        <v>12</v>
      </c>
      <c r="P22" s="13" t="s">
        <v>12</v>
      </c>
      <c r="Q22" s="13" t="s">
        <v>12</v>
      </c>
      <c r="R22" s="13" t="s">
        <v>12</v>
      </c>
    </row>
    <row r="23" spans="1:18" ht="18" customHeight="1">
      <c r="A23" s="6" t="s">
        <v>301</v>
      </c>
      <c r="B23" s="13" t="s">
        <v>643</v>
      </c>
      <c r="C23" s="13">
        <v>82</v>
      </c>
      <c r="D23" s="13">
        <v>60</v>
      </c>
      <c r="E23" s="13" t="s">
        <v>12</v>
      </c>
      <c r="F23" s="13" t="s">
        <v>12</v>
      </c>
      <c r="G23" s="13" t="s">
        <v>12</v>
      </c>
      <c r="H23" s="13">
        <v>5</v>
      </c>
      <c r="I23" s="13">
        <v>311</v>
      </c>
      <c r="J23" s="13">
        <v>1218</v>
      </c>
      <c r="K23" s="13" t="s">
        <v>12</v>
      </c>
      <c r="L23" s="13" t="s">
        <v>12</v>
      </c>
      <c r="M23" s="13" t="s">
        <v>12</v>
      </c>
      <c r="N23" s="13" t="s">
        <v>12</v>
      </c>
      <c r="O23" s="13" t="s">
        <v>12</v>
      </c>
      <c r="P23" s="13" t="s">
        <v>12</v>
      </c>
      <c r="Q23" s="13" t="s">
        <v>12</v>
      </c>
      <c r="R23" s="13" t="s">
        <v>12</v>
      </c>
    </row>
    <row r="24" spans="1:18" ht="18" customHeight="1">
      <c r="A24" s="6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ht="18" customHeight="1">
      <c r="A25" s="6" t="s">
        <v>302</v>
      </c>
      <c r="B25" s="13" t="s">
        <v>12</v>
      </c>
      <c r="C25" s="13" t="s">
        <v>12</v>
      </c>
      <c r="D25" s="13" t="s">
        <v>12</v>
      </c>
      <c r="E25" s="13" t="s">
        <v>12</v>
      </c>
      <c r="F25" s="13" t="s">
        <v>12</v>
      </c>
      <c r="G25" s="13" t="s">
        <v>12</v>
      </c>
      <c r="H25" s="13" t="s">
        <v>643</v>
      </c>
      <c r="I25" s="13">
        <v>49</v>
      </c>
      <c r="J25" s="13">
        <v>11</v>
      </c>
      <c r="K25" s="13" t="s">
        <v>12</v>
      </c>
      <c r="L25" s="13" t="s">
        <v>12</v>
      </c>
      <c r="M25" s="13" t="s">
        <v>12</v>
      </c>
      <c r="N25" s="13" t="s">
        <v>12</v>
      </c>
      <c r="O25" s="13" t="s">
        <v>12</v>
      </c>
      <c r="P25" s="13" t="s">
        <v>12</v>
      </c>
      <c r="Q25" s="13" t="s">
        <v>12</v>
      </c>
      <c r="R25" s="13" t="s">
        <v>12</v>
      </c>
    </row>
    <row r="26" spans="1:18" ht="18" customHeight="1">
      <c r="A26" s="6" t="s">
        <v>303</v>
      </c>
      <c r="B26" s="13" t="s">
        <v>12</v>
      </c>
      <c r="C26" s="13" t="s">
        <v>12</v>
      </c>
      <c r="D26" s="13" t="s">
        <v>12</v>
      </c>
      <c r="E26" s="13" t="s">
        <v>12</v>
      </c>
      <c r="F26" s="13" t="s">
        <v>12</v>
      </c>
      <c r="G26" s="13" t="s">
        <v>12</v>
      </c>
      <c r="H26" s="13" t="s">
        <v>12</v>
      </c>
      <c r="I26" s="13" t="s">
        <v>12</v>
      </c>
      <c r="J26" s="13" t="s">
        <v>12</v>
      </c>
      <c r="K26" s="13" t="s">
        <v>12</v>
      </c>
      <c r="L26" s="13" t="s">
        <v>12</v>
      </c>
      <c r="M26" s="13" t="s">
        <v>12</v>
      </c>
      <c r="N26" s="13" t="s">
        <v>12</v>
      </c>
      <c r="O26" s="13" t="s">
        <v>12</v>
      </c>
      <c r="P26" s="13" t="s">
        <v>12</v>
      </c>
      <c r="Q26" s="13" t="s">
        <v>12</v>
      </c>
      <c r="R26" s="13" t="s">
        <v>12</v>
      </c>
    </row>
    <row r="27" spans="1:18" ht="18" customHeight="1">
      <c r="A27" s="6" t="s">
        <v>305</v>
      </c>
      <c r="B27" s="13" t="s">
        <v>12</v>
      </c>
      <c r="C27" s="13" t="s">
        <v>12</v>
      </c>
      <c r="D27" s="13" t="s">
        <v>12</v>
      </c>
      <c r="E27" s="13" t="s">
        <v>12</v>
      </c>
      <c r="F27" s="13" t="s">
        <v>12</v>
      </c>
      <c r="G27" s="13" t="s">
        <v>12</v>
      </c>
      <c r="H27" s="13" t="s">
        <v>12</v>
      </c>
      <c r="I27" s="13" t="s">
        <v>12</v>
      </c>
      <c r="J27" s="13" t="s">
        <v>12</v>
      </c>
      <c r="K27" s="13" t="s">
        <v>12</v>
      </c>
      <c r="L27" s="13" t="s">
        <v>12</v>
      </c>
      <c r="M27" s="13" t="s">
        <v>12</v>
      </c>
      <c r="N27" s="13" t="s">
        <v>12</v>
      </c>
      <c r="O27" s="13" t="s">
        <v>12</v>
      </c>
      <c r="P27" s="13" t="s">
        <v>12</v>
      </c>
      <c r="Q27" s="13">
        <v>90</v>
      </c>
      <c r="R27" s="13">
        <v>18298</v>
      </c>
    </row>
    <row r="28" spans="1:18" ht="18" customHeight="1">
      <c r="A28" s="6" t="s">
        <v>306</v>
      </c>
      <c r="B28" s="13" t="s">
        <v>12</v>
      </c>
      <c r="C28" s="13" t="s">
        <v>12</v>
      </c>
      <c r="D28" s="13" t="s">
        <v>12</v>
      </c>
      <c r="E28" s="13" t="s">
        <v>12</v>
      </c>
      <c r="F28" s="13" t="s">
        <v>12</v>
      </c>
      <c r="G28" s="13" t="s">
        <v>12</v>
      </c>
      <c r="H28" s="13" t="s">
        <v>12</v>
      </c>
      <c r="I28" s="13" t="s">
        <v>12</v>
      </c>
      <c r="J28" s="13" t="s">
        <v>12</v>
      </c>
      <c r="K28" s="13" t="s">
        <v>12</v>
      </c>
      <c r="L28" s="13" t="s">
        <v>12</v>
      </c>
      <c r="M28" s="13" t="s">
        <v>12</v>
      </c>
      <c r="N28" s="13" t="s">
        <v>12</v>
      </c>
      <c r="O28" s="13" t="s">
        <v>12</v>
      </c>
      <c r="P28" s="13" t="s">
        <v>12</v>
      </c>
      <c r="Q28" s="13">
        <v>252</v>
      </c>
      <c r="R28" s="13">
        <v>2083</v>
      </c>
    </row>
    <row r="29" spans="1:18" ht="18" customHeight="1">
      <c r="A29" s="6" t="s">
        <v>307</v>
      </c>
      <c r="B29" s="13" t="s">
        <v>12</v>
      </c>
      <c r="C29" s="13" t="s">
        <v>12</v>
      </c>
      <c r="D29" s="13" t="s">
        <v>12</v>
      </c>
      <c r="E29" s="13" t="s">
        <v>12</v>
      </c>
      <c r="F29" s="13" t="s">
        <v>12</v>
      </c>
      <c r="G29" s="13" t="s">
        <v>12</v>
      </c>
      <c r="H29" s="13" t="s">
        <v>12</v>
      </c>
      <c r="I29" s="13" t="s">
        <v>12</v>
      </c>
      <c r="J29" s="13" t="s">
        <v>12</v>
      </c>
      <c r="K29" s="13" t="s">
        <v>12</v>
      </c>
      <c r="L29" s="13" t="s">
        <v>12</v>
      </c>
      <c r="M29" s="13" t="s">
        <v>12</v>
      </c>
      <c r="N29" s="13" t="s">
        <v>12</v>
      </c>
      <c r="O29" s="13" t="s">
        <v>12</v>
      </c>
      <c r="P29" s="13" t="s">
        <v>12</v>
      </c>
      <c r="Q29" s="13" t="s">
        <v>12</v>
      </c>
      <c r="R29" s="13" t="s">
        <v>12</v>
      </c>
    </row>
    <row r="30" spans="1:18" ht="18" customHeight="1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18" ht="18" customHeight="1">
      <c r="A31" s="6" t="s">
        <v>308</v>
      </c>
      <c r="B31" s="13" t="s">
        <v>12</v>
      </c>
      <c r="C31" s="13" t="s">
        <v>12</v>
      </c>
      <c r="D31" s="13" t="s">
        <v>12</v>
      </c>
      <c r="E31" s="13" t="s">
        <v>12</v>
      </c>
      <c r="F31" s="13" t="s">
        <v>12</v>
      </c>
      <c r="G31" s="13" t="s">
        <v>12</v>
      </c>
      <c r="H31" s="13" t="s">
        <v>12</v>
      </c>
      <c r="I31" s="13" t="s">
        <v>12</v>
      </c>
      <c r="J31" s="13" t="s">
        <v>12</v>
      </c>
      <c r="K31" s="13" t="s">
        <v>644</v>
      </c>
      <c r="L31" s="13">
        <v>73</v>
      </c>
      <c r="M31" s="13">
        <v>37</v>
      </c>
      <c r="N31" s="13" t="s">
        <v>12</v>
      </c>
      <c r="O31" s="13" t="s">
        <v>12</v>
      </c>
      <c r="P31" s="13" t="s">
        <v>12</v>
      </c>
      <c r="Q31" s="13" t="s">
        <v>12</v>
      </c>
      <c r="R31" s="13" t="s">
        <v>12</v>
      </c>
    </row>
    <row r="32" spans="1:18" ht="18" customHeight="1">
      <c r="A32" s="6" t="s">
        <v>309</v>
      </c>
      <c r="B32" s="13" t="s">
        <v>12</v>
      </c>
      <c r="C32" s="13" t="s">
        <v>12</v>
      </c>
      <c r="D32" s="13" t="s">
        <v>12</v>
      </c>
      <c r="E32" s="13" t="s">
        <v>12</v>
      </c>
      <c r="F32" s="13" t="s">
        <v>12</v>
      </c>
      <c r="G32" s="13" t="s">
        <v>12</v>
      </c>
      <c r="H32" s="13" t="s">
        <v>12</v>
      </c>
      <c r="I32" s="13" t="s">
        <v>12</v>
      </c>
      <c r="J32" s="13" t="s">
        <v>12</v>
      </c>
      <c r="K32" s="13" t="s">
        <v>12</v>
      </c>
      <c r="L32" s="13" t="s">
        <v>12</v>
      </c>
      <c r="M32" s="13" t="s">
        <v>12</v>
      </c>
      <c r="N32" s="13" t="s">
        <v>12</v>
      </c>
      <c r="O32" s="13" t="s">
        <v>12</v>
      </c>
      <c r="P32" s="13" t="s">
        <v>12</v>
      </c>
      <c r="Q32" s="13" t="s">
        <v>12</v>
      </c>
      <c r="R32" s="13" t="s">
        <v>12</v>
      </c>
    </row>
    <row r="33" spans="1:18" ht="18" customHeight="1">
      <c r="A33" s="6" t="s">
        <v>310</v>
      </c>
      <c r="B33" s="13" t="s">
        <v>12</v>
      </c>
      <c r="C33" s="13" t="s">
        <v>12</v>
      </c>
      <c r="D33" s="13" t="s">
        <v>12</v>
      </c>
      <c r="E33" s="13" t="s">
        <v>12</v>
      </c>
      <c r="F33" s="13" t="s">
        <v>12</v>
      </c>
      <c r="G33" s="13" t="s">
        <v>12</v>
      </c>
      <c r="H33" s="13" t="s">
        <v>12</v>
      </c>
      <c r="I33" s="13" t="s">
        <v>12</v>
      </c>
      <c r="J33" s="13" t="s">
        <v>12</v>
      </c>
      <c r="K33" s="13" t="s">
        <v>643</v>
      </c>
      <c r="L33" s="13">
        <v>693</v>
      </c>
      <c r="M33" s="13">
        <v>3304</v>
      </c>
      <c r="N33" s="13" t="s">
        <v>12</v>
      </c>
      <c r="O33" s="13" t="s">
        <v>12</v>
      </c>
      <c r="P33" s="13" t="s">
        <v>12</v>
      </c>
      <c r="Q33" s="13" t="s">
        <v>12</v>
      </c>
      <c r="R33" s="13" t="s">
        <v>12</v>
      </c>
    </row>
    <row r="34" spans="1:18" ht="18" customHeight="1">
      <c r="A34" s="6" t="s">
        <v>311</v>
      </c>
      <c r="B34" s="13" t="s">
        <v>643</v>
      </c>
      <c r="C34" s="13">
        <v>414</v>
      </c>
      <c r="D34" s="13">
        <v>635</v>
      </c>
      <c r="E34" s="13" t="s">
        <v>643</v>
      </c>
      <c r="F34" s="13">
        <v>487</v>
      </c>
      <c r="G34" s="13">
        <v>1815</v>
      </c>
      <c r="H34" s="13">
        <v>47</v>
      </c>
      <c r="I34" s="13">
        <v>7646</v>
      </c>
      <c r="J34" s="13">
        <v>31887</v>
      </c>
      <c r="K34" s="13">
        <v>4</v>
      </c>
      <c r="L34" s="13">
        <v>335</v>
      </c>
      <c r="M34" s="13">
        <v>1504</v>
      </c>
      <c r="N34" s="13" t="s">
        <v>12</v>
      </c>
      <c r="O34" s="13" t="s">
        <v>12</v>
      </c>
      <c r="P34" s="13" t="s">
        <v>12</v>
      </c>
      <c r="Q34" s="13" t="s">
        <v>12</v>
      </c>
      <c r="R34" s="13" t="s">
        <v>12</v>
      </c>
    </row>
    <row r="35" spans="1:18" ht="18" customHeight="1">
      <c r="A35" s="6" t="s">
        <v>312</v>
      </c>
      <c r="B35" s="13" t="s">
        <v>12</v>
      </c>
      <c r="C35" s="13" t="s">
        <v>12</v>
      </c>
      <c r="D35" s="13" t="s">
        <v>12</v>
      </c>
      <c r="E35" s="13" t="s">
        <v>12</v>
      </c>
      <c r="F35" s="13" t="s">
        <v>12</v>
      </c>
      <c r="G35" s="13" t="s">
        <v>12</v>
      </c>
      <c r="H35" s="13" t="s">
        <v>12</v>
      </c>
      <c r="I35" s="13" t="s">
        <v>12</v>
      </c>
      <c r="J35" s="13" t="s">
        <v>12</v>
      </c>
      <c r="K35" s="13" t="s">
        <v>12</v>
      </c>
      <c r="L35" s="13" t="s">
        <v>12</v>
      </c>
      <c r="M35" s="13" t="s">
        <v>12</v>
      </c>
      <c r="N35" s="13" t="s">
        <v>12</v>
      </c>
      <c r="O35" s="13" t="s">
        <v>12</v>
      </c>
      <c r="P35" s="13" t="s">
        <v>12</v>
      </c>
      <c r="Q35" s="13" t="s">
        <v>12</v>
      </c>
      <c r="R35" s="13" t="s">
        <v>12</v>
      </c>
    </row>
    <row r="36" spans="1:18" ht="18" customHeight="1">
      <c r="A36" s="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18" customHeight="1">
      <c r="A37" s="6" t="s">
        <v>313</v>
      </c>
      <c r="B37" s="13" t="s">
        <v>12</v>
      </c>
      <c r="C37" s="13" t="s">
        <v>12</v>
      </c>
      <c r="D37" s="13" t="s">
        <v>12</v>
      </c>
      <c r="E37" s="13" t="s">
        <v>12</v>
      </c>
      <c r="F37" s="13" t="s">
        <v>12</v>
      </c>
      <c r="G37" s="13" t="s">
        <v>12</v>
      </c>
      <c r="H37" s="13" t="s">
        <v>12</v>
      </c>
      <c r="I37" s="13" t="s">
        <v>12</v>
      </c>
      <c r="J37" s="13" t="s">
        <v>12</v>
      </c>
      <c r="K37" s="13" t="s">
        <v>12</v>
      </c>
      <c r="L37" s="13" t="s">
        <v>12</v>
      </c>
      <c r="M37" s="13" t="s">
        <v>12</v>
      </c>
      <c r="N37" s="13" t="s">
        <v>12</v>
      </c>
      <c r="O37" s="13" t="s">
        <v>12</v>
      </c>
      <c r="P37" s="13" t="s">
        <v>12</v>
      </c>
      <c r="Q37" s="13" t="s">
        <v>12</v>
      </c>
      <c r="R37" s="13" t="s">
        <v>12</v>
      </c>
    </row>
    <row r="38" spans="1:18" ht="18" customHeight="1">
      <c r="A38" s="6" t="s">
        <v>314</v>
      </c>
      <c r="B38" s="13" t="s">
        <v>12</v>
      </c>
      <c r="C38" s="13" t="s">
        <v>12</v>
      </c>
      <c r="D38" s="13" t="s">
        <v>12</v>
      </c>
      <c r="E38" s="13" t="s">
        <v>12</v>
      </c>
      <c r="F38" s="13" t="s">
        <v>12</v>
      </c>
      <c r="G38" s="13" t="s">
        <v>12</v>
      </c>
      <c r="H38" s="13" t="s">
        <v>12</v>
      </c>
      <c r="I38" s="13" t="s">
        <v>12</v>
      </c>
      <c r="J38" s="13" t="s">
        <v>12</v>
      </c>
      <c r="K38" s="13" t="s">
        <v>12</v>
      </c>
      <c r="L38" s="13" t="s">
        <v>12</v>
      </c>
      <c r="M38" s="13" t="s">
        <v>12</v>
      </c>
      <c r="N38" s="13" t="s">
        <v>12</v>
      </c>
      <c r="O38" s="13" t="s">
        <v>12</v>
      </c>
      <c r="P38" s="13" t="s">
        <v>12</v>
      </c>
      <c r="Q38" s="13" t="s">
        <v>12</v>
      </c>
      <c r="R38" s="13" t="s">
        <v>12</v>
      </c>
    </row>
    <row r="39" spans="1:18" ht="18" customHeight="1">
      <c r="A39" s="6" t="s">
        <v>315</v>
      </c>
      <c r="B39" s="13" t="s">
        <v>12</v>
      </c>
      <c r="C39" s="13" t="s">
        <v>12</v>
      </c>
      <c r="D39" s="13" t="s">
        <v>12</v>
      </c>
      <c r="E39" s="13" t="s">
        <v>12</v>
      </c>
      <c r="F39" s="13" t="s">
        <v>12</v>
      </c>
      <c r="G39" s="13" t="s">
        <v>12</v>
      </c>
      <c r="H39" s="13" t="s">
        <v>12</v>
      </c>
      <c r="I39" s="13" t="s">
        <v>12</v>
      </c>
      <c r="J39" s="13" t="s">
        <v>12</v>
      </c>
      <c r="K39" s="13" t="s">
        <v>12</v>
      </c>
      <c r="L39" s="13" t="s">
        <v>12</v>
      </c>
      <c r="M39" s="13" t="s">
        <v>12</v>
      </c>
      <c r="N39" s="13" t="s">
        <v>12</v>
      </c>
      <c r="O39" s="13" t="s">
        <v>12</v>
      </c>
      <c r="P39" s="13" t="s">
        <v>12</v>
      </c>
      <c r="Q39" s="13" t="s">
        <v>12</v>
      </c>
      <c r="R39" s="13" t="s">
        <v>12</v>
      </c>
    </row>
    <row r="40" spans="1:18" ht="18" customHeight="1">
      <c r="A40" s="6" t="s">
        <v>316</v>
      </c>
      <c r="B40" s="13" t="s">
        <v>12</v>
      </c>
      <c r="C40" s="13" t="s">
        <v>12</v>
      </c>
      <c r="D40" s="13" t="s">
        <v>12</v>
      </c>
      <c r="E40" s="13" t="s">
        <v>12</v>
      </c>
      <c r="F40" s="13" t="s">
        <v>12</v>
      </c>
      <c r="G40" s="13" t="s">
        <v>12</v>
      </c>
      <c r="H40" s="13" t="s">
        <v>12</v>
      </c>
      <c r="I40" s="13" t="s">
        <v>12</v>
      </c>
      <c r="J40" s="13" t="s">
        <v>12</v>
      </c>
      <c r="K40" s="13" t="s">
        <v>12</v>
      </c>
      <c r="L40" s="13" t="s">
        <v>12</v>
      </c>
      <c r="M40" s="13" t="s">
        <v>12</v>
      </c>
      <c r="N40" s="13" t="s">
        <v>12</v>
      </c>
      <c r="O40" s="13" t="s">
        <v>12</v>
      </c>
      <c r="P40" s="13" t="s">
        <v>12</v>
      </c>
      <c r="Q40" s="13" t="s">
        <v>12</v>
      </c>
      <c r="R40" s="13" t="s">
        <v>12</v>
      </c>
    </row>
    <row r="41" spans="1:18" ht="18" customHeight="1">
      <c r="A41" s="6" t="s">
        <v>317</v>
      </c>
      <c r="B41" s="13" t="s">
        <v>12</v>
      </c>
      <c r="C41" s="13" t="s">
        <v>12</v>
      </c>
      <c r="D41" s="13" t="s">
        <v>12</v>
      </c>
      <c r="E41" s="13" t="s">
        <v>12</v>
      </c>
      <c r="F41" s="13" t="s">
        <v>12</v>
      </c>
      <c r="G41" s="13" t="s">
        <v>12</v>
      </c>
      <c r="H41" s="13" t="s">
        <v>12</v>
      </c>
      <c r="I41" s="13" t="s">
        <v>12</v>
      </c>
      <c r="J41" s="13" t="s">
        <v>12</v>
      </c>
      <c r="K41" s="13" t="s">
        <v>12</v>
      </c>
      <c r="L41" s="13" t="s">
        <v>12</v>
      </c>
      <c r="M41" s="13" t="s">
        <v>12</v>
      </c>
      <c r="N41" s="13" t="s">
        <v>12</v>
      </c>
      <c r="O41" s="13" t="s">
        <v>12</v>
      </c>
      <c r="P41" s="13" t="s">
        <v>12</v>
      </c>
      <c r="Q41" s="13" t="s">
        <v>12</v>
      </c>
      <c r="R41" s="13" t="s">
        <v>12</v>
      </c>
    </row>
    <row r="42" spans="1:18" ht="18" customHeight="1">
      <c r="A42" s="6" t="s">
        <v>318</v>
      </c>
      <c r="B42" s="13" t="s">
        <v>12</v>
      </c>
      <c r="C42" s="13" t="s">
        <v>12</v>
      </c>
      <c r="D42" s="13" t="s">
        <v>12</v>
      </c>
      <c r="E42" s="13" t="s">
        <v>643</v>
      </c>
      <c r="F42" s="13">
        <v>109</v>
      </c>
      <c r="G42" s="13">
        <v>936</v>
      </c>
      <c r="H42" s="13" t="s">
        <v>643</v>
      </c>
      <c r="I42" s="13">
        <v>74</v>
      </c>
      <c r="J42" s="13">
        <v>477</v>
      </c>
      <c r="K42" s="13" t="s">
        <v>12</v>
      </c>
      <c r="L42" s="13" t="s">
        <v>12</v>
      </c>
      <c r="M42" s="13" t="s">
        <v>12</v>
      </c>
      <c r="N42" s="13" t="s">
        <v>12</v>
      </c>
      <c r="O42" s="13" t="s">
        <v>12</v>
      </c>
      <c r="P42" s="13" t="s">
        <v>12</v>
      </c>
      <c r="Q42" s="13" t="s">
        <v>12</v>
      </c>
      <c r="R42" s="13" t="s">
        <v>12</v>
      </c>
    </row>
    <row r="43" spans="1:18" ht="18" customHeight="1">
      <c r="A43" s="6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ht="18" customHeight="1">
      <c r="A44" s="49" t="s">
        <v>319</v>
      </c>
      <c r="B44" s="68" t="s">
        <v>12</v>
      </c>
      <c r="C44" s="68" t="s">
        <v>12</v>
      </c>
      <c r="D44" s="68" t="s">
        <v>12</v>
      </c>
      <c r="E44" s="68" t="s">
        <v>12</v>
      </c>
      <c r="F44" s="68" t="s">
        <v>12</v>
      </c>
      <c r="G44" s="68" t="s">
        <v>12</v>
      </c>
      <c r="H44" s="68" t="s">
        <v>12</v>
      </c>
      <c r="I44" s="68" t="s">
        <v>12</v>
      </c>
      <c r="J44" s="68" t="s">
        <v>12</v>
      </c>
      <c r="K44" s="68" t="s">
        <v>12</v>
      </c>
      <c r="L44" s="68" t="s">
        <v>12</v>
      </c>
      <c r="M44" s="68" t="s">
        <v>12</v>
      </c>
      <c r="N44" s="68" t="s">
        <v>12</v>
      </c>
      <c r="O44" s="68" t="s">
        <v>12</v>
      </c>
      <c r="P44" s="68" t="s">
        <v>12</v>
      </c>
      <c r="Q44" s="68" t="s">
        <v>12</v>
      </c>
      <c r="R44" s="68" t="s">
        <v>12</v>
      </c>
    </row>
    <row r="45" ht="15" customHeight="1">
      <c r="A45" s="1" t="s">
        <v>645</v>
      </c>
    </row>
    <row r="46" ht="15" customHeight="1"/>
  </sheetData>
  <sheetProtection/>
  <mergeCells count="9">
    <mergeCell ref="A2:R2"/>
    <mergeCell ref="A4:A6"/>
    <mergeCell ref="B4:P4"/>
    <mergeCell ref="Q4:R5"/>
    <mergeCell ref="B5:D5"/>
    <mergeCell ref="E5:G5"/>
    <mergeCell ref="H5:J5"/>
    <mergeCell ref="K5:M5"/>
    <mergeCell ref="N5:P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zoomScale="60" zoomScaleNormal="60" zoomScalePageLayoutView="0" workbookViewId="0" topLeftCell="A1">
      <selection activeCell="N39" sqref="N39"/>
    </sheetView>
  </sheetViews>
  <sheetFormatPr defaultColWidth="10.59765625" defaultRowHeight="15"/>
  <cols>
    <col min="1" max="2" width="2.09765625" style="1" customWidth="1"/>
    <col min="3" max="3" width="18.59765625" style="1" customWidth="1"/>
    <col min="4" max="8" width="15.59765625" style="1" customWidth="1"/>
    <col min="9" max="9" width="7.09765625" style="1" customWidth="1"/>
    <col min="10" max="10" width="2.09765625" style="1" customWidth="1"/>
    <col min="11" max="11" width="18.59765625" style="1" customWidth="1"/>
    <col min="12" max="16" width="15.59765625" style="1" customWidth="1"/>
    <col min="17" max="16384" width="10.59765625" style="1" customWidth="1"/>
  </cols>
  <sheetData>
    <row r="1" spans="1:16" s="38" customFormat="1" ht="19.5" customHeight="1">
      <c r="A1" s="2" t="s">
        <v>328</v>
      </c>
      <c r="P1" s="3" t="s">
        <v>329</v>
      </c>
    </row>
    <row r="2" spans="1:16" s="274" customFormat="1" ht="19.5" customHeight="1">
      <c r="A2" s="349" t="s">
        <v>766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</row>
    <row r="3" spans="1:16" ht="19.5" customHeight="1">
      <c r="A3" s="391" t="s">
        <v>767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</row>
    <row r="4" ht="18" customHeight="1" thickBot="1">
      <c r="P4" s="40" t="s">
        <v>330</v>
      </c>
    </row>
    <row r="5" spans="1:16" ht="15" customHeight="1">
      <c r="A5" s="411" t="s">
        <v>331</v>
      </c>
      <c r="B5" s="411"/>
      <c r="C5" s="412"/>
      <c r="D5" s="298" t="s">
        <v>738</v>
      </c>
      <c r="E5" s="291" t="s">
        <v>768</v>
      </c>
      <c r="F5" s="291" t="s">
        <v>769</v>
      </c>
      <c r="G5" s="291" t="s">
        <v>770</v>
      </c>
      <c r="H5" s="259" t="s">
        <v>771</v>
      </c>
      <c r="I5" s="9"/>
      <c r="J5" s="411" t="s">
        <v>332</v>
      </c>
      <c r="K5" s="412"/>
      <c r="L5" s="298" t="s">
        <v>738</v>
      </c>
      <c r="M5" s="291" t="s">
        <v>768</v>
      </c>
      <c r="N5" s="291" t="s">
        <v>769</v>
      </c>
      <c r="O5" s="291" t="s">
        <v>770</v>
      </c>
      <c r="P5" s="259" t="s">
        <v>772</v>
      </c>
    </row>
    <row r="6" spans="1:16" ht="15" customHeight="1">
      <c r="A6" s="461" t="s">
        <v>662</v>
      </c>
      <c r="B6" s="462"/>
      <c r="C6" s="463"/>
      <c r="D6" s="251">
        <v>172408</v>
      </c>
      <c r="E6" s="251">
        <v>151862</v>
      </c>
      <c r="F6" s="251">
        <v>144861</v>
      </c>
      <c r="G6" s="251">
        <v>111611</v>
      </c>
      <c r="H6" s="251">
        <v>114044</v>
      </c>
      <c r="I6" s="43"/>
      <c r="J6" s="32"/>
      <c r="K6" s="95" t="s">
        <v>333</v>
      </c>
      <c r="L6" s="207">
        <v>31</v>
      </c>
      <c r="M6" s="198">
        <v>48</v>
      </c>
      <c r="N6" s="198">
        <v>44</v>
      </c>
      <c r="O6" s="198">
        <v>52</v>
      </c>
      <c r="P6" s="198">
        <v>42</v>
      </c>
    </row>
    <row r="7" spans="1:16" ht="15" customHeight="1">
      <c r="A7" s="96"/>
      <c r="B7" s="96"/>
      <c r="C7" s="97"/>
      <c r="D7" s="156"/>
      <c r="E7" s="248"/>
      <c r="F7" s="248"/>
      <c r="G7" s="248"/>
      <c r="H7" s="146"/>
      <c r="I7" s="9"/>
      <c r="J7" s="45"/>
      <c r="K7" s="6" t="s">
        <v>334</v>
      </c>
      <c r="L7" s="194">
        <v>795</v>
      </c>
      <c r="M7" s="195">
        <v>677</v>
      </c>
      <c r="N7" s="195">
        <v>623</v>
      </c>
      <c r="O7" s="195">
        <v>866</v>
      </c>
      <c r="P7" s="195">
        <v>954</v>
      </c>
    </row>
    <row r="8" spans="1:16" ht="15" customHeight="1">
      <c r="A8" s="98"/>
      <c r="B8" s="473" t="s">
        <v>663</v>
      </c>
      <c r="C8" s="474"/>
      <c r="D8" s="248">
        <v>129667</v>
      </c>
      <c r="E8" s="248">
        <v>105613</v>
      </c>
      <c r="F8" s="248">
        <v>98814</v>
      </c>
      <c r="G8" s="248">
        <v>75840</v>
      </c>
      <c r="H8" s="248">
        <f>SUM(H10:H62,P6:P21)</f>
        <v>59042</v>
      </c>
      <c r="I8" s="43"/>
      <c r="J8" s="45"/>
      <c r="K8" s="6" t="s">
        <v>335</v>
      </c>
      <c r="L8" s="194">
        <v>134</v>
      </c>
      <c r="M8" s="195">
        <v>236</v>
      </c>
      <c r="N8" s="195">
        <v>199</v>
      </c>
      <c r="O8" s="195">
        <v>135</v>
      </c>
      <c r="P8" s="195">
        <v>207</v>
      </c>
    </row>
    <row r="9" spans="1:16" ht="15" customHeight="1">
      <c r="A9" s="45"/>
      <c r="B9" s="45"/>
      <c r="C9" s="46"/>
      <c r="D9" s="151"/>
      <c r="E9" s="152"/>
      <c r="F9" s="152"/>
      <c r="G9" s="152"/>
      <c r="H9" s="152"/>
      <c r="I9" s="9"/>
      <c r="J9" s="45"/>
      <c r="K9" s="6" t="s">
        <v>336</v>
      </c>
      <c r="L9" s="197" t="s">
        <v>622</v>
      </c>
      <c r="M9" s="197" t="s">
        <v>622</v>
      </c>
      <c r="N9" s="197" t="s">
        <v>35</v>
      </c>
      <c r="O9" s="197">
        <v>143</v>
      </c>
      <c r="P9" s="197">
        <v>140</v>
      </c>
    </row>
    <row r="10" spans="1:16" ht="15" customHeight="1">
      <c r="A10" s="45"/>
      <c r="B10" s="45"/>
      <c r="C10" s="6" t="s">
        <v>337</v>
      </c>
      <c r="D10" s="202">
        <v>8</v>
      </c>
      <c r="E10" s="203">
        <v>106</v>
      </c>
      <c r="F10" s="203">
        <v>211</v>
      </c>
      <c r="G10" s="203">
        <v>22</v>
      </c>
      <c r="H10" s="203">
        <v>25</v>
      </c>
      <c r="I10" s="11"/>
      <c r="J10" s="45"/>
      <c r="K10" s="6" t="s">
        <v>338</v>
      </c>
      <c r="L10" s="197" t="s">
        <v>622</v>
      </c>
      <c r="M10" s="197" t="s">
        <v>622</v>
      </c>
      <c r="N10" s="197" t="s">
        <v>35</v>
      </c>
      <c r="O10" s="197">
        <v>0</v>
      </c>
      <c r="P10" s="197" t="s">
        <v>12</v>
      </c>
    </row>
    <row r="11" spans="1:16" ht="15" customHeight="1">
      <c r="A11" s="45"/>
      <c r="B11" s="45"/>
      <c r="C11" s="6" t="s">
        <v>339</v>
      </c>
      <c r="D11" s="202">
        <v>48</v>
      </c>
      <c r="E11" s="203">
        <v>12</v>
      </c>
      <c r="F11" s="203">
        <v>6</v>
      </c>
      <c r="G11" s="203">
        <v>20</v>
      </c>
      <c r="H11" s="203">
        <v>5</v>
      </c>
      <c r="I11" s="11"/>
      <c r="J11" s="45"/>
      <c r="K11" s="6"/>
      <c r="L11" s="214"/>
      <c r="M11" s="216"/>
      <c r="N11" s="216"/>
      <c r="O11" s="212"/>
      <c r="P11" s="212"/>
    </row>
    <row r="12" spans="1:16" ht="15" customHeight="1">
      <c r="A12" s="45"/>
      <c r="B12" s="45"/>
      <c r="C12" s="6" t="s">
        <v>340</v>
      </c>
      <c r="D12" s="202">
        <v>40</v>
      </c>
      <c r="E12" s="203">
        <v>32</v>
      </c>
      <c r="F12" s="203">
        <v>25</v>
      </c>
      <c r="G12" s="213">
        <v>25</v>
      </c>
      <c r="H12" s="203">
        <v>23</v>
      </c>
      <c r="I12" s="11"/>
      <c r="J12" s="45"/>
      <c r="K12" s="6" t="s">
        <v>341</v>
      </c>
      <c r="L12" s="218">
        <v>5</v>
      </c>
      <c r="M12" s="195">
        <v>3</v>
      </c>
      <c r="N12" s="195">
        <v>9</v>
      </c>
      <c r="O12" s="195">
        <v>5</v>
      </c>
      <c r="P12" s="195">
        <v>3</v>
      </c>
    </row>
    <row r="13" spans="1:16" ht="15" customHeight="1">
      <c r="A13" s="45"/>
      <c r="B13" s="45"/>
      <c r="C13" s="6" t="s">
        <v>342</v>
      </c>
      <c r="D13" s="202">
        <v>3</v>
      </c>
      <c r="E13" s="203">
        <v>15</v>
      </c>
      <c r="F13" s="203">
        <v>17</v>
      </c>
      <c r="G13" s="203">
        <v>9</v>
      </c>
      <c r="H13" s="203">
        <v>1</v>
      </c>
      <c r="I13" s="11"/>
      <c r="J13" s="45"/>
      <c r="K13" s="6" t="s">
        <v>343</v>
      </c>
      <c r="L13" s="218">
        <v>279</v>
      </c>
      <c r="M13" s="195">
        <v>86</v>
      </c>
      <c r="N13" s="195">
        <v>212</v>
      </c>
      <c r="O13" s="195">
        <v>317</v>
      </c>
      <c r="P13" s="195">
        <v>333</v>
      </c>
    </row>
    <row r="14" spans="1:16" ht="15" customHeight="1">
      <c r="A14" s="45"/>
      <c r="B14" s="45"/>
      <c r="C14" s="6" t="s">
        <v>344</v>
      </c>
      <c r="D14" s="202">
        <v>79</v>
      </c>
      <c r="E14" s="203">
        <v>28</v>
      </c>
      <c r="F14" s="203">
        <v>326</v>
      </c>
      <c r="G14" s="203">
        <v>173</v>
      </c>
      <c r="H14" s="203">
        <v>99</v>
      </c>
      <c r="I14" s="11"/>
      <c r="J14" s="45"/>
      <c r="K14" s="6" t="s">
        <v>345</v>
      </c>
      <c r="L14" s="218">
        <v>403</v>
      </c>
      <c r="M14" s="195">
        <v>345</v>
      </c>
      <c r="N14" s="195">
        <v>363</v>
      </c>
      <c r="O14" s="195">
        <v>359</v>
      </c>
      <c r="P14" s="195">
        <v>371</v>
      </c>
    </row>
    <row r="15" spans="1:16" ht="15" customHeight="1">
      <c r="A15" s="45"/>
      <c r="B15" s="45"/>
      <c r="C15" s="6"/>
      <c r="D15" s="214"/>
      <c r="E15" s="215"/>
      <c r="F15" s="215"/>
      <c r="G15" s="215"/>
      <c r="H15" s="215"/>
      <c r="I15" s="9"/>
      <c r="J15" s="45"/>
      <c r="K15" s="6" t="s">
        <v>346</v>
      </c>
      <c r="L15" s="218">
        <v>8</v>
      </c>
      <c r="M15" s="195">
        <v>11</v>
      </c>
      <c r="N15" s="195">
        <v>12</v>
      </c>
      <c r="O15" s="195">
        <v>9</v>
      </c>
      <c r="P15" s="195">
        <v>11</v>
      </c>
    </row>
    <row r="16" spans="1:16" ht="15" customHeight="1">
      <c r="A16" s="45"/>
      <c r="B16" s="45"/>
      <c r="C16" s="6" t="s">
        <v>347</v>
      </c>
      <c r="D16" s="202">
        <v>20</v>
      </c>
      <c r="E16" s="203">
        <v>9</v>
      </c>
      <c r="F16" s="203">
        <v>11</v>
      </c>
      <c r="G16" s="203">
        <v>15</v>
      </c>
      <c r="H16" s="203">
        <v>8</v>
      </c>
      <c r="I16" s="11"/>
      <c r="J16" s="45"/>
      <c r="K16" s="6" t="s">
        <v>348</v>
      </c>
      <c r="L16" s="218">
        <v>34</v>
      </c>
      <c r="M16" s="195">
        <v>38</v>
      </c>
      <c r="N16" s="195">
        <v>27</v>
      </c>
      <c r="O16" s="195">
        <v>56</v>
      </c>
      <c r="P16" s="195">
        <v>110</v>
      </c>
    </row>
    <row r="17" spans="1:16" ht="15" customHeight="1">
      <c r="A17" s="45"/>
      <c r="B17" s="45"/>
      <c r="C17" s="6" t="s">
        <v>349</v>
      </c>
      <c r="D17" s="202">
        <v>2</v>
      </c>
      <c r="E17" s="213">
        <v>1</v>
      </c>
      <c r="F17" s="203">
        <v>1</v>
      </c>
      <c r="G17" s="203">
        <v>1</v>
      </c>
      <c r="H17" s="203">
        <v>1</v>
      </c>
      <c r="I17" s="11"/>
      <c r="J17" s="45"/>
      <c r="K17" s="6"/>
      <c r="L17" s="214"/>
      <c r="M17" s="215"/>
      <c r="N17" s="215"/>
      <c r="O17" s="219"/>
      <c r="P17" s="219"/>
    </row>
    <row r="18" spans="1:16" ht="15" customHeight="1">
      <c r="A18" s="45"/>
      <c r="B18" s="45"/>
      <c r="C18" s="6" t="s">
        <v>664</v>
      </c>
      <c r="D18" s="202">
        <v>9</v>
      </c>
      <c r="E18" s="203">
        <v>13</v>
      </c>
      <c r="F18" s="203">
        <v>1</v>
      </c>
      <c r="G18" s="203">
        <v>3</v>
      </c>
      <c r="H18" s="203">
        <v>1</v>
      </c>
      <c r="I18" s="11"/>
      <c r="J18" s="45"/>
      <c r="K18" s="6" t="s">
        <v>350</v>
      </c>
      <c r="L18" s="197" t="s">
        <v>12</v>
      </c>
      <c r="M18" s="197" t="s">
        <v>12</v>
      </c>
      <c r="N18" s="197" t="s">
        <v>12</v>
      </c>
      <c r="O18" s="197" t="s">
        <v>12</v>
      </c>
      <c r="P18" s="197" t="s">
        <v>12</v>
      </c>
    </row>
    <row r="19" spans="1:16" ht="15" customHeight="1">
      <c r="A19" s="45"/>
      <c r="B19" s="45"/>
      <c r="C19" s="6" t="s">
        <v>351</v>
      </c>
      <c r="D19" s="202">
        <v>37</v>
      </c>
      <c r="E19" s="203">
        <v>6</v>
      </c>
      <c r="F19" s="203">
        <v>29</v>
      </c>
      <c r="G19" s="203">
        <v>8</v>
      </c>
      <c r="H19" s="203">
        <v>38</v>
      </c>
      <c r="I19" s="11"/>
      <c r="J19" s="45"/>
      <c r="K19" s="6" t="s">
        <v>352</v>
      </c>
      <c r="L19" s="197" t="s">
        <v>622</v>
      </c>
      <c r="M19" s="197" t="s">
        <v>622</v>
      </c>
      <c r="N19" s="197" t="s">
        <v>35</v>
      </c>
      <c r="O19" s="197">
        <v>209</v>
      </c>
      <c r="P19" s="197">
        <v>147</v>
      </c>
    </row>
    <row r="20" spans="1:16" ht="15" customHeight="1">
      <c r="A20" s="45"/>
      <c r="B20" s="45"/>
      <c r="C20" s="6" t="s">
        <v>353</v>
      </c>
      <c r="D20" s="202">
        <v>10</v>
      </c>
      <c r="E20" s="203">
        <v>1</v>
      </c>
      <c r="F20" s="203">
        <v>3117</v>
      </c>
      <c r="G20" s="203">
        <v>441</v>
      </c>
      <c r="H20" s="203">
        <v>0</v>
      </c>
      <c r="I20" s="11"/>
      <c r="J20" s="45"/>
      <c r="K20" s="6" t="s">
        <v>354</v>
      </c>
      <c r="L20" s="197" t="s">
        <v>622</v>
      </c>
      <c r="M20" s="197" t="s">
        <v>622</v>
      </c>
      <c r="N20" s="197" t="s">
        <v>35</v>
      </c>
      <c r="O20" s="197">
        <v>137</v>
      </c>
      <c r="P20" s="197">
        <v>162</v>
      </c>
    </row>
    <row r="21" spans="1:16" ht="15" customHeight="1">
      <c r="A21" s="45"/>
      <c r="B21" s="45"/>
      <c r="C21" s="6"/>
      <c r="D21" s="214"/>
      <c r="E21" s="215"/>
      <c r="F21" s="216"/>
      <c r="G21" s="216"/>
      <c r="H21" s="216"/>
      <c r="I21" s="33"/>
      <c r="J21" s="45"/>
      <c r="K21" s="6" t="s">
        <v>355</v>
      </c>
      <c r="L21" s="218">
        <v>8307</v>
      </c>
      <c r="M21" s="197">
        <v>7511</v>
      </c>
      <c r="N21" s="197">
        <v>7869</v>
      </c>
      <c r="O21" s="197">
        <v>4793</v>
      </c>
      <c r="P21" s="197">
        <v>6876</v>
      </c>
    </row>
    <row r="22" spans="1:16" ht="15" customHeight="1">
      <c r="A22" s="45"/>
      <c r="B22" s="45"/>
      <c r="C22" s="6" t="s">
        <v>356</v>
      </c>
      <c r="D22" s="202">
        <v>316</v>
      </c>
      <c r="E22" s="203">
        <v>355</v>
      </c>
      <c r="F22" s="203">
        <v>376</v>
      </c>
      <c r="G22" s="203">
        <v>355</v>
      </c>
      <c r="H22" s="203">
        <v>558</v>
      </c>
      <c r="I22" s="11"/>
      <c r="J22" s="82"/>
      <c r="K22" s="101"/>
      <c r="L22" s="151"/>
      <c r="M22" s="152"/>
      <c r="N22" s="152"/>
      <c r="O22" s="160"/>
      <c r="P22" s="160"/>
    </row>
    <row r="23" spans="1:16" ht="15" customHeight="1">
      <c r="A23" s="45"/>
      <c r="B23" s="45"/>
      <c r="C23" s="6" t="s">
        <v>357</v>
      </c>
      <c r="D23" s="202">
        <v>18</v>
      </c>
      <c r="E23" s="203">
        <v>28</v>
      </c>
      <c r="F23" s="203">
        <v>60</v>
      </c>
      <c r="G23" s="203">
        <v>22</v>
      </c>
      <c r="H23" s="203">
        <v>15</v>
      </c>
      <c r="I23" s="11"/>
      <c r="J23" s="473" t="s">
        <v>358</v>
      </c>
      <c r="K23" s="474"/>
      <c r="L23" s="43">
        <v>819</v>
      </c>
      <c r="M23" s="248">
        <f>SUM(M24:M26)</f>
        <v>784</v>
      </c>
      <c r="N23" s="248">
        <v>964</v>
      </c>
      <c r="O23" s="248">
        <f>SUM(O24:O26)</f>
        <v>1165</v>
      </c>
      <c r="P23" s="248">
        <f>SUM(P24:P26)</f>
        <v>1206</v>
      </c>
    </row>
    <row r="24" spans="1:16" ht="15" customHeight="1">
      <c r="A24" s="45"/>
      <c r="B24" s="45"/>
      <c r="C24" s="6" t="s">
        <v>359</v>
      </c>
      <c r="D24" s="202">
        <v>1232</v>
      </c>
      <c r="E24" s="203">
        <v>985</v>
      </c>
      <c r="F24" s="203">
        <v>967</v>
      </c>
      <c r="G24" s="203">
        <v>1460</v>
      </c>
      <c r="H24" s="203">
        <v>1190</v>
      </c>
      <c r="I24" s="11"/>
      <c r="J24" s="45"/>
      <c r="K24" s="6" t="s">
        <v>360</v>
      </c>
      <c r="L24" s="218">
        <v>6</v>
      </c>
      <c r="M24" s="195">
        <v>5</v>
      </c>
      <c r="N24" s="195">
        <v>3</v>
      </c>
      <c r="O24" s="195">
        <v>4</v>
      </c>
      <c r="P24" s="195">
        <v>5</v>
      </c>
    </row>
    <row r="25" spans="1:16" ht="15" customHeight="1">
      <c r="A25" s="45"/>
      <c r="B25" s="45"/>
      <c r="C25" s="6" t="s">
        <v>361</v>
      </c>
      <c r="D25" s="202">
        <v>385</v>
      </c>
      <c r="E25" s="203">
        <v>559</v>
      </c>
      <c r="F25" s="203">
        <v>451</v>
      </c>
      <c r="G25" s="203">
        <v>343</v>
      </c>
      <c r="H25" s="203">
        <v>121</v>
      </c>
      <c r="I25" s="11"/>
      <c r="J25" s="45"/>
      <c r="K25" s="6" t="s">
        <v>362</v>
      </c>
      <c r="L25" s="218">
        <v>588</v>
      </c>
      <c r="M25" s="195">
        <v>548</v>
      </c>
      <c r="N25" s="195">
        <v>707</v>
      </c>
      <c r="O25" s="195">
        <v>893</v>
      </c>
      <c r="P25" s="195">
        <v>919</v>
      </c>
    </row>
    <row r="26" spans="1:16" ht="15" customHeight="1">
      <c r="A26" s="45"/>
      <c r="B26" s="45"/>
      <c r="C26" s="6" t="s">
        <v>363</v>
      </c>
      <c r="D26" s="217" t="s">
        <v>35</v>
      </c>
      <c r="E26" s="213" t="s">
        <v>35</v>
      </c>
      <c r="F26" s="213" t="s">
        <v>35</v>
      </c>
      <c r="G26" s="203">
        <v>223</v>
      </c>
      <c r="H26" s="203">
        <v>228</v>
      </c>
      <c r="I26" s="11"/>
      <c r="J26" s="45"/>
      <c r="K26" s="6" t="s">
        <v>364</v>
      </c>
      <c r="L26" s="218">
        <v>227</v>
      </c>
      <c r="M26" s="195">
        <v>231</v>
      </c>
      <c r="N26" s="195">
        <v>253</v>
      </c>
      <c r="O26" s="195">
        <v>268</v>
      </c>
      <c r="P26" s="195">
        <v>282</v>
      </c>
    </row>
    <row r="27" spans="1:16" ht="15" customHeight="1">
      <c r="A27" s="45"/>
      <c r="B27" s="45"/>
      <c r="C27" s="6"/>
      <c r="D27" s="214"/>
      <c r="E27" s="215"/>
      <c r="F27" s="215"/>
      <c r="G27" s="215"/>
      <c r="H27" s="215"/>
      <c r="I27" s="9"/>
      <c r="J27" s="45"/>
      <c r="K27" s="6"/>
      <c r="L27" s="151"/>
      <c r="M27" s="161"/>
      <c r="N27" s="161"/>
      <c r="O27" s="160"/>
      <c r="P27" s="160"/>
    </row>
    <row r="28" spans="1:16" ht="15" customHeight="1">
      <c r="A28" s="45"/>
      <c r="B28" s="45"/>
      <c r="C28" s="6" t="s">
        <v>365</v>
      </c>
      <c r="D28" s="202">
        <v>95112</v>
      </c>
      <c r="E28" s="203">
        <v>68422</v>
      </c>
      <c r="F28" s="203">
        <v>29830</v>
      </c>
      <c r="G28" s="203">
        <v>27214</v>
      </c>
      <c r="H28" s="203">
        <v>8537</v>
      </c>
      <c r="I28" s="11"/>
      <c r="J28" s="473" t="s">
        <v>366</v>
      </c>
      <c r="K28" s="474"/>
      <c r="L28" s="43">
        <v>1791</v>
      </c>
      <c r="M28" s="248">
        <f>SUM(M29:M33)</f>
        <v>2060</v>
      </c>
      <c r="N28" s="248">
        <f>SUM(N29:N33)</f>
        <v>2761</v>
      </c>
      <c r="O28" s="43">
        <v>3029</v>
      </c>
      <c r="P28" s="43">
        <v>2838</v>
      </c>
    </row>
    <row r="29" spans="1:16" ht="15" customHeight="1">
      <c r="A29" s="45"/>
      <c r="B29" s="45"/>
      <c r="C29" s="6" t="s">
        <v>367</v>
      </c>
      <c r="D29" s="202">
        <v>1523</v>
      </c>
      <c r="E29" s="203">
        <v>808</v>
      </c>
      <c r="F29" s="203">
        <v>703</v>
      </c>
      <c r="G29" s="203">
        <v>458</v>
      </c>
      <c r="H29" s="203">
        <v>950</v>
      </c>
      <c r="I29" s="11"/>
      <c r="J29" s="45"/>
      <c r="K29" s="6" t="s">
        <v>368</v>
      </c>
      <c r="L29" s="218">
        <v>326</v>
      </c>
      <c r="M29" s="195">
        <v>372</v>
      </c>
      <c r="N29" s="195">
        <v>544</v>
      </c>
      <c r="O29" s="195">
        <v>594</v>
      </c>
      <c r="P29" s="195">
        <v>565</v>
      </c>
    </row>
    <row r="30" spans="1:16" ht="15" customHeight="1">
      <c r="A30" s="45"/>
      <c r="B30" s="45"/>
      <c r="C30" s="6" t="s">
        <v>369</v>
      </c>
      <c r="D30" s="202">
        <v>1861</v>
      </c>
      <c r="E30" s="203">
        <v>1502</v>
      </c>
      <c r="F30" s="203">
        <v>1363</v>
      </c>
      <c r="G30" s="203">
        <v>866</v>
      </c>
      <c r="H30" s="203">
        <v>896</v>
      </c>
      <c r="I30" s="11"/>
      <c r="J30" s="45"/>
      <c r="K30" s="6" t="s">
        <v>370</v>
      </c>
      <c r="L30" s="218">
        <v>108</v>
      </c>
      <c r="M30" s="197">
        <v>210</v>
      </c>
      <c r="N30" s="195">
        <v>276</v>
      </c>
      <c r="O30" s="195">
        <v>222</v>
      </c>
      <c r="P30" s="195">
        <v>209</v>
      </c>
    </row>
    <row r="31" spans="1:16" ht="15" customHeight="1">
      <c r="A31" s="45"/>
      <c r="B31" s="45"/>
      <c r="C31" s="6" t="s">
        <v>371</v>
      </c>
      <c r="D31" s="217" t="s">
        <v>653</v>
      </c>
      <c r="E31" s="213" t="s">
        <v>12</v>
      </c>
      <c r="F31" s="213" t="s">
        <v>12</v>
      </c>
      <c r="G31" s="213" t="s">
        <v>12</v>
      </c>
      <c r="H31" s="213" t="s">
        <v>12</v>
      </c>
      <c r="I31" s="13"/>
      <c r="J31" s="45"/>
      <c r="K31" s="6" t="s">
        <v>372</v>
      </c>
      <c r="L31" s="197" t="s">
        <v>622</v>
      </c>
      <c r="M31" s="197" t="s">
        <v>622</v>
      </c>
      <c r="N31" s="197" t="s">
        <v>35</v>
      </c>
      <c r="O31" s="195">
        <v>2132</v>
      </c>
      <c r="P31" s="195">
        <v>1980</v>
      </c>
    </row>
    <row r="32" spans="1:16" ht="15" customHeight="1">
      <c r="A32" s="45"/>
      <c r="B32" s="45"/>
      <c r="C32" s="6" t="s">
        <v>373</v>
      </c>
      <c r="D32" s="202">
        <v>4539</v>
      </c>
      <c r="E32" s="203">
        <v>3970</v>
      </c>
      <c r="F32" s="203">
        <v>6339</v>
      </c>
      <c r="G32" s="203">
        <v>8970</v>
      </c>
      <c r="H32" s="203">
        <v>8604</v>
      </c>
      <c r="I32" s="11"/>
      <c r="J32" s="45"/>
      <c r="K32" s="6" t="s">
        <v>374</v>
      </c>
      <c r="L32" s="218">
        <v>34</v>
      </c>
      <c r="M32" s="195">
        <v>19</v>
      </c>
      <c r="N32" s="195">
        <v>20</v>
      </c>
      <c r="O32" s="195">
        <v>48</v>
      </c>
      <c r="P32" s="195">
        <v>39</v>
      </c>
    </row>
    <row r="33" spans="1:16" ht="15" customHeight="1">
      <c r="A33" s="45"/>
      <c r="B33" s="45"/>
      <c r="C33" s="6"/>
      <c r="D33" s="214"/>
      <c r="E33" s="215"/>
      <c r="F33" s="215"/>
      <c r="G33" s="215"/>
      <c r="H33" s="197"/>
      <c r="I33" s="9"/>
      <c r="J33" s="45"/>
      <c r="K33" s="6" t="s">
        <v>375</v>
      </c>
      <c r="L33" s="218">
        <v>1324</v>
      </c>
      <c r="M33" s="195">
        <v>1459</v>
      </c>
      <c r="N33" s="195">
        <v>1921</v>
      </c>
      <c r="O33" s="195">
        <v>34</v>
      </c>
      <c r="P33" s="195">
        <v>46</v>
      </c>
    </row>
    <row r="34" spans="1:16" ht="15" customHeight="1">
      <c r="A34" s="45"/>
      <c r="B34" s="45"/>
      <c r="C34" s="6" t="s">
        <v>376</v>
      </c>
      <c r="D34" s="202">
        <v>174</v>
      </c>
      <c r="E34" s="203">
        <v>40</v>
      </c>
      <c r="F34" s="203">
        <v>5</v>
      </c>
      <c r="G34" s="203">
        <v>12</v>
      </c>
      <c r="H34" s="203">
        <v>3</v>
      </c>
      <c r="I34" s="11"/>
      <c r="J34" s="45"/>
      <c r="K34" s="6"/>
      <c r="L34" s="151"/>
      <c r="M34" s="161"/>
      <c r="N34" s="161"/>
      <c r="O34" s="160"/>
      <c r="P34" s="160"/>
    </row>
    <row r="35" spans="1:16" ht="15" customHeight="1">
      <c r="A35" s="45"/>
      <c r="B35" s="45"/>
      <c r="C35" s="6" t="s">
        <v>377</v>
      </c>
      <c r="D35" s="202">
        <v>4071</v>
      </c>
      <c r="E35" s="203">
        <v>9394</v>
      </c>
      <c r="F35" s="203">
        <v>33646</v>
      </c>
      <c r="G35" s="203">
        <v>17314</v>
      </c>
      <c r="H35" s="203">
        <v>19269</v>
      </c>
      <c r="I35" s="11"/>
      <c r="J35" s="473" t="s">
        <v>378</v>
      </c>
      <c r="K35" s="474"/>
      <c r="L35" s="248">
        <f>SUM(L36:L41)</f>
        <v>803</v>
      </c>
      <c r="M35" s="248">
        <f>SUM(M36:M41)</f>
        <v>866</v>
      </c>
      <c r="N35" s="248">
        <f>SUM(N36:N41)</f>
        <v>932</v>
      </c>
      <c r="O35" s="43">
        <v>900</v>
      </c>
      <c r="P35" s="43">
        <v>874</v>
      </c>
    </row>
    <row r="36" spans="1:16" ht="15" customHeight="1">
      <c r="A36" s="45"/>
      <c r="B36" s="45"/>
      <c r="C36" s="6" t="s">
        <v>379</v>
      </c>
      <c r="D36" s="202">
        <v>2</v>
      </c>
      <c r="E36" s="203">
        <v>4</v>
      </c>
      <c r="F36" s="203">
        <v>1</v>
      </c>
      <c r="G36" s="203">
        <v>7</v>
      </c>
      <c r="H36" s="203">
        <v>103</v>
      </c>
      <c r="I36" s="11"/>
      <c r="J36" s="45"/>
      <c r="K36" s="6" t="s">
        <v>380</v>
      </c>
      <c r="L36" s="218">
        <v>10</v>
      </c>
      <c r="M36" s="195">
        <v>9</v>
      </c>
      <c r="N36" s="195">
        <v>4</v>
      </c>
      <c r="O36" s="195">
        <v>5</v>
      </c>
      <c r="P36" s="195">
        <v>8</v>
      </c>
    </row>
    <row r="37" spans="1:16" ht="15" customHeight="1">
      <c r="A37" s="45"/>
      <c r="B37" s="45"/>
      <c r="C37" s="6" t="s">
        <v>381</v>
      </c>
      <c r="D37" s="202">
        <v>2096</v>
      </c>
      <c r="E37" s="203">
        <v>1661</v>
      </c>
      <c r="F37" s="203">
        <v>4145</v>
      </c>
      <c r="G37" s="203">
        <v>3952</v>
      </c>
      <c r="H37" s="203">
        <v>2462</v>
      </c>
      <c r="I37" s="11"/>
      <c r="J37" s="45"/>
      <c r="K37" s="6" t="s">
        <v>382</v>
      </c>
      <c r="L37" s="218">
        <v>576</v>
      </c>
      <c r="M37" s="195">
        <v>631</v>
      </c>
      <c r="N37" s="195">
        <v>543</v>
      </c>
      <c r="O37" s="195">
        <v>576</v>
      </c>
      <c r="P37" s="195">
        <v>447</v>
      </c>
    </row>
    <row r="38" spans="1:16" ht="15" customHeight="1">
      <c r="A38" s="45"/>
      <c r="B38" s="45"/>
      <c r="C38" s="6" t="s">
        <v>383</v>
      </c>
      <c r="D38" s="202">
        <v>2296</v>
      </c>
      <c r="E38" s="203">
        <v>2990</v>
      </c>
      <c r="F38" s="203">
        <v>937</v>
      </c>
      <c r="G38" s="203">
        <v>1247</v>
      </c>
      <c r="H38" s="203">
        <v>735</v>
      </c>
      <c r="I38" s="11"/>
      <c r="J38" s="45"/>
      <c r="K38" s="6" t="s">
        <v>384</v>
      </c>
      <c r="L38" s="218">
        <v>1</v>
      </c>
      <c r="M38" s="195">
        <v>1</v>
      </c>
      <c r="N38" s="195">
        <v>1</v>
      </c>
      <c r="O38" s="195">
        <v>0</v>
      </c>
      <c r="P38" s="195">
        <v>0</v>
      </c>
    </row>
    <row r="39" spans="1:16" ht="15" customHeight="1">
      <c r="A39" s="45"/>
      <c r="B39" s="45"/>
      <c r="C39" s="6"/>
      <c r="D39" s="214"/>
      <c r="E39" s="215"/>
      <c r="F39" s="215"/>
      <c r="G39" s="215"/>
      <c r="H39" s="215"/>
      <c r="I39" s="9"/>
      <c r="J39" s="45"/>
      <c r="K39" s="6" t="s">
        <v>385</v>
      </c>
      <c r="L39" s="218">
        <v>2</v>
      </c>
      <c r="M39" s="195">
        <v>3</v>
      </c>
      <c r="N39" s="195">
        <v>15</v>
      </c>
      <c r="O39" s="195">
        <v>43</v>
      </c>
      <c r="P39" s="195">
        <v>10</v>
      </c>
    </row>
    <row r="40" spans="1:16" ht="15" customHeight="1">
      <c r="A40" s="45"/>
      <c r="B40" s="45"/>
      <c r="C40" s="6" t="s">
        <v>386</v>
      </c>
      <c r="D40" s="202">
        <v>21</v>
      </c>
      <c r="E40" s="203">
        <v>3</v>
      </c>
      <c r="F40" s="203">
        <v>16</v>
      </c>
      <c r="G40" s="203">
        <v>36</v>
      </c>
      <c r="H40" s="203">
        <v>106</v>
      </c>
      <c r="I40" s="11"/>
      <c r="J40" s="45"/>
      <c r="K40" s="6" t="s">
        <v>387</v>
      </c>
      <c r="L40" s="218">
        <v>73</v>
      </c>
      <c r="M40" s="195">
        <v>105</v>
      </c>
      <c r="N40" s="195">
        <v>142</v>
      </c>
      <c r="O40" s="195">
        <v>117</v>
      </c>
      <c r="P40" s="195">
        <v>408</v>
      </c>
    </row>
    <row r="41" spans="1:16" ht="15" customHeight="1">
      <c r="A41" s="45"/>
      <c r="B41" s="45"/>
      <c r="C41" s="6" t="s">
        <v>388</v>
      </c>
      <c r="D41" s="202">
        <v>292</v>
      </c>
      <c r="E41" s="203">
        <v>300</v>
      </c>
      <c r="F41" s="203">
        <v>258</v>
      </c>
      <c r="G41" s="203">
        <v>260</v>
      </c>
      <c r="H41" s="203">
        <v>187</v>
      </c>
      <c r="I41" s="11"/>
      <c r="J41" s="45"/>
      <c r="K41" s="6" t="s">
        <v>389</v>
      </c>
      <c r="L41" s="218">
        <v>141</v>
      </c>
      <c r="M41" s="195">
        <v>117</v>
      </c>
      <c r="N41" s="195">
        <v>227</v>
      </c>
      <c r="O41" s="195">
        <v>158</v>
      </c>
      <c r="P41" s="195">
        <v>106</v>
      </c>
    </row>
    <row r="42" spans="1:16" ht="15" customHeight="1">
      <c r="A42" s="45"/>
      <c r="B42" s="45"/>
      <c r="C42" s="6" t="s">
        <v>390</v>
      </c>
      <c r="D42" s="202">
        <v>225</v>
      </c>
      <c r="E42" s="203">
        <v>315</v>
      </c>
      <c r="F42" s="203">
        <v>368</v>
      </c>
      <c r="G42" s="203">
        <v>304</v>
      </c>
      <c r="H42" s="203">
        <v>327</v>
      </c>
      <c r="I42" s="11"/>
      <c r="J42" s="82"/>
      <c r="K42" s="101"/>
      <c r="L42" s="151"/>
      <c r="M42" s="161"/>
      <c r="N42" s="161"/>
      <c r="O42" s="160"/>
      <c r="P42" s="160"/>
    </row>
    <row r="43" spans="1:16" ht="15" customHeight="1">
      <c r="A43" s="45"/>
      <c r="B43" s="45"/>
      <c r="C43" s="6" t="s">
        <v>391</v>
      </c>
      <c r="D43" s="202">
        <v>50</v>
      </c>
      <c r="E43" s="203">
        <v>53</v>
      </c>
      <c r="F43" s="203">
        <v>73</v>
      </c>
      <c r="G43" s="203">
        <v>123</v>
      </c>
      <c r="H43" s="203">
        <v>162</v>
      </c>
      <c r="I43" s="11"/>
      <c r="J43" s="473" t="s">
        <v>392</v>
      </c>
      <c r="K43" s="474"/>
      <c r="L43" s="248">
        <f>SUM(L44:L47)</f>
        <v>37971</v>
      </c>
      <c r="M43" s="248">
        <f>SUM(M44:M47)</f>
        <v>41171</v>
      </c>
      <c r="N43" s="248">
        <f>SUM(N44:N47)</f>
        <v>39791</v>
      </c>
      <c r="O43" s="248">
        <v>29179</v>
      </c>
      <c r="P43" s="248">
        <f>SUM(P44:P47)</f>
        <v>48351</v>
      </c>
    </row>
    <row r="44" spans="1:16" ht="15" customHeight="1">
      <c r="A44" s="45"/>
      <c r="B44" s="45"/>
      <c r="C44" s="6" t="s">
        <v>393</v>
      </c>
      <c r="D44" s="202">
        <v>89</v>
      </c>
      <c r="E44" s="203">
        <v>110</v>
      </c>
      <c r="F44" s="203">
        <v>143</v>
      </c>
      <c r="G44" s="203">
        <v>146</v>
      </c>
      <c r="H44" s="203">
        <v>206</v>
      </c>
      <c r="I44" s="11"/>
      <c r="J44" s="45"/>
      <c r="K44" s="6" t="s">
        <v>394</v>
      </c>
      <c r="L44" s="218">
        <v>29427</v>
      </c>
      <c r="M44" s="195">
        <v>30482</v>
      </c>
      <c r="N44" s="195">
        <v>24103</v>
      </c>
      <c r="O44" s="195">
        <v>24870</v>
      </c>
      <c r="P44" s="195">
        <v>42138</v>
      </c>
    </row>
    <row r="45" spans="1:16" ht="15" customHeight="1">
      <c r="A45" s="45"/>
      <c r="B45" s="45"/>
      <c r="C45" s="6"/>
      <c r="D45" s="214"/>
      <c r="E45" s="215"/>
      <c r="F45" s="215"/>
      <c r="G45" s="215"/>
      <c r="H45" s="215"/>
      <c r="I45" s="9"/>
      <c r="J45" s="45"/>
      <c r="K45" s="6" t="s">
        <v>395</v>
      </c>
      <c r="L45" s="218">
        <v>29</v>
      </c>
      <c r="M45" s="195">
        <v>16</v>
      </c>
      <c r="N45" s="195">
        <v>13</v>
      </c>
      <c r="O45" s="195">
        <v>20</v>
      </c>
      <c r="P45" s="195">
        <v>24</v>
      </c>
    </row>
    <row r="46" spans="1:16" ht="15" customHeight="1">
      <c r="A46" s="45"/>
      <c r="B46" s="45"/>
      <c r="C46" s="6" t="s">
        <v>396</v>
      </c>
      <c r="D46" s="202">
        <v>337</v>
      </c>
      <c r="E46" s="203">
        <v>533</v>
      </c>
      <c r="F46" s="203">
        <v>647</v>
      </c>
      <c r="G46" s="203">
        <v>812</v>
      </c>
      <c r="H46" s="203">
        <v>1005</v>
      </c>
      <c r="I46" s="11"/>
      <c r="J46" s="45"/>
      <c r="K46" s="6" t="s">
        <v>397</v>
      </c>
      <c r="L46" s="218">
        <v>7890</v>
      </c>
      <c r="M46" s="195">
        <v>10062</v>
      </c>
      <c r="N46" s="195">
        <v>14233</v>
      </c>
      <c r="O46" s="195">
        <v>3391</v>
      </c>
      <c r="P46" s="195">
        <v>2183</v>
      </c>
    </row>
    <row r="47" spans="1:16" ht="15" customHeight="1">
      <c r="A47" s="45"/>
      <c r="B47" s="45"/>
      <c r="C47" s="6" t="s">
        <v>398</v>
      </c>
      <c r="D47" s="202">
        <v>101</v>
      </c>
      <c r="E47" s="203">
        <v>139</v>
      </c>
      <c r="F47" s="203">
        <v>111</v>
      </c>
      <c r="G47" s="203">
        <v>106</v>
      </c>
      <c r="H47" s="203">
        <v>108</v>
      </c>
      <c r="I47" s="11"/>
      <c r="J47" s="45"/>
      <c r="K47" s="6" t="s">
        <v>399</v>
      </c>
      <c r="L47" s="218">
        <v>625</v>
      </c>
      <c r="M47" s="195">
        <v>611</v>
      </c>
      <c r="N47" s="195">
        <v>1442</v>
      </c>
      <c r="O47" s="195">
        <v>899</v>
      </c>
      <c r="P47" s="195">
        <v>4006</v>
      </c>
    </row>
    <row r="48" spans="1:16" ht="15" customHeight="1">
      <c r="A48" s="45"/>
      <c r="B48" s="45"/>
      <c r="C48" s="6" t="s">
        <v>400</v>
      </c>
      <c r="D48" s="202">
        <v>273</v>
      </c>
      <c r="E48" s="203">
        <v>251</v>
      </c>
      <c r="F48" s="203">
        <v>292</v>
      </c>
      <c r="G48" s="203">
        <v>387</v>
      </c>
      <c r="H48" s="203">
        <v>396</v>
      </c>
      <c r="I48" s="11"/>
      <c r="J48" s="45"/>
      <c r="K48" s="6"/>
      <c r="L48" s="151"/>
      <c r="M48" s="161"/>
      <c r="N48" s="161"/>
      <c r="O48" s="160"/>
      <c r="P48" s="160"/>
    </row>
    <row r="49" spans="1:16" ht="15" customHeight="1">
      <c r="A49" s="45"/>
      <c r="B49" s="45"/>
      <c r="C49" s="6" t="s">
        <v>401</v>
      </c>
      <c r="D49" s="202">
        <v>376</v>
      </c>
      <c r="E49" s="203">
        <v>234</v>
      </c>
      <c r="F49" s="203">
        <v>365</v>
      </c>
      <c r="G49" s="203">
        <v>312</v>
      </c>
      <c r="H49" s="203">
        <v>203</v>
      </c>
      <c r="I49" s="11"/>
      <c r="J49" s="473" t="s">
        <v>402</v>
      </c>
      <c r="K49" s="474"/>
      <c r="L49" s="220">
        <v>527</v>
      </c>
      <c r="M49" s="43">
        <v>556</v>
      </c>
      <c r="N49" s="43">
        <v>615</v>
      </c>
      <c r="O49" s="43">
        <v>651</v>
      </c>
      <c r="P49" s="43">
        <v>693</v>
      </c>
    </row>
    <row r="50" spans="1:16" ht="15" customHeight="1">
      <c r="A50" s="45"/>
      <c r="B50" s="45"/>
      <c r="C50" s="6" t="s">
        <v>403</v>
      </c>
      <c r="D50" s="202">
        <v>172</v>
      </c>
      <c r="E50" s="203">
        <v>311</v>
      </c>
      <c r="F50" s="203">
        <v>259</v>
      </c>
      <c r="G50" s="203">
        <v>318</v>
      </c>
      <c r="H50" s="203">
        <v>321</v>
      </c>
      <c r="I50" s="11"/>
      <c r="J50" s="96"/>
      <c r="K50" s="100"/>
      <c r="L50" s="221"/>
      <c r="M50" s="222"/>
      <c r="N50" s="222"/>
      <c r="O50" s="223"/>
      <c r="P50" s="223"/>
    </row>
    <row r="51" spans="1:17" ht="15" customHeight="1">
      <c r="A51" s="45"/>
      <c r="B51" s="45"/>
      <c r="C51" s="6"/>
      <c r="D51" s="214"/>
      <c r="E51" s="215"/>
      <c r="F51" s="215"/>
      <c r="G51" s="215"/>
      <c r="H51" s="215"/>
      <c r="I51" s="9"/>
      <c r="J51" s="473" t="s">
        <v>404</v>
      </c>
      <c r="K51" s="474"/>
      <c r="L51" s="220">
        <v>2</v>
      </c>
      <c r="M51" s="43">
        <v>2</v>
      </c>
      <c r="N51" s="43">
        <v>4</v>
      </c>
      <c r="O51" s="43">
        <v>4</v>
      </c>
      <c r="P51" s="43">
        <v>3</v>
      </c>
      <c r="Q51" s="102"/>
    </row>
    <row r="52" spans="1:16" ht="15" customHeight="1">
      <c r="A52" s="45"/>
      <c r="B52" s="45"/>
      <c r="C52" s="6" t="s">
        <v>405</v>
      </c>
      <c r="D52" s="202">
        <v>796</v>
      </c>
      <c r="E52" s="203">
        <v>843</v>
      </c>
      <c r="F52" s="203">
        <v>600</v>
      </c>
      <c r="G52" s="203">
        <v>565</v>
      </c>
      <c r="H52" s="203">
        <v>386</v>
      </c>
      <c r="I52" s="11"/>
      <c r="J52" s="96"/>
      <c r="K52" s="100"/>
      <c r="L52" s="221"/>
      <c r="M52" s="222"/>
      <c r="N52" s="222"/>
      <c r="O52" s="223"/>
      <c r="P52" s="223"/>
    </row>
    <row r="53" spans="1:16" ht="15" customHeight="1">
      <c r="A53" s="45"/>
      <c r="B53" s="45"/>
      <c r="C53" s="6" t="s">
        <v>646</v>
      </c>
      <c r="D53" s="213" t="s">
        <v>12</v>
      </c>
      <c r="E53" s="213" t="s">
        <v>12</v>
      </c>
      <c r="F53" s="213" t="s">
        <v>12</v>
      </c>
      <c r="G53" s="213">
        <v>0</v>
      </c>
      <c r="H53" s="213" t="s">
        <v>12</v>
      </c>
      <c r="I53" s="13"/>
      <c r="J53" s="473" t="s">
        <v>406</v>
      </c>
      <c r="K53" s="474"/>
      <c r="L53" s="220">
        <v>524</v>
      </c>
      <c r="M53" s="43">
        <v>511</v>
      </c>
      <c r="N53" s="43">
        <v>586</v>
      </c>
      <c r="O53" s="43">
        <v>584</v>
      </c>
      <c r="P53" s="43">
        <v>591</v>
      </c>
    </row>
    <row r="54" spans="1:16" ht="15" customHeight="1">
      <c r="A54" s="45"/>
      <c r="B54" s="45"/>
      <c r="C54" s="6" t="s">
        <v>407</v>
      </c>
      <c r="D54" s="213" t="s">
        <v>12</v>
      </c>
      <c r="E54" s="213" t="s">
        <v>12</v>
      </c>
      <c r="F54" s="213" t="s">
        <v>12</v>
      </c>
      <c r="G54" s="213" t="s">
        <v>12</v>
      </c>
      <c r="H54" s="213" t="s">
        <v>12</v>
      </c>
      <c r="I54" s="13"/>
      <c r="J54" s="96"/>
      <c r="K54" s="100"/>
      <c r="L54" s="221"/>
      <c r="M54" s="222"/>
      <c r="N54" s="222"/>
      <c r="O54" s="223"/>
      <c r="P54" s="223"/>
    </row>
    <row r="55" spans="1:16" ht="15" customHeight="1">
      <c r="A55" s="45"/>
      <c r="B55" s="45"/>
      <c r="C55" s="6" t="s">
        <v>408</v>
      </c>
      <c r="D55" s="202">
        <v>247</v>
      </c>
      <c r="E55" s="203">
        <v>131</v>
      </c>
      <c r="F55" s="203">
        <v>234</v>
      </c>
      <c r="G55" s="203">
        <v>116</v>
      </c>
      <c r="H55" s="203">
        <v>237</v>
      </c>
      <c r="I55" s="11"/>
      <c r="J55" s="473" t="s">
        <v>409</v>
      </c>
      <c r="K55" s="474"/>
      <c r="L55" s="220">
        <v>12</v>
      </c>
      <c r="M55" s="43">
        <v>5</v>
      </c>
      <c r="N55" s="43">
        <v>2</v>
      </c>
      <c r="O55" s="43">
        <v>20</v>
      </c>
      <c r="P55" s="43">
        <v>20</v>
      </c>
    </row>
    <row r="56" spans="1:16" ht="15" customHeight="1">
      <c r="A56" s="45"/>
      <c r="B56" s="45"/>
      <c r="C56" s="6" t="s">
        <v>410</v>
      </c>
      <c r="D56" s="202">
        <v>1576</v>
      </c>
      <c r="E56" s="203">
        <v>1919</v>
      </c>
      <c r="F56" s="203">
        <v>2282</v>
      </c>
      <c r="G56" s="203">
        <v>1863</v>
      </c>
      <c r="H56" s="203">
        <v>2007</v>
      </c>
      <c r="I56" s="11"/>
      <c r="J56" s="96"/>
      <c r="K56" s="100"/>
      <c r="L56" s="221"/>
      <c r="M56" s="222"/>
      <c r="N56" s="222"/>
      <c r="O56" s="223"/>
      <c r="P56" s="223"/>
    </row>
    <row r="57" spans="1:16" ht="15" customHeight="1">
      <c r="A57" s="45"/>
      <c r="B57" s="45"/>
      <c r="C57" s="6"/>
      <c r="D57" s="214"/>
      <c r="E57" s="215"/>
      <c r="F57" s="215"/>
      <c r="G57" s="215"/>
      <c r="H57" s="215"/>
      <c r="I57" s="9"/>
      <c r="J57" s="473" t="s">
        <v>411</v>
      </c>
      <c r="K57" s="474"/>
      <c r="L57" s="248">
        <f>SUM(L58:L61)</f>
        <v>292</v>
      </c>
      <c r="M57" s="248">
        <f>SUM(M58:M61)</f>
        <v>294</v>
      </c>
      <c r="N57" s="248">
        <v>392</v>
      </c>
      <c r="O57" s="248">
        <f>SUM(O58:O61)</f>
        <v>240</v>
      </c>
      <c r="P57" s="248">
        <f>SUM(P58:P61)</f>
        <v>425</v>
      </c>
    </row>
    <row r="58" spans="1:16" ht="15" customHeight="1">
      <c r="A58" s="45"/>
      <c r="B58" s="45"/>
      <c r="C58" s="6" t="s">
        <v>412</v>
      </c>
      <c r="D58" s="202">
        <v>0</v>
      </c>
      <c r="E58" s="203">
        <v>0</v>
      </c>
      <c r="F58" s="203">
        <v>1</v>
      </c>
      <c r="G58" s="203">
        <v>0</v>
      </c>
      <c r="H58" s="203">
        <v>0</v>
      </c>
      <c r="I58" s="11"/>
      <c r="J58" s="45"/>
      <c r="K58" s="6" t="s">
        <v>413</v>
      </c>
      <c r="L58" s="218">
        <v>121</v>
      </c>
      <c r="M58" s="195">
        <v>97</v>
      </c>
      <c r="N58" s="195">
        <v>106</v>
      </c>
      <c r="O58" s="195">
        <v>104</v>
      </c>
      <c r="P58" s="195">
        <v>133</v>
      </c>
    </row>
    <row r="59" spans="1:16" ht="15" customHeight="1">
      <c r="A59" s="45"/>
      <c r="B59" s="45"/>
      <c r="C59" s="6" t="s">
        <v>414</v>
      </c>
      <c r="D59" s="202">
        <v>6</v>
      </c>
      <c r="E59" s="203">
        <v>3</v>
      </c>
      <c r="F59" s="203">
        <v>4</v>
      </c>
      <c r="G59" s="203">
        <v>3</v>
      </c>
      <c r="H59" s="203">
        <v>1</v>
      </c>
      <c r="I59" s="11"/>
      <c r="J59" s="45"/>
      <c r="K59" s="6" t="s">
        <v>415</v>
      </c>
      <c r="L59" s="218">
        <v>5</v>
      </c>
      <c r="M59" s="195">
        <v>5</v>
      </c>
      <c r="N59" s="195">
        <v>8</v>
      </c>
      <c r="O59" s="195">
        <v>4</v>
      </c>
      <c r="P59" s="195">
        <v>20</v>
      </c>
    </row>
    <row r="60" spans="1:16" ht="15" customHeight="1">
      <c r="A60" s="45"/>
      <c r="B60" s="45"/>
      <c r="C60" s="6" t="s">
        <v>416</v>
      </c>
      <c r="D60" s="217" t="s">
        <v>35</v>
      </c>
      <c r="E60" s="213" t="s">
        <v>35</v>
      </c>
      <c r="F60" s="213" t="s">
        <v>35</v>
      </c>
      <c r="G60" s="203">
        <v>62</v>
      </c>
      <c r="H60" s="203">
        <v>86</v>
      </c>
      <c r="I60" s="11"/>
      <c r="J60" s="45"/>
      <c r="K60" s="6" t="s">
        <v>417</v>
      </c>
      <c r="L60" s="218">
        <v>133</v>
      </c>
      <c r="M60" s="195">
        <v>161</v>
      </c>
      <c r="N60" s="195">
        <v>128</v>
      </c>
      <c r="O60" s="195">
        <v>95</v>
      </c>
      <c r="P60" s="195">
        <v>115</v>
      </c>
    </row>
    <row r="61" spans="1:16" ht="15" customHeight="1">
      <c r="A61" s="45"/>
      <c r="B61" s="45"/>
      <c r="C61" s="6" t="s">
        <v>418</v>
      </c>
      <c r="D61" s="202">
        <v>4</v>
      </c>
      <c r="E61" s="203">
        <v>5</v>
      </c>
      <c r="F61" s="203">
        <v>8</v>
      </c>
      <c r="G61" s="203">
        <v>8</v>
      </c>
      <c r="H61" s="203">
        <v>9</v>
      </c>
      <c r="I61" s="11"/>
      <c r="J61" s="48"/>
      <c r="K61" s="49" t="s">
        <v>419</v>
      </c>
      <c r="L61" s="224">
        <v>33</v>
      </c>
      <c r="M61" s="225">
        <v>31</v>
      </c>
      <c r="N61" s="225">
        <v>149</v>
      </c>
      <c r="O61" s="225">
        <v>37</v>
      </c>
      <c r="P61" s="225">
        <v>157</v>
      </c>
    </row>
    <row r="62" spans="1:16" ht="15" customHeight="1">
      <c r="A62" s="48"/>
      <c r="B62" s="48"/>
      <c r="C62" s="49" t="s">
        <v>420</v>
      </c>
      <c r="D62" s="202">
        <v>1518</v>
      </c>
      <c r="E62" s="203">
        <v>1659</v>
      </c>
      <c r="F62" s="203">
        <v>1488</v>
      </c>
      <c r="G62" s="203">
        <v>177</v>
      </c>
      <c r="H62" s="203">
        <v>67</v>
      </c>
      <c r="I62" s="11"/>
      <c r="J62" s="35"/>
      <c r="K62" s="32"/>
      <c r="L62" s="9"/>
      <c r="M62" s="9"/>
      <c r="N62" s="9"/>
      <c r="O62" s="9"/>
      <c r="P62" s="9"/>
    </row>
    <row r="63" spans="1:16" ht="15" customHeight="1">
      <c r="A63" s="1" t="s">
        <v>645</v>
      </c>
      <c r="D63" s="155"/>
      <c r="E63" s="155"/>
      <c r="F63" s="155"/>
      <c r="G63" s="155"/>
      <c r="H63" s="155"/>
      <c r="K63" s="7"/>
      <c r="L63" s="7"/>
      <c r="M63" s="7"/>
      <c r="N63" s="7"/>
      <c r="O63" s="7"/>
      <c r="P63" s="7"/>
    </row>
  </sheetData>
  <sheetProtection/>
  <mergeCells count="15">
    <mergeCell ref="A2:P2"/>
    <mergeCell ref="A3:P3"/>
    <mergeCell ref="A5:C5"/>
    <mergeCell ref="J5:K5"/>
    <mergeCell ref="A6:C6"/>
    <mergeCell ref="B8:C8"/>
    <mergeCell ref="J23:K23"/>
    <mergeCell ref="J28:K28"/>
    <mergeCell ref="J53:K53"/>
    <mergeCell ref="J55:K55"/>
    <mergeCell ref="J57:K57"/>
    <mergeCell ref="J35:K35"/>
    <mergeCell ref="J43:K43"/>
    <mergeCell ref="J49:K49"/>
    <mergeCell ref="J51:K5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2013-06-06T05:14:57Z</cp:lastPrinted>
  <dcterms:created xsi:type="dcterms:W3CDTF">1997-12-20T14:44:03Z</dcterms:created>
  <dcterms:modified xsi:type="dcterms:W3CDTF">2013-06-06T05:16:28Z</dcterms:modified>
  <cp:category/>
  <cp:version/>
  <cp:contentType/>
  <cp:contentStatus/>
</cp:coreProperties>
</file>