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20" yWindow="870" windowWidth="7800" windowHeight="3330" tabRatio="604" activeTab="8"/>
  </bookViews>
  <sheets>
    <sheet name="082" sheetId="1" r:id="rId1"/>
    <sheet name="084" sheetId="2" r:id="rId2"/>
    <sheet name="086" sheetId="3" r:id="rId3"/>
    <sheet name="088" sheetId="4" r:id="rId4"/>
    <sheet name="090" sheetId="5" r:id="rId5"/>
    <sheet name="092" sheetId="6" r:id="rId6"/>
    <sheet name="094" sheetId="7" r:id="rId7"/>
    <sheet name="096" sheetId="8" r:id="rId8"/>
    <sheet name="098" sheetId="9" r:id="rId9"/>
    <sheet name="100" sheetId="10" r:id="rId10"/>
  </sheets>
  <definedNames/>
  <calcPr fullCalcOnLoad="1"/>
</workbook>
</file>

<file path=xl/sharedStrings.xml><?xml version="1.0" encoding="utf-8"?>
<sst xmlns="http://schemas.openxmlformats.org/spreadsheetml/2006/main" count="1604" uniqueCount="440">
  <si>
    <t>82 鉱工業</t>
  </si>
  <si>
    <t>鉱工業 83</t>
  </si>
  <si>
    <t>年次及び月次</t>
  </si>
  <si>
    <t>鉱工業総合</t>
  </si>
  <si>
    <t>製造工業</t>
  </si>
  <si>
    <t>鉄 鋼 業</t>
  </si>
  <si>
    <t>鉱　業</t>
  </si>
  <si>
    <t>機械工業</t>
  </si>
  <si>
    <t>一般機械</t>
  </si>
  <si>
    <t>電気機械</t>
  </si>
  <si>
    <t>輸送機械</t>
  </si>
  <si>
    <t>精密機械</t>
  </si>
  <si>
    <t>化学工業</t>
  </si>
  <si>
    <t>繊維工業</t>
  </si>
  <si>
    <t>ウ エ イ ト</t>
  </si>
  <si>
    <t>資料　石川県統計課「鉱工業生産統計」</t>
  </si>
  <si>
    <t>木材・木　　製品工業</t>
  </si>
  <si>
    <t>非鉄金属　　工　  業</t>
  </si>
  <si>
    <t>パルプ・　　紙・紙加　　　工品工業</t>
  </si>
  <si>
    <t>食料品・　　た ば こ　　　工　  業</t>
  </si>
  <si>
    <t>金属製品　　工　　業</t>
  </si>
  <si>
    <r>
      <t xml:space="preserve">非鉄金属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鉱　  業</t>
    </r>
  </si>
  <si>
    <t>84 鉱工業</t>
  </si>
  <si>
    <t>鉱工業 85</t>
  </si>
  <si>
    <t>（単位：㎡）</t>
  </si>
  <si>
    <t>製品別</t>
  </si>
  <si>
    <t>綿織物</t>
  </si>
  <si>
    <t>―</t>
  </si>
  <si>
    <t>―</t>
  </si>
  <si>
    <t>絹織物</t>
  </si>
  <si>
    <t>広　幅</t>
  </si>
  <si>
    <t>羽二重類</t>
  </si>
  <si>
    <t>クレープ類</t>
  </si>
  <si>
    <t>先練(先染)</t>
  </si>
  <si>
    <t>小幅</t>
  </si>
  <si>
    <t>ちりめん類</t>
  </si>
  <si>
    <t>その他の後練(後染)</t>
  </si>
  <si>
    <t>絹紡織物</t>
  </si>
  <si>
    <t>ビスコース人絹織物</t>
  </si>
  <si>
    <t>ビスコーススフ織物</t>
  </si>
  <si>
    <t>X</t>
  </si>
  <si>
    <t>キュプラ織物</t>
  </si>
  <si>
    <t>アセテート織物</t>
  </si>
  <si>
    <t>合成繊維織物合計</t>
  </si>
  <si>
    <t>ナイロン計</t>
  </si>
  <si>
    <t>長繊維</t>
  </si>
  <si>
    <t>タフタ</t>
  </si>
  <si>
    <t>その他</t>
  </si>
  <si>
    <t>デシン</t>
  </si>
  <si>
    <t>ジョーゼット</t>
  </si>
  <si>
    <t>ポンジー</t>
  </si>
  <si>
    <t>加工糸織物</t>
  </si>
  <si>
    <t>アクリル</t>
  </si>
  <si>
    <t>86 鉱工業</t>
  </si>
  <si>
    <t>鉱工業 87</t>
  </si>
  <si>
    <r>
      <t xml:space="preserve"> 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年次及び</t>
    </r>
  </si>
  <si>
    <t>単位</t>
  </si>
  <si>
    <t>月 平 均</t>
  </si>
  <si>
    <t>月次</t>
  </si>
  <si>
    <t xml:space="preserve"> 製品別</t>
  </si>
  <si>
    <t>ニット</t>
  </si>
  <si>
    <t>（kg）</t>
  </si>
  <si>
    <t>た て 編</t>
  </si>
  <si>
    <t>丸    編</t>
  </si>
  <si>
    <t>染色</t>
  </si>
  <si>
    <t>（千㎡）</t>
  </si>
  <si>
    <t>縫製品（外衣）</t>
  </si>
  <si>
    <t>（点）</t>
  </si>
  <si>
    <t>漁網</t>
  </si>
  <si>
    <t>細幅織物</t>
  </si>
  <si>
    <t>ゴム糸入り織物</t>
  </si>
  <si>
    <t>リボン・マーク</t>
  </si>
  <si>
    <t>その他の織物</t>
  </si>
  <si>
    <t>組みひも</t>
  </si>
  <si>
    <t>（kg）</t>
  </si>
  <si>
    <t>レース生地</t>
  </si>
  <si>
    <t>（㎡）</t>
  </si>
  <si>
    <t>編・ボビン</t>
  </si>
  <si>
    <t>刺しゅう</t>
  </si>
  <si>
    <t>金属機械</t>
  </si>
  <si>
    <t>（台）</t>
  </si>
  <si>
    <t>金属工作機械</t>
  </si>
  <si>
    <t>金属加工機械</t>
  </si>
  <si>
    <t>繊維機械</t>
  </si>
  <si>
    <t>織機</t>
  </si>
  <si>
    <t>準備機械</t>
  </si>
  <si>
    <t>チェ－ン</t>
  </si>
  <si>
    <t>銑鉄鋳物</t>
  </si>
  <si>
    <t>（ｔ）</t>
  </si>
  <si>
    <t>プラスチック製品</t>
  </si>
  <si>
    <t>セメント製品</t>
  </si>
  <si>
    <t>88 鉱工業</t>
  </si>
  <si>
    <t>鉱工業 89</t>
  </si>
  <si>
    <t>（全事業所）</t>
  </si>
  <si>
    <t>産　  業 　 別</t>
  </si>
  <si>
    <t>事　　　業　　　所　　　数</t>
  </si>
  <si>
    <t>従　　　業　　　者　　　数</t>
  </si>
  <si>
    <t>製  造  品  出  荷  額  等</t>
  </si>
  <si>
    <t>生　　　  産　　  　額</t>
  </si>
  <si>
    <t>付　　　加　　　価　　　値　　　額</t>
  </si>
  <si>
    <t>構成比</t>
  </si>
  <si>
    <t>対前年比</t>
  </si>
  <si>
    <t>％</t>
  </si>
  <si>
    <t>人</t>
  </si>
  <si>
    <t>万円</t>
  </si>
  <si>
    <t>食　　料　　品</t>
  </si>
  <si>
    <t>飲料･たばこ･飼料</t>
  </si>
  <si>
    <t>繊　維　工　業</t>
  </si>
  <si>
    <t>衣　　　　　服</t>
  </si>
  <si>
    <t>木材・木製品</t>
  </si>
  <si>
    <t>家具・装備品</t>
  </si>
  <si>
    <t>パ  ル プ ・ 紙</t>
  </si>
  <si>
    <t>出 版 ・ 印 刷</t>
  </si>
  <si>
    <t>化  学  工  業</t>
  </si>
  <si>
    <t>石 油 ・ 石 炭</t>
  </si>
  <si>
    <t>ゴ  ム  製  品</t>
  </si>
  <si>
    <t>皮          革</t>
  </si>
  <si>
    <t>窯 業 ・ 土 石</t>
  </si>
  <si>
    <t>鉄    鋼    業</t>
  </si>
  <si>
    <t>非  鉄  金  属</t>
  </si>
  <si>
    <t>金  属  製  品</t>
  </si>
  <si>
    <t>一  般  機  械</t>
  </si>
  <si>
    <t>電  気  機  械</t>
  </si>
  <si>
    <t>輸  送  機  械</t>
  </si>
  <si>
    <t>精  密  機  械</t>
  </si>
  <si>
    <t>武          器</t>
  </si>
  <si>
    <t>そ の 他 の 製 品</t>
  </si>
  <si>
    <t>注　生産額＝製造品出荷額等＋（製造品年末在庫額－製造品年初在庫額）＋（半製品、仕掛品年末在庫額－半製品、仕掛品年初在庫額）</t>
  </si>
  <si>
    <t>資料　石川県統計課「工業統計」</t>
  </si>
  <si>
    <t>規　　模　　別</t>
  </si>
  <si>
    <t>生　　　  産　  　　額</t>
  </si>
  <si>
    <t>構 成 比</t>
  </si>
  <si>
    <t>90 鉱工業</t>
  </si>
  <si>
    <t>鉱工業 91</t>
  </si>
  <si>
    <t>産　　　　業　　　　別</t>
  </si>
  <si>
    <t>従　業　者　　　規　模　別</t>
  </si>
  <si>
    <t>事業所数</t>
  </si>
  <si>
    <t>従　　　　業　　　　者　　　　数　（人）</t>
  </si>
  <si>
    <t>合　　計</t>
  </si>
  <si>
    <t>常　用　労　働　者</t>
  </si>
  <si>
    <t>家　族　従　業　者</t>
  </si>
  <si>
    <t>計</t>
  </si>
  <si>
    <t>加 工 賃　　　収 入 額</t>
  </si>
  <si>
    <t>修 理 料　　　収 入 額</t>
  </si>
  <si>
    <t>男</t>
  </si>
  <si>
    <t>女</t>
  </si>
  <si>
    <t>繊維工業</t>
  </si>
  <si>
    <t>92 鉱工業</t>
  </si>
  <si>
    <t>鉱工業 93</t>
  </si>
  <si>
    <t>（全事業所）</t>
  </si>
  <si>
    <t>製　造　品　出　荷　額　等（万円）</t>
  </si>
  <si>
    <t>化学工業</t>
  </si>
  <si>
    <t>皮革</t>
  </si>
  <si>
    <t>鉄鋼業</t>
  </si>
  <si>
    <t>資料　石川県統計課「工業統計」</t>
  </si>
  <si>
    <t>94 鉱工業</t>
  </si>
  <si>
    <t>鉱工業 95</t>
  </si>
  <si>
    <t>現金給与　　　　総　 額　　　　（万円）</t>
  </si>
  <si>
    <t>原 材 料   　　　使用額等　　　　　（万円）</t>
  </si>
  <si>
    <t>加 工 賃　　　　　　　収 入 額</t>
  </si>
  <si>
    <t>96 鉱工業</t>
  </si>
  <si>
    <t>鉱工業 97</t>
  </si>
  <si>
    <t>製　造　品　出　荷　額　等　（万円）</t>
  </si>
  <si>
    <t>常　　用　　労　　働　　者</t>
  </si>
  <si>
    <t>家　　族　　従　　業　　者</t>
  </si>
  <si>
    <t>総  数</t>
  </si>
  <si>
    <t>金沢市</t>
  </si>
  <si>
    <t>七尾市</t>
  </si>
  <si>
    <t>小松市</t>
  </si>
  <si>
    <t>輪島市</t>
  </si>
  <si>
    <t>珠洲市</t>
  </si>
  <si>
    <t>加賀市</t>
  </si>
  <si>
    <t>羽咋市</t>
  </si>
  <si>
    <t>松任市</t>
  </si>
  <si>
    <t>江沼郡</t>
  </si>
  <si>
    <t>山中町</t>
  </si>
  <si>
    <t>能美郡</t>
  </si>
  <si>
    <t>根上町</t>
  </si>
  <si>
    <t>寺井町</t>
  </si>
  <si>
    <t>辰口町</t>
  </si>
  <si>
    <t>川北町</t>
  </si>
  <si>
    <t>石川郡</t>
  </si>
  <si>
    <t>美川町</t>
  </si>
  <si>
    <t>鶴来町</t>
  </si>
  <si>
    <t>野々市町</t>
  </si>
  <si>
    <t>河内村</t>
  </si>
  <si>
    <t>吉野谷村</t>
  </si>
  <si>
    <t>鳥越村</t>
  </si>
  <si>
    <t>尾口村</t>
  </si>
  <si>
    <t>白峰村</t>
  </si>
  <si>
    <t>河北郡</t>
  </si>
  <si>
    <t>津幡町</t>
  </si>
  <si>
    <t>高松町</t>
  </si>
  <si>
    <t>七塚町</t>
  </si>
  <si>
    <t>宇ノ気町</t>
  </si>
  <si>
    <t>内灘町</t>
  </si>
  <si>
    <t>羽咋郡</t>
  </si>
  <si>
    <t>富来町</t>
  </si>
  <si>
    <t>志雄町</t>
  </si>
  <si>
    <t>志賀町</t>
  </si>
  <si>
    <t>押水町</t>
  </si>
  <si>
    <t>鹿島郡</t>
  </si>
  <si>
    <t>田鶴浜町</t>
  </si>
  <si>
    <t>鳥屋町</t>
  </si>
  <si>
    <t>中島町</t>
  </si>
  <si>
    <t>鹿島町</t>
  </si>
  <si>
    <t>能登島町</t>
  </si>
  <si>
    <t>鹿西町</t>
  </si>
  <si>
    <t>鳳至郡</t>
  </si>
  <si>
    <t>穴水町</t>
  </si>
  <si>
    <t>門前町</t>
  </si>
  <si>
    <t>能都町</t>
  </si>
  <si>
    <t>柳田村</t>
  </si>
  <si>
    <t>珠洲郡</t>
  </si>
  <si>
    <t>内浦町</t>
  </si>
  <si>
    <t>98 鉱工業</t>
  </si>
  <si>
    <t>鉱工業 99</t>
  </si>
  <si>
    <t>（単位：万円）</t>
  </si>
  <si>
    <t>産   　業　    別　　　　　　　　従 業 者 規 模 別</t>
  </si>
  <si>
    <t>製　造　品　出　荷　額（Ａ）</t>
  </si>
  <si>
    <t>製　造　品　在　庫　額　（Ｂ）・在　庫　率（Ｂ）／（Ａ）</t>
  </si>
  <si>
    <t>在庫率(％)</t>
  </si>
  <si>
    <t>食　　　料　　　品</t>
  </si>
  <si>
    <t>繊　 維 　工　 業</t>
  </si>
  <si>
    <t>衣            服</t>
  </si>
  <si>
    <t>木 材 ・ 木 製 品</t>
  </si>
  <si>
    <t>家 具 ・ 装 備 品</t>
  </si>
  <si>
    <t>パ  ル  プ ・ 紙</t>
  </si>
  <si>
    <t>出  版 ・ 印  刷</t>
  </si>
  <si>
    <t>化   学   工   業</t>
  </si>
  <si>
    <t>石  油 ・ 石  炭</t>
  </si>
  <si>
    <t>窯  業 ・ 土  石</t>
  </si>
  <si>
    <t>鉄     鋼     業</t>
  </si>
  <si>
    <t>武            器</t>
  </si>
  <si>
    <t>100 鉱工業</t>
  </si>
  <si>
    <t>鉱工業 101</t>
  </si>
  <si>
    <t>事業所数</t>
  </si>
  <si>
    <t>産　　　　業　　　　別</t>
  </si>
  <si>
    <t>公共水道</t>
  </si>
  <si>
    <t>井 戸 水</t>
  </si>
  <si>
    <t>そ の 他</t>
  </si>
  <si>
    <t>回 収 水</t>
  </si>
  <si>
    <t>ボイラー用</t>
  </si>
  <si>
    <t>原 料 用</t>
  </si>
  <si>
    <t>合　　　　　計</t>
  </si>
  <si>
    <t>総合計</t>
  </si>
  <si>
    <t>合　　　　　　　　計</t>
  </si>
  <si>
    <t>x</t>
  </si>
  <si>
    <t>-</t>
  </si>
  <si>
    <r>
      <t>温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調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用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水</t>
    </r>
  </si>
  <si>
    <r>
      <t>冷 却 用</t>
    </r>
    <r>
      <rPr>
        <sz val="12"/>
        <rFont val="ＭＳ 明朝"/>
        <family val="1"/>
      </rPr>
      <t xml:space="preserve"> 水</t>
    </r>
  </si>
  <si>
    <r>
      <t>（平成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年＝100）</t>
    </r>
  </si>
  <si>
    <t>x</t>
  </si>
  <si>
    <t>-</t>
  </si>
  <si>
    <t>再掲</t>
  </si>
  <si>
    <t>交織</t>
  </si>
  <si>
    <t>純</t>
  </si>
  <si>
    <t>―</t>
  </si>
  <si>
    <t>ギンガム</t>
  </si>
  <si>
    <t>その他</t>
  </si>
  <si>
    <t>短繊維</t>
  </si>
  <si>
    <t>ビニロン</t>
  </si>
  <si>
    <t>その他</t>
  </si>
  <si>
    <t>計</t>
  </si>
  <si>
    <t>ポリエステル</t>
  </si>
  <si>
    <t>陶磁器</t>
  </si>
  <si>
    <t>出版・印刷・同関連産業</t>
  </si>
  <si>
    <t>石油製品・</t>
  </si>
  <si>
    <t>石炭製品製造業</t>
  </si>
  <si>
    <t>プラスチック製品製造業</t>
  </si>
  <si>
    <t>ゴム製品製造業</t>
  </si>
  <si>
    <t>皮革製品製造業</t>
  </si>
  <si>
    <t>窯業・土石製品製造業</t>
  </si>
  <si>
    <t>x</t>
  </si>
  <si>
    <t>非鉄金属製造業</t>
  </si>
  <si>
    <t>金属製品製造業</t>
  </si>
  <si>
    <t>一般機械器具製造業</t>
  </si>
  <si>
    <t>電気機械器具製造業</t>
  </si>
  <si>
    <t>輸送機械器具製造業</t>
  </si>
  <si>
    <t>精密機械器具製造業</t>
  </si>
  <si>
    <t>武器製造業</t>
  </si>
  <si>
    <t>その他の製品製造業</t>
  </si>
  <si>
    <t>食料品製造業</t>
  </si>
  <si>
    <t>飲料・たばこ・飼料製造業</t>
  </si>
  <si>
    <t>繊維工業</t>
  </si>
  <si>
    <t>衣服・その他の繊維製品製造業</t>
  </si>
  <si>
    <t>木材・木製品製造業</t>
  </si>
  <si>
    <t>家具・装備品製造業</t>
  </si>
  <si>
    <t>パルプ・紙・紙加工品製造業</t>
  </si>
  <si>
    <t>化学工業</t>
  </si>
  <si>
    <t>石油製品・石炭製品製造業</t>
  </si>
  <si>
    <t>鉄鋼業</t>
  </si>
  <si>
    <t>金属製品製造業</t>
  </si>
  <si>
    <t>輸送用機械器具製造業</t>
  </si>
  <si>
    <t>その他の製造業</t>
  </si>
  <si>
    <t>地表水・
伏流水</t>
  </si>
  <si>
    <t>8　　　鉱　　　　　　　　　　工　　　　　　　　　　業</t>
  </si>
  <si>
    <t>52　　業　　　種　　　別　　　鉱　　　工　　　業　　　生　　　産　　　指　　　数</t>
  </si>
  <si>
    <r>
      <t>　昭和61</t>
    </r>
    <r>
      <rPr>
        <sz val="12"/>
        <rFont val="ＭＳ 明朝"/>
        <family val="1"/>
      </rPr>
      <t>年平均</t>
    </r>
  </si>
  <si>
    <t>　平成元年</t>
  </si>
  <si>
    <r>
      <t>　平成8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月</t>
    </r>
  </si>
  <si>
    <r>
      <t>　平成7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月</t>
    </r>
  </si>
  <si>
    <r>
      <t>　平成6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月</t>
    </r>
  </si>
  <si>
    <r>
      <t>そ の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他　　工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 xml:space="preserve"> 業</t>
    </r>
  </si>
  <si>
    <r>
      <rPr>
        <sz val="8"/>
        <rFont val="ＭＳ 明朝"/>
        <family val="1"/>
      </rPr>
      <t>プラスチィック</t>
    </r>
    <r>
      <rPr>
        <sz val="12"/>
        <rFont val="ＭＳ 明朝"/>
        <family val="1"/>
      </rPr>
      <t>　　　　製品工業</t>
    </r>
  </si>
  <si>
    <t>窯  業・　　　土石製品　　　工　　業</t>
  </si>
  <si>
    <t>織物総計</t>
  </si>
  <si>
    <t>53　　製　　品　　別　　工　　業　　生　　産　　動　　態</t>
  </si>
  <si>
    <t>(1)    織　　　　　　　　　　　　　　　　　　物</t>
  </si>
  <si>
    <t>平 成 6 年</t>
  </si>
  <si>
    <t>平 成 7 年</t>
  </si>
  <si>
    <t>平 成 8 年</t>
  </si>
  <si>
    <t>1    月</t>
  </si>
  <si>
    <t>2    月</t>
  </si>
  <si>
    <t>3    月</t>
  </si>
  <si>
    <t>4    月</t>
  </si>
  <si>
    <t>5    月</t>
  </si>
  <si>
    <t>6    月</t>
  </si>
  <si>
    <t>7    月</t>
  </si>
  <si>
    <t>8    月</t>
  </si>
  <si>
    <t>9    月</t>
  </si>
  <si>
    <t>10    月</t>
  </si>
  <si>
    <t>11    月</t>
  </si>
  <si>
    <t>12    月</t>
  </si>
  <si>
    <t>月  平  均</t>
  </si>
  <si>
    <r>
      <t>(</t>
    </r>
    <r>
      <rPr>
        <sz val="12"/>
        <rFont val="ＭＳ 明朝"/>
        <family val="1"/>
      </rPr>
      <t xml:space="preserve">2)  </t>
    </r>
    <r>
      <rPr>
        <sz val="12"/>
        <rFont val="ＭＳ 明朝"/>
        <family val="1"/>
      </rPr>
      <t>　そ　の　他　の　繊　維　製　品、繊　維　機　械、雑　貨　等</t>
    </r>
  </si>
  <si>
    <r>
      <t>平成</t>
    </r>
    <r>
      <rPr>
        <sz val="12"/>
        <rFont val="ＭＳ 明朝"/>
        <family val="1"/>
      </rPr>
      <t>6年</t>
    </r>
  </si>
  <si>
    <r>
      <t>平成</t>
    </r>
    <r>
      <rPr>
        <sz val="12"/>
        <rFont val="ＭＳ 明朝"/>
        <family val="1"/>
      </rPr>
      <t>7年</t>
    </r>
  </si>
  <si>
    <r>
      <t>平成</t>
    </r>
    <r>
      <rPr>
        <sz val="12"/>
        <rFont val="ＭＳ 明朝"/>
        <family val="1"/>
      </rPr>
      <t>8年</t>
    </r>
  </si>
  <si>
    <r>
      <t>1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月</t>
    </r>
  </si>
  <si>
    <r>
      <t>2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月</t>
    </r>
  </si>
  <si>
    <r>
      <t>3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月</t>
    </r>
  </si>
  <si>
    <r>
      <t>4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月</t>
    </r>
  </si>
  <si>
    <r>
      <t>5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月</t>
    </r>
  </si>
  <si>
    <r>
      <t>6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月</t>
    </r>
  </si>
  <si>
    <r>
      <t>7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月</t>
    </r>
  </si>
  <si>
    <r>
      <t>8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月</t>
    </r>
  </si>
  <si>
    <r>
      <t>9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月</t>
    </r>
  </si>
  <si>
    <r>
      <t>10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月</t>
    </r>
  </si>
  <si>
    <r>
      <t>11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月</t>
    </r>
  </si>
  <si>
    <r>
      <t>12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月</t>
    </r>
  </si>
  <si>
    <t>54　　製　　　　　　　　　　　造　　　　　　　　　　　業</t>
  </si>
  <si>
    <r>
      <t>(</t>
    </r>
    <r>
      <rPr>
        <sz val="12"/>
        <rFont val="ＭＳ 明朝"/>
        <family val="1"/>
      </rPr>
      <t xml:space="preserve">1) </t>
    </r>
    <r>
      <rPr>
        <sz val="12"/>
        <rFont val="ＭＳ 明朝"/>
        <family val="1"/>
      </rPr>
      <t>　産 業 別 事 業 所 数、従 業 者 数、製 造 品 出 荷 額 等、生 産 額、付 加 価 値 額（各年12月31日現在）</t>
    </r>
  </si>
  <si>
    <r>
      <t>平成</t>
    </r>
    <r>
      <rPr>
        <sz val="12"/>
        <rFont val="ＭＳ 明朝"/>
        <family val="1"/>
      </rPr>
      <t>7</t>
    </r>
    <r>
      <rPr>
        <sz val="12"/>
        <rFont val="ＭＳ 明朝"/>
        <family val="1"/>
      </rPr>
      <t>年</t>
    </r>
  </si>
  <si>
    <r>
      <t>平成</t>
    </r>
    <r>
      <rPr>
        <sz val="12"/>
        <rFont val="ＭＳ 明朝"/>
        <family val="1"/>
      </rPr>
      <t>8年</t>
    </r>
  </si>
  <si>
    <r>
      <t>(</t>
    </r>
    <r>
      <rPr>
        <sz val="12"/>
        <rFont val="ＭＳ 明朝"/>
        <family val="1"/>
      </rPr>
      <t>2)</t>
    </r>
    <r>
      <rPr>
        <sz val="12"/>
        <rFont val="ＭＳ 明朝"/>
        <family val="1"/>
      </rPr>
      <t>　規模別事業所数、従業者数、製造品出荷額等、生産額、付加価値額（各年12月31日現在）</t>
    </r>
  </si>
  <si>
    <r>
      <t xml:space="preserve">1 </t>
    </r>
    <r>
      <rPr>
        <sz val="12"/>
        <rFont val="ＭＳ 明朝"/>
        <family val="1"/>
      </rPr>
      <t>人   ～ 3 人</t>
    </r>
  </si>
  <si>
    <r>
      <t xml:space="preserve">4 </t>
    </r>
    <r>
      <rPr>
        <sz val="12"/>
        <rFont val="ＭＳ 明朝"/>
        <family val="1"/>
      </rPr>
      <t>人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 xml:space="preserve"> ～</t>
    </r>
    <r>
      <rPr>
        <sz val="12"/>
        <rFont val="ＭＳ 明朝"/>
        <family val="1"/>
      </rPr>
      <t xml:space="preserve"> 9 </t>
    </r>
    <r>
      <rPr>
        <sz val="12"/>
        <rFont val="ＭＳ 明朝"/>
        <family val="1"/>
      </rPr>
      <t>人</t>
    </r>
  </si>
  <si>
    <r>
      <t xml:space="preserve">10 </t>
    </r>
    <r>
      <rPr>
        <sz val="12"/>
        <rFont val="ＭＳ 明朝"/>
        <family val="1"/>
      </rPr>
      <t>人  ～ 19 人</t>
    </r>
  </si>
  <si>
    <r>
      <t xml:space="preserve">20 </t>
    </r>
    <r>
      <rPr>
        <sz val="12"/>
        <rFont val="ＭＳ 明朝"/>
        <family val="1"/>
      </rPr>
      <t>人  ～ 29 人</t>
    </r>
  </si>
  <si>
    <r>
      <t xml:space="preserve">30 </t>
    </r>
    <r>
      <rPr>
        <sz val="12"/>
        <rFont val="ＭＳ 明朝"/>
        <family val="1"/>
      </rPr>
      <t>人  ～ 49 人</t>
    </r>
  </si>
  <si>
    <r>
      <t xml:space="preserve">50 </t>
    </r>
    <r>
      <rPr>
        <sz val="12"/>
        <rFont val="ＭＳ 明朝"/>
        <family val="1"/>
      </rPr>
      <t>人  ～ 99 人</t>
    </r>
  </si>
  <si>
    <r>
      <t>100</t>
    </r>
    <r>
      <rPr>
        <sz val="12"/>
        <rFont val="ＭＳ 明朝"/>
        <family val="1"/>
      </rPr>
      <t>人 ～ 199人</t>
    </r>
  </si>
  <si>
    <r>
      <t>2</t>
    </r>
    <r>
      <rPr>
        <sz val="12"/>
        <rFont val="ＭＳ 明朝"/>
        <family val="1"/>
      </rPr>
      <t>00人 ～ 299人</t>
    </r>
  </si>
  <si>
    <r>
      <t>300</t>
    </r>
    <r>
      <rPr>
        <sz val="12"/>
        <rFont val="ＭＳ 明朝"/>
        <family val="1"/>
      </rPr>
      <t xml:space="preserve"> 人  以   上</t>
    </r>
  </si>
  <si>
    <t>産　　　業　　　別</t>
  </si>
  <si>
    <t>(3)　　産業別従業者規模別事業所数、従業者数、現金給与総額、原材料使用額等及び製造品出荷額等（平成8年12月31日現在）</t>
  </si>
  <si>
    <t>1 人 ～ 3 人</t>
  </si>
  <si>
    <t>4 人 ～ 9 人</t>
  </si>
  <si>
    <t>10人 ～ 19人</t>
  </si>
  <si>
    <t>20人 ～ 29人</t>
  </si>
  <si>
    <t>30 人  以 上</t>
  </si>
  <si>
    <t>パルプ・
紙・紙加工品製造業</t>
  </si>
  <si>
    <t>木材・木製品製造業</t>
  </si>
  <si>
    <t>衣　　　　　　　　服・
その他繊維製品製造業</t>
  </si>
  <si>
    <t>飲料･たばこ･飼料
製造業</t>
  </si>
  <si>
    <t>合　　　　　　　　　計</t>
  </si>
  <si>
    <t>出　荷　額</t>
  </si>
  <si>
    <t>製 造 品 出 荷 額 等（万円）</t>
  </si>
  <si>
    <r>
      <t xml:space="preserve">原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材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料　　　使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用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額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等　　　（万 円）</t>
    </r>
  </si>
  <si>
    <r>
      <t>現 金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給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与　　総　　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額　　　　（万 円）</t>
    </r>
  </si>
  <si>
    <t>事業所数</t>
  </si>
  <si>
    <t>従　　　　　業　　　　　者　　　　　数　（人）</t>
  </si>
  <si>
    <t>（全事務所）</t>
  </si>
  <si>
    <r>
      <t>産業別従業者規模別事業所数、従業者数、現金給与総額、原材料使用額等及び製造品出荷額等（平成8</t>
    </r>
    <r>
      <rPr>
        <sz val="12"/>
        <rFont val="ＭＳ 明朝"/>
        <family val="1"/>
      </rPr>
      <t>年12月31日現在）（つづき）</t>
    </r>
  </si>
  <si>
    <r>
      <t>従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　　　　業　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　　　者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　　数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（人）</t>
    </r>
  </si>
  <si>
    <t>修　理　料　　　　　収　入　額</t>
  </si>
  <si>
    <r>
      <t xml:space="preserve">出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荷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額</t>
    </r>
  </si>
  <si>
    <r>
      <t xml:space="preserve">加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工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賃　　　　　収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入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額</t>
    </r>
  </si>
  <si>
    <r>
      <t>原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材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 xml:space="preserve"> 料　　　　　使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用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額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等　　　　　（万円）</t>
    </r>
  </si>
  <si>
    <r>
      <t>現 金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給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与　　　　総　 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額　　　　　（万円）</t>
    </r>
  </si>
  <si>
    <r>
      <t>1</t>
    </r>
    <r>
      <rPr>
        <sz val="12"/>
        <rFont val="ＭＳ 明朝"/>
        <family val="1"/>
      </rPr>
      <t xml:space="preserve">0 </t>
    </r>
    <r>
      <rPr>
        <sz val="12"/>
        <rFont val="ＭＳ 明朝"/>
        <family val="1"/>
      </rPr>
      <t>人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 xml:space="preserve"> 19 </t>
    </r>
    <r>
      <rPr>
        <sz val="12"/>
        <rFont val="ＭＳ 明朝"/>
        <family val="1"/>
      </rPr>
      <t>人</t>
    </r>
  </si>
  <si>
    <r>
      <t>2</t>
    </r>
    <r>
      <rPr>
        <sz val="12"/>
        <rFont val="ＭＳ 明朝"/>
        <family val="1"/>
      </rPr>
      <t xml:space="preserve">0 </t>
    </r>
    <r>
      <rPr>
        <sz val="12"/>
        <rFont val="ＭＳ 明朝"/>
        <family val="1"/>
      </rPr>
      <t>人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 xml:space="preserve"> 29 </t>
    </r>
    <r>
      <rPr>
        <sz val="12"/>
        <rFont val="ＭＳ 明朝"/>
        <family val="1"/>
      </rPr>
      <t>人</t>
    </r>
  </si>
  <si>
    <r>
      <t xml:space="preserve">1 </t>
    </r>
    <r>
      <rPr>
        <sz val="12"/>
        <rFont val="ＭＳ 明朝"/>
        <family val="1"/>
      </rPr>
      <t>人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 xml:space="preserve">  3 </t>
    </r>
    <r>
      <rPr>
        <sz val="12"/>
        <rFont val="ＭＳ 明朝"/>
        <family val="1"/>
      </rPr>
      <t>人</t>
    </r>
  </si>
  <si>
    <r>
      <t xml:space="preserve">4 </t>
    </r>
    <r>
      <rPr>
        <sz val="12"/>
        <rFont val="ＭＳ 明朝"/>
        <family val="1"/>
      </rPr>
      <t>人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 xml:space="preserve">  9 </t>
    </r>
    <r>
      <rPr>
        <sz val="12"/>
        <rFont val="ＭＳ 明朝"/>
        <family val="1"/>
      </rPr>
      <t>人</t>
    </r>
  </si>
  <si>
    <r>
      <t xml:space="preserve">30  </t>
    </r>
    <r>
      <rPr>
        <sz val="12"/>
        <rFont val="ＭＳ 明朝"/>
        <family val="1"/>
      </rPr>
      <t>人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以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上</t>
    </r>
  </si>
  <si>
    <t>産　　業　　別</t>
  </si>
  <si>
    <r>
      <t>産業別従業者規模別事業所数、従業者数、現金給与総額、原材料使用額等及び製造品出荷額等（平成</t>
    </r>
    <r>
      <rPr>
        <sz val="12"/>
        <rFont val="ＭＳ 明朝"/>
        <family val="1"/>
      </rPr>
      <t>8</t>
    </r>
    <r>
      <rPr>
        <sz val="12"/>
        <rFont val="ＭＳ 明朝"/>
        <family val="1"/>
      </rPr>
      <t>年12月31日現在）（つづき）</t>
    </r>
  </si>
  <si>
    <r>
      <t>製 造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品　　出 荷 額</t>
    </r>
  </si>
  <si>
    <r>
      <t>1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人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 xml:space="preserve"> 3 </t>
    </r>
    <r>
      <rPr>
        <sz val="12"/>
        <rFont val="ＭＳ 明朝"/>
        <family val="1"/>
      </rPr>
      <t>人</t>
    </r>
  </si>
  <si>
    <r>
      <t>4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人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 xml:space="preserve"> 9 </t>
    </r>
    <r>
      <rPr>
        <sz val="12"/>
        <rFont val="ＭＳ 明朝"/>
        <family val="1"/>
      </rPr>
      <t>人</t>
    </r>
  </si>
  <si>
    <r>
      <t>10</t>
    </r>
    <r>
      <rPr>
        <sz val="12"/>
        <rFont val="ＭＳ 明朝"/>
        <family val="1"/>
      </rPr>
      <t>人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 xml:space="preserve"> 19</t>
    </r>
    <r>
      <rPr>
        <sz val="12"/>
        <rFont val="ＭＳ 明朝"/>
        <family val="1"/>
      </rPr>
      <t>人</t>
    </r>
  </si>
  <si>
    <r>
      <t>2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人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 xml:space="preserve"> 29</t>
    </r>
    <r>
      <rPr>
        <sz val="12"/>
        <rFont val="ＭＳ 明朝"/>
        <family val="1"/>
      </rPr>
      <t>人</t>
    </r>
  </si>
  <si>
    <r>
      <t xml:space="preserve">30 </t>
    </r>
    <r>
      <rPr>
        <sz val="12"/>
        <rFont val="ＭＳ 明朝"/>
        <family val="1"/>
      </rPr>
      <t>人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以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上</t>
    </r>
  </si>
  <si>
    <t>（事務所）</t>
  </si>
  <si>
    <t>市町村別</t>
  </si>
  <si>
    <t>従　　　　　　　業　　　　　　　者　　　　　　　数　（人）</t>
  </si>
  <si>
    <r>
      <rPr>
        <sz val="12"/>
        <rFont val="ＭＳ 明朝"/>
        <family val="1"/>
      </rPr>
      <t xml:space="preserve">(4) </t>
    </r>
    <r>
      <rPr>
        <sz val="12"/>
        <rFont val="ＭＳ 明朝"/>
        <family val="1"/>
      </rPr>
      <t>　市町村別事業所数、従業者数、現金給与総額、原材料使用額等及び製造品出荷額等（平成</t>
    </r>
    <r>
      <rPr>
        <sz val="12"/>
        <rFont val="ＭＳ 明朝"/>
        <family val="1"/>
      </rPr>
      <t>8</t>
    </r>
    <r>
      <rPr>
        <sz val="12"/>
        <rFont val="ＭＳ 明朝"/>
        <family val="1"/>
      </rPr>
      <t>年12月31日現在）</t>
    </r>
  </si>
  <si>
    <t xml:space="preserve"> </t>
  </si>
  <si>
    <t>現 金 給 与　　　　　総　　   額　　　　　　　　（万円）</t>
  </si>
  <si>
    <t>原   材   料　　　　　使 用 額 等　　　　　　（万円）</t>
  </si>
  <si>
    <t>製  造  品　　　　　出  荷  額</t>
  </si>
  <si>
    <t>加  工  賃　　　　　　収  入  額</t>
  </si>
  <si>
    <t>修  理  料</t>
  </si>
  <si>
    <t>(5)  　産業別従業者規模別在庫率（従業者30人以上の事業所）（各年12月31日現在）</t>
  </si>
  <si>
    <t>平  成  6  年</t>
  </si>
  <si>
    <t>平  成  7  年</t>
  </si>
  <si>
    <t>平  成  8  年</t>
  </si>
  <si>
    <t>30 人 ～ 49 人</t>
  </si>
  <si>
    <t>50 人 ～ 99 人</t>
  </si>
  <si>
    <r>
      <t xml:space="preserve">100 人 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 xml:space="preserve"> 199 </t>
    </r>
    <r>
      <rPr>
        <sz val="12"/>
        <rFont val="ＭＳ 明朝"/>
        <family val="1"/>
      </rPr>
      <t>人</t>
    </r>
  </si>
  <si>
    <r>
      <t xml:space="preserve">200 </t>
    </r>
    <r>
      <rPr>
        <sz val="12"/>
        <rFont val="ＭＳ 明朝"/>
        <family val="1"/>
      </rPr>
      <t>人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 xml:space="preserve"> 299 </t>
    </r>
    <r>
      <rPr>
        <sz val="12"/>
        <rFont val="ＭＳ 明朝"/>
        <family val="1"/>
      </rPr>
      <t>人</t>
    </r>
  </si>
  <si>
    <t>300  人  以  上</t>
  </si>
  <si>
    <t>従　　　業　　　者　　　数
（人）</t>
  </si>
  <si>
    <t>事　　業　　　　
所　　数</t>
  </si>
  <si>
    <t>水　　　源　　　別　（淡水）　　　　（㎥／日）</t>
  </si>
  <si>
    <t>用　　　　途　　　　別　（淡水）　　（㎥／日）</t>
  </si>
  <si>
    <t>製造品出荷額等
（万円）</t>
  </si>
  <si>
    <t>そ 　の 　他</t>
  </si>
  <si>
    <t>製品処理用水及
び洗じょう用水</t>
  </si>
  <si>
    <t>用　水　量　（従業者30人以上の事業所）（平成8年12月31日現在）</t>
  </si>
  <si>
    <r>
      <t>（</t>
    </r>
    <r>
      <rPr>
        <sz val="12"/>
        <rFont val="ＭＳ 明朝"/>
        <family val="1"/>
      </rPr>
      <t>7</t>
    </r>
    <r>
      <rPr>
        <sz val="12"/>
        <rFont val="ＭＳ 明朝"/>
        <family val="1"/>
      </rPr>
      <t>）　産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業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別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事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業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数、水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源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別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及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び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用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途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別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工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業</t>
    </r>
  </si>
  <si>
    <t>合　　　　　　　　計</t>
  </si>
  <si>
    <r>
      <t>(</t>
    </r>
    <r>
      <rPr>
        <sz val="12"/>
        <rFont val="ＭＳ 明朝"/>
        <family val="1"/>
      </rPr>
      <t>6) 　産業別事業所数、従業者数、製造品出荷額等、事業所敷地面積、建築面積、</t>
    </r>
  </si>
  <si>
    <r>
      <t>延建築面積 （従業者30</t>
    </r>
    <r>
      <rPr>
        <sz val="12"/>
        <rFont val="ＭＳ 明朝"/>
        <family val="1"/>
      </rPr>
      <t>人以上の事業所）　（平成</t>
    </r>
    <r>
      <rPr>
        <sz val="12"/>
        <rFont val="ＭＳ 明朝"/>
        <family val="1"/>
      </rPr>
      <t>8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>12</t>
    </r>
    <r>
      <rPr>
        <sz val="12"/>
        <rFont val="ＭＳ 明朝"/>
        <family val="1"/>
      </rPr>
      <t>月</t>
    </r>
    <r>
      <rPr>
        <sz val="12"/>
        <rFont val="ＭＳ 明朝"/>
        <family val="1"/>
      </rPr>
      <t>31</t>
    </r>
    <r>
      <rPr>
        <sz val="12"/>
        <rFont val="ＭＳ 明朝"/>
        <family val="1"/>
      </rPr>
      <t>日現在）</t>
    </r>
  </si>
  <si>
    <t>産　　　　業　　　　別</t>
  </si>
  <si>
    <t>事　　　業　　　所　　　数</t>
  </si>
  <si>
    <t>敷　　地　　面　　積
（㎡）</t>
  </si>
  <si>
    <t>建　　築　　面　　積
（㎡）</t>
  </si>
  <si>
    <t>延　建　築　面　積
（㎡）</t>
  </si>
  <si>
    <t>x</t>
  </si>
  <si>
    <t>―</t>
  </si>
  <si>
    <t>―</t>
  </si>
  <si>
    <t>―</t>
  </si>
  <si>
    <t>x</t>
  </si>
  <si>
    <t>x</t>
  </si>
  <si>
    <t>x</t>
  </si>
  <si>
    <t>―</t>
  </si>
  <si>
    <t>ポプリン・ブロード</t>
  </si>
  <si>
    <t>合　      　　　計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</si>
</sst>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#,##0.0;&quot;¥&quot;\!\-#,##0.0"/>
    <numFmt numFmtId="201" formatCode="0.0"/>
    <numFmt numFmtId="202" formatCode="#,##0.0;[Red]&quot;¥&quot;\!\-#,##0.0"/>
    <numFmt numFmtId="203" formatCode="#,##0.0;[Red]\-#,##0.0"/>
    <numFmt numFmtId="204" formatCode="#,##0.0;\-#,##0.0"/>
    <numFmt numFmtId="205" formatCode="0_ "/>
    <numFmt numFmtId="206" formatCode="0.0_ "/>
    <numFmt numFmtId="207" formatCode="0.0;[Red]0.0"/>
    <numFmt numFmtId="208" formatCode="0;&quot;△ &quot;0"/>
    <numFmt numFmtId="209" formatCode="#,##0;&quot;△ &quot;#,##0"/>
    <numFmt numFmtId="210" formatCode="0.0_);[Red]\(0.0\)"/>
    <numFmt numFmtId="211" formatCode="#,##0_ "/>
    <numFmt numFmtId="212" formatCode="#,##0_);[Red]\(#,##0\)"/>
    <numFmt numFmtId="213" formatCode="0_);[Red]\(0\)"/>
    <numFmt numFmtId="214" formatCode="#,##0.00;&quot;¥&quot;\!\-#,##0.00"/>
  </numFmts>
  <fonts count="52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4"/>
      <name val="ＭＳ ゴシック"/>
      <family val="3"/>
    </font>
    <font>
      <sz val="12"/>
      <name val="ＭＳ ゴシック"/>
      <family val="3"/>
    </font>
    <font>
      <sz val="6"/>
      <name val="ＭＳ 明朝"/>
      <family val="1"/>
    </font>
    <font>
      <sz val="12"/>
      <color indexed="12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12"/>
      <color indexed="56"/>
      <name val="ＭＳ 明朝"/>
      <family val="1"/>
    </font>
    <font>
      <b/>
      <sz val="12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50" fillId="31" borderId="4" applyNumberFormat="0" applyAlignment="0" applyProtection="0"/>
    <xf numFmtId="0" fontId="4" fillId="0" borderId="0">
      <alignment/>
      <protection/>
    </xf>
    <xf numFmtId="0" fontId="51" fillId="32" borderId="0" applyNumberFormat="0" applyBorder="0" applyAlignment="0" applyProtection="0"/>
  </cellStyleXfs>
  <cellXfs count="41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 quotePrefix="1">
      <alignment horizontal="right"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201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6" fillId="0" borderId="0" xfId="0" applyFont="1" applyFill="1" applyAlignment="1">
      <alignment horizontal="right" vertical="top"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top"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11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12" fillId="0" borderId="16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distributed" vertical="center"/>
      <protection/>
    </xf>
    <xf numFmtId="0" fontId="12" fillId="0" borderId="0" xfId="0" applyFont="1" applyFill="1" applyAlignment="1" applyProtection="1">
      <alignment horizontal="distributed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3" fontId="0" fillId="0" borderId="0" xfId="0" applyNumberFormat="1" applyFont="1" applyFill="1" applyAlignment="1">
      <alignment vertical="center"/>
    </xf>
    <xf numFmtId="37" fontId="10" fillId="0" borderId="0" xfId="0" applyNumberFormat="1" applyFont="1" applyFill="1" applyBorder="1" applyAlignment="1" applyProtection="1">
      <alignment vertical="center"/>
      <protection/>
    </xf>
    <xf numFmtId="38" fontId="6" fillId="0" borderId="0" xfId="0" applyNumberFormat="1" applyFont="1" applyFill="1" applyAlignment="1">
      <alignment vertical="top"/>
    </xf>
    <xf numFmtId="38" fontId="0" fillId="0" borderId="0" xfId="0" applyNumberFormat="1" applyFont="1" applyFill="1" applyAlignment="1">
      <alignment vertical="top"/>
    </xf>
    <xf numFmtId="38" fontId="6" fillId="0" borderId="0" xfId="0" applyNumberFormat="1" applyFont="1" applyFill="1" applyAlignment="1">
      <alignment horizontal="right" vertical="top"/>
    </xf>
    <xf numFmtId="38" fontId="0" fillId="0" borderId="0" xfId="0" applyNumberFormat="1" applyFont="1" applyFill="1" applyAlignment="1">
      <alignment vertical="center"/>
    </xf>
    <xf numFmtId="38" fontId="0" fillId="0" borderId="0" xfId="0" applyNumberFormat="1" applyFont="1" applyFill="1" applyBorder="1" applyAlignment="1" applyProtection="1">
      <alignment vertical="center"/>
      <protection/>
    </xf>
    <xf numFmtId="38" fontId="0" fillId="0" borderId="0" xfId="0" applyNumberFormat="1" applyFont="1" applyFill="1" applyAlignment="1" quotePrefix="1">
      <alignment horizontal="right" vertical="center"/>
    </xf>
    <xf numFmtId="38" fontId="0" fillId="0" borderId="14" xfId="0" applyNumberFormat="1" applyFont="1" applyFill="1" applyBorder="1" applyAlignment="1" applyProtection="1">
      <alignment horizontal="center" vertical="center"/>
      <protection/>
    </xf>
    <xf numFmtId="38" fontId="0" fillId="0" borderId="13" xfId="0" applyNumberFormat="1" applyFont="1" applyFill="1" applyBorder="1" applyAlignment="1" applyProtection="1">
      <alignment horizontal="center" vertical="center"/>
      <protection/>
    </xf>
    <xf numFmtId="38" fontId="0" fillId="0" borderId="12" xfId="0" applyNumberFormat="1" applyFont="1" applyFill="1" applyBorder="1" applyAlignment="1" applyProtection="1">
      <alignment vertical="center"/>
      <protection/>
    </xf>
    <xf numFmtId="38" fontId="0" fillId="0" borderId="0" xfId="0" applyNumberFormat="1" applyFont="1" applyFill="1" applyAlignment="1" applyProtection="1">
      <alignment vertical="center"/>
      <protection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Fill="1" applyAlignment="1" quotePrefix="1">
      <alignment horizontal="right" vertical="center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1" fillId="0" borderId="13" xfId="0" applyFont="1" applyFill="1" applyBorder="1" applyAlignment="1" applyProtection="1">
      <alignment horizontal="left" vertical="center"/>
      <protection/>
    </xf>
    <xf numFmtId="0" fontId="11" fillId="0" borderId="0" xfId="0" applyFont="1" applyFill="1" applyAlignment="1">
      <alignment horizontal="center" vertical="center"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38" fontId="0" fillId="0" borderId="0" xfId="48" applyFont="1" applyFill="1" applyAlignment="1" applyProtection="1">
      <alignment horizontal="left" vertical="center"/>
      <protection/>
    </xf>
    <xf numFmtId="38" fontId="1" fillId="0" borderId="0" xfId="48" applyFont="1" applyFill="1" applyAlignment="1" applyProtection="1">
      <alignment horizontal="right" vertical="center"/>
      <protection/>
    </xf>
    <xf numFmtId="38" fontId="0" fillId="0" borderId="0" xfId="48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205" fontId="0" fillId="0" borderId="12" xfId="0" applyNumberFormat="1" applyFont="1" applyFill="1" applyBorder="1" applyAlignment="1" applyProtection="1">
      <alignment horizontal="center" vertical="center"/>
      <protection/>
    </xf>
    <xf numFmtId="207" fontId="14" fillId="0" borderId="0" xfId="42" applyNumberFormat="1" applyFont="1" applyFill="1" applyAlignment="1" applyProtection="1">
      <alignment vertical="center"/>
      <protection/>
    </xf>
    <xf numFmtId="0" fontId="0" fillId="0" borderId="12" xfId="0" applyBorder="1" applyAlignment="1">
      <alignment horizontal="center"/>
    </xf>
    <xf numFmtId="0" fontId="0" fillId="0" borderId="18" xfId="0" applyFont="1" applyFill="1" applyBorder="1" applyAlignment="1" applyProtection="1">
      <alignment horizontal="center" vertical="center"/>
      <protection/>
    </xf>
    <xf numFmtId="38" fontId="15" fillId="0" borderId="12" xfId="0" applyNumberFormat="1" applyFont="1" applyFill="1" applyBorder="1" applyAlignment="1" applyProtection="1">
      <alignment horizontal="center" vertical="center"/>
      <protection/>
    </xf>
    <xf numFmtId="0" fontId="15" fillId="0" borderId="12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200" fontId="0" fillId="0" borderId="0" xfId="0" applyNumberFormat="1" applyFont="1" applyFill="1" applyAlignment="1">
      <alignment vertical="center"/>
    </xf>
    <xf numFmtId="0" fontId="15" fillId="0" borderId="12" xfId="0" applyFont="1" applyFill="1" applyBorder="1" applyAlignment="1" applyProtection="1">
      <alignment horizontal="distributed" vertical="center"/>
      <protection/>
    </xf>
    <xf numFmtId="200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201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201" fontId="0" fillId="0" borderId="0" xfId="0" applyNumberFormat="1" applyFont="1" applyFill="1" applyAlignment="1" applyProtection="1">
      <alignment vertical="center"/>
      <protection/>
    </xf>
    <xf numFmtId="201" fontId="0" fillId="0" borderId="0" xfId="0" applyNumberFormat="1" applyFont="1" applyFill="1" applyBorder="1" applyAlignment="1" applyProtection="1">
      <alignment horizontal="center" vertical="center"/>
      <protection/>
    </xf>
    <xf numFmtId="37" fontId="15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37" fontId="0" fillId="0" borderId="19" xfId="0" applyNumberFormat="1" applyFont="1" applyFill="1" applyBorder="1" applyAlignment="1" applyProtection="1">
      <alignment vertical="center"/>
      <protection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0" xfId="0" applyNumberFormat="1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37" fontId="0" fillId="0" borderId="0" xfId="0" applyNumberFormat="1" applyFont="1" applyFill="1" applyAlignment="1" applyProtection="1">
      <alignment horizontal="right" vertical="center"/>
      <protection/>
    </xf>
    <xf numFmtId="37" fontId="15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15" fillId="0" borderId="0" xfId="0" applyNumberFormat="1" applyFont="1" applyFill="1" applyAlignment="1" applyProtection="1">
      <alignment vertical="center"/>
      <protection/>
    </xf>
    <xf numFmtId="37" fontId="15" fillId="0" borderId="0" xfId="0" applyNumberFormat="1" applyFont="1" applyFill="1" applyBorder="1" applyAlignment="1" applyProtection="1">
      <alignment horizontal="right"/>
      <protection/>
    </xf>
    <xf numFmtId="37" fontId="15" fillId="0" borderId="0" xfId="0" applyNumberFormat="1" applyFont="1" applyFill="1" applyBorder="1" applyAlignment="1" applyProtection="1">
      <alignment/>
      <protection/>
    </xf>
    <xf numFmtId="37" fontId="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Alignment="1">
      <alignment vertical="center"/>
    </xf>
    <xf numFmtId="0" fontId="0" fillId="0" borderId="12" xfId="0" applyFill="1" applyBorder="1" applyAlignment="1" applyProtection="1">
      <alignment horizontal="left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12" xfId="0" applyBorder="1" applyAlignment="1">
      <alignment horizontal="left"/>
    </xf>
    <xf numFmtId="205" fontId="0" fillId="0" borderId="12" xfId="0" applyNumberForma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 applyProtection="1">
      <alignment horizontal="left" vertical="center" indent="2"/>
      <protection/>
    </xf>
    <xf numFmtId="205" fontId="0" fillId="0" borderId="12" xfId="0" applyNumberFormat="1" applyFont="1" applyFill="1" applyBorder="1" applyAlignment="1" applyProtection="1" quotePrefix="1">
      <alignment horizontal="right" vertical="center" indent="1"/>
      <protection/>
    </xf>
    <xf numFmtId="205" fontId="0" fillId="0" borderId="21" xfId="0" applyNumberFormat="1" applyFont="1" applyFill="1" applyBorder="1" applyAlignment="1" applyProtection="1" quotePrefix="1">
      <alignment horizontal="right" vertical="center" indent="1"/>
      <protection/>
    </xf>
    <xf numFmtId="0" fontId="15" fillId="0" borderId="12" xfId="0" applyFont="1" applyBorder="1" applyAlignment="1">
      <alignment horizontal="center"/>
    </xf>
    <xf numFmtId="0" fontId="8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 applyProtection="1">
      <alignment horizontal="center" vertical="center" textRotation="255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2" xfId="0" applyFont="1" applyBorder="1" applyAlignment="1">
      <alignment horizontal="distributed" vertical="center"/>
    </xf>
    <xf numFmtId="0" fontId="0" fillId="0" borderId="0" xfId="0" applyFont="1" applyAlignment="1">
      <alignment vertical="distributed" textRotation="255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 quotePrefix="1">
      <alignment horizontal="right"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22" xfId="0" applyFont="1" applyFill="1" applyBorder="1" applyAlignment="1" applyProtection="1">
      <alignment horizontal="right"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38" fontId="0" fillId="0" borderId="14" xfId="0" applyNumberFormat="1" applyFill="1" applyBorder="1" applyAlignment="1" applyProtection="1">
      <alignment horizontal="center" vertical="center"/>
      <protection/>
    </xf>
    <xf numFmtId="38" fontId="15" fillId="0" borderId="12" xfId="0" applyNumberFormat="1" applyFont="1" applyFill="1" applyBorder="1" applyAlignment="1" applyProtection="1">
      <alignment horizontal="distributed" vertical="center"/>
      <protection/>
    </xf>
    <xf numFmtId="38" fontId="0" fillId="0" borderId="12" xfId="0" applyNumberFormat="1" applyFont="1" applyFill="1" applyBorder="1" applyAlignment="1" applyProtection="1">
      <alignment horizontal="right" vertical="center" indent="1"/>
      <protection/>
    </xf>
    <xf numFmtId="38" fontId="0" fillId="0" borderId="0" xfId="0" applyNumberFormat="1" applyFont="1" applyFill="1" applyAlignment="1">
      <alignment vertical="center"/>
    </xf>
    <xf numFmtId="38" fontId="0" fillId="0" borderId="18" xfId="0" applyNumberFormat="1" applyFont="1" applyFill="1" applyBorder="1" applyAlignment="1" applyProtection="1">
      <alignment vertical="center"/>
      <protection/>
    </xf>
    <xf numFmtId="38" fontId="0" fillId="0" borderId="18" xfId="0" applyNumberFormat="1" applyFont="1" applyFill="1" applyBorder="1" applyAlignment="1" applyProtection="1">
      <alignment horizontal="center" vertical="center"/>
      <protection/>
    </xf>
    <xf numFmtId="38" fontId="0" fillId="0" borderId="18" xfId="0" applyNumberFormat="1" applyFont="1" applyFill="1" applyBorder="1" applyAlignment="1" applyProtection="1">
      <alignment horizontal="right" vertical="center"/>
      <protection/>
    </xf>
    <xf numFmtId="38" fontId="0" fillId="0" borderId="0" xfId="0" applyNumberFormat="1" applyFont="1" applyFill="1" applyBorder="1" applyAlignment="1">
      <alignment vertical="center"/>
    </xf>
    <xf numFmtId="38" fontId="0" fillId="0" borderId="12" xfId="0" applyNumberFormat="1" applyFont="1" applyFill="1" applyBorder="1" applyAlignment="1" applyProtection="1">
      <alignment vertical="center"/>
      <protection/>
    </xf>
    <xf numFmtId="203" fontId="0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12" xfId="0" applyNumberFormat="1" applyFont="1" applyFill="1" applyBorder="1" applyAlignment="1" applyProtection="1">
      <alignment horizontal="distributed" vertical="center"/>
      <protection/>
    </xf>
    <xf numFmtId="0" fontId="0" fillId="0" borderId="23" xfId="0" applyFill="1" applyBorder="1" applyAlignment="1" applyProtection="1">
      <alignment horizontal="center" vertical="center"/>
      <protection/>
    </xf>
    <xf numFmtId="0" fontId="0" fillId="0" borderId="0" xfId="0" applyFill="1" applyAlignment="1">
      <alignment vertical="center"/>
    </xf>
    <xf numFmtId="0" fontId="8" fillId="0" borderId="12" xfId="0" applyFont="1" applyFill="1" applyBorder="1" applyAlignment="1" applyProtection="1">
      <alignment vertical="center"/>
      <protection/>
    </xf>
    <xf numFmtId="0" fontId="8" fillId="0" borderId="12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 vertical="top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 quotePrefix="1">
      <alignment horizontal="right" vertical="center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1" fillId="0" borderId="12" xfId="0" applyFont="1" applyFill="1" applyBorder="1" applyAlignment="1" applyProtection="1">
      <alignment horizontal="center" vertical="center"/>
      <protection/>
    </xf>
    <xf numFmtId="37" fontId="1" fillId="0" borderId="0" xfId="0" applyNumberFormat="1" applyFont="1" applyFill="1" applyBorder="1" applyAlignment="1" applyProtection="1">
      <alignment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37" fontId="0" fillId="0" borderId="24" xfId="0" applyNumberFormat="1" applyFont="1" applyFill="1" applyBorder="1" applyAlignment="1" applyProtection="1">
      <alignment vertical="center"/>
      <protection/>
    </xf>
    <xf numFmtId="37" fontId="0" fillId="0" borderId="13" xfId="0" applyNumberFormat="1" applyFont="1" applyFill="1" applyBorder="1" applyAlignment="1" applyProtection="1">
      <alignment vertical="center"/>
      <protection/>
    </xf>
    <xf numFmtId="37" fontId="0" fillId="0" borderId="13" xfId="0" applyNumberFormat="1" applyFont="1" applyFill="1" applyBorder="1" applyAlignment="1" applyProtection="1">
      <alignment horizontal="right" vertical="center"/>
      <protection/>
    </xf>
    <xf numFmtId="37" fontId="0" fillId="0" borderId="25" xfId="0" applyNumberFormat="1" applyFont="1" applyFill="1" applyBorder="1" applyAlignment="1" applyProtection="1">
      <alignment horizontal="right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206" fontId="0" fillId="0" borderId="0" xfId="0" applyNumberFormat="1" applyFont="1" applyFill="1" applyAlignment="1">
      <alignment vertical="center"/>
    </xf>
    <xf numFmtId="37" fontId="0" fillId="0" borderId="19" xfId="0" applyNumberFormat="1" applyFont="1" applyBorder="1" applyAlignment="1" applyProtection="1">
      <alignment horizontal="right" vertical="center"/>
      <protection/>
    </xf>
    <xf numFmtId="37" fontId="0" fillId="0" borderId="0" xfId="0" applyNumberFormat="1" applyFont="1" applyBorder="1" applyAlignment="1" applyProtection="1">
      <alignment horizontal="right" vertical="center"/>
      <protection/>
    </xf>
    <xf numFmtId="37" fontId="0" fillId="0" borderId="25" xfId="0" applyNumberFormat="1" applyFont="1" applyBorder="1" applyAlignment="1" applyProtection="1">
      <alignment horizontal="right" vertical="center"/>
      <protection/>
    </xf>
    <xf numFmtId="0" fontId="0" fillId="0" borderId="18" xfId="0" applyFont="1" applyFill="1" applyBorder="1" applyAlignment="1" applyProtection="1">
      <alignment vertical="center"/>
      <protection/>
    </xf>
    <xf numFmtId="0" fontId="0" fillId="0" borderId="26" xfId="0" applyFill="1" applyBorder="1" applyAlignment="1" applyProtection="1">
      <alignment horizontal="center" vertical="center"/>
      <protection/>
    </xf>
    <xf numFmtId="206" fontId="8" fillId="0" borderId="0" xfId="0" applyNumberFormat="1" applyFont="1" applyFill="1" applyAlignment="1">
      <alignment vertical="center"/>
    </xf>
    <xf numFmtId="0" fontId="0" fillId="0" borderId="19" xfId="0" applyFont="1" applyFill="1" applyBorder="1" applyAlignment="1" applyProtection="1">
      <alignment horizontal="distributed" vertical="center"/>
      <protection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37" fontId="1" fillId="0" borderId="27" xfId="0" applyNumberFormat="1" applyFont="1" applyFill="1" applyBorder="1" applyAlignment="1" applyProtection="1">
      <alignment vertical="center"/>
      <protection/>
    </xf>
    <xf numFmtId="37" fontId="11" fillId="0" borderId="0" xfId="0" applyNumberFormat="1" applyFont="1" applyBorder="1" applyAlignment="1" applyProtection="1">
      <alignment vertical="center"/>
      <protection/>
    </xf>
    <xf numFmtId="38" fontId="15" fillId="0" borderId="0" xfId="48" applyFont="1" applyFill="1" applyAlignment="1" applyProtection="1">
      <alignment horizontal="right" vertical="center"/>
      <protection/>
    </xf>
    <xf numFmtId="0" fontId="15" fillId="0" borderId="0" xfId="0" applyFont="1" applyFill="1" applyAlignment="1">
      <alignment vertical="center"/>
    </xf>
    <xf numFmtId="37" fontId="11" fillId="0" borderId="19" xfId="0" applyNumberFormat="1" applyFont="1" applyBorder="1" applyAlignment="1" applyProtection="1">
      <alignment horizontal="right" vertical="center"/>
      <protection/>
    </xf>
    <xf numFmtId="37" fontId="1" fillId="0" borderId="0" xfId="0" applyNumberFormat="1" applyFont="1" applyBorder="1" applyAlignment="1" applyProtection="1">
      <alignment horizontal="right" vertical="center"/>
      <protection/>
    </xf>
    <xf numFmtId="37" fontId="11" fillId="0" borderId="0" xfId="0" applyNumberFormat="1" applyFont="1" applyBorder="1" applyAlignment="1" applyProtection="1">
      <alignment horizontal="right" vertical="center"/>
      <protection/>
    </xf>
    <xf numFmtId="38" fontId="0" fillId="0" borderId="0" xfId="48" applyFont="1" applyFill="1" applyAlignment="1" applyProtection="1">
      <alignment horizontal="right" vertical="center"/>
      <protection/>
    </xf>
    <xf numFmtId="37" fontId="0" fillId="0" borderId="19" xfId="0" applyNumberFormat="1" applyFont="1" applyBorder="1" applyAlignment="1" applyProtection="1">
      <alignment vertical="center"/>
      <protection/>
    </xf>
    <xf numFmtId="37" fontId="0" fillId="0" borderId="0" xfId="0" applyNumberFormat="1" applyFont="1" applyBorder="1" applyAlignment="1" applyProtection="1">
      <alignment vertical="center"/>
      <protection/>
    </xf>
    <xf numFmtId="37" fontId="0" fillId="0" borderId="13" xfId="0" applyNumberFormat="1" applyFont="1" applyBorder="1" applyAlignment="1" applyProtection="1">
      <alignment vertical="center"/>
      <protection/>
    </xf>
    <xf numFmtId="37" fontId="0" fillId="0" borderId="13" xfId="0" applyNumberFormat="1" applyFont="1" applyBorder="1" applyAlignment="1" applyProtection="1">
      <alignment horizontal="right" vertical="center"/>
      <protection/>
    </xf>
    <xf numFmtId="0" fontId="0" fillId="0" borderId="25" xfId="0" applyFont="1" applyFill="1" applyBorder="1" applyAlignment="1">
      <alignment vertical="center"/>
    </xf>
    <xf numFmtId="0" fontId="0" fillId="0" borderId="0" xfId="0" applyFont="1" applyFill="1" applyAlignment="1" applyProtection="1">
      <alignment horizontal="left" vertical="center"/>
      <protection/>
    </xf>
    <xf numFmtId="38" fontId="0" fillId="0" borderId="0" xfId="48" applyFont="1" applyFill="1" applyBorder="1" applyAlignment="1" applyProtection="1">
      <alignment horizontal="left" vertical="center"/>
      <protection/>
    </xf>
    <xf numFmtId="38" fontId="0" fillId="0" borderId="18" xfId="48" applyFont="1" applyFill="1" applyBorder="1" applyAlignment="1" applyProtection="1">
      <alignment horizontal="left" vertical="center"/>
      <protection/>
    </xf>
    <xf numFmtId="38" fontId="0" fillId="0" borderId="0" xfId="48" applyFont="1" applyFill="1" applyBorder="1" applyAlignment="1" applyProtection="1">
      <alignment horizontal="right" vertical="center"/>
      <protection/>
    </xf>
    <xf numFmtId="38" fontId="0" fillId="0" borderId="0" xfId="48" applyFont="1" applyFill="1" applyAlignment="1">
      <alignment horizontal="right" vertical="center"/>
    </xf>
    <xf numFmtId="0" fontId="0" fillId="0" borderId="19" xfId="0" applyFont="1" applyFill="1" applyBorder="1" applyAlignment="1" applyProtection="1">
      <alignment horizontal="distributed" vertical="center"/>
      <protection/>
    </xf>
    <xf numFmtId="0" fontId="0" fillId="0" borderId="24" xfId="0" applyFont="1" applyFill="1" applyBorder="1" applyAlignment="1" applyProtection="1">
      <alignment horizontal="distributed" vertical="center"/>
      <protection/>
    </xf>
    <xf numFmtId="37" fontId="0" fillId="0" borderId="25" xfId="0" applyNumberFormat="1" applyFont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1" fillId="0" borderId="28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37" fontId="15" fillId="0" borderId="19" xfId="0" applyNumberFormat="1" applyFont="1" applyFill="1" applyBorder="1" applyAlignment="1" applyProtection="1">
      <alignment vertical="center"/>
      <protection/>
    </xf>
    <xf numFmtId="207" fontId="0" fillId="0" borderId="0" xfId="42" applyNumberFormat="1" applyFont="1" applyFill="1" applyAlignment="1" applyProtection="1">
      <alignment vertical="center"/>
      <protection/>
    </xf>
    <xf numFmtId="207" fontId="0" fillId="0" borderId="19" xfId="42" applyNumberFormat="1" applyFont="1" applyFill="1" applyBorder="1" applyAlignment="1" applyProtection="1">
      <alignment vertical="center"/>
      <protection/>
    </xf>
    <xf numFmtId="207" fontId="0" fillId="0" borderId="0" xfId="42" applyNumberFormat="1" applyFont="1" applyFill="1" applyBorder="1" applyAlignment="1" applyProtection="1">
      <alignment vertical="center"/>
      <protection/>
    </xf>
    <xf numFmtId="207" fontId="0" fillId="0" borderId="24" xfId="42" applyNumberFormat="1" applyFont="1" applyFill="1" applyBorder="1" applyAlignment="1" applyProtection="1">
      <alignment vertical="center"/>
      <protection/>
    </xf>
    <xf numFmtId="207" fontId="0" fillId="0" borderId="13" xfId="42" applyNumberFormat="1" applyFont="1" applyFill="1" applyBorder="1" applyAlignment="1" applyProtection="1">
      <alignment vertical="center"/>
      <protection/>
    </xf>
    <xf numFmtId="207" fontId="0" fillId="0" borderId="25" xfId="42" applyNumberFormat="1" applyFont="1" applyFill="1" applyBorder="1" applyAlignment="1" applyProtection="1">
      <alignment vertical="center"/>
      <protection/>
    </xf>
    <xf numFmtId="201" fontId="15" fillId="0" borderId="0" xfId="0" applyNumberFormat="1" applyFont="1" applyFill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center" vertical="center"/>
      <protection/>
    </xf>
    <xf numFmtId="203" fontId="0" fillId="0" borderId="0" xfId="0" applyNumberFormat="1" applyFont="1" applyFill="1" applyBorder="1" applyAlignment="1" applyProtection="1">
      <alignment vertical="center"/>
      <protection/>
    </xf>
    <xf numFmtId="203" fontId="0" fillId="0" borderId="0" xfId="0" applyNumberFormat="1" applyFont="1" applyFill="1" applyAlignment="1" applyProtection="1">
      <alignment horizontal="right" vertical="center"/>
      <protection/>
    </xf>
    <xf numFmtId="38" fontId="0" fillId="0" borderId="0" xfId="0" applyNumberFormat="1" applyFont="1" applyFill="1" applyBorder="1" applyAlignment="1" applyProtection="1">
      <alignment horizontal="center" vertical="center"/>
      <protection/>
    </xf>
    <xf numFmtId="38" fontId="15" fillId="0" borderId="0" xfId="0" applyNumberFormat="1" applyFont="1" applyFill="1" applyBorder="1" applyAlignment="1" applyProtection="1">
      <alignment vertical="center"/>
      <protection/>
    </xf>
    <xf numFmtId="203" fontId="15" fillId="0" borderId="0" xfId="0" applyNumberFormat="1" applyFont="1" applyFill="1" applyBorder="1" applyAlignment="1" applyProtection="1">
      <alignment vertical="center"/>
      <protection/>
    </xf>
    <xf numFmtId="203" fontId="15" fillId="0" borderId="0" xfId="0" applyNumberFormat="1" applyFont="1" applyFill="1" applyAlignment="1" applyProtection="1">
      <alignment horizontal="right" vertical="center"/>
      <protection/>
    </xf>
    <xf numFmtId="38" fontId="0" fillId="0" borderId="0" xfId="0" applyNumberFormat="1" applyFont="1" applyFill="1" applyAlignment="1" applyProtection="1">
      <alignment vertical="center"/>
      <protection/>
    </xf>
    <xf numFmtId="37" fontId="0" fillId="0" borderId="25" xfId="0" applyNumberFormat="1" applyFont="1" applyFill="1" applyBorder="1" applyAlignment="1" applyProtection="1">
      <alignment vertical="center"/>
      <protection/>
    </xf>
    <xf numFmtId="37" fontId="15" fillId="0" borderId="0" xfId="0" applyNumberFormat="1" applyFont="1" applyFill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/>
      <protection/>
    </xf>
    <xf numFmtId="37" fontId="0" fillId="0" borderId="19" xfId="0" applyNumberFormat="1" applyFont="1" applyFill="1" applyBorder="1" applyAlignment="1" applyProtection="1">
      <alignment horizontal="right"/>
      <protection/>
    </xf>
    <xf numFmtId="37" fontId="0" fillId="0" borderId="0" xfId="0" applyNumberFormat="1" applyFont="1" applyFill="1" applyBorder="1" applyAlignment="1" applyProtection="1">
      <alignment/>
      <protection/>
    </xf>
    <xf numFmtId="37" fontId="0" fillId="0" borderId="24" xfId="0" applyNumberFormat="1" applyFont="1" applyFill="1" applyBorder="1" applyAlignment="1" applyProtection="1">
      <alignment horizontal="right"/>
      <protection/>
    </xf>
    <xf numFmtId="37" fontId="0" fillId="0" borderId="13" xfId="0" applyNumberFormat="1" applyFont="1" applyFill="1" applyBorder="1" applyAlignment="1" applyProtection="1">
      <alignment horizontal="right"/>
      <protection/>
    </xf>
    <xf numFmtId="37" fontId="0" fillId="0" borderId="13" xfId="0" applyNumberFormat="1" applyFont="1" applyFill="1" applyBorder="1" applyAlignment="1" applyProtection="1">
      <alignment/>
      <protection/>
    </xf>
    <xf numFmtId="37" fontId="15" fillId="0" borderId="27" xfId="0" applyNumberFormat="1" applyFont="1" applyFill="1" applyBorder="1" applyAlignment="1" applyProtection="1">
      <alignment/>
      <protection/>
    </xf>
    <xf numFmtId="37" fontId="15" fillId="0" borderId="19" xfId="0" applyNumberFormat="1" applyFont="1" applyFill="1" applyBorder="1" applyAlignment="1" applyProtection="1">
      <alignment/>
      <protection/>
    </xf>
    <xf numFmtId="37" fontId="15" fillId="0" borderId="19" xfId="0" applyNumberFormat="1" applyFont="1" applyFill="1" applyBorder="1" applyAlignment="1" applyProtection="1">
      <alignment horizontal="right"/>
      <protection/>
    </xf>
    <xf numFmtId="204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19" xfId="0" applyNumberFormat="1" applyFont="1" applyFill="1" applyBorder="1" applyAlignment="1" applyProtection="1">
      <alignment horizontal="right" vertical="center"/>
      <protection/>
    </xf>
    <xf numFmtId="204" fontId="0" fillId="0" borderId="25" xfId="0" applyNumberFormat="1" applyFont="1" applyFill="1" applyBorder="1" applyAlignment="1" applyProtection="1">
      <alignment horizontal="right" vertical="center"/>
      <protection/>
    </xf>
    <xf numFmtId="37" fontId="0" fillId="0" borderId="28" xfId="0" applyNumberFormat="1" applyFont="1" applyFill="1" applyBorder="1" applyAlignment="1" applyProtection="1">
      <alignment horizontal="right" vertical="center"/>
      <protection/>
    </xf>
    <xf numFmtId="37" fontId="0" fillId="0" borderId="27" xfId="0" applyNumberFormat="1" applyFont="1" applyFill="1" applyBorder="1" applyAlignment="1" applyProtection="1">
      <alignment horizontal="right" vertical="center"/>
      <protection/>
    </xf>
    <xf numFmtId="37" fontId="0" fillId="0" borderId="18" xfId="0" applyNumberFormat="1" applyFont="1" applyFill="1" applyBorder="1" applyAlignment="1" applyProtection="1">
      <alignment horizontal="right" vertical="center"/>
      <protection/>
    </xf>
    <xf numFmtId="204" fontId="0" fillId="0" borderId="18" xfId="0" applyNumberFormat="1" applyFont="1" applyFill="1" applyBorder="1" applyAlignment="1" applyProtection="1">
      <alignment horizontal="right" vertical="center"/>
      <protection/>
    </xf>
    <xf numFmtId="37" fontId="15" fillId="0" borderId="29" xfId="0" applyNumberFormat="1" applyFont="1" applyFill="1" applyBorder="1" applyAlignment="1" applyProtection="1">
      <alignment horizontal="right" vertical="center"/>
      <protection/>
    </xf>
    <xf numFmtId="204" fontId="15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5" xfId="0" applyFill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0" fontId="0" fillId="0" borderId="19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5" xfId="0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 applyProtection="1">
      <alignment horizontal="center" vertical="center" textRotation="255"/>
      <protection/>
    </xf>
    <xf numFmtId="0" fontId="0" fillId="0" borderId="0" xfId="0" applyFont="1" applyAlignment="1">
      <alignment horizontal="center" vertical="center" textRotation="255"/>
    </xf>
    <xf numFmtId="0" fontId="0" fillId="0" borderId="0" xfId="0" applyFont="1" applyFill="1" applyAlignment="1">
      <alignment horizontal="center" vertical="center" textRotation="255"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13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0" xfId="0" applyFont="1" applyFill="1" applyAlignment="1" applyProtection="1">
      <alignment horizontal="center" vertical="distributed" textRotation="255"/>
      <protection/>
    </xf>
    <xf numFmtId="0" fontId="0" fillId="0" borderId="0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center" vertical="center" textRotation="255"/>
      <protection/>
    </xf>
    <xf numFmtId="0" fontId="0" fillId="0" borderId="0" xfId="0" applyFont="1" applyFill="1" applyAlignment="1" applyProtection="1">
      <alignment horizontal="distributed" vertical="center"/>
      <protection/>
    </xf>
    <xf numFmtId="0" fontId="0" fillId="0" borderId="0" xfId="0" applyFont="1" applyFill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0" xfId="0" applyFill="1" applyAlignment="1" applyProtection="1">
      <alignment horizontal="center" vertical="center" textRotation="255"/>
      <protection/>
    </xf>
    <xf numFmtId="0" fontId="0" fillId="0" borderId="0" xfId="0" applyFont="1" applyAlignment="1">
      <alignment horizontal="distributed" vertical="center"/>
    </xf>
    <xf numFmtId="0" fontId="0" fillId="0" borderId="30" xfId="0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>
      <alignment horizontal="center" vertical="center"/>
    </xf>
    <xf numFmtId="0" fontId="15" fillId="0" borderId="0" xfId="0" applyFont="1" applyFill="1" applyAlignment="1" applyProtection="1">
      <alignment horizontal="distributed" vertical="center"/>
      <protection/>
    </xf>
    <xf numFmtId="0" fontId="15" fillId="0" borderId="12" xfId="0" applyFont="1" applyFill="1" applyBorder="1" applyAlignment="1" applyProtection="1">
      <alignment horizontal="distributed" vertical="center"/>
      <protection/>
    </xf>
    <xf numFmtId="0" fontId="0" fillId="0" borderId="31" xfId="0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>
      <alignment horizontal="center" vertical="center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7" xfId="0" applyFont="1" applyBorder="1" applyAlignment="1">
      <alignment horizontal="center" vertical="center"/>
    </xf>
    <xf numFmtId="0" fontId="6" fillId="0" borderId="0" xfId="0" applyFont="1" applyFill="1" applyAlignment="1" applyProtection="1">
      <alignment horizontal="distributed" vertical="center"/>
      <protection/>
    </xf>
    <xf numFmtId="0" fontId="6" fillId="0" borderId="0" xfId="0" applyFont="1" applyFill="1" applyAlignment="1">
      <alignment horizontal="distributed" vertical="center"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 applyProtection="1">
      <alignment horizontal="distributed" vertical="center"/>
      <protection/>
    </xf>
    <xf numFmtId="0" fontId="0" fillId="0" borderId="0" xfId="0" applyFont="1" applyFill="1" applyAlignment="1">
      <alignment horizontal="center" vertical="center" textRotation="255"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>
      <alignment horizontal="center" vertical="center"/>
    </xf>
    <xf numFmtId="38" fontId="0" fillId="0" borderId="0" xfId="0" applyNumberFormat="1" applyFill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38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38" fontId="0" fillId="0" borderId="32" xfId="0" applyNumberFormat="1" applyFont="1" applyFill="1" applyBorder="1" applyAlignment="1" applyProtection="1">
      <alignment horizontal="center" vertical="center"/>
      <protection/>
    </xf>
    <xf numFmtId="38" fontId="0" fillId="0" borderId="11" xfId="0" applyNumberFormat="1" applyFont="1" applyFill="1" applyBorder="1" applyAlignment="1">
      <alignment horizontal="center" vertical="center"/>
    </xf>
    <xf numFmtId="38" fontId="0" fillId="0" borderId="33" xfId="0" applyNumberFormat="1" applyFont="1" applyFill="1" applyBorder="1" applyAlignment="1">
      <alignment horizontal="center" vertical="center"/>
    </xf>
    <xf numFmtId="38" fontId="0" fillId="0" borderId="11" xfId="0" applyNumberFormat="1" applyFont="1" applyFill="1" applyBorder="1" applyAlignment="1" applyProtection="1">
      <alignment horizontal="center" vertical="center"/>
      <protection/>
    </xf>
    <xf numFmtId="38" fontId="17" fillId="0" borderId="0" xfId="0" applyNumberFormat="1" applyFont="1" applyFill="1" applyBorder="1" applyAlignment="1" applyProtection="1">
      <alignment horizontal="center" vertical="center"/>
      <protection/>
    </xf>
    <xf numFmtId="38" fontId="0" fillId="0" borderId="0" xfId="0" applyNumberFormat="1" applyFill="1" applyBorder="1" applyAlignment="1" applyProtection="1">
      <alignment horizontal="center" vertical="center"/>
      <protection/>
    </xf>
    <xf numFmtId="38" fontId="0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12" xfId="0" applyFont="1" applyFill="1" applyBorder="1" applyAlignment="1" applyProtection="1">
      <alignment horizontal="center" vertical="center"/>
      <protection/>
    </xf>
    <xf numFmtId="0" fontId="15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 applyProtection="1">
      <alignment horizontal="distributed" vertical="center"/>
      <protection/>
    </xf>
    <xf numFmtId="0" fontId="0" fillId="0" borderId="12" xfId="0" applyFill="1" applyBorder="1" applyAlignment="1" applyProtection="1">
      <alignment horizontal="distributed" vertical="center" wrapText="1"/>
      <protection/>
    </xf>
    <xf numFmtId="0" fontId="7" fillId="0" borderId="0" xfId="0" applyFont="1" applyFill="1" applyAlignment="1">
      <alignment horizontal="center" vertical="center"/>
    </xf>
    <xf numFmtId="0" fontId="0" fillId="0" borderId="22" xfId="0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31" xfId="0" applyFont="1" applyFill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32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31" xfId="0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0" fontId="0" fillId="0" borderId="2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>
      <alignment vertical="center"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28" xfId="0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distributed" vertical="center"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>
      <alignment vertical="center"/>
    </xf>
    <xf numFmtId="0" fontId="0" fillId="0" borderId="31" xfId="0" applyFont="1" applyFill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0" fontId="0" fillId="0" borderId="2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 wrapText="1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distributed" vertical="center"/>
      <protection/>
    </xf>
    <xf numFmtId="0" fontId="1" fillId="0" borderId="0" xfId="0" applyFont="1" applyFill="1" applyBorder="1" applyAlignment="1" applyProtection="1">
      <alignment horizontal="distributed" vertical="center"/>
      <protection/>
    </xf>
    <xf numFmtId="0" fontId="1" fillId="0" borderId="12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2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Border="1" applyAlignment="1">
      <alignment horizontal="center" vertical="center" wrapText="1"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37" xfId="0" applyFont="1" applyFill="1" applyBorder="1" applyAlignment="1" applyProtection="1">
      <alignment horizontal="center" vertical="center" wrapText="1"/>
      <protection/>
    </xf>
    <xf numFmtId="0" fontId="0" fillId="0" borderId="38" xfId="0" applyFont="1" applyFill="1" applyBorder="1" applyAlignment="1" applyProtection="1">
      <alignment horizontal="center" vertical="center" wrapText="1"/>
      <protection/>
    </xf>
    <xf numFmtId="0" fontId="0" fillId="0" borderId="39" xfId="0" applyFont="1" applyFill="1" applyBorder="1" applyAlignment="1" applyProtection="1">
      <alignment horizontal="center" vertical="center" wrapText="1"/>
      <protection/>
    </xf>
    <xf numFmtId="0" fontId="0" fillId="0" borderId="40" xfId="0" applyFont="1" applyFill="1" applyBorder="1" applyAlignment="1" applyProtection="1">
      <alignment horizontal="center" vertical="center" wrapText="1"/>
      <protection/>
    </xf>
    <xf numFmtId="0" fontId="0" fillId="0" borderId="41" xfId="0" applyFont="1" applyFill="1" applyBorder="1" applyAlignment="1" applyProtection="1">
      <alignment horizontal="center" vertical="center" wrapText="1"/>
      <protection/>
    </xf>
    <xf numFmtId="0" fontId="0" fillId="0" borderId="42" xfId="0" applyFont="1" applyFill="1" applyBorder="1" applyAlignment="1" applyProtection="1">
      <alignment horizontal="center" vertical="center" wrapText="1"/>
      <protection/>
    </xf>
    <xf numFmtId="0" fontId="0" fillId="0" borderId="43" xfId="0" applyFont="1" applyFill="1" applyBorder="1" applyAlignment="1" applyProtection="1">
      <alignment horizontal="center" vertical="center" wrapText="1"/>
      <protection/>
    </xf>
    <xf numFmtId="0" fontId="0" fillId="0" borderId="37" xfId="0" applyFont="1" applyFill="1" applyBorder="1" applyAlignment="1" applyProtection="1">
      <alignment horizontal="center" vertical="center"/>
      <protection/>
    </xf>
    <xf numFmtId="0" fontId="0" fillId="0" borderId="44" xfId="0" applyFont="1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0" borderId="45" xfId="0" applyFont="1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left" vertical="center"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38" fontId="0" fillId="0" borderId="11" xfId="48" applyFont="1" applyFill="1" applyBorder="1" applyAlignment="1" applyProtection="1">
      <alignment horizontal="center" vertical="center"/>
      <protection/>
    </xf>
    <xf numFmtId="38" fontId="0" fillId="0" borderId="15" xfId="48" applyFont="1" applyFill="1" applyBorder="1" applyAlignment="1" applyProtection="1">
      <alignment horizontal="center" vertical="center"/>
      <protection/>
    </xf>
    <xf numFmtId="38" fontId="0" fillId="0" borderId="46" xfId="48" applyFont="1" applyFill="1" applyBorder="1" applyAlignment="1" applyProtection="1">
      <alignment horizontal="center" vertical="center"/>
      <protection/>
    </xf>
    <xf numFmtId="38" fontId="0" fillId="0" borderId="27" xfId="48" applyFont="1" applyFill="1" applyBorder="1" applyAlignment="1" applyProtection="1">
      <alignment horizontal="center" vertical="center"/>
      <protection/>
    </xf>
    <xf numFmtId="38" fontId="0" fillId="0" borderId="47" xfId="48" applyFont="1" applyFill="1" applyBorder="1" applyAlignment="1" applyProtection="1">
      <alignment horizontal="center" vertical="center"/>
      <protection/>
    </xf>
    <xf numFmtId="38" fontId="0" fillId="0" borderId="15" xfId="48" applyFont="1" applyFill="1" applyBorder="1" applyAlignment="1" applyProtection="1">
      <alignment horizontal="center" vertical="center" wrapText="1"/>
      <protection/>
    </xf>
    <xf numFmtId="38" fontId="0" fillId="0" borderId="17" xfId="48" applyFont="1" applyFill="1" applyBorder="1" applyAlignment="1" applyProtection="1">
      <alignment horizontal="center" vertical="center" wrapText="1"/>
      <protection/>
    </xf>
    <xf numFmtId="38" fontId="0" fillId="0" borderId="28" xfId="48" applyFont="1" applyFill="1" applyBorder="1" applyAlignment="1" applyProtection="1">
      <alignment horizontal="center" vertical="center"/>
      <protection/>
    </xf>
    <xf numFmtId="38" fontId="0" fillId="0" borderId="24" xfId="48" applyFont="1" applyFill="1" applyBorder="1" applyAlignment="1" applyProtection="1">
      <alignment horizontal="center" vertical="center"/>
      <protection/>
    </xf>
    <xf numFmtId="38" fontId="0" fillId="0" borderId="17" xfId="48" applyFont="1" applyFill="1" applyBorder="1" applyAlignment="1" applyProtection="1">
      <alignment horizontal="center" vertical="center"/>
      <protection/>
    </xf>
    <xf numFmtId="38" fontId="0" fillId="0" borderId="20" xfId="48" applyFont="1" applyFill="1" applyBorder="1" applyAlignment="1" applyProtection="1">
      <alignment horizontal="center" vertical="center"/>
      <protection/>
    </xf>
    <xf numFmtId="38" fontId="0" fillId="0" borderId="25" xfId="48" applyFont="1" applyFill="1" applyBorder="1" applyAlignment="1" applyProtection="1">
      <alignment horizontal="center" vertical="center"/>
      <protection/>
    </xf>
    <xf numFmtId="38" fontId="0" fillId="0" borderId="21" xfId="48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38" fontId="0" fillId="0" borderId="15" xfId="48" applyFont="1" applyFill="1" applyBorder="1" applyAlignment="1" applyProtection="1">
      <alignment horizontal="center" vertical="center" wrapText="1"/>
      <protection/>
    </xf>
    <xf numFmtId="38" fontId="0" fillId="0" borderId="17" xfId="48" applyFont="1" applyFill="1" applyBorder="1" applyAlignment="1" applyProtection="1">
      <alignment horizontal="center" vertical="center" wrapText="1"/>
      <protection/>
    </xf>
    <xf numFmtId="38" fontId="0" fillId="0" borderId="10" xfId="48" applyFont="1" applyFill="1" applyBorder="1" applyAlignment="1" applyProtection="1">
      <alignment horizontal="center" vertical="center" wrapText="1"/>
      <protection/>
    </xf>
    <xf numFmtId="38" fontId="0" fillId="0" borderId="0" xfId="48" applyFont="1" applyFill="1" applyBorder="1" applyAlignment="1" applyProtection="1">
      <alignment horizontal="center" vertical="center" wrapText="1"/>
      <protection/>
    </xf>
    <xf numFmtId="38" fontId="0" fillId="0" borderId="47" xfId="48" applyFont="1" applyFill="1" applyBorder="1" applyAlignment="1" applyProtection="1">
      <alignment horizontal="center" vertical="center" wrapText="1"/>
      <protection/>
    </xf>
    <xf numFmtId="38" fontId="0" fillId="0" borderId="32" xfId="48" applyFont="1" applyFill="1" applyBorder="1" applyAlignment="1" applyProtection="1">
      <alignment horizontal="center" vertical="center"/>
      <protection/>
    </xf>
    <xf numFmtId="38" fontId="0" fillId="0" borderId="11" xfId="48" applyFont="1" applyFill="1" applyBorder="1" applyAlignment="1" applyProtection="1">
      <alignment horizontal="center" vertical="center"/>
      <protection/>
    </xf>
    <xf numFmtId="0" fontId="12" fillId="0" borderId="12" xfId="0" applyFont="1" applyFill="1" applyBorder="1" applyAlignment="1" applyProtection="1">
      <alignment horizontal="distributed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19050</xdr:rowOff>
    </xdr:from>
    <xdr:to>
      <xdr:col>6</xdr:col>
      <xdr:colOff>0</xdr:colOff>
      <xdr:row>5</xdr:row>
      <xdr:rowOff>228600</xdr:rowOff>
    </xdr:to>
    <xdr:sp>
      <xdr:nvSpPr>
        <xdr:cNvPr id="1" name="Line 1"/>
        <xdr:cNvSpPr>
          <a:spLocks/>
        </xdr:cNvSpPr>
      </xdr:nvSpPr>
      <xdr:spPr>
        <a:xfrm>
          <a:off x="0" y="990600"/>
          <a:ext cx="28670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66675</xdr:colOff>
      <xdr:row>43</xdr:row>
      <xdr:rowOff>104775</xdr:rowOff>
    </xdr:from>
    <xdr:to>
      <xdr:col>4</xdr:col>
      <xdr:colOff>180975</xdr:colOff>
      <xdr:row>45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1057275" y="10734675"/>
          <a:ext cx="104775" cy="514350"/>
        </a:xfrm>
        <a:prstGeom prst="leftBrace">
          <a:avLst>
            <a:gd name="adj" fmla="val -4194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39</xdr:row>
      <xdr:rowOff>9525</xdr:rowOff>
    </xdr:from>
    <xdr:to>
      <xdr:col>2</xdr:col>
      <xdr:colOff>152400</xdr:colOff>
      <xdr:row>44</xdr:row>
      <xdr:rowOff>66675</xdr:rowOff>
    </xdr:to>
    <xdr:sp>
      <xdr:nvSpPr>
        <xdr:cNvPr id="3" name="AutoShape 3"/>
        <xdr:cNvSpPr>
          <a:spLocks/>
        </xdr:cNvSpPr>
      </xdr:nvSpPr>
      <xdr:spPr>
        <a:xfrm>
          <a:off x="561975" y="9648825"/>
          <a:ext cx="85725" cy="1295400"/>
        </a:xfrm>
        <a:prstGeom prst="leftBrace">
          <a:avLst>
            <a:gd name="adj" fmla="val -4159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85725</xdr:colOff>
      <xdr:row>13</xdr:row>
      <xdr:rowOff>123825</xdr:rowOff>
    </xdr:from>
    <xdr:to>
      <xdr:col>3</xdr:col>
      <xdr:colOff>161925</xdr:colOff>
      <xdr:row>15</xdr:row>
      <xdr:rowOff>161925</xdr:rowOff>
    </xdr:to>
    <xdr:sp>
      <xdr:nvSpPr>
        <xdr:cNvPr id="4" name="AutoShape 4"/>
        <xdr:cNvSpPr>
          <a:spLocks/>
        </xdr:cNvSpPr>
      </xdr:nvSpPr>
      <xdr:spPr>
        <a:xfrm>
          <a:off x="828675" y="3324225"/>
          <a:ext cx="85725" cy="533400"/>
        </a:xfrm>
        <a:prstGeom prst="leftBrace">
          <a:avLst>
            <a:gd name="adj" fmla="val -4193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85725</xdr:colOff>
      <xdr:row>16</xdr:row>
      <xdr:rowOff>66675</xdr:rowOff>
    </xdr:from>
    <xdr:to>
      <xdr:col>3</xdr:col>
      <xdr:colOff>180975</xdr:colOff>
      <xdr:row>17</xdr:row>
      <xdr:rowOff>161925</xdr:rowOff>
    </xdr:to>
    <xdr:sp>
      <xdr:nvSpPr>
        <xdr:cNvPr id="5" name="AutoShape 5"/>
        <xdr:cNvSpPr>
          <a:spLocks/>
        </xdr:cNvSpPr>
      </xdr:nvSpPr>
      <xdr:spPr>
        <a:xfrm>
          <a:off x="828675" y="4010025"/>
          <a:ext cx="95250" cy="342900"/>
        </a:xfrm>
        <a:prstGeom prst="leftBrace">
          <a:avLst>
            <a:gd name="adj" fmla="val -4187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14</xdr:row>
      <xdr:rowOff>133350</xdr:rowOff>
    </xdr:from>
    <xdr:to>
      <xdr:col>1</xdr:col>
      <xdr:colOff>161925</xdr:colOff>
      <xdr:row>18</xdr:row>
      <xdr:rowOff>47625</xdr:rowOff>
    </xdr:to>
    <xdr:sp>
      <xdr:nvSpPr>
        <xdr:cNvPr id="6" name="AutoShape 6"/>
        <xdr:cNvSpPr>
          <a:spLocks/>
        </xdr:cNvSpPr>
      </xdr:nvSpPr>
      <xdr:spPr>
        <a:xfrm>
          <a:off x="285750" y="3581400"/>
          <a:ext cx="133350" cy="904875"/>
        </a:xfrm>
        <a:prstGeom prst="leftBrace">
          <a:avLst>
            <a:gd name="adj" fmla="val -3540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114300</xdr:colOff>
      <xdr:row>11</xdr:row>
      <xdr:rowOff>76200</xdr:rowOff>
    </xdr:from>
    <xdr:to>
      <xdr:col>1</xdr:col>
      <xdr:colOff>180975</xdr:colOff>
      <xdr:row>12</xdr:row>
      <xdr:rowOff>171450</xdr:rowOff>
    </xdr:to>
    <xdr:sp>
      <xdr:nvSpPr>
        <xdr:cNvPr id="7" name="AutoShape 7"/>
        <xdr:cNvSpPr>
          <a:spLocks/>
        </xdr:cNvSpPr>
      </xdr:nvSpPr>
      <xdr:spPr>
        <a:xfrm>
          <a:off x="361950" y="2781300"/>
          <a:ext cx="57150" cy="342900"/>
        </a:xfrm>
        <a:prstGeom prst="leftBrace">
          <a:avLst>
            <a:gd name="adj" fmla="val -4045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104775</xdr:colOff>
      <xdr:row>37</xdr:row>
      <xdr:rowOff>123825</xdr:rowOff>
    </xdr:from>
    <xdr:to>
      <xdr:col>5</xdr:col>
      <xdr:colOff>9525</xdr:colOff>
      <xdr:row>42</xdr:row>
      <xdr:rowOff>180975</xdr:rowOff>
    </xdr:to>
    <xdr:sp>
      <xdr:nvSpPr>
        <xdr:cNvPr id="8" name="AutoShape 8"/>
        <xdr:cNvSpPr>
          <a:spLocks/>
        </xdr:cNvSpPr>
      </xdr:nvSpPr>
      <xdr:spPr>
        <a:xfrm>
          <a:off x="1095375" y="9267825"/>
          <a:ext cx="152400" cy="1295400"/>
        </a:xfrm>
        <a:prstGeom prst="leftBrace">
          <a:avLst>
            <a:gd name="adj" fmla="val -3752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104775</xdr:colOff>
      <xdr:row>32</xdr:row>
      <xdr:rowOff>114300</xdr:rowOff>
    </xdr:from>
    <xdr:to>
      <xdr:col>4</xdr:col>
      <xdr:colOff>180975</xdr:colOff>
      <xdr:row>34</xdr:row>
      <xdr:rowOff>161925</xdr:rowOff>
    </xdr:to>
    <xdr:sp>
      <xdr:nvSpPr>
        <xdr:cNvPr id="9" name="AutoShape 9"/>
        <xdr:cNvSpPr>
          <a:spLocks/>
        </xdr:cNvSpPr>
      </xdr:nvSpPr>
      <xdr:spPr>
        <a:xfrm>
          <a:off x="1095375" y="8020050"/>
          <a:ext cx="66675" cy="542925"/>
        </a:xfrm>
        <a:prstGeom prst="leftBrace">
          <a:avLst>
            <a:gd name="adj" fmla="val -306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</xdr:rowOff>
    </xdr:from>
    <xdr:to>
      <xdr:col>2</xdr:col>
      <xdr:colOff>0</xdr:colOff>
      <xdr:row>6</xdr:row>
      <xdr:rowOff>152400</xdr:rowOff>
    </xdr:to>
    <xdr:sp>
      <xdr:nvSpPr>
        <xdr:cNvPr id="1" name="Line 1"/>
        <xdr:cNvSpPr>
          <a:spLocks/>
        </xdr:cNvSpPr>
      </xdr:nvSpPr>
      <xdr:spPr>
        <a:xfrm>
          <a:off x="0" y="981075"/>
          <a:ext cx="180975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295275</xdr:colOff>
      <xdr:row>8</xdr:row>
      <xdr:rowOff>66675</xdr:rowOff>
    </xdr:from>
    <xdr:to>
      <xdr:col>0</xdr:col>
      <xdr:colOff>361950</xdr:colOff>
      <xdr:row>9</xdr:row>
      <xdr:rowOff>209550</xdr:rowOff>
    </xdr:to>
    <xdr:sp>
      <xdr:nvSpPr>
        <xdr:cNvPr id="2" name="AutoShape 2"/>
        <xdr:cNvSpPr>
          <a:spLocks/>
        </xdr:cNvSpPr>
      </xdr:nvSpPr>
      <xdr:spPr>
        <a:xfrm>
          <a:off x="295275" y="1819275"/>
          <a:ext cx="57150" cy="409575"/>
        </a:xfrm>
        <a:prstGeom prst="leftBrace">
          <a:avLst>
            <a:gd name="adj" fmla="val -4318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295275</xdr:colOff>
      <xdr:row>25</xdr:row>
      <xdr:rowOff>76200</xdr:rowOff>
    </xdr:from>
    <xdr:to>
      <xdr:col>0</xdr:col>
      <xdr:colOff>361950</xdr:colOff>
      <xdr:row>26</xdr:row>
      <xdr:rowOff>190500</xdr:rowOff>
    </xdr:to>
    <xdr:sp>
      <xdr:nvSpPr>
        <xdr:cNvPr id="3" name="AutoShape 3"/>
        <xdr:cNvSpPr>
          <a:spLocks/>
        </xdr:cNvSpPr>
      </xdr:nvSpPr>
      <xdr:spPr>
        <a:xfrm>
          <a:off x="295275" y="6362700"/>
          <a:ext cx="57150" cy="381000"/>
        </a:xfrm>
        <a:prstGeom prst="leftBrace">
          <a:avLst>
            <a:gd name="adj" fmla="val -3915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266700</xdr:colOff>
      <xdr:row>29</xdr:row>
      <xdr:rowOff>28575</xdr:rowOff>
    </xdr:from>
    <xdr:to>
      <xdr:col>0</xdr:col>
      <xdr:colOff>333375</xdr:colOff>
      <xdr:row>30</xdr:row>
      <xdr:rowOff>219075</xdr:rowOff>
    </xdr:to>
    <xdr:sp>
      <xdr:nvSpPr>
        <xdr:cNvPr id="4" name="AutoShape 4"/>
        <xdr:cNvSpPr>
          <a:spLocks/>
        </xdr:cNvSpPr>
      </xdr:nvSpPr>
      <xdr:spPr>
        <a:xfrm>
          <a:off x="266700" y="7381875"/>
          <a:ext cx="76200" cy="457200"/>
        </a:xfrm>
        <a:prstGeom prst="leftBrace">
          <a:avLst>
            <a:gd name="adj" fmla="val -4189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266700</xdr:colOff>
      <xdr:row>33</xdr:row>
      <xdr:rowOff>19050</xdr:rowOff>
    </xdr:from>
    <xdr:to>
      <xdr:col>0</xdr:col>
      <xdr:colOff>342900</xdr:colOff>
      <xdr:row>34</xdr:row>
      <xdr:rowOff>200025</xdr:rowOff>
    </xdr:to>
    <xdr:sp>
      <xdr:nvSpPr>
        <xdr:cNvPr id="5" name="AutoShape 7"/>
        <xdr:cNvSpPr>
          <a:spLocks/>
        </xdr:cNvSpPr>
      </xdr:nvSpPr>
      <xdr:spPr>
        <a:xfrm>
          <a:off x="266700" y="8439150"/>
          <a:ext cx="85725" cy="447675"/>
        </a:xfrm>
        <a:prstGeom prst="leftBrace">
          <a:avLst>
            <a:gd name="adj" fmla="val -4172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18</xdr:row>
      <xdr:rowOff>180975</xdr:rowOff>
    </xdr:from>
    <xdr:to>
      <xdr:col>0</xdr:col>
      <xdr:colOff>371475</xdr:colOff>
      <xdr:row>20</xdr:row>
      <xdr:rowOff>85725</xdr:rowOff>
    </xdr:to>
    <xdr:sp>
      <xdr:nvSpPr>
        <xdr:cNvPr id="6" name="AutoShape 8"/>
        <xdr:cNvSpPr>
          <a:spLocks/>
        </xdr:cNvSpPr>
      </xdr:nvSpPr>
      <xdr:spPr>
        <a:xfrm>
          <a:off x="285750" y="4600575"/>
          <a:ext cx="85725" cy="438150"/>
        </a:xfrm>
        <a:prstGeom prst="leftBrace">
          <a:avLst>
            <a:gd name="adj" fmla="val -4172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3"/>
  <sheetViews>
    <sheetView zoomScale="70" zoomScaleNormal="70" zoomScalePageLayoutView="0" workbookViewId="0" topLeftCell="A1">
      <selection activeCell="A18" sqref="A18"/>
    </sheetView>
  </sheetViews>
  <sheetFormatPr defaultColWidth="10.59765625" defaultRowHeight="15"/>
  <cols>
    <col min="1" max="1" width="17.3984375" style="20" customWidth="1"/>
    <col min="2" max="13" width="10.09765625" style="20" customWidth="1"/>
    <col min="14" max="14" width="11.19921875" style="20" customWidth="1"/>
    <col min="15" max="21" width="10.09765625" style="20" customWidth="1"/>
    <col min="22" max="16384" width="10.59765625" style="20" customWidth="1"/>
  </cols>
  <sheetData>
    <row r="1" spans="1:21" s="26" customFormat="1" ht="19.5" customHeight="1">
      <c r="A1" s="25" t="s">
        <v>0</v>
      </c>
      <c r="C1" s="71"/>
      <c r="U1" s="27" t="s">
        <v>1</v>
      </c>
    </row>
    <row r="2" spans="1:21" s="2" customFormat="1" ht="24.75" customHeight="1">
      <c r="A2" s="239" t="s">
        <v>296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</row>
    <row r="3" spans="1:21" s="3" customFormat="1" ht="19.5" customHeight="1">
      <c r="A3" s="240" t="s">
        <v>297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</row>
    <row r="4" spans="1:21" s="3" customFormat="1" ht="18" customHeight="1" thickBot="1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6" t="s">
        <v>251</v>
      </c>
    </row>
    <row r="5" spans="1:21" s="3" customFormat="1" ht="15" customHeight="1">
      <c r="A5" s="241" t="s">
        <v>2</v>
      </c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</row>
    <row r="6" spans="1:21" s="3" customFormat="1" ht="15" customHeight="1">
      <c r="A6" s="242"/>
      <c r="B6" s="9"/>
      <c r="C6" s="245" t="s">
        <v>4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1"/>
      <c r="T6" s="245" t="s">
        <v>6</v>
      </c>
      <c r="U6" s="10"/>
    </row>
    <row r="7" spans="1:21" s="1" customFormat="1" ht="15" customHeight="1">
      <c r="A7" s="242"/>
      <c r="B7" s="12" t="s">
        <v>3</v>
      </c>
      <c r="C7" s="246"/>
      <c r="D7" s="14"/>
      <c r="E7" s="248" t="s">
        <v>17</v>
      </c>
      <c r="F7" s="248" t="s">
        <v>20</v>
      </c>
      <c r="G7" s="15"/>
      <c r="H7" s="16"/>
      <c r="I7" s="16"/>
      <c r="J7" s="16"/>
      <c r="K7" s="17"/>
      <c r="L7" s="233" t="s">
        <v>305</v>
      </c>
      <c r="M7" s="13"/>
      <c r="N7" s="233" t="s">
        <v>304</v>
      </c>
      <c r="O7" s="253" t="s">
        <v>18</v>
      </c>
      <c r="P7" s="13"/>
      <c r="Q7" s="248" t="s">
        <v>16</v>
      </c>
      <c r="R7" s="248" t="s">
        <v>19</v>
      </c>
      <c r="S7" s="233" t="s">
        <v>303</v>
      </c>
      <c r="T7" s="246"/>
      <c r="U7" s="236" t="s">
        <v>21</v>
      </c>
    </row>
    <row r="8" spans="1:21" s="1" customFormat="1" ht="15" customHeight="1">
      <c r="A8" s="243"/>
      <c r="B8" s="18"/>
      <c r="C8" s="246"/>
      <c r="D8" s="28" t="s">
        <v>5</v>
      </c>
      <c r="E8" s="234"/>
      <c r="F8" s="234"/>
      <c r="G8" s="13" t="s">
        <v>7</v>
      </c>
      <c r="H8" s="249" t="s">
        <v>8</v>
      </c>
      <c r="I8" s="249" t="s">
        <v>9</v>
      </c>
      <c r="J8" s="249" t="s">
        <v>10</v>
      </c>
      <c r="K8" s="249" t="s">
        <v>11</v>
      </c>
      <c r="L8" s="234"/>
      <c r="M8" s="13" t="s">
        <v>12</v>
      </c>
      <c r="N8" s="251"/>
      <c r="O8" s="251"/>
      <c r="P8" s="13" t="s">
        <v>13</v>
      </c>
      <c r="Q8" s="234"/>
      <c r="R8" s="234"/>
      <c r="S8" s="234"/>
      <c r="T8" s="246"/>
      <c r="U8" s="237"/>
    </row>
    <row r="9" spans="1:21" s="1" customFormat="1" ht="15" customHeight="1">
      <c r="A9" s="244"/>
      <c r="B9" s="19"/>
      <c r="C9" s="247"/>
      <c r="D9" s="29"/>
      <c r="E9" s="235"/>
      <c r="F9" s="235"/>
      <c r="G9" s="17"/>
      <c r="H9" s="250"/>
      <c r="I9" s="250"/>
      <c r="J9" s="250"/>
      <c r="K9" s="250"/>
      <c r="L9" s="235"/>
      <c r="M9" s="17"/>
      <c r="N9" s="252"/>
      <c r="O9" s="252"/>
      <c r="P9" s="17"/>
      <c r="Q9" s="235"/>
      <c r="R9" s="235"/>
      <c r="S9" s="235"/>
      <c r="T9" s="247"/>
      <c r="U9" s="238"/>
    </row>
    <row r="10" spans="1:21" s="1" customFormat="1" ht="15" customHeight="1">
      <c r="A10" s="101" t="s">
        <v>14</v>
      </c>
      <c r="B10" s="79">
        <f>SUM(C10,T10)</f>
        <v>10000</v>
      </c>
      <c r="C10" s="79">
        <f>SUM(D10:G10,L10:S10)</f>
        <v>9997.2</v>
      </c>
      <c r="D10" s="79">
        <v>213.5</v>
      </c>
      <c r="E10" s="79">
        <v>61.6</v>
      </c>
      <c r="F10" s="79">
        <v>659</v>
      </c>
      <c r="G10" s="79">
        <f>SUM(H10:K10)</f>
        <v>4181.7</v>
      </c>
      <c r="H10" s="79">
        <v>2629.1</v>
      </c>
      <c r="I10" s="79">
        <v>1280.8</v>
      </c>
      <c r="J10" s="79">
        <v>261.6</v>
      </c>
      <c r="K10" s="79">
        <v>10.2</v>
      </c>
      <c r="L10" s="79">
        <v>432.9</v>
      </c>
      <c r="M10" s="79">
        <v>237.2</v>
      </c>
      <c r="N10" s="79">
        <v>359.4</v>
      </c>
      <c r="O10" s="79">
        <v>139.4</v>
      </c>
      <c r="P10" s="79">
        <v>2205.5</v>
      </c>
      <c r="Q10" s="79">
        <v>184.7</v>
      </c>
      <c r="R10" s="79">
        <v>795.1</v>
      </c>
      <c r="S10" s="79">
        <v>527.2</v>
      </c>
      <c r="T10" s="79">
        <f>SUM(U10)</f>
        <v>2.8</v>
      </c>
      <c r="U10" s="79">
        <v>2.8</v>
      </c>
    </row>
    <row r="11" spans="1:21" s="1" customFormat="1" ht="15" customHeight="1">
      <c r="A11" s="13"/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4"/>
      <c r="N11" s="84"/>
      <c r="O11" s="84"/>
      <c r="P11" s="84"/>
      <c r="Q11" s="84"/>
      <c r="R11" s="84"/>
      <c r="S11" s="84"/>
      <c r="T11" s="84"/>
      <c r="U11" s="84"/>
    </row>
    <row r="12" spans="1:21" s="1" customFormat="1" ht="15" customHeight="1">
      <c r="A12" s="100" t="s">
        <v>298</v>
      </c>
      <c r="B12" s="82">
        <v>79.4</v>
      </c>
      <c r="C12" s="82">
        <v>79.3</v>
      </c>
      <c r="D12" s="81">
        <v>89.8</v>
      </c>
      <c r="E12" s="81">
        <v>61.9</v>
      </c>
      <c r="F12" s="81">
        <v>136.6</v>
      </c>
      <c r="G12" s="81">
        <v>67.2</v>
      </c>
      <c r="H12" s="81">
        <v>55.8</v>
      </c>
      <c r="I12" s="81">
        <v>64</v>
      </c>
      <c r="J12" s="81">
        <v>49.3</v>
      </c>
      <c r="K12" s="81">
        <v>111.2</v>
      </c>
      <c r="L12" s="81">
        <v>96.4</v>
      </c>
      <c r="M12" s="81">
        <v>47.9</v>
      </c>
      <c r="N12" s="81">
        <v>79.1</v>
      </c>
      <c r="O12" s="81">
        <v>85.7</v>
      </c>
      <c r="P12" s="81">
        <v>101.6</v>
      </c>
      <c r="Q12" s="81">
        <v>135.1</v>
      </c>
      <c r="R12" s="81">
        <v>101.1</v>
      </c>
      <c r="S12" s="81">
        <v>67.5</v>
      </c>
      <c r="T12" s="79">
        <f aca="true" t="shared" si="0" ref="T12:T19">SUM(U12)</f>
        <v>72.4</v>
      </c>
      <c r="U12" s="81">
        <v>72.4</v>
      </c>
    </row>
    <row r="13" spans="1:21" s="1" customFormat="1" ht="15" customHeight="1">
      <c r="A13" s="104">
        <v>62</v>
      </c>
      <c r="B13" s="82">
        <v>82.8</v>
      </c>
      <c r="C13" s="82">
        <v>82.8</v>
      </c>
      <c r="D13" s="81">
        <v>92</v>
      </c>
      <c r="E13" s="81">
        <v>62.7</v>
      </c>
      <c r="F13" s="81">
        <v>136.9</v>
      </c>
      <c r="G13" s="81">
        <v>77.5</v>
      </c>
      <c r="H13" s="81">
        <v>65.8</v>
      </c>
      <c r="I13" s="81">
        <v>70.2</v>
      </c>
      <c r="J13" s="81">
        <v>82.3</v>
      </c>
      <c r="K13" s="81">
        <v>115</v>
      </c>
      <c r="L13" s="81">
        <v>94.5</v>
      </c>
      <c r="M13" s="81">
        <v>57.8</v>
      </c>
      <c r="N13" s="81">
        <v>81.4</v>
      </c>
      <c r="O13" s="81">
        <v>94.5</v>
      </c>
      <c r="P13" s="81">
        <v>97.4</v>
      </c>
      <c r="Q13" s="81">
        <v>136.2</v>
      </c>
      <c r="R13" s="81">
        <v>102.3</v>
      </c>
      <c r="S13" s="81">
        <v>75.5</v>
      </c>
      <c r="T13" s="79">
        <f t="shared" si="0"/>
        <v>77.3</v>
      </c>
      <c r="U13" s="81">
        <v>77.3</v>
      </c>
    </row>
    <row r="14" spans="1:21" s="1" customFormat="1" ht="15" customHeight="1">
      <c r="A14" s="104">
        <v>63</v>
      </c>
      <c r="B14" s="82">
        <v>92.8</v>
      </c>
      <c r="C14" s="82">
        <v>92.8</v>
      </c>
      <c r="D14" s="81">
        <v>84.8</v>
      </c>
      <c r="E14" s="81">
        <v>71</v>
      </c>
      <c r="F14" s="81">
        <v>140.6</v>
      </c>
      <c r="G14" s="81">
        <v>81</v>
      </c>
      <c r="H14" s="81">
        <v>82.8</v>
      </c>
      <c r="I14" s="81">
        <v>76</v>
      </c>
      <c r="J14" s="81">
        <v>85.4</v>
      </c>
      <c r="K14" s="81">
        <v>119</v>
      </c>
      <c r="L14" s="81">
        <v>94.6</v>
      </c>
      <c r="M14" s="81">
        <v>73.7</v>
      </c>
      <c r="N14" s="81">
        <v>89.4</v>
      </c>
      <c r="O14" s="81">
        <v>96.6</v>
      </c>
      <c r="P14" s="81">
        <v>96.9</v>
      </c>
      <c r="Q14" s="81">
        <v>147.3</v>
      </c>
      <c r="R14" s="81">
        <v>101</v>
      </c>
      <c r="S14" s="81">
        <v>93.2</v>
      </c>
      <c r="T14" s="79">
        <f t="shared" si="0"/>
        <v>92.2</v>
      </c>
      <c r="U14" s="81">
        <v>92.2</v>
      </c>
    </row>
    <row r="15" spans="1:21" s="1" customFormat="1" ht="15" customHeight="1">
      <c r="A15" s="102" t="s">
        <v>299</v>
      </c>
      <c r="B15" s="81">
        <v>97</v>
      </c>
      <c r="C15" s="81">
        <v>97</v>
      </c>
      <c r="D15" s="81">
        <v>91</v>
      </c>
      <c r="E15" s="81">
        <v>86.8</v>
      </c>
      <c r="F15" s="81">
        <v>117.7</v>
      </c>
      <c r="G15" s="81">
        <v>91.5</v>
      </c>
      <c r="H15" s="81">
        <v>93.3</v>
      </c>
      <c r="I15" s="81">
        <v>88.6</v>
      </c>
      <c r="J15" s="81">
        <v>88.4</v>
      </c>
      <c r="K15" s="81">
        <v>107.9</v>
      </c>
      <c r="L15" s="81">
        <v>95.1</v>
      </c>
      <c r="M15" s="81">
        <v>90.8</v>
      </c>
      <c r="N15" s="81">
        <v>103.7</v>
      </c>
      <c r="O15" s="81">
        <v>100.2</v>
      </c>
      <c r="P15" s="81">
        <v>98.5</v>
      </c>
      <c r="Q15" s="81">
        <v>126.5</v>
      </c>
      <c r="R15" s="81">
        <v>100.1</v>
      </c>
      <c r="S15" s="81">
        <v>95.21</v>
      </c>
      <c r="T15" s="79">
        <f t="shared" si="0"/>
        <v>101.8</v>
      </c>
      <c r="U15" s="81">
        <v>101.8</v>
      </c>
    </row>
    <row r="16" spans="1:21" s="1" customFormat="1" ht="15" customHeight="1">
      <c r="A16" s="13">
        <v>2</v>
      </c>
      <c r="B16" s="81">
        <v>100</v>
      </c>
      <c r="C16" s="81">
        <v>100</v>
      </c>
      <c r="D16" s="81">
        <v>100</v>
      </c>
      <c r="E16" s="81">
        <v>100</v>
      </c>
      <c r="F16" s="81">
        <v>100</v>
      </c>
      <c r="G16" s="81">
        <v>100</v>
      </c>
      <c r="H16" s="81">
        <v>100</v>
      </c>
      <c r="I16" s="81">
        <v>100</v>
      </c>
      <c r="J16" s="81">
        <v>100</v>
      </c>
      <c r="K16" s="81">
        <v>100</v>
      </c>
      <c r="L16" s="81">
        <v>100</v>
      </c>
      <c r="M16" s="81">
        <v>100</v>
      </c>
      <c r="N16" s="81">
        <v>100</v>
      </c>
      <c r="O16" s="81">
        <v>100</v>
      </c>
      <c r="P16" s="81">
        <v>100</v>
      </c>
      <c r="Q16" s="81">
        <v>100</v>
      </c>
      <c r="R16" s="81">
        <v>100</v>
      </c>
      <c r="S16" s="81">
        <v>100</v>
      </c>
      <c r="T16" s="79">
        <f t="shared" si="0"/>
        <v>100</v>
      </c>
      <c r="U16" s="81">
        <v>100</v>
      </c>
    </row>
    <row r="17" spans="1:21" s="1" customFormat="1" ht="15" customHeight="1">
      <c r="A17" s="13">
        <v>3</v>
      </c>
      <c r="B17" s="82">
        <v>100.1</v>
      </c>
      <c r="C17" s="82">
        <v>100.1</v>
      </c>
      <c r="D17" s="81">
        <v>96.9</v>
      </c>
      <c r="E17" s="81">
        <v>98.6</v>
      </c>
      <c r="F17" s="81">
        <v>113.2</v>
      </c>
      <c r="G17" s="81">
        <v>96.5</v>
      </c>
      <c r="H17" s="81">
        <v>89</v>
      </c>
      <c r="I17" s="81">
        <v>111.5</v>
      </c>
      <c r="J17" s="81">
        <v>99.4</v>
      </c>
      <c r="K17" s="81">
        <v>79.2</v>
      </c>
      <c r="L17" s="81">
        <v>101.8</v>
      </c>
      <c r="M17" s="81">
        <v>110</v>
      </c>
      <c r="N17" s="81">
        <v>97.1</v>
      </c>
      <c r="O17" s="81">
        <v>98.9</v>
      </c>
      <c r="P17" s="81">
        <v>103.7</v>
      </c>
      <c r="Q17" s="81">
        <v>99.5</v>
      </c>
      <c r="R17" s="81">
        <v>97.6</v>
      </c>
      <c r="S17" s="81">
        <v>98.9</v>
      </c>
      <c r="T17" s="79">
        <f t="shared" si="0"/>
        <v>97.8</v>
      </c>
      <c r="U17" s="81">
        <v>97.8</v>
      </c>
    </row>
    <row r="18" spans="1:21" s="1" customFormat="1" ht="15" customHeight="1">
      <c r="A18" s="72">
        <v>4</v>
      </c>
      <c r="B18" s="83">
        <v>94.7</v>
      </c>
      <c r="C18" s="83">
        <v>94.7</v>
      </c>
      <c r="D18" s="81">
        <v>81.7</v>
      </c>
      <c r="E18" s="81">
        <v>103.4</v>
      </c>
      <c r="F18" s="81">
        <v>97.9</v>
      </c>
      <c r="G18" s="81">
        <v>86</v>
      </c>
      <c r="H18" s="81">
        <v>75.9</v>
      </c>
      <c r="I18" s="81">
        <v>107.6</v>
      </c>
      <c r="J18" s="81">
        <v>81.6</v>
      </c>
      <c r="K18" s="81">
        <v>79.3</v>
      </c>
      <c r="L18" s="81">
        <v>101.8</v>
      </c>
      <c r="M18" s="81">
        <v>130.9</v>
      </c>
      <c r="N18" s="81">
        <v>99.4</v>
      </c>
      <c r="O18" s="81">
        <v>97.5</v>
      </c>
      <c r="P18" s="81">
        <v>104.9</v>
      </c>
      <c r="Q18" s="81">
        <v>95.8</v>
      </c>
      <c r="R18" s="81">
        <v>94.5</v>
      </c>
      <c r="S18" s="81">
        <v>96.2</v>
      </c>
      <c r="T18" s="79">
        <f t="shared" si="0"/>
        <v>81.5</v>
      </c>
      <c r="U18" s="81">
        <v>81.5</v>
      </c>
    </row>
    <row r="19" spans="1:21" s="1" customFormat="1" ht="15" customHeight="1">
      <c r="A19" s="72">
        <v>5</v>
      </c>
      <c r="B19" s="83">
        <v>87.9</v>
      </c>
      <c r="C19" s="83">
        <v>87.9</v>
      </c>
      <c r="D19" s="81">
        <v>75.2</v>
      </c>
      <c r="E19" s="81">
        <v>101.8</v>
      </c>
      <c r="F19" s="81">
        <v>91.6</v>
      </c>
      <c r="G19" s="81">
        <v>79.6</v>
      </c>
      <c r="H19" s="81">
        <v>67.3</v>
      </c>
      <c r="I19" s="81">
        <v>108</v>
      </c>
      <c r="J19" s="81">
        <v>64.3</v>
      </c>
      <c r="K19" s="81">
        <v>64.8</v>
      </c>
      <c r="L19" s="81">
        <v>96.4</v>
      </c>
      <c r="M19" s="81">
        <v>107</v>
      </c>
      <c r="N19" s="81">
        <v>94.9</v>
      </c>
      <c r="O19" s="81">
        <v>95.2</v>
      </c>
      <c r="P19" s="81">
        <v>98.9</v>
      </c>
      <c r="Q19" s="81">
        <v>86.3</v>
      </c>
      <c r="R19" s="81">
        <v>87.6</v>
      </c>
      <c r="S19" s="81">
        <v>85.1</v>
      </c>
      <c r="T19" s="79">
        <f t="shared" si="0"/>
        <v>82.2</v>
      </c>
      <c r="U19" s="81">
        <v>82.2</v>
      </c>
    </row>
    <row r="20" spans="1:21" s="1" customFormat="1" ht="15" customHeight="1">
      <c r="A20" s="72">
        <v>6</v>
      </c>
      <c r="B20" s="83">
        <f>AVERAGE(B24:B35)</f>
        <v>88.69999999999999</v>
      </c>
      <c r="C20" s="83">
        <f>AVERAGE(C24:C35)</f>
        <v>88.69999999999999</v>
      </c>
      <c r="D20" s="83">
        <f aca="true" t="shared" si="1" ref="D20:U20">AVERAGE(D24:D35)</f>
        <v>76.18333333333335</v>
      </c>
      <c r="E20" s="83">
        <f t="shared" si="1"/>
        <v>99.97499999999998</v>
      </c>
      <c r="F20" s="83">
        <f t="shared" si="1"/>
        <v>79.74166666666667</v>
      </c>
      <c r="G20" s="83">
        <f t="shared" si="1"/>
        <v>80.93333333333332</v>
      </c>
      <c r="H20" s="83">
        <f t="shared" si="1"/>
        <v>67.075</v>
      </c>
      <c r="I20" s="83">
        <f t="shared" si="1"/>
        <v>112.79166666666664</v>
      </c>
      <c r="J20" s="83">
        <f t="shared" si="1"/>
        <v>65.35000000000001</v>
      </c>
      <c r="K20" s="83">
        <f t="shared" si="1"/>
        <v>50.5</v>
      </c>
      <c r="L20" s="83">
        <f t="shared" si="1"/>
        <v>88.89999999999998</v>
      </c>
      <c r="M20" s="83">
        <f t="shared" si="1"/>
        <v>109.13333333333334</v>
      </c>
      <c r="N20" s="83">
        <v>126.3</v>
      </c>
      <c r="O20" s="83">
        <f t="shared" si="1"/>
        <v>93.83333333333333</v>
      </c>
      <c r="P20" s="83">
        <f t="shared" si="1"/>
        <v>99.64999999999999</v>
      </c>
      <c r="Q20" s="83">
        <f t="shared" si="1"/>
        <v>84.84166666666665</v>
      </c>
      <c r="R20" s="83">
        <f t="shared" si="1"/>
        <v>86.90833333333335</v>
      </c>
      <c r="S20" s="83">
        <f t="shared" si="1"/>
        <v>87.15833333333332</v>
      </c>
      <c r="T20" s="83">
        <f t="shared" si="1"/>
        <v>72.20833333333333</v>
      </c>
      <c r="U20" s="83">
        <f t="shared" si="1"/>
        <v>72.20833333333333</v>
      </c>
    </row>
    <row r="21" spans="1:21" s="1" customFormat="1" ht="15" customHeight="1">
      <c r="A21" s="72">
        <v>7</v>
      </c>
      <c r="B21" s="83">
        <f>AVERAGE(B37:B48)</f>
        <v>89.50833333333334</v>
      </c>
      <c r="C21" s="83">
        <f>AVERAGE(C37:C48)</f>
        <v>89.52499999999999</v>
      </c>
      <c r="D21" s="83">
        <f aca="true" t="shared" si="2" ref="D21:U21">AVERAGE(D37:D48)</f>
        <v>84.53333333333333</v>
      </c>
      <c r="E21" s="83">
        <f t="shared" si="2"/>
        <v>103.35833333333333</v>
      </c>
      <c r="F21" s="83">
        <f t="shared" si="2"/>
        <v>78.58333333333333</v>
      </c>
      <c r="G21" s="83">
        <f t="shared" si="2"/>
        <v>80.2</v>
      </c>
      <c r="H21" s="83">
        <f t="shared" si="2"/>
        <v>63.89166666666667</v>
      </c>
      <c r="I21" s="83">
        <f t="shared" si="2"/>
        <v>115.44166666666666</v>
      </c>
      <c r="J21" s="83">
        <f t="shared" si="2"/>
        <v>71.85000000000001</v>
      </c>
      <c r="K21" s="83">
        <f t="shared" si="2"/>
        <v>67.45</v>
      </c>
      <c r="L21" s="83">
        <f t="shared" si="2"/>
        <v>92.78333333333335</v>
      </c>
      <c r="M21" s="83">
        <f t="shared" si="2"/>
        <v>126.05</v>
      </c>
      <c r="N21" s="83">
        <f t="shared" si="2"/>
        <v>134.19166666666666</v>
      </c>
      <c r="O21" s="83">
        <f t="shared" si="2"/>
        <v>95.53333333333332</v>
      </c>
      <c r="P21" s="83">
        <f t="shared" si="2"/>
        <v>99.55833333333332</v>
      </c>
      <c r="Q21" s="83">
        <f t="shared" si="2"/>
        <v>89.25</v>
      </c>
      <c r="R21" s="83">
        <f t="shared" si="2"/>
        <v>88.34166666666665</v>
      </c>
      <c r="S21" s="83">
        <f t="shared" si="2"/>
        <v>86.44166666666668</v>
      </c>
      <c r="T21" s="83">
        <f t="shared" si="2"/>
        <v>53.58333333333334</v>
      </c>
      <c r="U21" s="83">
        <f t="shared" si="2"/>
        <v>53.58333333333334</v>
      </c>
    </row>
    <row r="22" spans="1:21" s="108" customFormat="1" ht="15" customHeight="1">
      <c r="A22" s="107">
        <v>8</v>
      </c>
      <c r="B22" s="204">
        <f>AVERAGE(B50:B61)</f>
        <v>92.05833333333335</v>
      </c>
      <c r="C22" s="204">
        <f>AVERAGE(C50:C61)</f>
        <v>92.06666666666668</v>
      </c>
      <c r="D22" s="204">
        <f aca="true" t="shared" si="3" ref="D22:U22">AVERAGE(D50:D61)</f>
        <v>85.14166666666667</v>
      </c>
      <c r="E22" s="204">
        <f t="shared" si="3"/>
        <v>114.35000000000001</v>
      </c>
      <c r="F22" s="204">
        <f t="shared" si="3"/>
        <v>80.43333333333334</v>
      </c>
      <c r="G22" s="204">
        <f t="shared" si="3"/>
        <v>83.40000000000002</v>
      </c>
      <c r="H22" s="204">
        <f t="shared" si="3"/>
        <v>59.725000000000016</v>
      </c>
      <c r="I22" s="204">
        <f t="shared" si="3"/>
        <v>135.73333333333332</v>
      </c>
      <c r="J22" s="204">
        <f t="shared" si="3"/>
        <v>65.35</v>
      </c>
      <c r="K22" s="204">
        <f t="shared" si="3"/>
        <v>81.75000000000001</v>
      </c>
      <c r="L22" s="204">
        <f t="shared" si="3"/>
        <v>99.88333333333334</v>
      </c>
      <c r="M22" s="204">
        <f t="shared" si="3"/>
        <v>189.50833333333333</v>
      </c>
      <c r="N22" s="204">
        <f t="shared" si="3"/>
        <v>150.75</v>
      </c>
      <c r="O22" s="204">
        <f t="shared" si="3"/>
        <v>99.09166666666665</v>
      </c>
      <c r="P22" s="204">
        <f t="shared" si="3"/>
        <v>89.41833333333335</v>
      </c>
      <c r="Q22" s="204">
        <f t="shared" si="3"/>
        <v>90.17500000000001</v>
      </c>
      <c r="R22" s="204">
        <f t="shared" si="3"/>
        <v>87.63333333333333</v>
      </c>
      <c r="S22" s="204">
        <f t="shared" si="3"/>
        <v>101.65833333333332</v>
      </c>
      <c r="T22" s="204">
        <f t="shared" si="3"/>
        <v>55.550000000000004</v>
      </c>
      <c r="U22" s="204">
        <f t="shared" si="3"/>
        <v>55.550000000000004</v>
      </c>
    </row>
    <row r="23" spans="1:21" ht="15" customHeight="1">
      <c r="A23" s="13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4"/>
      <c r="N23" s="84"/>
      <c r="O23" s="84"/>
      <c r="P23" s="84"/>
      <c r="Q23" s="84"/>
      <c r="R23" s="84"/>
      <c r="S23" s="84"/>
      <c r="T23" s="84"/>
      <c r="U23" s="84"/>
    </row>
    <row r="24" spans="1:21" ht="15" customHeight="1">
      <c r="A24" s="103" t="s">
        <v>302</v>
      </c>
      <c r="B24" s="198">
        <v>84.8</v>
      </c>
      <c r="C24" s="198">
        <v>84.8</v>
      </c>
      <c r="D24" s="198">
        <v>61.8</v>
      </c>
      <c r="E24" s="198">
        <v>101.9</v>
      </c>
      <c r="F24" s="198">
        <v>91.4</v>
      </c>
      <c r="G24" s="198">
        <v>74.8</v>
      </c>
      <c r="H24" s="198">
        <v>61.1</v>
      </c>
      <c r="I24" s="198">
        <v>108.3</v>
      </c>
      <c r="J24" s="198">
        <v>48.5</v>
      </c>
      <c r="K24" s="198">
        <v>57.3</v>
      </c>
      <c r="L24" s="198">
        <v>73.8</v>
      </c>
      <c r="M24" s="198">
        <v>108.2</v>
      </c>
      <c r="N24" s="198">
        <v>116.2</v>
      </c>
      <c r="O24" s="198">
        <v>84.7</v>
      </c>
      <c r="P24" s="198">
        <v>99.2</v>
      </c>
      <c r="Q24" s="198">
        <v>77.1</v>
      </c>
      <c r="R24" s="198">
        <v>82.9</v>
      </c>
      <c r="S24" s="198">
        <v>85.5</v>
      </c>
      <c r="T24" s="198">
        <f>SUM(U24)</f>
        <v>9.7</v>
      </c>
      <c r="U24" s="198">
        <v>9.7</v>
      </c>
    </row>
    <row r="25" spans="1:21" ht="15" customHeight="1">
      <c r="A25" s="105">
        <v>2</v>
      </c>
      <c r="B25" s="198">
        <v>86.5</v>
      </c>
      <c r="C25" s="198">
        <v>86.5</v>
      </c>
      <c r="D25" s="198">
        <v>73.5</v>
      </c>
      <c r="E25" s="198">
        <v>103</v>
      </c>
      <c r="F25" s="198">
        <v>81.9</v>
      </c>
      <c r="G25" s="198">
        <v>79.4</v>
      </c>
      <c r="H25" s="198">
        <v>65.9</v>
      </c>
      <c r="I25" s="198">
        <v>110.3</v>
      </c>
      <c r="J25" s="198">
        <v>65.6</v>
      </c>
      <c r="K25" s="198">
        <v>27.4</v>
      </c>
      <c r="L25" s="198">
        <v>85.3</v>
      </c>
      <c r="M25" s="198">
        <v>107.4</v>
      </c>
      <c r="N25" s="198">
        <v>109.7</v>
      </c>
      <c r="O25" s="198">
        <v>85.3</v>
      </c>
      <c r="P25" s="198">
        <v>98.1</v>
      </c>
      <c r="Q25" s="198">
        <v>79.4</v>
      </c>
      <c r="R25" s="198">
        <v>85</v>
      </c>
      <c r="S25" s="198">
        <v>85</v>
      </c>
      <c r="T25" s="198">
        <f aca="true" t="shared" si="4" ref="T25:T61">SUM(U25)</f>
        <v>32</v>
      </c>
      <c r="U25" s="198">
        <v>32</v>
      </c>
    </row>
    <row r="26" spans="1:21" ht="15" customHeight="1">
      <c r="A26" s="105">
        <v>3</v>
      </c>
      <c r="B26" s="198">
        <v>94.3</v>
      </c>
      <c r="C26" s="198">
        <v>94.3</v>
      </c>
      <c r="D26" s="198">
        <v>74.6</v>
      </c>
      <c r="E26" s="198">
        <v>104.9</v>
      </c>
      <c r="F26" s="198">
        <v>89.3</v>
      </c>
      <c r="G26" s="198">
        <v>90.6</v>
      </c>
      <c r="H26" s="198">
        <v>78.1</v>
      </c>
      <c r="I26" s="198">
        <v>116.1</v>
      </c>
      <c r="J26" s="198">
        <v>93.3</v>
      </c>
      <c r="K26" s="198">
        <v>48</v>
      </c>
      <c r="L26" s="198">
        <v>94</v>
      </c>
      <c r="M26" s="198">
        <v>108.7</v>
      </c>
      <c r="N26" s="198">
        <v>134.4</v>
      </c>
      <c r="O26" s="198">
        <v>98.8</v>
      </c>
      <c r="P26" s="198">
        <v>99.7</v>
      </c>
      <c r="Q26" s="198">
        <v>91.9</v>
      </c>
      <c r="R26" s="198">
        <v>87.8</v>
      </c>
      <c r="S26" s="198">
        <v>89.5</v>
      </c>
      <c r="T26" s="198">
        <f t="shared" si="4"/>
        <v>54.8</v>
      </c>
      <c r="U26" s="198">
        <v>54.8</v>
      </c>
    </row>
    <row r="27" spans="1:21" ht="15" customHeight="1">
      <c r="A27" s="105">
        <v>4</v>
      </c>
      <c r="B27" s="198">
        <v>87.5</v>
      </c>
      <c r="C27" s="198">
        <v>87.5</v>
      </c>
      <c r="D27" s="198">
        <v>74.7</v>
      </c>
      <c r="E27" s="198">
        <v>97.5</v>
      </c>
      <c r="F27" s="198">
        <v>78.6</v>
      </c>
      <c r="G27" s="198">
        <v>79.4</v>
      </c>
      <c r="H27" s="198">
        <v>66.1</v>
      </c>
      <c r="I27" s="198">
        <v>114.2</v>
      </c>
      <c r="J27" s="198">
        <v>43.9</v>
      </c>
      <c r="K27" s="198">
        <v>37.3</v>
      </c>
      <c r="L27" s="198">
        <v>90.1</v>
      </c>
      <c r="M27" s="198">
        <v>107.8</v>
      </c>
      <c r="N27" s="198">
        <v>111.7</v>
      </c>
      <c r="O27" s="198">
        <v>98.6</v>
      </c>
      <c r="P27" s="198">
        <v>99.8</v>
      </c>
      <c r="Q27" s="198">
        <v>85.6</v>
      </c>
      <c r="R27" s="198">
        <v>86.6</v>
      </c>
      <c r="S27" s="198">
        <v>87.8</v>
      </c>
      <c r="T27" s="198">
        <f t="shared" si="4"/>
        <v>76</v>
      </c>
      <c r="U27" s="198">
        <v>76</v>
      </c>
    </row>
    <row r="28" spans="1:21" ht="15" customHeight="1">
      <c r="A28" s="105">
        <v>5</v>
      </c>
      <c r="B28" s="198">
        <v>85.9</v>
      </c>
      <c r="C28" s="198">
        <v>85.9</v>
      </c>
      <c r="D28" s="198">
        <v>70.9</v>
      </c>
      <c r="E28" s="198">
        <v>95.7</v>
      </c>
      <c r="F28" s="198">
        <v>73.4</v>
      </c>
      <c r="G28" s="198">
        <v>77.7</v>
      </c>
      <c r="H28" s="198">
        <v>64.8</v>
      </c>
      <c r="I28" s="198">
        <v>109.5</v>
      </c>
      <c r="J28" s="198">
        <v>51.3</v>
      </c>
      <c r="K28" s="198">
        <v>56.7</v>
      </c>
      <c r="L28" s="198">
        <v>86.1</v>
      </c>
      <c r="M28" s="198">
        <v>106.7</v>
      </c>
      <c r="N28" s="198">
        <v>115.3</v>
      </c>
      <c r="O28" s="198">
        <v>90.8</v>
      </c>
      <c r="P28" s="198">
        <v>99.9</v>
      </c>
      <c r="Q28" s="198">
        <v>88.7</v>
      </c>
      <c r="R28" s="198">
        <v>82.5</v>
      </c>
      <c r="S28" s="198">
        <v>86.6</v>
      </c>
      <c r="T28" s="198">
        <f t="shared" si="4"/>
        <v>62.1</v>
      </c>
      <c r="U28" s="198">
        <v>62.1</v>
      </c>
    </row>
    <row r="29" spans="1:21" ht="15" customHeight="1">
      <c r="A29" s="105">
        <v>6</v>
      </c>
      <c r="B29" s="198">
        <v>88.3</v>
      </c>
      <c r="C29" s="198">
        <v>88.3</v>
      </c>
      <c r="D29" s="198">
        <v>73.8</v>
      </c>
      <c r="E29" s="198">
        <v>95.9</v>
      </c>
      <c r="F29" s="198">
        <v>75.1</v>
      </c>
      <c r="G29" s="198">
        <v>80.9</v>
      </c>
      <c r="H29" s="198">
        <v>66.1</v>
      </c>
      <c r="I29" s="198">
        <v>113.6</v>
      </c>
      <c r="J29" s="198">
        <v>70</v>
      </c>
      <c r="K29" s="198">
        <v>43</v>
      </c>
      <c r="L29" s="198">
        <v>92.5</v>
      </c>
      <c r="M29" s="198">
        <v>107.7</v>
      </c>
      <c r="N29" s="198">
        <v>123.1</v>
      </c>
      <c r="O29" s="198">
        <v>91.8</v>
      </c>
      <c r="P29" s="198">
        <v>99.8</v>
      </c>
      <c r="Q29" s="198">
        <v>88.4</v>
      </c>
      <c r="R29" s="198">
        <v>85.5</v>
      </c>
      <c r="S29" s="198">
        <v>87.5</v>
      </c>
      <c r="T29" s="198">
        <f t="shared" si="4"/>
        <v>86.7</v>
      </c>
      <c r="U29" s="198">
        <v>86.7</v>
      </c>
    </row>
    <row r="30" spans="1:21" ht="15" customHeight="1">
      <c r="A30" s="105">
        <v>7</v>
      </c>
      <c r="B30" s="198">
        <v>88.8</v>
      </c>
      <c r="C30" s="198">
        <v>88.8</v>
      </c>
      <c r="D30" s="198">
        <v>74.6</v>
      </c>
      <c r="E30" s="198">
        <v>95.8</v>
      </c>
      <c r="F30" s="198">
        <v>74.9</v>
      </c>
      <c r="G30" s="198">
        <v>80.7</v>
      </c>
      <c r="H30" s="198">
        <v>65.9</v>
      </c>
      <c r="I30" s="198">
        <v>111.9</v>
      </c>
      <c r="J30" s="198">
        <v>78.3</v>
      </c>
      <c r="K30" s="198">
        <v>37.3</v>
      </c>
      <c r="L30" s="198">
        <v>90</v>
      </c>
      <c r="M30" s="198">
        <v>108.1</v>
      </c>
      <c r="N30" s="198">
        <v>133.7</v>
      </c>
      <c r="O30" s="198">
        <v>95.6</v>
      </c>
      <c r="P30" s="198">
        <v>100.1</v>
      </c>
      <c r="Q30" s="198">
        <v>88.5</v>
      </c>
      <c r="R30" s="198">
        <v>87.2</v>
      </c>
      <c r="S30" s="198">
        <v>88.3</v>
      </c>
      <c r="T30" s="198">
        <f t="shared" si="4"/>
        <v>94.5</v>
      </c>
      <c r="U30" s="198">
        <v>94.5</v>
      </c>
    </row>
    <row r="31" spans="1:21" ht="15" customHeight="1">
      <c r="A31" s="105">
        <v>8</v>
      </c>
      <c r="B31" s="198">
        <v>87.3</v>
      </c>
      <c r="C31" s="198">
        <v>87.3</v>
      </c>
      <c r="D31" s="198">
        <v>92.7</v>
      </c>
      <c r="E31" s="198">
        <v>96.8</v>
      </c>
      <c r="F31" s="198">
        <v>72.7</v>
      </c>
      <c r="G31" s="198">
        <v>77.7</v>
      </c>
      <c r="H31" s="198">
        <v>63.3</v>
      </c>
      <c r="I31" s="198">
        <v>109.5</v>
      </c>
      <c r="J31" s="198">
        <v>67.6</v>
      </c>
      <c r="K31" s="198">
        <v>65.4</v>
      </c>
      <c r="L31" s="198">
        <v>87.8</v>
      </c>
      <c r="M31" s="198">
        <v>105</v>
      </c>
      <c r="N31" s="198">
        <v>130.5</v>
      </c>
      <c r="O31" s="198">
        <v>87.9</v>
      </c>
      <c r="P31" s="198">
        <v>99.9</v>
      </c>
      <c r="Q31" s="198">
        <v>84.8</v>
      </c>
      <c r="R31" s="198">
        <v>88.4</v>
      </c>
      <c r="S31" s="198">
        <v>86.8</v>
      </c>
      <c r="T31" s="198">
        <f t="shared" si="4"/>
        <v>95.1</v>
      </c>
      <c r="U31" s="198">
        <v>95.1</v>
      </c>
    </row>
    <row r="32" spans="1:21" ht="15" customHeight="1">
      <c r="A32" s="105">
        <v>9</v>
      </c>
      <c r="B32" s="198">
        <v>91.5</v>
      </c>
      <c r="C32" s="198">
        <v>91.5</v>
      </c>
      <c r="D32" s="198">
        <v>78.2</v>
      </c>
      <c r="E32" s="198">
        <v>103.6</v>
      </c>
      <c r="F32" s="198">
        <v>82</v>
      </c>
      <c r="G32" s="198">
        <v>86.4</v>
      </c>
      <c r="H32" s="198">
        <v>72.6</v>
      </c>
      <c r="I32" s="198">
        <v>113.9</v>
      </c>
      <c r="J32" s="198">
        <v>92.6</v>
      </c>
      <c r="K32" s="198">
        <v>64.2</v>
      </c>
      <c r="L32" s="198">
        <v>90.3</v>
      </c>
      <c r="M32" s="198">
        <v>103.7</v>
      </c>
      <c r="N32" s="198">
        <v>134</v>
      </c>
      <c r="O32" s="198">
        <v>96.2</v>
      </c>
      <c r="P32" s="198">
        <v>99.6</v>
      </c>
      <c r="Q32" s="198">
        <v>82.9</v>
      </c>
      <c r="R32" s="198">
        <v>88.2</v>
      </c>
      <c r="S32" s="198">
        <v>86.5</v>
      </c>
      <c r="T32" s="198">
        <f t="shared" si="4"/>
        <v>97.4</v>
      </c>
      <c r="U32" s="198">
        <v>97.4</v>
      </c>
    </row>
    <row r="33" spans="1:21" ht="15" customHeight="1">
      <c r="A33" s="105">
        <v>10</v>
      </c>
      <c r="B33" s="198">
        <v>89.5</v>
      </c>
      <c r="C33" s="198">
        <v>89.5</v>
      </c>
      <c r="D33" s="198">
        <v>77</v>
      </c>
      <c r="E33" s="198">
        <v>101</v>
      </c>
      <c r="F33" s="198">
        <v>78.8</v>
      </c>
      <c r="G33" s="198">
        <v>80.4</v>
      </c>
      <c r="H33" s="198">
        <v>67</v>
      </c>
      <c r="I33" s="198">
        <v>116.1</v>
      </c>
      <c r="J33" s="198">
        <v>41.7</v>
      </c>
      <c r="K33" s="198">
        <v>66</v>
      </c>
      <c r="L33" s="198">
        <v>94.1</v>
      </c>
      <c r="M33" s="198">
        <v>112.2</v>
      </c>
      <c r="N33" s="198">
        <v>136.7</v>
      </c>
      <c r="O33" s="198">
        <v>99.4</v>
      </c>
      <c r="P33" s="198">
        <v>99.8</v>
      </c>
      <c r="Q33" s="198">
        <v>83.9</v>
      </c>
      <c r="R33" s="198">
        <v>90.3</v>
      </c>
      <c r="S33" s="198">
        <v>87.5</v>
      </c>
      <c r="T33" s="198">
        <f t="shared" si="4"/>
        <v>95.3</v>
      </c>
      <c r="U33" s="198">
        <v>95.3</v>
      </c>
    </row>
    <row r="34" spans="1:21" ht="15" customHeight="1">
      <c r="A34" s="105">
        <v>11</v>
      </c>
      <c r="B34" s="198">
        <v>90.8</v>
      </c>
      <c r="C34" s="198">
        <v>90.8</v>
      </c>
      <c r="D34" s="198">
        <v>79.2</v>
      </c>
      <c r="E34" s="198">
        <v>102.6</v>
      </c>
      <c r="F34" s="198">
        <v>75.2</v>
      </c>
      <c r="G34" s="198">
        <v>84.4</v>
      </c>
      <c r="H34" s="198">
        <v>71.5</v>
      </c>
      <c r="I34" s="198">
        <v>116.1</v>
      </c>
      <c r="J34" s="198">
        <v>59.8</v>
      </c>
      <c r="K34" s="198">
        <v>44.2</v>
      </c>
      <c r="L34" s="198">
        <v>94.8</v>
      </c>
      <c r="M34" s="198">
        <v>115.1</v>
      </c>
      <c r="N34" s="198">
        <v>153.3</v>
      </c>
      <c r="O34" s="198">
        <v>97.1</v>
      </c>
      <c r="P34" s="198">
        <v>99.8</v>
      </c>
      <c r="Q34" s="198">
        <v>83.3</v>
      </c>
      <c r="R34" s="198">
        <v>87.6</v>
      </c>
      <c r="S34" s="198">
        <v>87.8</v>
      </c>
      <c r="T34" s="198">
        <f t="shared" si="4"/>
        <v>88.4</v>
      </c>
      <c r="U34" s="198">
        <v>88.4</v>
      </c>
    </row>
    <row r="35" spans="1:21" ht="15" customHeight="1">
      <c r="A35" s="105">
        <v>12</v>
      </c>
      <c r="B35" s="198">
        <v>89.2</v>
      </c>
      <c r="C35" s="198">
        <v>89.2</v>
      </c>
      <c r="D35" s="198">
        <v>83.2</v>
      </c>
      <c r="E35" s="198">
        <v>101</v>
      </c>
      <c r="F35" s="198">
        <v>83.6</v>
      </c>
      <c r="G35" s="198">
        <v>78.8</v>
      </c>
      <c r="H35" s="198">
        <v>62.5</v>
      </c>
      <c r="I35" s="198">
        <v>114</v>
      </c>
      <c r="J35" s="198">
        <v>71.6</v>
      </c>
      <c r="K35" s="198">
        <v>59.2</v>
      </c>
      <c r="L35" s="198">
        <v>88</v>
      </c>
      <c r="M35" s="198">
        <v>119</v>
      </c>
      <c r="N35" s="198">
        <v>134.7</v>
      </c>
      <c r="O35" s="198">
        <v>99.8</v>
      </c>
      <c r="P35" s="198">
        <v>100.1</v>
      </c>
      <c r="Q35" s="198">
        <v>83.6</v>
      </c>
      <c r="R35" s="198">
        <v>90.9</v>
      </c>
      <c r="S35" s="198">
        <v>87.1</v>
      </c>
      <c r="T35" s="198">
        <f t="shared" si="4"/>
        <v>74.5</v>
      </c>
      <c r="U35" s="198">
        <v>74.5</v>
      </c>
    </row>
    <row r="36" spans="1:21" ht="15" customHeight="1">
      <c r="A36" s="70"/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4"/>
      <c r="N36" s="84"/>
      <c r="O36" s="84"/>
      <c r="P36" s="84"/>
      <c r="Q36" s="84"/>
      <c r="R36" s="84"/>
      <c r="S36" s="84"/>
      <c r="T36" s="84"/>
      <c r="U36" s="84"/>
    </row>
    <row r="37" spans="1:21" ht="15" customHeight="1">
      <c r="A37" s="103" t="s">
        <v>301</v>
      </c>
      <c r="B37" s="198">
        <v>85.1</v>
      </c>
      <c r="C37" s="198">
        <v>85.1</v>
      </c>
      <c r="D37" s="198">
        <v>78.1</v>
      </c>
      <c r="E37" s="198">
        <v>102.9</v>
      </c>
      <c r="F37" s="198">
        <v>76.6</v>
      </c>
      <c r="G37" s="198">
        <v>77.1</v>
      </c>
      <c r="H37" s="198">
        <v>59.5</v>
      </c>
      <c r="I37" s="198">
        <v>112.4</v>
      </c>
      <c r="J37" s="198">
        <v>82.2</v>
      </c>
      <c r="K37" s="198">
        <v>52.3</v>
      </c>
      <c r="L37" s="198">
        <v>76</v>
      </c>
      <c r="M37" s="198">
        <v>97.9</v>
      </c>
      <c r="N37" s="198">
        <v>123.9</v>
      </c>
      <c r="O37" s="198">
        <v>83.2</v>
      </c>
      <c r="P37" s="198">
        <v>99.3</v>
      </c>
      <c r="Q37" s="198">
        <v>78.7</v>
      </c>
      <c r="R37" s="198">
        <v>81.4</v>
      </c>
      <c r="S37" s="198">
        <v>84.1</v>
      </c>
      <c r="T37" s="198">
        <f t="shared" si="4"/>
        <v>10.7</v>
      </c>
      <c r="U37" s="198">
        <v>10.7</v>
      </c>
    </row>
    <row r="38" spans="1:21" ht="15" customHeight="1">
      <c r="A38" s="105">
        <v>2</v>
      </c>
      <c r="B38" s="198">
        <v>86.9</v>
      </c>
      <c r="C38" s="198">
        <v>86.9</v>
      </c>
      <c r="D38" s="198">
        <v>84.6</v>
      </c>
      <c r="E38" s="198">
        <v>105</v>
      </c>
      <c r="F38" s="198">
        <v>81.4</v>
      </c>
      <c r="G38" s="198">
        <v>77.2</v>
      </c>
      <c r="H38" s="198">
        <v>60.8</v>
      </c>
      <c r="I38" s="198">
        <v>111.7</v>
      </c>
      <c r="J38" s="198">
        <v>73.6</v>
      </c>
      <c r="K38" s="198">
        <v>61.1</v>
      </c>
      <c r="L38" s="198">
        <v>86.9</v>
      </c>
      <c r="M38" s="198">
        <v>106.2</v>
      </c>
      <c r="N38" s="198">
        <v>132.6</v>
      </c>
      <c r="O38" s="198">
        <v>93</v>
      </c>
      <c r="P38" s="198">
        <v>98.6</v>
      </c>
      <c r="Q38" s="198">
        <v>85.2</v>
      </c>
      <c r="R38" s="198">
        <v>83.2</v>
      </c>
      <c r="S38" s="198">
        <v>85.3</v>
      </c>
      <c r="T38" s="198">
        <f t="shared" si="4"/>
        <v>19.3</v>
      </c>
      <c r="U38" s="198">
        <v>19.3</v>
      </c>
    </row>
    <row r="39" spans="1:21" ht="15" customHeight="1">
      <c r="A39" s="105">
        <v>3</v>
      </c>
      <c r="B39" s="198">
        <v>94.3</v>
      </c>
      <c r="C39" s="198">
        <v>94.3</v>
      </c>
      <c r="D39" s="198">
        <v>86.2</v>
      </c>
      <c r="E39" s="198">
        <v>109.4</v>
      </c>
      <c r="F39" s="198">
        <v>95.8</v>
      </c>
      <c r="G39" s="198">
        <v>87.7</v>
      </c>
      <c r="H39" s="198">
        <v>68.7</v>
      </c>
      <c r="I39" s="198">
        <v>119.9</v>
      </c>
      <c r="J39" s="198">
        <v>119.2</v>
      </c>
      <c r="K39" s="198">
        <v>118.5</v>
      </c>
      <c r="L39" s="198">
        <v>92.2</v>
      </c>
      <c r="M39" s="198">
        <v>109.1</v>
      </c>
      <c r="N39" s="198">
        <v>152.3</v>
      </c>
      <c r="O39" s="198">
        <v>103.5</v>
      </c>
      <c r="P39" s="198">
        <v>99.3</v>
      </c>
      <c r="Q39" s="198">
        <v>95.6</v>
      </c>
      <c r="R39" s="198">
        <v>88</v>
      </c>
      <c r="S39" s="198">
        <v>88.6</v>
      </c>
      <c r="T39" s="198">
        <f t="shared" si="4"/>
        <v>46.8</v>
      </c>
      <c r="U39" s="198">
        <v>46.8</v>
      </c>
    </row>
    <row r="40" spans="1:21" ht="15" customHeight="1">
      <c r="A40" s="105">
        <v>4</v>
      </c>
      <c r="B40" s="198">
        <v>89.3</v>
      </c>
      <c r="C40" s="198">
        <v>89.3</v>
      </c>
      <c r="D40" s="198">
        <v>89.6</v>
      </c>
      <c r="E40" s="198">
        <v>109.7</v>
      </c>
      <c r="F40" s="198">
        <v>78.6</v>
      </c>
      <c r="G40" s="198">
        <v>80.2</v>
      </c>
      <c r="H40" s="198">
        <v>64</v>
      </c>
      <c r="I40" s="198">
        <v>115.7</v>
      </c>
      <c r="J40" s="198">
        <v>69.1</v>
      </c>
      <c r="K40" s="198">
        <v>59.2</v>
      </c>
      <c r="L40" s="198">
        <v>88.3</v>
      </c>
      <c r="M40" s="198">
        <v>112.4</v>
      </c>
      <c r="N40" s="198">
        <v>135.4</v>
      </c>
      <c r="O40" s="198">
        <v>101.1</v>
      </c>
      <c r="P40" s="198">
        <v>99.5</v>
      </c>
      <c r="Q40" s="198">
        <v>91.5</v>
      </c>
      <c r="R40" s="198">
        <v>88.2</v>
      </c>
      <c r="S40" s="198">
        <v>86.8</v>
      </c>
      <c r="T40" s="198">
        <f t="shared" si="4"/>
        <v>50.5</v>
      </c>
      <c r="U40" s="198">
        <v>50.5</v>
      </c>
    </row>
    <row r="41" spans="1:21" ht="15" customHeight="1">
      <c r="A41" s="105">
        <v>5</v>
      </c>
      <c r="B41" s="198">
        <v>86.7</v>
      </c>
      <c r="C41" s="198">
        <v>86.7</v>
      </c>
      <c r="D41" s="198">
        <v>78.5</v>
      </c>
      <c r="E41" s="198">
        <v>106.9</v>
      </c>
      <c r="F41" s="198">
        <v>72.3</v>
      </c>
      <c r="G41" s="198">
        <v>77.9</v>
      </c>
      <c r="H41" s="198">
        <v>61.9</v>
      </c>
      <c r="I41" s="198">
        <v>112.2</v>
      </c>
      <c r="J41" s="198">
        <v>69.5</v>
      </c>
      <c r="K41" s="198">
        <v>91.6</v>
      </c>
      <c r="L41" s="198">
        <v>88.1</v>
      </c>
      <c r="M41" s="198">
        <v>105.3</v>
      </c>
      <c r="N41" s="198">
        <v>125.9</v>
      </c>
      <c r="O41" s="198">
        <v>91.4</v>
      </c>
      <c r="P41" s="198">
        <v>99.7</v>
      </c>
      <c r="Q41" s="198">
        <v>87.5</v>
      </c>
      <c r="R41" s="198">
        <v>84.8</v>
      </c>
      <c r="S41" s="198">
        <v>85.9</v>
      </c>
      <c r="T41" s="198">
        <f t="shared" si="4"/>
        <v>73.8</v>
      </c>
      <c r="U41" s="198">
        <v>73.8</v>
      </c>
    </row>
    <row r="42" spans="1:21" ht="15" customHeight="1">
      <c r="A42" s="105">
        <v>6</v>
      </c>
      <c r="B42" s="198">
        <v>91</v>
      </c>
      <c r="C42" s="198">
        <v>91</v>
      </c>
      <c r="D42" s="198">
        <v>86.9</v>
      </c>
      <c r="E42" s="198">
        <v>105</v>
      </c>
      <c r="F42" s="198">
        <v>74.5</v>
      </c>
      <c r="G42" s="198">
        <v>84.7</v>
      </c>
      <c r="H42" s="198">
        <v>68.5</v>
      </c>
      <c r="I42" s="198">
        <v>117.4</v>
      </c>
      <c r="J42" s="198">
        <v>89.6</v>
      </c>
      <c r="K42" s="198">
        <v>42.3</v>
      </c>
      <c r="L42" s="198">
        <v>94.2</v>
      </c>
      <c r="M42" s="198">
        <v>119.4</v>
      </c>
      <c r="N42" s="198">
        <v>132.4</v>
      </c>
      <c r="O42" s="198">
        <v>101.2</v>
      </c>
      <c r="P42" s="198">
        <v>99.6</v>
      </c>
      <c r="Q42" s="198">
        <v>88.2</v>
      </c>
      <c r="R42" s="198">
        <v>87.3</v>
      </c>
      <c r="S42" s="198">
        <v>86.2</v>
      </c>
      <c r="T42" s="198">
        <f t="shared" si="4"/>
        <v>64</v>
      </c>
      <c r="U42" s="198">
        <v>64</v>
      </c>
    </row>
    <row r="43" spans="1:21" ht="15" customHeight="1">
      <c r="A43" s="105">
        <v>7</v>
      </c>
      <c r="B43" s="198">
        <v>89.6</v>
      </c>
      <c r="C43" s="198">
        <v>89.6</v>
      </c>
      <c r="D43" s="198">
        <v>82.2</v>
      </c>
      <c r="E43" s="198">
        <v>102.8</v>
      </c>
      <c r="F43" s="198">
        <v>74.8</v>
      </c>
      <c r="G43" s="198">
        <v>81.4</v>
      </c>
      <c r="H43" s="198">
        <v>64.6</v>
      </c>
      <c r="I43" s="198">
        <v>117</v>
      </c>
      <c r="J43" s="198">
        <v>77.2</v>
      </c>
      <c r="K43" s="198">
        <v>57.9</v>
      </c>
      <c r="L43" s="198">
        <v>96.4</v>
      </c>
      <c r="M43" s="198">
        <v>115.3</v>
      </c>
      <c r="N43" s="198">
        <v>127</v>
      </c>
      <c r="O43" s="198">
        <v>97.7</v>
      </c>
      <c r="P43" s="198">
        <v>100.1</v>
      </c>
      <c r="Q43" s="198">
        <v>88</v>
      </c>
      <c r="R43" s="198">
        <v>90.1</v>
      </c>
      <c r="S43" s="198">
        <v>86.4</v>
      </c>
      <c r="T43" s="198">
        <f t="shared" si="4"/>
        <v>62.5</v>
      </c>
      <c r="U43" s="198">
        <v>62.5</v>
      </c>
    </row>
    <row r="44" spans="1:21" ht="15" customHeight="1">
      <c r="A44" s="105">
        <v>8</v>
      </c>
      <c r="B44" s="198">
        <v>87.7</v>
      </c>
      <c r="C44" s="198">
        <v>87.8</v>
      </c>
      <c r="D44" s="198">
        <v>81.9</v>
      </c>
      <c r="E44" s="198">
        <v>97.4</v>
      </c>
      <c r="F44" s="198">
        <v>73.6</v>
      </c>
      <c r="G44" s="198">
        <v>78.6</v>
      </c>
      <c r="H44" s="198">
        <v>63.5</v>
      </c>
      <c r="I44" s="198">
        <v>114.3</v>
      </c>
      <c r="J44" s="198">
        <v>56.1</v>
      </c>
      <c r="K44" s="198">
        <v>50.4</v>
      </c>
      <c r="L44" s="198">
        <v>93</v>
      </c>
      <c r="M44" s="198">
        <v>118.2</v>
      </c>
      <c r="N44" s="198">
        <v>126.2</v>
      </c>
      <c r="O44" s="198">
        <v>88.4</v>
      </c>
      <c r="P44" s="198">
        <v>99.8</v>
      </c>
      <c r="Q44" s="198">
        <v>85.6</v>
      </c>
      <c r="R44" s="198">
        <v>87.2</v>
      </c>
      <c r="S44" s="198">
        <v>86.2</v>
      </c>
      <c r="T44" s="198">
        <f t="shared" si="4"/>
        <v>62.5</v>
      </c>
      <c r="U44" s="198">
        <v>62.5</v>
      </c>
    </row>
    <row r="45" spans="1:21" ht="15" customHeight="1">
      <c r="A45" s="105">
        <v>9</v>
      </c>
      <c r="B45" s="198">
        <v>90.7</v>
      </c>
      <c r="C45" s="198">
        <v>90.7</v>
      </c>
      <c r="D45" s="198">
        <v>84</v>
      </c>
      <c r="E45" s="198">
        <v>96.5</v>
      </c>
      <c r="F45" s="198">
        <v>73.5</v>
      </c>
      <c r="G45" s="198">
        <v>80.3</v>
      </c>
      <c r="H45" s="198">
        <v>63.2</v>
      </c>
      <c r="I45" s="198">
        <v>116.3</v>
      </c>
      <c r="J45" s="198">
        <v>74.9</v>
      </c>
      <c r="K45" s="198">
        <v>81</v>
      </c>
      <c r="L45" s="198">
        <v>97.6</v>
      </c>
      <c r="M45" s="198">
        <v>173.3</v>
      </c>
      <c r="N45" s="198">
        <v>137.5</v>
      </c>
      <c r="O45" s="198">
        <v>94.6</v>
      </c>
      <c r="P45" s="198">
        <v>99.6</v>
      </c>
      <c r="Q45" s="198">
        <v>92.3</v>
      </c>
      <c r="R45" s="198">
        <v>88.5</v>
      </c>
      <c r="S45" s="198">
        <v>86.6</v>
      </c>
      <c r="T45" s="198">
        <f t="shared" si="4"/>
        <v>54.1</v>
      </c>
      <c r="U45" s="198">
        <v>54.1</v>
      </c>
    </row>
    <row r="46" spans="1:21" ht="15" customHeight="1">
      <c r="A46" s="105">
        <v>10</v>
      </c>
      <c r="B46" s="198">
        <v>91.1</v>
      </c>
      <c r="C46" s="198">
        <v>91.1</v>
      </c>
      <c r="D46" s="198">
        <v>89</v>
      </c>
      <c r="E46" s="198">
        <v>99.2</v>
      </c>
      <c r="F46" s="198">
        <v>90.6</v>
      </c>
      <c r="G46" s="198">
        <v>76.8</v>
      </c>
      <c r="H46" s="198">
        <v>61.5</v>
      </c>
      <c r="I46" s="198">
        <v>117.5</v>
      </c>
      <c r="J46" s="198">
        <v>31</v>
      </c>
      <c r="K46" s="198">
        <v>77.3</v>
      </c>
      <c r="L46" s="198">
        <v>101.5</v>
      </c>
      <c r="M46" s="198">
        <v>165.7</v>
      </c>
      <c r="N46" s="198">
        <v>141.8</v>
      </c>
      <c r="O46" s="198">
        <v>99.4</v>
      </c>
      <c r="P46" s="198">
        <v>99.8</v>
      </c>
      <c r="Q46" s="198">
        <v>95.2</v>
      </c>
      <c r="R46" s="198">
        <v>92.3</v>
      </c>
      <c r="S46" s="198">
        <v>86.7</v>
      </c>
      <c r="T46" s="198">
        <f t="shared" si="4"/>
        <v>68.5</v>
      </c>
      <c r="U46" s="198">
        <v>68.5</v>
      </c>
    </row>
    <row r="47" spans="1:21" ht="15" customHeight="1">
      <c r="A47" s="105">
        <v>11</v>
      </c>
      <c r="B47" s="198">
        <v>91.3</v>
      </c>
      <c r="C47" s="198">
        <v>91.3</v>
      </c>
      <c r="D47" s="198">
        <v>87.5</v>
      </c>
      <c r="E47" s="198">
        <v>100.5</v>
      </c>
      <c r="F47" s="198">
        <v>80</v>
      </c>
      <c r="G47" s="198">
        <v>81.2</v>
      </c>
      <c r="H47" s="198">
        <v>65.3</v>
      </c>
      <c r="I47" s="198">
        <v>115.9</v>
      </c>
      <c r="J47" s="198">
        <v>73.7</v>
      </c>
      <c r="K47" s="198">
        <v>45.5</v>
      </c>
      <c r="L47" s="198">
        <v>97.6</v>
      </c>
      <c r="M47" s="198">
        <v>140.1</v>
      </c>
      <c r="N47" s="198">
        <v>141.8</v>
      </c>
      <c r="O47" s="198">
        <v>97.6</v>
      </c>
      <c r="P47" s="198">
        <v>99.3</v>
      </c>
      <c r="Q47" s="198">
        <v>90.8</v>
      </c>
      <c r="R47" s="198">
        <v>93</v>
      </c>
      <c r="S47" s="198">
        <v>87.1</v>
      </c>
      <c r="T47" s="198">
        <f t="shared" si="4"/>
        <v>73.1</v>
      </c>
      <c r="U47" s="198">
        <v>73.1</v>
      </c>
    </row>
    <row r="48" spans="1:21" ht="15" customHeight="1">
      <c r="A48" s="105">
        <v>12</v>
      </c>
      <c r="B48" s="198">
        <v>90.4</v>
      </c>
      <c r="C48" s="198">
        <v>90.5</v>
      </c>
      <c r="D48" s="198">
        <v>85.9</v>
      </c>
      <c r="E48" s="198">
        <v>105</v>
      </c>
      <c r="F48" s="198">
        <v>71.3</v>
      </c>
      <c r="G48" s="198">
        <v>79.3</v>
      </c>
      <c r="H48" s="198">
        <v>65.2</v>
      </c>
      <c r="I48" s="198">
        <v>115</v>
      </c>
      <c r="J48" s="198">
        <v>46.1</v>
      </c>
      <c r="K48" s="198">
        <v>72.3</v>
      </c>
      <c r="L48" s="198">
        <v>101.6</v>
      </c>
      <c r="M48" s="198">
        <v>149.7</v>
      </c>
      <c r="N48" s="198">
        <v>133.5</v>
      </c>
      <c r="O48" s="198">
        <v>95.3</v>
      </c>
      <c r="P48" s="198">
        <v>100.1</v>
      </c>
      <c r="Q48" s="198">
        <v>92.4</v>
      </c>
      <c r="R48" s="198">
        <v>96.1</v>
      </c>
      <c r="S48" s="198">
        <v>87.4</v>
      </c>
      <c r="T48" s="198">
        <f t="shared" si="4"/>
        <v>57.2</v>
      </c>
      <c r="U48" s="198">
        <v>57.2</v>
      </c>
    </row>
    <row r="49" spans="1:21" ht="15" customHeight="1">
      <c r="A49" s="70"/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4"/>
      <c r="N49" s="84"/>
      <c r="O49" s="84"/>
      <c r="P49" s="84"/>
      <c r="Q49" s="84"/>
      <c r="R49" s="84"/>
      <c r="S49" s="84"/>
      <c r="T49" s="84"/>
      <c r="U49" s="84"/>
    </row>
    <row r="50" spans="1:21" ht="15" customHeight="1">
      <c r="A50" s="103" t="s">
        <v>300</v>
      </c>
      <c r="B50" s="199">
        <v>87.5</v>
      </c>
      <c r="C50" s="200">
        <v>87.5</v>
      </c>
      <c r="D50" s="200">
        <v>81.2</v>
      </c>
      <c r="E50" s="200">
        <v>103.2</v>
      </c>
      <c r="F50" s="200">
        <v>79.5</v>
      </c>
      <c r="G50" s="200">
        <v>78.7</v>
      </c>
      <c r="H50" s="200">
        <v>65.5</v>
      </c>
      <c r="I50" s="200">
        <v>111.9</v>
      </c>
      <c r="J50" s="200">
        <v>49.1</v>
      </c>
      <c r="K50" s="200">
        <v>79.2</v>
      </c>
      <c r="L50" s="200">
        <v>83.7</v>
      </c>
      <c r="M50" s="200">
        <v>141.9</v>
      </c>
      <c r="N50" s="200">
        <v>132.5</v>
      </c>
      <c r="O50" s="200">
        <v>86.2</v>
      </c>
      <c r="P50" s="200">
        <v>99.9</v>
      </c>
      <c r="Q50" s="200">
        <v>77.8</v>
      </c>
      <c r="R50" s="200">
        <v>77</v>
      </c>
      <c r="S50" s="200">
        <v>84.3</v>
      </c>
      <c r="T50" s="198">
        <f t="shared" si="4"/>
        <v>16.2</v>
      </c>
      <c r="U50" s="200">
        <v>16.2</v>
      </c>
    </row>
    <row r="51" spans="1:21" ht="15" customHeight="1">
      <c r="A51" s="105">
        <v>2</v>
      </c>
      <c r="B51" s="199">
        <v>90.9</v>
      </c>
      <c r="C51" s="200">
        <v>90.9</v>
      </c>
      <c r="D51" s="200">
        <v>86.7</v>
      </c>
      <c r="E51" s="200">
        <v>111.8</v>
      </c>
      <c r="F51" s="200">
        <v>75.6</v>
      </c>
      <c r="G51" s="200">
        <v>83.7</v>
      </c>
      <c r="H51" s="200">
        <v>65.4</v>
      </c>
      <c r="I51" s="200">
        <v>122.8</v>
      </c>
      <c r="J51" s="200">
        <v>74.8</v>
      </c>
      <c r="K51" s="200">
        <v>90.9</v>
      </c>
      <c r="L51" s="200">
        <v>92.3</v>
      </c>
      <c r="M51" s="200">
        <v>157.5</v>
      </c>
      <c r="N51" s="200">
        <v>132</v>
      </c>
      <c r="O51" s="200">
        <v>92.8</v>
      </c>
      <c r="P51" s="200">
        <v>96.4</v>
      </c>
      <c r="Q51" s="200">
        <v>84.3</v>
      </c>
      <c r="R51" s="200">
        <v>80.2</v>
      </c>
      <c r="S51" s="200">
        <v>103.1</v>
      </c>
      <c r="T51" s="198">
        <f t="shared" si="4"/>
        <v>22.7</v>
      </c>
      <c r="U51" s="200">
        <v>22.7</v>
      </c>
    </row>
    <row r="52" spans="1:21" ht="15" customHeight="1">
      <c r="A52" s="105">
        <v>3</v>
      </c>
      <c r="B52" s="199">
        <v>98.6</v>
      </c>
      <c r="C52" s="200">
        <v>98.6</v>
      </c>
      <c r="D52" s="200">
        <v>83.6</v>
      </c>
      <c r="E52" s="200">
        <v>112.9</v>
      </c>
      <c r="F52" s="200">
        <v>92.4</v>
      </c>
      <c r="G52" s="200">
        <v>89.6</v>
      </c>
      <c r="H52" s="200">
        <v>67.1</v>
      </c>
      <c r="I52" s="200">
        <v>131.6</v>
      </c>
      <c r="J52" s="200">
        <v>109.2</v>
      </c>
      <c r="K52" s="200">
        <v>118.4</v>
      </c>
      <c r="L52" s="200">
        <v>103</v>
      </c>
      <c r="M52" s="200">
        <v>210.4</v>
      </c>
      <c r="N52" s="200">
        <v>141.8</v>
      </c>
      <c r="O52" s="200">
        <v>98.1</v>
      </c>
      <c r="P52" s="200">
        <v>96.8</v>
      </c>
      <c r="Q52" s="200">
        <v>95.6</v>
      </c>
      <c r="R52" s="200">
        <v>88.5</v>
      </c>
      <c r="S52" s="200">
        <v>122</v>
      </c>
      <c r="T52" s="198">
        <f t="shared" si="4"/>
        <v>48.5</v>
      </c>
      <c r="U52" s="200">
        <v>48.5</v>
      </c>
    </row>
    <row r="53" spans="1:21" ht="15" customHeight="1">
      <c r="A53" s="105">
        <v>4</v>
      </c>
      <c r="B53" s="199">
        <v>89.9</v>
      </c>
      <c r="C53" s="200">
        <v>89.9</v>
      </c>
      <c r="D53" s="200">
        <v>84.5</v>
      </c>
      <c r="E53" s="200">
        <v>108.5</v>
      </c>
      <c r="F53" s="200">
        <v>75.5</v>
      </c>
      <c r="G53" s="200">
        <v>76.1</v>
      </c>
      <c r="H53" s="200">
        <v>55</v>
      </c>
      <c r="I53" s="200">
        <v>123.9</v>
      </c>
      <c r="J53" s="200">
        <v>52.8</v>
      </c>
      <c r="K53" s="200">
        <v>95.7</v>
      </c>
      <c r="L53" s="200">
        <v>105.8</v>
      </c>
      <c r="M53" s="200">
        <v>193.8</v>
      </c>
      <c r="N53" s="200">
        <v>143.9</v>
      </c>
      <c r="O53" s="200">
        <v>100.1</v>
      </c>
      <c r="P53" s="200">
        <v>93.7</v>
      </c>
      <c r="Q53" s="200">
        <v>94.4</v>
      </c>
      <c r="R53" s="200">
        <v>89.2</v>
      </c>
      <c r="S53" s="200">
        <v>102</v>
      </c>
      <c r="T53" s="198">
        <f t="shared" si="4"/>
        <v>67.8</v>
      </c>
      <c r="U53" s="200">
        <v>67.8</v>
      </c>
    </row>
    <row r="54" spans="1:21" ht="15" customHeight="1">
      <c r="A54" s="105">
        <v>5</v>
      </c>
      <c r="B54" s="199">
        <v>87.5</v>
      </c>
      <c r="C54" s="200">
        <v>87.5</v>
      </c>
      <c r="D54" s="200">
        <v>84.7</v>
      </c>
      <c r="E54" s="200">
        <v>111.1</v>
      </c>
      <c r="F54" s="200">
        <v>73.9</v>
      </c>
      <c r="G54" s="200">
        <v>74.1</v>
      </c>
      <c r="H54" s="200">
        <v>54.5</v>
      </c>
      <c r="I54" s="200">
        <v>118.9</v>
      </c>
      <c r="J54" s="200">
        <v>53.2</v>
      </c>
      <c r="K54" s="200">
        <v>57.6</v>
      </c>
      <c r="L54" s="200">
        <v>100.5</v>
      </c>
      <c r="M54" s="200">
        <v>197.8</v>
      </c>
      <c r="N54" s="200">
        <v>140.1</v>
      </c>
      <c r="O54" s="200">
        <v>97.3</v>
      </c>
      <c r="P54" s="200">
        <v>92.4</v>
      </c>
      <c r="Q54" s="200">
        <v>89.5</v>
      </c>
      <c r="R54" s="200">
        <v>82.7</v>
      </c>
      <c r="S54" s="200">
        <v>95.6</v>
      </c>
      <c r="T54" s="198">
        <f t="shared" si="4"/>
        <v>57.2</v>
      </c>
      <c r="U54" s="200">
        <v>57.2</v>
      </c>
    </row>
    <row r="55" spans="1:21" ht="15" customHeight="1">
      <c r="A55" s="105">
        <v>6</v>
      </c>
      <c r="B55" s="199">
        <v>89.2</v>
      </c>
      <c r="C55" s="200">
        <v>89.2</v>
      </c>
      <c r="D55" s="200">
        <v>83.2</v>
      </c>
      <c r="E55" s="200">
        <v>119.1</v>
      </c>
      <c r="F55" s="200">
        <v>85.3</v>
      </c>
      <c r="G55" s="200">
        <v>74.1</v>
      </c>
      <c r="H55" s="200">
        <v>53.7</v>
      </c>
      <c r="I55" s="200">
        <v>117.2</v>
      </c>
      <c r="J55" s="200">
        <v>68.8</v>
      </c>
      <c r="K55" s="200">
        <v>91.7</v>
      </c>
      <c r="L55" s="200">
        <v>103.6</v>
      </c>
      <c r="M55" s="200">
        <v>219</v>
      </c>
      <c r="N55" s="200">
        <v>160.4</v>
      </c>
      <c r="O55" s="200">
        <v>99.1</v>
      </c>
      <c r="P55" s="200">
        <v>90.5</v>
      </c>
      <c r="Q55" s="200">
        <v>88.7</v>
      </c>
      <c r="R55" s="200">
        <v>82.8</v>
      </c>
      <c r="S55" s="200">
        <v>94.6</v>
      </c>
      <c r="T55" s="198">
        <f t="shared" si="4"/>
        <v>63.1</v>
      </c>
      <c r="U55" s="200">
        <v>63.1</v>
      </c>
    </row>
    <row r="56" spans="1:21" ht="15" customHeight="1">
      <c r="A56" s="105">
        <v>7</v>
      </c>
      <c r="B56" s="199">
        <v>91.6</v>
      </c>
      <c r="C56" s="200">
        <v>91.6</v>
      </c>
      <c r="D56" s="200">
        <v>87.1</v>
      </c>
      <c r="E56" s="200">
        <v>111.7</v>
      </c>
      <c r="F56" s="200">
        <v>79.5</v>
      </c>
      <c r="G56" s="200">
        <v>79.1</v>
      </c>
      <c r="H56" s="200">
        <v>55.3</v>
      </c>
      <c r="I56" s="200">
        <v>128.4</v>
      </c>
      <c r="J56" s="200">
        <v>78</v>
      </c>
      <c r="K56" s="200">
        <v>55.3</v>
      </c>
      <c r="L56" s="200">
        <v>109.1</v>
      </c>
      <c r="M56" s="200">
        <v>244.1</v>
      </c>
      <c r="N56" s="200">
        <v>156.9</v>
      </c>
      <c r="O56" s="200">
        <v>100.3</v>
      </c>
      <c r="P56" s="200">
        <v>90</v>
      </c>
      <c r="Q56" s="200">
        <v>90.7</v>
      </c>
      <c r="R56" s="200">
        <v>86.4</v>
      </c>
      <c r="S56" s="200">
        <v>90</v>
      </c>
      <c r="T56" s="198">
        <f t="shared" si="4"/>
        <v>59</v>
      </c>
      <c r="U56" s="200">
        <v>59</v>
      </c>
    </row>
    <row r="57" spans="1:21" ht="15" customHeight="1">
      <c r="A57" s="105">
        <v>8</v>
      </c>
      <c r="B57" s="199">
        <v>88.1</v>
      </c>
      <c r="C57" s="200">
        <v>88.1</v>
      </c>
      <c r="D57" s="200">
        <v>80.9</v>
      </c>
      <c r="E57" s="200">
        <v>113.4</v>
      </c>
      <c r="F57" s="200">
        <v>76.5</v>
      </c>
      <c r="G57" s="200">
        <v>79.5</v>
      </c>
      <c r="H57" s="200">
        <v>57.6</v>
      </c>
      <c r="I57" s="200">
        <v>128.8</v>
      </c>
      <c r="J57" s="200">
        <v>58.7</v>
      </c>
      <c r="K57" s="200">
        <v>82.2</v>
      </c>
      <c r="L57" s="200">
        <v>92.2</v>
      </c>
      <c r="M57" s="200">
        <v>163.8</v>
      </c>
      <c r="N57" s="200">
        <v>155.4</v>
      </c>
      <c r="O57" s="200">
        <v>95.3</v>
      </c>
      <c r="P57" s="200">
        <v>87.22</v>
      </c>
      <c r="Q57" s="200">
        <v>88.8</v>
      </c>
      <c r="R57" s="200">
        <v>79.3</v>
      </c>
      <c r="S57" s="200">
        <v>102.4</v>
      </c>
      <c r="T57" s="198">
        <f t="shared" si="4"/>
        <v>49.9</v>
      </c>
      <c r="U57" s="200">
        <v>49.9</v>
      </c>
    </row>
    <row r="58" spans="1:21" ht="15" customHeight="1">
      <c r="A58" s="105">
        <v>9</v>
      </c>
      <c r="B58" s="199">
        <v>96.1</v>
      </c>
      <c r="C58" s="200">
        <v>96.1</v>
      </c>
      <c r="D58" s="200">
        <v>79.7</v>
      </c>
      <c r="E58" s="200">
        <v>129.1</v>
      </c>
      <c r="F58" s="200">
        <v>79.7</v>
      </c>
      <c r="G58" s="200">
        <v>95.5</v>
      </c>
      <c r="H58" s="200">
        <v>56.7</v>
      </c>
      <c r="I58" s="200">
        <v>178.7</v>
      </c>
      <c r="J58" s="200">
        <v>79.3</v>
      </c>
      <c r="K58" s="200">
        <v>76.1</v>
      </c>
      <c r="L58" s="200">
        <v>96.7</v>
      </c>
      <c r="M58" s="200">
        <v>183.3</v>
      </c>
      <c r="N58" s="200">
        <v>156.3</v>
      </c>
      <c r="O58" s="200">
        <v>100.6</v>
      </c>
      <c r="P58" s="200">
        <v>84.9</v>
      </c>
      <c r="Q58" s="200">
        <v>89.6</v>
      </c>
      <c r="R58" s="200">
        <v>86.3</v>
      </c>
      <c r="S58" s="200">
        <v>106.4</v>
      </c>
      <c r="T58" s="198">
        <f t="shared" si="4"/>
        <v>64</v>
      </c>
      <c r="U58" s="200">
        <v>64</v>
      </c>
    </row>
    <row r="59" spans="1:22" ht="15" customHeight="1">
      <c r="A59" s="105">
        <v>10</v>
      </c>
      <c r="B59" s="199">
        <v>94.7</v>
      </c>
      <c r="C59" s="200">
        <v>94.8</v>
      </c>
      <c r="D59" s="200">
        <v>91.7</v>
      </c>
      <c r="E59" s="200">
        <v>124.9</v>
      </c>
      <c r="F59" s="200">
        <v>79.3</v>
      </c>
      <c r="G59" s="200">
        <v>89.5</v>
      </c>
      <c r="H59" s="200">
        <v>61.1</v>
      </c>
      <c r="I59" s="200">
        <v>155.1</v>
      </c>
      <c r="J59" s="200">
        <v>54.3</v>
      </c>
      <c r="K59" s="200">
        <v>69.2</v>
      </c>
      <c r="L59" s="200">
        <v>107.6</v>
      </c>
      <c r="M59" s="200">
        <v>182.2</v>
      </c>
      <c r="N59" s="200">
        <v>160.5</v>
      </c>
      <c r="O59" s="200">
        <v>108.1</v>
      </c>
      <c r="P59" s="200">
        <v>83.1</v>
      </c>
      <c r="Q59" s="200">
        <v>96.5</v>
      </c>
      <c r="R59" s="200">
        <v>92.7</v>
      </c>
      <c r="S59" s="200">
        <v>106.6</v>
      </c>
      <c r="T59" s="198">
        <f t="shared" si="4"/>
        <v>70.6</v>
      </c>
      <c r="U59" s="200">
        <v>70.6</v>
      </c>
      <c r="V59" s="23"/>
    </row>
    <row r="60" spans="1:21" ht="15" customHeight="1">
      <c r="A60" s="105">
        <v>11</v>
      </c>
      <c r="B60" s="199">
        <v>93.6</v>
      </c>
      <c r="C60" s="200">
        <v>93.6</v>
      </c>
      <c r="D60" s="200">
        <v>88.4</v>
      </c>
      <c r="E60" s="200">
        <v>99</v>
      </c>
      <c r="F60" s="200">
        <v>83.8</v>
      </c>
      <c r="G60" s="200">
        <v>86.2</v>
      </c>
      <c r="H60" s="200">
        <v>58.6</v>
      </c>
      <c r="I60" s="200">
        <v>149.7</v>
      </c>
      <c r="J60" s="200">
        <v>53.4</v>
      </c>
      <c r="K60" s="200">
        <v>70.5</v>
      </c>
      <c r="L60" s="200">
        <v>105.1</v>
      </c>
      <c r="M60" s="200">
        <v>199.5</v>
      </c>
      <c r="N60" s="200">
        <v>165.5</v>
      </c>
      <c r="O60" s="200">
        <v>105.7</v>
      </c>
      <c r="P60" s="200">
        <v>80.7</v>
      </c>
      <c r="Q60" s="200">
        <v>96.8</v>
      </c>
      <c r="R60" s="200">
        <v>94.5</v>
      </c>
      <c r="S60" s="200">
        <v>107.8</v>
      </c>
      <c r="T60" s="198">
        <f t="shared" si="4"/>
        <v>63.4</v>
      </c>
      <c r="U60" s="200">
        <v>63.4</v>
      </c>
    </row>
    <row r="61" spans="1:21" ht="15" customHeight="1">
      <c r="A61" s="106">
        <v>12</v>
      </c>
      <c r="B61" s="201">
        <v>97</v>
      </c>
      <c r="C61" s="202">
        <v>97</v>
      </c>
      <c r="D61" s="202">
        <v>90</v>
      </c>
      <c r="E61" s="202">
        <v>127.5</v>
      </c>
      <c r="F61" s="202">
        <v>84.2</v>
      </c>
      <c r="G61" s="202">
        <v>94.7</v>
      </c>
      <c r="H61" s="202">
        <v>66.2</v>
      </c>
      <c r="I61" s="202">
        <v>161.8</v>
      </c>
      <c r="J61" s="202">
        <v>52.6</v>
      </c>
      <c r="K61" s="202">
        <v>94.2</v>
      </c>
      <c r="L61" s="202">
        <v>99</v>
      </c>
      <c r="M61" s="202">
        <v>180.8</v>
      </c>
      <c r="N61" s="202">
        <v>163.7</v>
      </c>
      <c r="O61" s="202">
        <v>105.5</v>
      </c>
      <c r="P61" s="202">
        <v>77.4</v>
      </c>
      <c r="Q61" s="202">
        <v>89.4</v>
      </c>
      <c r="R61" s="202">
        <v>112</v>
      </c>
      <c r="S61" s="202">
        <v>105.1</v>
      </c>
      <c r="T61" s="203">
        <f t="shared" si="4"/>
        <v>84.2</v>
      </c>
      <c r="U61" s="202">
        <v>84.2</v>
      </c>
    </row>
    <row r="62" spans="1:16" ht="15" customHeight="1">
      <c r="A62" s="20" t="s">
        <v>15</v>
      </c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</row>
    <row r="63" spans="20:21" ht="15" customHeight="1">
      <c r="T63" s="77"/>
      <c r="U63" s="77"/>
    </row>
  </sheetData>
  <sheetProtection/>
  <mergeCells count="18">
    <mergeCell ref="H8:H9"/>
    <mergeCell ref="I8:I9"/>
    <mergeCell ref="J8:J9"/>
    <mergeCell ref="K8:K9"/>
    <mergeCell ref="Q7:Q9"/>
    <mergeCell ref="R7:R9"/>
    <mergeCell ref="N7:N9"/>
    <mergeCell ref="O7:O9"/>
    <mergeCell ref="S7:S9"/>
    <mergeCell ref="U7:U9"/>
    <mergeCell ref="A2:U2"/>
    <mergeCell ref="A3:U3"/>
    <mergeCell ref="A5:A9"/>
    <mergeCell ref="C6:C9"/>
    <mergeCell ref="T6:T9"/>
    <mergeCell ref="E7:E9"/>
    <mergeCell ref="F7:F9"/>
    <mergeCell ref="L7:L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8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9"/>
  <sheetViews>
    <sheetView zoomScale="60" zoomScaleNormal="60" zoomScalePageLayoutView="0" workbookViewId="0" topLeftCell="A1">
      <selection activeCell="A1" sqref="A1"/>
    </sheetView>
  </sheetViews>
  <sheetFormatPr defaultColWidth="10.59765625" defaultRowHeight="15"/>
  <cols>
    <col min="1" max="1" width="35.09765625" style="20" bestFit="1" customWidth="1"/>
    <col min="2" max="8" width="15.69921875" style="20" customWidth="1"/>
    <col min="9" max="9" width="6.8984375" style="20" customWidth="1"/>
    <col min="10" max="17" width="17" style="20" customWidth="1"/>
    <col min="18" max="16384" width="10.59765625" style="20" customWidth="1"/>
  </cols>
  <sheetData>
    <row r="1" spans="1:17" s="110" customFormat="1" ht="19.5" customHeight="1">
      <c r="A1" s="169" t="s">
        <v>234</v>
      </c>
      <c r="Q1" s="170" t="s">
        <v>235</v>
      </c>
    </row>
    <row r="2" spans="1:16" s="110" customFormat="1" ht="19.5" customHeight="1">
      <c r="A2" s="195"/>
      <c r="B2" s="195"/>
      <c r="C2" s="195"/>
      <c r="D2" s="195"/>
      <c r="E2" s="196"/>
      <c r="F2" s="195"/>
      <c r="G2" s="195"/>
      <c r="H2" s="195"/>
      <c r="I2" s="195"/>
      <c r="J2" s="195"/>
      <c r="K2" s="195"/>
      <c r="L2" s="195"/>
      <c r="M2" s="195"/>
      <c r="N2" s="146"/>
      <c r="O2" s="196"/>
      <c r="P2" s="196"/>
    </row>
    <row r="3" spans="1:17" s="110" customFormat="1" ht="19.5" customHeight="1">
      <c r="A3" s="372" t="s">
        <v>423</v>
      </c>
      <c r="B3" s="372"/>
      <c r="C3" s="372"/>
      <c r="D3" s="372"/>
      <c r="E3" s="372"/>
      <c r="F3" s="372"/>
      <c r="G3" s="372"/>
      <c r="H3" s="372"/>
      <c r="J3" s="385" t="s">
        <v>424</v>
      </c>
      <c r="K3" s="385"/>
      <c r="L3" s="385"/>
      <c r="M3" s="385"/>
      <c r="N3" s="385"/>
      <c r="O3" s="385"/>
      <c r="P3" s="385"/>
      <c r="Q3" s="385"/>
    </row>
    <row r="4" s="110" customFormat="1" ht="18" customHeight="1" thickBot="1"/>
    <row r="5" spans="1:17" s="110" customFormat="1" ht="15" customHeight="1">
      <c r="A5" s="341" t="s">
        <v>425</v>
      </c>
      <c r="B5" s="346" t="s">
        <v>426</v>
      </c>
      <c r="C5" s="346"/>
      <c r="D5" s="346"/>
      <c r="E5" s="343" t="s">
        <v>413</v>
      </c>
      <c r="F5" s="346"/>
      <c r="G5" s="346"/>
      <c r="H5" s="370"/>
      <c r="J5" s="379" t="s">
        <v>417</v>
      </c>
      <c r="K5" s="380"/>
      <c r="L5" s="373" t="s">
        <v>427</v>
      </c>
      <c r="M5" s="373"/>
      <c r="N5" s="373" t="s">
        <v>428</v>
      </c>
      <c r="O5" s="373"/>
      <c r="P5" s="373" t="s">
        <v>429</v>
      </c>
      <c r="Q5" s="374"/>
    </row>
    <row r="6" spans="1:17" s="110" customFormat="1" ht="15" customHeight="1">
      <c r="A6" s="278"/>
      <c r="B6" s="386"/>
      <c r="C6" s="386"/>
      <c r="D6" s="386"/>
      <c r="E6" s="386"/>
      <c r="F6" s="386"/>
      <c r="G6" s="386"/>
      <c r="H6" s="388"/>
      <c r="J6" s="381"/>
      <c r="K6" s="382"/>
      <c r="L6" s="375"/>
      <c r="M6" s="375"/>
      <c r="N6" s="375"/>
      <c r="O6" s="375"/>
      <c r="P6" s="375"/>
      <c r="Q6" s="376"/>
    </row>
    <row r="7" spans="1:17" s="110" customFormat="1" ht="15" customHeight="1">
      <c r="A7" s="405"/>
      <c r="B7" s="387"/>
      <c r="C7" s="387"/>
      <c r="D7" s="387"/>
      <c r="E7" s="387"/>
      <c r="F7" s="387"/>
      <c r="G7" s="387"/>
      <c r="H7" s="389"/>
      <c r="J7" s="383"/>
      <c r="K7" s="384"/>
      <c r="L7" s="377"/>
      <c r="M7" s="377"/>
      <c r="N7" s="377"/>
      <c r="O7" s="377"/>
      <c r="P7" s="377"/>
      <c r="Q7" s="378"/>
    </row>
    <row r="8" spans="1:17" s="110" customFormat="1" ht="15" customHeight="1">
      <c r="A8" s="149" t="s">
        <v>422</v>
      </c>
      <c r="B8" s="193"/>
      <c r="C8" s="194"/>
      <c r="D8" s="171">
        <f>SUM(D10:D32)</f>
        <v>700</v>
      </c>
      <c r="E8" s="194"/>
      <c r="F8" s="171"/>
      <c r="G8" s="194"/>
      <c r="H8" s="171">
        <v>71478</v>
      </c>
      <c r="J8" s="121"/>
      <c r="K8" s="150">
        <v>196001384</v>
      </c>
      <c r="L8" s="121"/>
      <c r="M8" s="150">
        <v>13852644</v>
      </c>
      <c r="N8" s="150"/>
      <c r="O8" s="150">
        <v>4189324</v>
      </c>
      <c r="P8" s="121"/>
      <c r="Q8" s="150">
        <v>5300531</v>
      </c>
    </row>
    <row r="9" spans="1:17" ht="15" customHeight="1">
      <c r="A9" s="35"/>
      <c r="B9" s="168"/>
      <c r="C9" s="37"/>
      <c r="D9" s="37"/>
      <c r="E9" s="37"/>
      <c r="F9" s="172"/>
      <c r="G9" s="37"/>
      <c r="H9" s="172"/>
      <c r="J9" s="37"/>
      <c r="K9" s="172"/>
      <c r="L9" s="37"/>
      <c r="M9" s="172"/>
      <c r="N9" s="172"/>
      <c r="O9" s="172"/>
      <c r="P9" s="37"/>
      <c r="Q9" s="172"/>
    </row>
    <row r="10" spans="1:17" s="110" customFormat="1" ht="15" customHeight="1">
      <c r="A10" s="113" t="s">
        <v>282</v>
      </c>
      <c r="B10" s="189"/>
      <c r="C10" s="121"/>
      <c r="D10" s="180">
        <v>85</v>
      </c>
      <c r="E10" s="121"/>
      <c r="F10" s="180"/>
      <c r="G10" s="121"/>
      <c r="H10" s="180">
        <v>6961</v>
      </c>
      <c r="J10" s="121"/>
      <c r="K10" s="180">
        <v>10184133</v>
      </c>
      <c r="L10" s="121"/>
      <c r="M10" s="180">
        <v>466837</v>
      </c>
      <c r="N10" s="180"/>
      <c r="O10" s="180">
        <v>161281</v>
      </c>
      <c r="P10" s="121"/>
      <c r="Q10" s="180">
        <v>238796</v>
      </c>
    </row>
    <row r="11" spans="1:17" s="110" customFormat="1" ht="15" customHeight="1">
      <c r="A11" s="113" t="s">
        <v>283</v>
      </c>
      <c r="B11" s="189"/>
      <c r="C11" s="121"/>
      <c r="D11" s="180">
        <v>6</v>
      </c>
      <c r="E11" s="121"/>
      <c r="F11" s="180"/>
      <c r="G11" s="121"/>
      <c r="H11" s="180">
        <v>755</v>
      </c>
      <c r="J11" s="121"/>
      <c r="K11" s="180">
        <v>9873564</v>
      </c>
      <c r="L11" s="121"/>
      <c r="M11" s="180">
        <v>332661</v>
      </c>
      <c r="N11" s="180"/>
      <c r="O11" s="180">
        <v>106693</v>
      </c>
      <c r="P11" s="121"/>
      <c r="Q11" s="180">
        <v>148713</v>
      </c>
    </row>
    <row r="12" spans="1:17" s="110" customFormat="1" ht="15" customHeight="1">
      <c r="A12" s="113" t="s">
        <v>284</v>
      </c>
      <c r="B12" s="189"/>
      <c r="C12" s="121"/>
      <c r="D12" s="180">
        <v>92</v>
      </c>
      <c r="E12" s="121"/>
      <c r="F12" s="180"/>
      <c r="G12" s="121"/>
      <c r="H12" s="180">
        <v>7694</v>
      </c>
      <c r="J12" s="121"/>
      <c r="K12" s="180">
        <v>14707020</v>
      </c>
      <c r="L12" s="121"/>
      <c r="M12" s="180">
        <v>2211965</v>
      </c>
      <c r="N12" s="180"/>
      <c r="O12" s="180">
        <v>901361</v>
      </c>
      <c r="P12" s="121"/>
      <c r="Q12" s="180">
        <v>1031692</v>
      </c>
    </row>
    <row r="13" spans="1:17" s="110" customFormat="1" ht="15" customHeight="1">
      <c r="A13" s="113" t="s">
        <v>285</v>
      </c>
      <c r="B13" s="189"/>
      <c r="C13" s="121"/>
      <c r="D13" s="180">
        <v>80</v>
      </c>
      <c r="E13" s="121"/>
      <c r="F13" s="180"/>
      <c r="G13" s="121"/>
      <c r="H13" s="180">
        <v>5232</v>
      </c>
      <c r="J13" s="121"/>
      <c r="K13" s="180">
        <v>4630026</v>
      </c>
      <c r="L13" s="121"/>
      <c r="M13" s="180">
        <v>300013</v>
      </c>
      <c r="N13" s="180"/>
      <c r="O13" s="180">
        <v>100366</v>
      </c>
      <c r="P13" s="121"/>
      <c r="Q13" s="180">
        <v>151163</v>
      </c>
    </row>
    <row r="14" spans="1:17" s="110" customFormat="1" ht="15" customHeight="1">
      <c r="A14" s="113" t="s">
        <v>286</v>
      </c>
      <c r="B14" s="189"/>
      <c r="C14" s="121"/>
      <c r="D14" s="180">
        <v>12</v>
      </c>
      <c r="E14" s="121"/>
      <c r="F14" s="180"/>
      <c r="G14" s="121"/>
      <c r="H14" s="180">
        <v>954</v>
      </c>
      <c r="J14" s="121"/>
      <c r="K14" s="180">
        <v>3315081</v>
      </c>
      <c r="L14" s="121"/>
      <c r="M14" s="180">
        <v>350096</v>
      </c>
      <c r="N14" s="180"/>
      <c r="O14" s="180">
        <v>101619</v>
      </c>
      <c r="P14" s="121"/>
      <c r="Q14" s="180">
        <v>109266</v>
      </c>
    </row>
    <row r="15" spans="1:17" s="110" customFormat="1" ht="15" customHeight="1">
      <c r="A15" s="113" t="s">
        <v>287</v>
      </c>
      <c r="B15" s="189"/>
      <c r="C15" s="121"/>
      <c r="D15" s="180">
        <v>9</v>
      </c>
      <c r="E15" s="121"/>
      <c r="F15" s="180"/>
      <c r="G15" s="121"/>
      <c r="H15" s="180">
        <v>1434</v>
      </c>
      <c r="J15" s="121"/>
      <c r="K15" s="180">
        <v>3495235</v>
      </c>
      <c r="L15" s="121"/>
      <c r="M15" s="180">
        <v>409590</v>
      </c>
      <c r="N15" s="180"/>
      <c r="O15" s="180">
        <v>94241</v>
      </c>
      <c r="P15" s="121"/>
      <c r="Q15" s="180">
        <v>113050</v>
      </c>
    </row>
    <row r="16" spans="1:17" s="110" customFormat="1" ht="15" customHeight="1">
      <c r="A16" s="113" t="s">
        <v>288</v>
      </c>
      <c r="B16" s="189"/>
      <c r="C16" s="121"/>
      <c r="D16" s="180">
        <v>12</v>
      </c>
      <c r="E16" s="121"/>
      <c r="F16" s="180"/>
      <c r="G16" s="121"/>
      <c r="H16" s="180">
        <v>789</v>
      </c>
      <c r="J16" s="121"/>
      <c r="K16" s="180">
        <v>1883773</v>
      </c>
      <c r="L16" s="121"/>
      <c r="M16" s="180">
        <v>210694</v>
      </c>
      <c r="N16" s="180"/>
      <c r="O16" s="180">
        <v>75127</v>
      </c>
      <c r="P16" s="121"/>
      <c r="Q16" s="180">
        <v>85570</v>
      </c>
    </row>
    <row r="17" spans="1:17" s="110" customFormat="1" ht="15" customHeight="1">
      <c r="A17" s="113" t="s">
        <v>266</v>
      </c>
      <c r="B17" s="189"/>
      <c r="C17" s="121"/>
      <c r="D17" s="180">
        <v>39</v>
      </c>
      <c r="E17" s="121"/>
      <c r="F17" s="180"/>
      <c r="G17" s="121"/>
      <c r="H17" s="180">
        <v>3716</v>
      </c>
      <c r="J17" s="121"/>
      <c r="K17" s="180">
        <v>8152245</v>
      </c>
      <c r="L17" s="121"/>
      <c r="M17" s="180">
        <v>191526</v>
      </c>
      <c r="N17" s="180"/>
      <c r="O17" s="180">
        <v>83588</v>
      </c>
      <c r="P17" s="121"/>
      <c r="Q17" s="180">
        <v>166617</v>
      </c>
    </row>
    <row r="18" spans="1:17" s="110" customFormat="1" ht="15" customHeight="1">
      <c r="A18" s="113" t="s">
        <v>289</v>
      </c>
      <c r="B18" s="189"/>
      <c r="C18" s="121"/>
      <c r="D18" s="180">
        <v>9</v>
      </c>
      <c r="E18" s="121"/>
      <c r="F18" s="180"/>
      <c r="G18" s="121"/>
      <c r="H18" s="180">
        <v>1168</v>
      </c>
      <c r="J18" s="121"/>
      <c r="K18" s="180">
        <v>10872837</v>
      </c>
      <c r="L18" s="121"/>
      <c r="M18" s="180">
        <v>670332</v>
      </c>
      <c r="N18" s="180"/>
      <c r="O18" s="180">
        <v>122669</v>
      </c>
      <c r="P18" s="121"/>
      <c r="Q18" s="180">
        <v>209646</v>
      </c>
    </row>
    <row r="19" spans="1:17" s="110" customFormat="1" ht="15" customHeight="1">
      <c r="A19" s="113" t="s">
        <v>290</v>
      </c>
      <c r="B19" s="189"/>
      <c r="C19" s="121"/>
      <c r="D19" s="180">
        <v>2</v>
      </c>
      <c r="E19" s="121"/>
      <c r="F19" s="86"/>
      <c r="G19" s="121"/>
      <c r="H19" s="86" t="s">
        <v>247</v>
      </c>
      <c r="J19" s="121"/>
      <c r="K19" s="86" t="s">
        <v>247</v>
      </c>
      <c r="L19" s="121"/>
      <c r="M19" s="86" t="s">
        <v>247</v>
      </c>
      <c r="N19" s="86"/>
      <c r="O19" s="86" t="s">
        <v>247</v>
      </c>
      <c r="P19" s="121"/>
      <c r="Q19" s="86" t="s">
        <v>247</v>
      </c>
    </row>
    <row r="20" spans="1:17" s="110" customFormat="1" ht="15" customHeight="1">
      <c r="A20" s="113" t="s">
        <v>269</v>
      </c>
      <c r="B20" s="189"/>
      <c r="C20" s="121"/>
      <c r="D20" s="180">
        <v>22</v>
      </c>
      <c r="E20" s="121"/>
      <c r="F20" s="180"/>
      <c r="G20" s="121"/>
      <c r="H20" s="180">
        <v>1947</v>
      </c>
      <c r="J20" s="121"/>
      <c r="K20" s="180">
        <v>4711802</v>
      </c>
      <c r="L20" s="121"/>
      <c r="M20" s="180">
        <v>578643</v>
      </c>
      <c r="N20" s="180"/>
      <c r="O20" s="180">
        <v>135281</v>
      </c>
      <c r="P20" s="121"/>
      <c r="Q20" s="180">
        <v>183139</v>
      </c>
    </row>
    <row r="21" spans="1:17" s="110" customFormat="1" ht="15" customHeight="1">
      <c r="A21" s="113" t="s">
        <v>270</v>
      </c>
      <c r="B21" s="189"/>
      <c r="C21" s="121"/>
      <c r="D21" s="163">
        <v>1</v>
      </c>
      <c r="E21" s="121"/>
      <c r="F21" s="163"/>
      <c r="G21" s="121"/>
      <c r="H21" s="163" t="s">
        <v>247</v>
      </c>
      <c r="J21" s="121"/>
      <c r="K21" s="163" t="s">
        <v>247</v>
      </c>
      <c r="L21" s="121"/>
      <c r="M21" s="163" t="s">
        <v>247</v>
      </c>
      <c r="N21" s="163"/>
      <c r="O21" s="163" t="s">
        <v>247</v>
      </c>
      <c r="P21" s="121"/>
      <c r="Q21" s="163" t="s">
        <v>247</v>
      </c>
    </row>
    <row r="22" spans="1:17" s="110" customFormat="1" ht="15" customHeight="1">
      <c r="A22" s="113" t="s">
        <v>271</v>
      </c>
      <c r="B22" s="189"/>
      <c r="C22" s="121"/>
      <c r="D22" s="163" t="s">
        <v>257</v>
      </c>
      <c r="E22" s="121"/>
      <c r="F22" s="163"/>
      <c r="G22" s="121"/>
      <c r="H22" s="163" t="s">
        <v>257</v>
      </c>
      <c r="J22" s="121"/>
      <c r="K22" s="163" t="s">
        <v>257</v>
      </c>
      <c r="L22" s="121"/>
      <c r="M22" s="163" t="s">
        <v>257</v>
      </c>
      <c r="N22" s="163"/>
      <c r="O22" s="163" t="s">
        <v>257</v>
      </c>
      <c r="P22" s="121"/>
      <c r="Q22" s="163" t="s">
        <v>257</v>
      </c>
    </row>
    <row r="23" spans="1:17" s="110" customFormat="1" ht="15" customHeight="1">
      <c r="A23" s="113" t="s">
        <v>272</v>
      </c>
      <c r="B23" s="189"/>
      <c r="C23" s="121"/>
      <c r="D23" s="180">
        <v>19</v>
      </c>
      <c r="E23" s="121"/>
      <c r="F23" s="180"/>
      <c r="G23" s="121"/>
      <c r="H23" s="180">
        <v>1904</v>
      </c>
      <c r="J23" s="121"/>
      <c r="K23" s="180">
        <v>2878620</v>
      </c>
      <c r="L23" s="121"/>
      <c r="M23" s="180">
        <v>648158</v>
      </c>
      <c r="N23" s="180"/>
      <c r="O23" s="180">
        <v>162004</v>
      </c>
      <c r="P23" s="121"/>
      <c r="Q23" s="180">
        <v>199963</v>
      </c>
    </row>
    <row r="24" spans="1:17" s="110" customFormat="1" ht="15" customHeight="1">
      <c r="A24" s="113" t="s">
        <v>291</v>
      </c>
      <c r="B24" s="189"/>
      <c r="C24" s="121"/>
      <c r="D24" s="180">
        <v>16</v>
      </c>
      <c r="E24" s="121"/>
      <c r="F24" s="180"/>
      <c r="G24" s="121"/>
      <c r="H24" s="180">
        <v>1116</v>
      </c>
      <c r="J24" s="121"/>
      <c r="K24" s="180">
        <v>3082146</v>
      </c>
      <c r="L24" s="121"/>
      <c r="M24" s="180">
        <v>491934</v>
      </c>
      <c r="N24" s="180"/>
      <c r="O24" s="180">
        <v>152365</v>
      </c>
      <c r="P24" s="121"/>
      <c r="Q24" s="180">
        <v>171235</v>
      </c>
    </row>
    <row r="25" spans="1:17" s="110" customFormat="1" ht="15" customHeight="1">
      <c r="A25" s="113" t="s">
        <v>274</v>
      </c>
      <c r="B25" s="189"/>
      <c r="C25" s="121"/>
      <c r="D25" s="180">
        <v>3</v>
      </c>
      <c r="E25" s="121"/>
      <c r="F25" s="180"/>
      <c r="G25" s="121"/>
      <c r="H25" s="180">
        <v>576</v>
      </c>
      <c r="J25" s="121"/>
      <c r="K25" s="180">
        <v>1694399</v>
      </c>
      <c r="L25" s="121"/>
      <c r="M25" s="180">
        <v>275995</v>
      </c>
      <c r="N25" s="180"/>
      <c r="O25" s="180">
        <v>51477</v>
      </c>
      <c r="P25" s="121"/>
      <c r="Q25" s="180">
        <v>58172</v>
      </c>
    </row>
    <row r="26" spans="1:17" s="110" customFormat="1" ht="15" customHeight="1">
      <c r="A26" s="113" t="s">
        <v>292</v>
      </c>
      <c r="B26" s="189"/>
      <c r="C26" s="121"/>
      <c r="D26" s="180">
        <v>47</v>
      </c>
      <c r="E26" s="121"/>
      <c r="F26" s="180"/>
      <c r="G26" s="121"/>
      <c r="H26" s="180">
        <v>3401</v>
      </c>
      <c r="J26" s="121"/>
      <c r="K26" s="180">
        <v>7606357</v>
      </c>
      <c r="L26" s="121"/>
      <c r="M26" s="180">
        <v>731870</v>
      </c>
      <c r="N26" s="180"/>
      <c r="O26" s="180">
        <v>225119</v>
      </c>
      <c r="P26" s="121"/>
      <c r="Q26" s="180">
        <v>250590</v>
      </c>
    </row>
    <row r="27" spans="1:17" s="110" customFormat="1" ht="15" customHeight="1">
      <c r="A27" s="113" t="s">
        <v>276</v>
      </c>
      <c r="B27" s="189"/>
      <c r="C27" s="121"/>
      <c r="D27" s="180">
        <v>119</v>
      </c>
      <c r="E27" s="121"/>
      <c r="F27" s="180"/>
      <c r="G27" s="121"/>
      <c r="H27" s="180">
        <v>14304</v>
      </c>
      <c r="J27" s="121"/>
      <c r="K27" s="180">
        <v>46019052</v>
      </c>
      <c r="L27" s="121"/>
      <c r="M27" s="180">
        <v>3547774</v>
      </c>
      <c r="N27" s="180"/>
      <c r="O27" s="180">
        <v>1168567</v>
      </c>
      <c r="P27" s="121"/>
      <c r="Q27" s="180">
        <v>1333527</v>
      </c>
    </row>
    <row r="28" spans="1:17" s="110" customFormat="1" ht="15" customHeight="1">
      <c r="A28" s="113" t="s">
        <v>277</v>
      </c>
      <c r="B28" s="189"/>
      <c r="C28" s="121"/>
      <c r="D28" s="180">
        <v>98</v>
      </c>
      <c r="E28" s="121"/>
      <c r="F28" s="180"/>
      <c r="G28" s="121"/>
      <c r="H28" s="180">
        <v>16885</v>
      </c>
      <c r="J28" s="121"/>
      <c r="K28" s="180">
        <v>55713452</v>
      </c>
      <c r="L28" s="121"/>
      <c r="M28" s="180">
        <v>1939135</v>
      </c>
      <c r="N28" s="180"/>
      <c r="O28" s="180">
        <v>387546</v>
      </c>
      <c r="P28" s="121"/>
      <c r="Q28" s="180">
        <v>665174</v>
      </c>
    </row>
    <row r="29" spans="1:17" s="110" customFormat="1" ht="15" customHeight="1">
      <c r="A29" s="113" t="s">
        <v>293</v>
      </c>
      <c r="B29" s="189"/>
      <c r="C29" s="121"/>
      <c r="D29" s="180">
        <v>11</v>
      </c>
      <c r="E29" s="121"/>
      <c r="F29" s="180"/>
      <c r="G29" s="121"/>
      <c r="H29" s="180">
        <v>1385</v>
      </c>
      <c r="J29" s="121"/>
      <c r="K29" s="180">
        <v>4047625</v>
      </c>
      <c r="L29" s="121"/>
      <c r="M29" s="180">
        <v>198734</v>
      </c>
      <c r="N29" s="180"/>
      <c r="O29" s="180">
        <v>77660</v>
      </c>
      <c r="P29" s="121"/>
      <c r="Q29" s="180">
        <v>82427</v>
      </c>
    </row>
    <row r="30" spans="1:17" s="110" customFormat="1" ht="15" customHeight="1">
      <c r="A30" s="113" t="s">
        <v>279</v>
      </c>
      <c r="B30" s="189"/>
      <c r="C30" s="121"/>
      <c r="D30" s="180">
        <v>1</v>
      </c>
      <c r="E30" s="121"/>
      <c r="F30" s="86"/>
      <c r="G30" s="121"/>
      <c r="H30" s="86" t="s">
        <v>247</v>
      </c>
      <c r="J30" s="121"/>
      <c r="K30" s="86" t="s">
        <v>247</v>
      </c>
      <c r="L30" s="121"/>
      <c r="M30" s="86" t="s">
        <v>247</v>
      </c>
      <c r="N30" s="86"/>
      <c r="O30" s="86" t="s">
        <v>247</v>
      </c>
      <c r="P30" s="121"/>
      <c r="Q30" s="86" t="s">
        <v>247</v>
      </c>
    </row>
    <row r="31" spans="1:17" s="110" customFormat="1" ht="15" customHeight="1">
      <c r="A31" s="113" t="s">
        <v>280</v>
      </c>
      <c r="B31" s="189"/>
      <c r="C31" s="121"/>
      <c r="D31" s="163" t="s">
        <v>257</v>
      </c>
      <c r="E31" s="121"/>
      <c r="F31" s="163"/>
      <c r="G31" s="121"/>
      <c r="H31" s="163" t="s">
        <v>257</v>
      </c>
      <c r="J31" s="121"/>
      <c r="K31" s="163" t="s">
        <v>257</v>
      </c>
      <c r="L31" s="121"/>
      <c r="M31" s="163" t="s">
        <v>257</v>
      </c>
      <c r="N31" s="163"/>
      <c r="O31" s="163" t="s">
        <v>257</v>
      </c>
      <c r="P31" s="121"/>
      <c r="Q31" s="163" t="s">
        <v>257</v>
      </c>
    </row>
    <row r="32" spans="1:17" s="110" customFormat="1" ht="15" customHeight="1">
      <c r="A32" s="159" t="s">
        <v>294</v>
      </c>
      <c r="B32" s="190"/>
      <c r="C32" s="123"/>
      <c r="D32" s="181">
        <v>17</v>
      </c>
      <c r="E32" s="123"/>
      <c r="F32" s="181"/>
      <c r="G32" s="123"/>
      <c r="H32" s="181">
        <v>1082</v>
      </c>
      <c r="J32" s="183"/>
      <c r="K32" s="191">
        <v>2795837</v>
      </c>
      <c r="L32" s="183"/>
      <c r="M32" s="191">
        <v>213421</v>
      </c>
      <c r="N32" s="191"/>
      <c r="O32" s="191">
        <v>76884</v>
      </c>
      <c r="P32" s="183"/>
      <c r="Q32" s="191">
        <v>95485</v>
      </c>
    </row>
    <row r="33" spans="1:5" s="110" customFormat="1" ht="15" customHeight="1">
      <c r="A33" s="120" t="s">
        <v>128</v>
      </c>
      <c r="B33" s="187"/>
      <c r="C33" s="187"/>
      <c r="D33" s="187"/>
      <c r="E33" s="187"/>
    </row>
    <row r="34" spans="1:16" s="110" customFormat="1" ht="15" customHeight="1">
      <c r="A34" s="192"/>
      <c r="B34" s="192"/>
      <c r="C34" s="192"/>
      <c r="D34" s="192"/>
      <c r="E34" s="192"/>
      <c r="F34" s="192"/>
      <c r="G34" s="99"/>
      <c r="H34" s="192"/>
      <c r="I34" s="192"/>
      <c r="J34" s="192"/>
      <c r="K34" s="192"/>
      <c r="L34" s="192"/>
      <c r="M34" s="192"/>
      <c r="N34" s="192"/>
      <c r="O34" s="192"/>
      <c r="P34" s="192"/>
    </row>
    <row r="35" spans="1:16" s="110" customFormat="1" ht="15" customHeight="1">
      <c r="A35" s="192"/>
      <c r="B35" s="192"/>
      <c r="C35" s="192"/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2"/>
    </row>
    <row r="36" spans="1:17" s="110" customFormat="1" ht="15" customHeight="1">
      <c r="A36" s="372" t="s">
        <v>421</v>
      </c>
      <c r="B36" s="372"/>
      <c r="C36" s="372"/>
      <c r="D36" s="372"/>
      <c r="E36" s="372"/>
      <c r="F36" s="372"/>
      <c r="G36" s="372"/>
      <c r="H36" s="372"/>
      <c r="I36" s="80"/>
      <c r="J36" s="385" t="s">
        <v>420</v>
      </c>
      <c r="K36" s="385"/>
      <c r="L36" s="385"/>
      <c r="M36" s="385"/>
      <c r="N36" s="385"/>
      <c r="O36" s="385"/>
      <c r="P36" s="385"/>
      <c r="Q36" s="385"/>
    </row>
    <row r="37" spans="1:9" ht="15" customHeight="1" thickBot="1">
      <c r="A37" s="65"/>
      <c r="B37" s="66"/>
      <c r="C37" s="66"/>
      <c r="D37" s="66"/>
      <c r="E37" s="66"/>
      <c r="F37" s="66"/>
      <c r="G37" s="66"/>
      <c r="H37" s="66"/>
      <c r="I37" s="66"/>
    </row>
    <row r="38" spans="1:17" ht="15" customHeight="1">
      <c r="A38" s="336" t="s">
        <v>237</v>
      </c>
      <c r="B38" s="408" t="s">
        <v>414</v>
      </c>
      <c r="C38" s="411" t="s">
        <v>415</v>
      </c>
      <c r="D38" s="412"/>
      <c r="E38" s="412"/>
      <c r="F38" s="412"/>
      <c r="G38" s="412"/>
      <c r="H38" s="412"/>
      <c r="J38" s="390" t="s">
        <v>416</v>
      </c>
      <c r="K38" s="390"/>
      <c r="L38" s="390"/>
      <c r="M38" s="390"/>
      <c r="N38" s="390"/>
      <c r="O38" s="390"/>
      <c r="P38" s="390"/>
      <c r="Q38" s="390"/>
    </row>
    <row r="39" spans="1:17" ht="15" customHeight="1">
      <c r="A39" s="403"/>
      <c r="B39" s="409"/>
      <c r="C39" s="391" t="s">
        <v>141</v>
      </c>
      <c r="D39" s="391" t="s">
        <v>238</v>
      </c>
      <c r="E39" s="395" t="s">
        <v>295</v>
      </c>
      <c r="F39" s="391" t="s">
        <v>239</v>
      </c>
      <c r="G39" s="391" t="s">
        <v>240</v>
      </c>
      <c r="H39" s="393" t="s">
        <v>241</v>
      </c>
      <c r="J39" s="393" t="s">
        <v>141</v>
      </c>
      <c r="K39" s="400"/>
      <c r="L39" s="391" t="s">
        <v>242</v>
      </c>
      <c r="M39" s="391" t="s">
        <v>243</v>
      </c>
      <c r="N39" s="406" t="s">
        <v>419</v>
      </c>
      <c r="O39" s="395" t="s">
        <v>250</v>
      </c>
      <c r="P39" s="395" t="s">
        <v>249</v>
      </c>
      <c r="Q39" s="397" t="s">
        <v>418</v>
      </c>
    </row>
    <row r="40" spans="1:17" ht="15" customHeight="1">
      <c r="A40" s="404"/>
      <c r="B40" s="410"/>
      <c r="C40" s="392"/>
      <c r="D40" s="392"/>
      <c r="E40" s="392"/>
      <c r="F40" s="392"/>
      <c r="G40" s="392"/>
      <c r="H40" s="394"/>
      <c r="I40" s="67"/>
      <c r="J40" s="401"/>
      <c r="K40" s="402"/>
      <c r="L40" s="399"/>
      <c r="M40" s="399"/>
      <c r="N40" s="407"/>
      <c r="O40" s="396"/>
      <c r="P40" s="396"/>
      <c r="Q40" s="398"/>
    </row>
    <row r="41" spans="1:17" s="174" customFormat="1" ht="15" customHeight="1">
      <c r="A41" s="75" t="s">
        <v>246</v>
      </c>
      <c r="B41" s="197">
        <f>SUM(B43:B65)</f>
        <v>700</v>
      </c>
      <c r="C41" s="93">
        <f>SUM(D41:H41)</f>
        <v>465307</v>
      </c>
      <c r="D41" s="93">
        <v>61896</v>
      </c>
      <c r="E41" s="93">
        <f>SUM(E43:E65)</f>
        <v>13572</v>
      </c>
      <c r="F41" s="93">
        <v>284425</v>
      </c>
      <c r="G41" s="93">
        <f>SUM(G43:G65)</f>
        <v>938</v>
      </c>
      <c r="H41" s="93">
        <f>SUM(H43:H65)</f>
        <v>104476</v>
      </c>
      <c r="I41" s="173"/>
      <c r="K41" s="93">
        <f>SUM(L41:Q41)</f>
        <v>465307</v>
      </c>
      <c r="L41" s="93">
        <v>12897</v>
      </c>
      <c r="M41" s="93">
        <f>SUM(M43:M65)</f>
        <v>2818</v>
      </c>
      <c r="N41" s="93">
        <f>SUM(N43:N65)</f>
        <v>179481</v>
      </c>
      <c r="O41" s="93">
        <f>SUM(O43:O65)</f>
        <v>162197</v>
      </c>
      <c r="P41" s="93">
        <v>78686</v>
      </c>
      <c r="Q41" s="93">
        <v>29228</v>
      </c>
    </row>
    <row r="42" spans="1:17" s="110" customFormat="1" ht="15" customHeight="1">
      <c r="A42" s="113"/>
      <c r="B42" s="175"/>
      <c r="C42" s="176"/>
      <c r="D42" s="177"/>
      <c r="E42" s="177"/>
      <c r="F42" s="177"/>
      <c r="G42" s="177"/>
      <c r="H42" s="177"/>
      <c r="I42" s="178"/>
      <c r="K42" s="177"/>
      <c r="L42" s="177"/>
      <c r="M42" s="177"/>
      <c r="N42" s="177"/>
      <c r="O42" s="177"/>
      <c r="P42" s="177"/>
      <c r="Q42" s="177"/>
    </row>
    <row r="43" spans="1:17" s="110" customFormat="1" ht="15" customHeight="1">
      <c r="A43" s="113" t="s">
        <v>282</v>
      </c>
      <c r="B43" s="179">
        <v>85</v>
      </c>
      <c r="C43" s="86">
        <f>SUM(D43:H43)</f>
        <v>20124</v>
      </c>
      <c r="D43" s="163">
        <v>2368</v>
      </c>
      <c r="E43" s="86" t="s">
        <v>257</v>
      </c>
      <c r="F43" s="163">
        <v>17749</v>
      </c>
      <c r="G43" s="86" t="s">
        <v>257</v>
      </c>
      <c r="H43" s="163">
        <v>7</v>
      </c>
      <c r="I43" s="178"/>
      <c r="K43" s="86">
        <f>SUM(L43:Q43)</f>
        <v>20124</v>
      </c>
      <c r="L43" s="163">
        <v>1131</v>
      </c>
      <c r="M43" s="163">
        <v>1502</v>
      </c>
      <c r="N43" s="163">
        <v>8218</v>
      </c>
      <c r="O43" s="163">
        <v>4392</v>
      </c>
      <c r="P43" s="163">
        <v>275</v>
      </c>
      <c r="Q43" s="163">
        <v>4606</v>
      </c>
    </row>
    <row r="44" spans="1:17" s="110" customFormat="1" ht="15" customHeight="1">
      <c r="A44" s="113" t="s">
        <v>283</v>
      </c>
      <c r="B44" s="179">
        <v>6</v>
      </c>
      <c r="C44" s="86">
        <f>SUM(D44:H44)</f>
        <v>6883</v>
      </c>
      <c r="D44" s="163">
        <v>118</v>
      </c>
      <c r="E44" s="163">
        <v>2</v>
      </c>
      <c r="F44" s="163">
        <v>6379</v>
      </c>
      <c r="G44" s="86" t="s">
        <v>257</v>
      </c>
      <c r="H44" s="163">
        <v>384</v>
      </c>
      <c r="I44" s="178"/>
      <c r="K44" s="86">
        <f>SUM(L44:Q44)</f>
        <v>6883</v>
      </c>
      <c r="L44" s="163">
        <v>361</v>
      </c>
      <c r="M44" s="163">
        <v>486</v>
      </c>
      <c r="N44" s="163">
        <v>3034</v>
      </c>
      <c r="O44" s="163">
        <v>1058</v>
      </c>
      <c r="P44" s="163">
        <v>75</v>
      </c>
      <c r="Q44" s="163">
        <v>1869</v>
      </c>
    </row>
    <row r="45" spans="1:17" s="110" customFormat="1" ht="15" customHeight="1">
      <c r="A45" s="113" t="s">
        <v>284</v>
      </c>
      <c r="B45" s="179">
        <v>92</v>
      </c>
      <c r="C45" s="86">
        <f>SUM(D45:H45)</f>
        <v>181793</v>
      </c>
      <c r="D45" s="163">
        <v>10646</v>
      </c>
      <c r="E45" s="163">
        <v>11222</v>
      </c>
      <c r="F45" s="163">
        <v>144089</v>
      </c>
      <c r="G45" s="163">
        <v>370</v>
      </c>
      <c r="H45" s="163">
        <v>15466</v>
      </c>
      <c r="I45" s="178"/>
      <c r="K45" s="86">
        <f>SUM(L45:Q45)</f>
        <v>181793</v>
      </c>
      <c r="L45" s="163">
        <v>7127</v>
      </c>
      <c r="M45" s="163" t="s">
        <v>257</v>
      </c>
      <c r="N45" s="163">
        <v>91777</v>
      </c>
      <c r="O45" s="163">
        <v>25831</v>
      </c>
      <c r="P45" s="163">
        <v>49369</v>
      </c>
      <c r="Q45" s="163">
        <v>7689</v>
      </c>
    </row>
    <row r="46" spans="1:17" s="110" customFormat="1" ht="15" customHeight="1">
      <c r="A46" s="113" t="s">
        <v>285</v>
      </c>
      <c r="B46" s="179">
        <v>80</v>
      </c>
      <c r="C46" s="86">
        <f>SUM(D46:H46)</f>
        <v>923</v>
      </c>
      <c r="D46" s="163">
        <v>466</v>
      </c>
      <c r="E46" s="86" t="s">
        <v>257</v>
      </c>
      <c r="F46" s="163">
        <v>455</v>
      </c>
      <c r="G46" s="163">
        <v>2</v>
      </c>
      <c r="H46" s="86" t="s">
        <v>257</v>
      </c>
      <c r="I46" s="178"/>
      <c r="K46" s="86">
        <f>SUM(L46:Q46)</f>
        <v>923</v>
      </c>
      <c r="L46" s="163">
        <v>202</v>
      </c>
      <c r="M46" s="163" t="s">
        <v>257</v>
      </c>
      <c r="N46" s="163">
        <v>46</v>
      </c>
      <c r="O46" s="163">
        <v>57</v>
      </c>
      <c r="P46" s="163">
        <v>272</v>
      </c>
      <c r="Q46" s="163">
        <v>346</v>
      </c>
    </row>
    <row r="47" spans="1:17" s="110" customFormat="1" ht="15" customHeight="1">
      <c r="A47" s="113" t="s">
        <v>286</v>
      </c>
      <c r="B47" s="179">
        <v>12</v>
      </c>
      <c r="C47" s="86">
        <v>704</v>
      </c>
      <c r="D47" s="163" t="s">
        <v>247</v>
      </c>
      <c r="E47" s="86" t="s">
        <v>257</v>
      </c>
      <c r="F47" s="163" t="s">
        <v>247</v>
      </c>
      <c r="G47" s="86" t="s">
        <v>257</v>
      </c>
      <c r="H47" s="86" t="s">
        <v>257</v>
      </c>
      <c r="I47" s="178"/>
      <c r="K47" s="86">
        <v>449</v>
      </c>
      <c r="L47" s="163" t="s">
        <v>247</v>
      </c>
      <c r="M47" s="163" t="s">
        <v>257</v>
      </c>
      <c r="N47" s="163">
        <v>151</v>
      </c>
      <c r="O47" s="163">
        <v>140</v>
      </c>
      <c r="P47" s="163" t="s">
        <v>247</v>
      </c>
      <c r="Q47" s="163">
        <v>158</v>
      </c>
    </row>
    <row r="48" spans="1:17" s="110" customFormat="1" ht="15" customHeight="1">
      <c r="A48" s="113" t="s">
        <v>287</v>
      </c>
      <c r="B48" s="179">
        <v>9</v>
      </c>
      <c r="C48" s="86">
        <f>SUM(D48:H48)</f>
        <v>832</v>
      </c>
      <c r="D48" s="163">
        <v>316</v>
      </c>
      <c r="E48" s="86" t="s">
        <v>257</v>
      </c>
      <c r="F48" s="163">
        <v>516</v>
      </c>
      <c r="G48" s="86" t="s">
        <v>257</v>
      </c>
      <c r="H48" s="86" t="s">
        <v>257</v>
      </c>
      <c r="I48" s="178"/>
      <c r="K48" s="86">
        <f>SUM(L48:Q48)</f>
        <v>832</v>
      </c>
      <c r="L48" s="163">
        <v>76</v>
      </c>
      <c r="M48" s="163" t="s">
        <v>257</v>
      </c>
      <c r="N48" s="163">
        <v>251</v>
      </c>
      <c r="O48" s="163">
        <v>231</v>
      </c>
      <c r="P48" s="163">
        <v>5</v>
      </c>
      <c r="Q48" s="163">
        <v>269</v>
      </c>
    </row>
    <row r="49" spans="1:17" s="110" customFormat="1" ht="15" customHeight="1">
      <c r="A49" s="113" t="s">
        <v>288</v>
      </c>
      <c r="B49" s="179">
        <v>12</v>
      </c>
      <c r="C49" s="86">
        <f>SUM(D49:H49)</f>
        <v>47707</v>
      </c>
      <c r="D49" s="163">
        <v>18</v>
      </c>
      <c r="E49" s="163">
        <v>26</v>
      </c>
      <c r="F49" s="163">
        <v>37831</v>
      </c>
      <c r="G49" s="86" t="s">
        <v>257</v>
      </c>
      <c r="H49" s="163">
        <v>9832</v>
      </c>
      <c r="I49" s="178"/>
      <c r="K49" s="86">
        <f>SUM(L49:Q49)</f>
        <v>47707</v>
      </c>
      <c r="L49" s="163">
        <v>738</v>
      </c>
      <c r="M49" s="163" t="s">
        <v>257</v>
      </c>
      <c r="N49" s="163">
        <v>46133</v>
      </c>
      <c r="O49" s="163">
        <v>686</v>
      </c>
      <c r="P49" s="163">
        <v>6</v>
      </c>
      <c r="Q49" s="163">
        <v>144</v>
      </c>
    </row>
    <row r="50" spans="1:17" s="110" customFormat="1" ht="15" customHeight="1">
      <c r="A50" s="113" t="s">
        <v>266</v>
      </c>
      <c r="B50" s="179">
        <v>39</v>
      </c>
      <c r="C50" s="86">
        <f>SUM(D50:H50)</f>
        <v>2108</v>
      </c>
      <c r="D50" s="86">
        <v>493</v>
      </c>
      <c r="E50" s="86">
        <v>490</v>
      </c>
      <c r="F50" s="86">
        <v>1125</v>
      </c>
      <c r="G50" s="86" t="s">
        <v>257</v>
      </c>
      <c r="H50" s="86" t="s">
        <v>257</v>
      </c>
      <c r="I50" s="178"/>
      <c r="K50" s="86">
        <f>SUM(L50:Q50)</f>
        <v>2108</v>
      </c>
      <c r="L50" s="86">
        <v>29</v>
      </c>
      <c r="M50" s="163" t="s">
        <v>257</v>
      </c>
      <c r="N50" s="86">
        <v>518</v>
      </c>
      <c r="O50" s="86">
        <v>70</v>
      </c>
      <c r="P50" s="86">
        <v>952</v>
      </c>
      <c r="Q50" s="86">
        <v>539</v>
      </c>
    </row>
    <row r="51" spans="1:17" s="110" customFormat="1" ht="15" customHeight="1">
      <c r="A51" s="113" t="s">
        <v>289</v>
      </c>
      <c r="B51" s="179">
        <v>9</v>
      </c>
      <c r="C51" s="86">
        <f>SUM(D51:H51)</f>
        <v>74262</v>
      </c>
      <c r="D51" s="86">
        <v>28884</v>
      </c>
      <c r="E51" s="86" t="s">
        <v>257</v>
      </c>
      <c r="F51" s="86">
        <v>16850</v>
      </c>
      <c r="G51" s="86" t="s">
        <v>257</v>
      </c>
      <c r="H51" s="163">
        <v>28528</v>
      </c>
      <c r="I51" s="178"/>
      <c r="K51" s="86">
        <f>SUM(L51:Q51)</f>
        <v>74262</v>
      </c>
      <c r="L51" s="86">
        <v>568</v>
      </c>
      <c r="M51" s="86">
        <v>69</v>
      </c>
      <c r="N51" s="86">
        <v>2935</v>
      </c>
      <c r="O51" s="86">
        <v>58223</v>
      </c>
      <c r="P51" s="86">
        <v>10994</v>
      </c>
      <c r="Q51" s="86">
        <v>1473</v>
      </c>
    </row>
    <row r="52" spans="1:17" s="110" customFormat="1" ht="15" customHeight="1">
      <c r="A52" s="113" t="s">
        <v>290</v>
      </c>
      <c r="B52" s="179">
        <v>2</v>
      </c>
      <c r="C52" s="86" t="s">
        <v>430</v>
      </c>
      <c r="D52" s="86" t="s">
        <v>257</v>
      </c>
      <c r="E52" s="86" t="s">
        <v>257</v>
      </c>
      <c r="F52" s="86" t="s">
        <v>247</v>
      </c>
      <c r="G52" s="86" t="s">
        <v>257</v>
      </c>
      <c r="H52" s="86" t="s">
        <v>257</v>
      </c>
      <c r="I52" s="178"/>
      <c r="K52" s="86" t="s">
        <v>430</v>
      </c>
      <c r="L52" s="86" t="s">
        <v>247</v>
      </c>
      <c r="M52" s="163" t="s">
        <v>257</v>
      </c>
      <c r="N52" s="163" t="s">
        <v>257</v>
      </c>
      <c r="O52" s="163" t="s">
        <v>257</v>
      </c>
      <c r="P52" s="86" t="s">
        <v>247</v>
      </c>
      <c r="Q52" s="163" t="s">
        <v>257</v>
      </c>
    </row>
    <row r="53" spans="1:17" s="110" customFormat="1" ht="15" customHeight="1">
      <c r="A53" s="113" t="s">
        <v>269</v>
      </c>
      <c r="B53" s="180">
        <v>22</v>
      </c>
      <c r="C53" s="86">
        <f>SUM(D53:H53)</f>
        <v>9469</v>
      </c>
      <c r="D53" s="86">
        <v>554</v>
      </c>
      <c r="E53" s="86" t="s">
        <v>257</v>
      </c>
      <c r="F53" s="86">
        <v>7868</v>
      </c>
      <c r="G53" s="86" t="s">
        <v>257</v>
      </c>
      <c r="H53" s="163">
        <v>1047</v>
      </c>
      <c r="I53" s="178"/>
      <c r="K53" s="86">
        <f>SUM(L53:Q53)</f>
        <v>9469</v>
      </c>
      <c r="L53" s="163">
        <v>137</v>
      </c>
      <c r="M53" s="163">
        <v>3</v>
      </c>
      <c r="N53" s="163">
        <v>1695</v>
      </c>
      <c r="O53" s="163">
        <v>7221</v>
      </c>
      <c r="P53" s="163">
        <v>27</v>
      </c>
      <c r="Q53" s="163">
        <v>386</v>
      </c>
    </row>
    <row r="54" spans="1:17" s="110" customFormat="1" ht="15" customHeight="1">
      <c r="A54" s="113" t="s">
        <v>270</v>
      </c>
      <c r="B54" s="162">
        <v>1</v>
      </c>
      <c r="C54" s="86" t="s">
        <v>430</v>
      </c>
      <c r="D54" s="86" t="s">
        <v>257</v>
      </c>
      <c r="E54" s="86" t="s">
        <v>257</v>
      </c>
      <c r="F54" s="86" t="s">
        <v>247</v>
      </c>
      <c r="G54" s="86" t="s">
        <v>257</v>
      </c>
      <c r="H54" s="86" t="s">
        <v>257</v>
      </c>
      <c r="I54" s="178"/>
      <c r="K54" s="86" t="s">
        <v>430</v>
      </c>
      <c r="L54" s="163" t="s">
        <v>257</v>
      </c>
      <c r="M54" s="163" t="s">
        <v>257</v>
      </c>
      <c r="N54" s="163" t="s">
        <v>257</v>
      </c>
      <c r="O54" s="163" t="s">
        <v>257</v>
      </c>
      <c r="P54" s="163" t="s">
        <v>257</v>
      </c>
      <c r="Q54" s="163" t="s">
        <v>247</v>
      </c>
    </row>
    <row r="55" spans="1:17" s="110" customFormat="1" ht="15" customHeight="1">
      <c r="A55" s="113" t="s">
        <v>271</v>
      </c>
      <c r="B55" s="162" t="s">
        <v>257</v>
      </c>
      <c r="C55" s="86" t="s">
        <v>431</v>
      </c>
      <c r="D55" s="86" t="s">
        <v>257</v>
      </c>
      <c r="E55" s="86" t="s">
        <v>257</v>
      </c>
      <c r="F55" s="86" t="s">
        <v>257</v>
      </c>
      <c r="G55" s="86" t="s">
        <v>257</v>
      </c>
      <c r="H55" s="86" t="s">
        <v>257</v>
      </c>
      <c r="I55" s="178"/>
      <c r="K55" s="86" t="s">
        <v>431</v>
      </c>
      <c r="L55" s="163" t="s">
        <v>257</v>
      </c>
      <c r="M55" s="163" t="s">
        <v>257</v>
      </c>
      <c r="N55" s="163" t="s">
        <v>257</v>
      </c>
      <c r="O55" s="163" t="s">
        <v>257</v>
      </c>
      <c r="P55" s="163" t="s">
        <v>257</v>
      </c>
      <c r="Q55" s="163" t="s">
        <v>257</v>
      </c>
    </row>
    <row r="56" spans="1:17" s="110" customFormat="1" ht="15" customHeight="1">
      <c r="A56" s="113" t="s">
        <v>272</v>
      </c>
      <c r="B56" s="179">
        <v>19</v>
      </c>
      <c r="C56" s="86">
        <f>SUM(D56:H56)</f>
        <v>2889</v>
      </c>
      <c r="D56" s="86">
        <v>255</v>
      </c>
      <c r="E56" s="86" t="s">
        <v>257</v>
      </c>
      <c r="F56" s="86">
        <v>2307</v>
      </c>
      <c r="G56" s="86" t="s">
        <v>257</v>
      </c>
      <c r="H56" s="163">
        <v>327</v>
      </c>
      <c r="I56" s="178"/>
      <c r="K56" s="86">
        <f aca="true" t="shared" si="0" ref="K56:K62">SUM(L56:Q56)</f>
        <v>2889</v>
      </c>
      <c r="L56" s="163">
        <v>107</v>
      </c>
      <c r="M56" s="163">
        <v>758</v>
      </c>
      <c r="N56" s="163">
        <v>969</v>
      </c>
      <c r="O56" s="163">
        <v>242</v>
      </c>
      <c r="P56" s="163">
        <v>461</v>
      </c>
      <c r="Q56" s="163">
        <v>352</v>
      </c>
    </row>
    <row r="57" spans="1:17" s="110" customFormat="1" ht="15" customHeight="1">
      <c r="A57" s="113" t="s">
        <v>291</v>
      </c>
      <c r="B57" s="179">
        <v>16</v>
      </c>
      <c r="C57" s="86">
        <f aca="true" t="shared" si="1" ref="C57:C62">SUM(D57:H57)</f>
        <v>4359</v>
      </c>
      <c r="D57" s="86">
        <v>831</v>
      </c>
      <c r="E57" s="86" t="s">
        <v>257</v>
      </c>
      <c r="F57" s="86">
        <v>3328</v>
      </c>
      <c r="G57" s="86" t="s">
        <v>257</v>
      </c>
      <c r="H57" s="163">
        <v>200</v>
      </c>
      <c r="I57" s="178"/>
      <c r="K57" s="86">
        <f t="shared" si="0"/>
        <v>4359</v>
      </c>
      <c r="L57" s="163">
        <v>80</v>
      </c>
      <c r="M57" s="163" t="s">
        <v>257</v>
      </c>
      <c r="N57" s="163">
        <v>570</v>
      </c>
      <c r="O57" s="163">
        <v>3184</v>
      </c>
      <c r="P57" s="163">
        <v>117</v>
      </c>
      <c r="Q57" s="163">
        <v>408</v>
      </c>
    </row>
    <row r="58" spans="1:17" s="110" customFormat="1" ht="15" customHeight="1">
      <c r="A58" s="113" t="s">
        <v>274</v>
      </c>
      <c r="B58" s="179">
        <v>3</v>
      </c>
      <c r="C58" s="86">
        <f t="shared" si="1"/>
        <v>2163</v>
      </c>
      <c r="D58" s="86">
        <v>323</v>
      </c>
      <c r="E58" s="86" t="s">
        <v>257</v>
      </c>
      <c r="F58" s="86">
        <v>1840</v>
      </c>
      <c r="G58" s="86" t="s">
        <v>257</v>
      </c>
      <c r="H58" s="86" t="s">
        <v>257</v>
      </c>
      <c r="I58" s="178"/>
      <c r="K58" s="86">
        <f t="shared" si="0"/>
        <v>2163</v>
      </c>
      <c r="L58" s="163">
        <v>64</v>
      </c>
      <c r="M58" s="163" t="s">
        <v>257</v>
      </c>
      <c r="N58" s="163">
        <v>1714</v>
      </c>
      <c r="O58" s="163">
        <v>165</v>
      </c>
      <c r="P58" s="163">
        <v>50</v>
      </c>
      <c r="Q58" s="163">
        <v>170</v>
      </c>
    </row>
    <row r="59" spans="1:17" s="110" customFormat="1" ht="14.25">
      <c r="A59" s="113" t="s">
        <v>292</v>
      </c>
      <c r="B59" s="179">
        <v>47</v>
      </c>
      <c r="C59" s="86">
        <f t="shared" si="1"/>
        <v>4748</v>
      </c>
      <c r="D59" s="86">
        <v>559</v>
      </c>
      <c r="E59" s="86">
        <v>3</v>
      </c>
      <c r="F59" s="86">
        <v>4063</v>
      </c>
      <c r="G59" s="86" t="s">
        <v>257</v>
      </c>
      <c r="H59" s="163">
        <v>123</v>
      </c>
      <c r="I59" s="178"/>
      <c r="K59" s="86">
        <f t="shared" si="0"/>
        <v>4748</v>
      </c>
      <c r="L59" s="163">
        <v>144</v>
      </c>
      <c r="M59" s="163" t="s">
        <v>257</v>
      </c>
      <c r="N59" s="163">
        <v>2189</v>
      </c>
      <c r="O59" s="163">
        <v>1764</v>
      </c>
      <c r="P59" s="163">
        <v>231</v>
      </c>
      <c r="Q59" s="163">
        <v>420</v>
      </c>
    </row>
    <row r="60" spans="1:17" s="110" customFormat="1" ht="14.25">
      <c r="A60" s="113" t="s">
        <v>276</v>
      </c>
      <c r="B60" s="179">
        <v>119</v>
      </c>
      <c r="C60" s="86">
        <f t="shared" si="1"/>
        <v>30704</v>
      </c>
      <c r="D60" s="86">
        <v>4706</v>
      </c>
      <c r="E60" s="86">
        <v>1829</v>
      </c>
      <c r="F60" s="86">
        <v>18073</v>
      </c>
      <c r="G60" s="163">
        <v>153</v>
      </c>
      <c r="H60" s="163">
        <v>5943</v>
      </c>
      <c r="I60" s="178"/>
      <c r="K60" s="86">
        <f t="shared" si="0"/>
        <v>30704</v>
      </c>
      <c r="L60" s="163">
        <v>1435</v>
      </c>
      <c r="M60" s="163" t="s">
        <v>257</v>
      </c>
      <c r="N60" s="163">
        <v>7031</v>
      </c>
      <c r="O60" s="163">
        <v>13556</v>
      </c>
      <c r="P60" s="163">
        <v>3356</v>
      </c>
      <c r="Q60" s="163">
        <v>5326</v>
      </c>
    </row>
    <row r="61" spans="1:17" s="110" customFormat="1" ht="14.25">
      <c r="A61" s="113" t="s">
        <v>277</v>
      </c>
      <c r="B61" s="179">
        <v>98</v>
      </c>
      <c r="C61" s="86">
        <f t="shared" si="1"/>
        <v>69515</v>
      </c>
      <c r="D61" s="86">
        <v>10244</v>
      </c>
      <c r="E61" s="86" t="s">
        <v>257</v>
      </c>
      <c r="F61" s="86">
        <v>16264</v>
      </c>
      <c r="G61" s="163">
        <v>413</v>
      </c>
      <c r="H61" s="163">
        <v>42594</v>
      </c>
      <c r="I61" s="178"/>
      <c r="K61" s="86">
        <f t="shared" si="0"/>
        <v>69515</v>
      </c>
      <c r="L61" s="163">
        <v>393</v>
      </c>
      <c r="M61" s="163" t="s">
        <v>257</v>
      </c>
      <c r="N61" s="163">
        <v>10809</v>
      </c>
      <c r="O61" s="163">
        <v>44689</v>
      </c>
      <c r="P61" s="163">
        <v>9864</v>
      </c>
      <c r="Q61" s="163">
        <v>3760</v>
      </c>
    </row>
    <row r="62" spans="1:17" s="110" customFormat="1" ht="14.25">
      <c r="A62" s="113" t="s">
        <v>293</v>
      </c>
      <c r="B62" s="179">
        <v>11</v>
      </c>
      <c r="C62" s="86">
        <f t="shared" si="1"/>
        <v>3074</v>
      </c>
      <c r="D62" s="86">
        <v>163</v>
      </c>
      <c r="E62" s="86" t="s">
        <v>257</v>
      </c>
      <c r="F62" s="86">
        <v>2911</v>
      </c>
      <c r="G62" s="86" t="s">
        <v>257</v>
      </c>
      <c r="H62" s="86" t="s">
        <v>257</v>
      </c>
      <c r="I62" s="178"/>
      <c r="K62" s="86">
        <f t="shared" si="0"/>
        <v>3074</v>
      </c>
      <c r="L62" s="163">
        <v>27</v>
      </c>
      <c r="M62" s="163" t="s">
        <v>257</v>
      </c>
      <c r="N62" s="163">
        <v>1285</v>
      </c>
      <c r="O62" s="163">
        <v>661</v>
      </c>
      <c r="P62" s="163">
        <v>19</v>
      </c>
      <c r="Q62" s="163">
        <v>1082</v>
      </c>
    </row>
    <row r="63" spans="1:17" s="110" customFormat="1" ht="14.25">
      <c r="A63" s="113" t="s">
        <v>279</v>
      </c>
      <c r="B63" s="179">
        <v>1</v>
      </c>
      <c r="C63" s="86" t="s">
        <v>430</v>
      </c>
      <c r="D63" s="86" t="s">
        <v>247</v>
      </c>
      <c r="E63" s="86" t="s">
        <v>257</v>
      </c>
      <c r="F63" s="86" t="s">
        <v>257</v>
      </c>
      <c r="G63" s="86" t="s">
        <v>257</v>
      </c>
      <c r="H63" s="86" t="s">
        <v>257</v>
      </c>
      <c r="I63" s="178"/>
      <c r="K63" s="86" t="s">
        <v>430</v>
      </c>
      <c r="L63" s="163" t="s">
        <v>257</v>
      </c>
      <c r="M63" s="163" t="s">
        <v>257</v>
      </c>
      <c r="N63" s="163" t="s">
        <v>257</v>
      </c>
      <c r="O63" s="163" t="s">
        <v>257</v>
      </c>
      <c r="P63" s="163" t="s">
        <v>257</v>
      </c>
      <c r="Q63" s="86" t="s">
        <v>247</v>
      </c>
    </row>
    <row r="64" spans="1:17" s="110" customFormat="1" ht="14.25">
      <c r="A64" s="113" t="s">
        <v>280</v>
      </c>
      <c r="B64" s="162" t="s">
        <v>257</v>
      </c>
      <c r="C64" s="86" t="s">
        <v>431</v>
      </c>
      <c r="D64" s="86" t="s">
        <v>257</v>
      </c>
      <c r="E64" s="86" t="s">
        <v>257</v>
      </c>
      <c r="F64" s="86" t="s">
        <v>257</v>
      </c>
      <c r="G64" s="86" t="s">
        <v>257</v>
      </c>
      <c r="H64" s="86" t="s">
        <v>257</v>
      </c>
      <c r="I64" s="178"/>
      <c r="K64" s="86" t="s">
        <v>431</v>
      </c>
      <c r="L64" s="163" t="s">
        <v>257</v>
      </c>
      <c r="M64" s="163" t="s">
        <v>257</v>
      </c>
      <c r="N64" s="163" t="s">
        <v>257</v>
      </c>
      <c r="O64" s="163" t="s">
        <v>257</v>
      </c>
      <c r="P64" s="163" t="s">
        <v>257</v>
      </c>
      <c r="Q64" s="163" t="s">
        <v>257</v>
      </c>
    </row>
    <row r="65" spans="1:17" s="110" customFormat="1" ht="14.25">
      <c r="A65" s="159" t="s">
        <v>294</v>
      </c>
      <c r="B65" s="181">
        <v>17</v>
      </c>
      <c r="C65" s="86">
        <f>SUM(D65:H65)</f>
        <v>535</v>
      </c>
      <c r="D65" s="182">
        <v>381</v>
      </c>
      <c r="E65" s="182" t="s">
        <v>257</v>
      </c>
      <c r="F65" s="182">
        <v>129</v>
      </c>
      <c r="G65" s="155" t="s">
        <v>257</v>
      </c>
      <c r="H65" s="182">
        <v>25</v>
      </c>
      <c r="I65" s="178"/>
      <c r="J65" s="183"/>
      <c r="K65" s="155">
        <f>SUM(L65:Q65)</f>
        <v>535</v>
      </c>
      <c r="L65" s="182">
        <v>26</v>
      </c>
      <c r="M65" s="164" t="s">
        <v>257</v>
      </c>
      <c r="N65" s="182">
        <v>156</v>
      </c>
      <c r="O65" s="182">
        <v>27</v>
      </c>
      <c r="P65" s="182">
        <v>100</v>
      </c>
      <c r="Q65" s="182">
        <v>226</v>
      </c>
    </row>
    <row r="66" spans="1:11" s="110" customFormat="1" ht="14.25">
      <c r="A66" s="184" t="s">
        <v>128</v>
      </c>
      <c r="B66" s="185"/>
      <c r="C66" s="186"/>
      <c r="D66" s="185"/>
      <c r="E66" s="185"/>
      <c r="F66" s="185"/>
      <c r="G66" s="185"/>
      <c r="H66" s="185"/>
      <c r="I66" s="185"/>
      <c r="J66" s="178"/>
      <c r="K66" s="178"/>
    </row>
    <row r="67" spans="1:11" s="110" customFormat="1" ht="14.25">
      <c r="A67" s="187"/>
      <c r="B67" s="187"/>
      <c r="C67" s="187"/>
      <c r="D67" s="187"/>
      <c r="E67" s="187"/>
      <c r="F67" s="187"/>
      <c r="G67" s="187"/>
      <c r="H67" s="187"/>
      <c r="I67" s="187"/>
      <c r="J67" s="178"/>
      <c r="K67" s="178"/>
    </row>
    <row r="68" spans="2:16" s="110" customFormat="1" ht="14.25"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88"/>
      <c r="N68" s="188"/>
      <c r="O68" s="188"/>
      <c r="P68" s="188"/>
    </row>
    <row r="69" spans="2:16" s="110" customFormat="1" ht="14.25">
      <c r="B69" s="188"/>
      <c r="C69" s="188"/>
      <c r="D69" s="188"/>
      <c r="E69" s="188"/>
      <c r="F69" s="188"/>
      <c r="G69" s="188"/>
      <c r="H69" s="188"/>
      <c r="I69" s="188"/>
      <c r="J69" s="188"/>
      <c r="K69" s="188"/>
      <c r="L69" s="188"/>
      <c r="M69" s="188"/>
      <c r="N69" s="188"/>
      <c r="O69" s="188"/>
      <c r="P69" s="188"/>
    </row>
    <row r="70" spans="2:16" s="110" customFormat="1" ht="14.25">
      <c r="B70" s="188"/>
      <c r="C70" s="188"/>
      <c r="D70" s="188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88"/>
    </row>
    <row r="71" spans="2:16" s="110" customFormat="1" ht="14.25">
      <c r="B71" s="188"/>
      <c r="C71" s="188"/>
      <c r="D71" s="188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</row>
    <row r="72" spans="2:16" s="110" customFormat="1" ht="14.25">
      <c r="B72" s="188"/>
      <c r="C72" s="188"/>
      <c r="D72" s="188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</row>
    <row r="73" spans="2:16" s="110" customFormat="1" ht="14.25">
      <c r="B73" s="188"/>
      <c r="C73" s="188"/>
      <c r="D73" s="188"/>
      <c r="E73" s="188"/>
      <c r="F73" s="188"/>
      <c r="G73" s="188"/>
      <c r="H73" s="188"/>
      <c r="I73" s="188"/>
      <c r="J73" s="188"/>
      <c r="K73" s="188"/>
      <c r="L73" s="188"/>
      <c r="M73" s="188"/>
      <c r="N73" s="188"/>
      <c r="O73" s="188"/>
      <c r="P73" s="188"/>
    </row>
    <row r="74" spans="2:16" s="110" customFormat="1" ht="14.25">
      <c r="B74" s="188"/>
      <c r="C74" s="188"/>
      <c r="D74" s="188"/>
      <c r="E74" s="188"/>
      <c r="F74" s="188"/>
      <c r="G74" s="188"/>
      <c r="H74" s="188"/>
      <c r="I74" s="188"/>
      <c r="J74" s="188"/>
      <c r="K74" s="188"/>
      <c r="L74" s="188"/>
      <c r="M74" s="188"/>
      <c r="N74" s="188"/>
      <c r="O74" s="188"/>
      <c r="P74" s="188"/>
    </row>
    <row r="75" spans="2:16" s="110" customFormat="1" ht="14.25">
      <c r="B75" s="188"/>
      <c r="C75" s="188"/>
      <c r="D75" s="188"/>
      <c r="E75" s="188"/>
      <c r="F75" s="188"/>
      <c r="G75" s="188"/>
      <c r="H75" s="188"/>
      <c r="I75" s="188"/>
      <c r="J75" s="188"/>
      <c r="K75" s="188"/>
      <c r="L75" s="188"/>
      <c r="M75" s="188"/>
      <c r="N75" s="188"/>
      <c r="O75" s="188"/>
      <c r="P75" s="188"/>
    </row>
    <row r="76" spans="2:16" ht="14.25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</row>
    <row r="77" spans="2:16" ht="14.25"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</row>
    <row r="78" spans="2:16" ht="14.25"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</row>
    <row r="79" spans="2:16" ht="14.25"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</row>
    <row r="80" spans="2:16" ht="14.25"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</row>
    <row r="81" spans="2:16" ht="14.25"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</row>
    <row r="82" spans="2:16" ht="14.25"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</row>
    <row r="83" spans="2:16" ht="14.25"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</row>
    <row r="84" spans="2:16" ht="14.25"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</row>
    <row r="85" spans="2:16" ht="14.25"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</row>
    <row r="86" spans="2:16" ht="14.25"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</row>
    <row r="87" spans="2:16" ht="14.25"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</row>
    <row r="88" spans="2:16" ht="14.25"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</row>
    <row r="89" spans="2:16" ht="14.25"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</row>
    <row r="90" spans="2:16" ht="14.25"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</row>
    <row r="91" spans="2:16" ht="14.25"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</row>
    <row r="92" spans="2:16" ht="14.25"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</row>
    <row r="93" spans="2:16" ht="14.25"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</row>
    <row r="94" spans="2:16" ht="14.25"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</row>
    <row r="95" spans="2:16" ht="14.25"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</row>
    <row r="96" spans="2:16" ht="14.25"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</row>
    <row r="97" spans="2:16" ht="14.25"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</row>
    <row r="98" spans="2:16" ht="14.25"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</row>
    <row r="99" spans="2:16" ht="14.25"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</row>
  </sheetData>
  <sheetProtection/>
  <mergeCells count="28">
    <mergeCell ref="A38:A40"/>
    <mergeCell ref="E39:E40"/>
    <mergeCell ref="A36:H36"/>
    <mergeCell ref="A5:A7"/>
    <mergeCell ref="N39:N40"/>
    <mergeCell ref="B38:B40"/>
    <mergeCell ref="C38:H38"/>
    <mergeCell ref="C39:C40"/>
    <mergeCell ref="D39:D40"/>
    <mergeCell ref="G39:G40"/>
    <mergeCell ref="J36:Q36"/>
    <mergeCell ref="J38:Q38"/>
    <mergeCell ref="F39:F40"/>
    <mergeCell ref="H39:H40"/>
    <mergeCell ref="O39:O40"/>
    <mergeCell ref="Q39:Q40"/>
    <mergeCell ref="M39:M40"/>
    <mergeCell ref="J39:K40"/>
    <mergeCell ref="P39:P40"/>
    <mergeCell ref="L39:L40"/>
    <mergeCell ref="A3:H3"/>
    <mergeCell ref="P5:Q7"/>
    <mergeCell ref="N5:O7"/>
    <mergeCell ref="L5:M7"/>
    <mergeCell ref="J5:K7"/>
    <mergeCell ref="J3:Q3"/>
    <mergeCell ref="B5:D7"/>
    <mergeCell ref="E5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4"/>
  <sheetViews>
    <sheetView zoomScale="75" zoomScaleNormal="75" zoomScalePageLayoutView="0" workbookViewId="0" topLeftCell="A1">
      <selection activeCell="A1" sqref="A1"/>
    </sheetView>
  </sheetViews>
  <sheetFormatPr defaultColWidth="10.59765625" defaultRowHeight="15"/>
  <cols>
    <col min="1" max="5" width="2.59765625" style="20" customWidth="1"/>
    <col min="6" max="6" width="17.09765625" style="20" customWidth="1"/>
    <col min="7" max="9" width="14.69921875" style="20" customWidth="1"/>
    <col min="10" max="22" width="13.8984375" style="20" customWidth="1"/>
    <col min="23" max="16384" width="10.59765625" style="20" customWidth="1"/>
  </cols>
  <sheetData>
    <row r="1" spans="1:22" s="30" customFormat="1" ht="19.5" customHeight="1">
      <c r="A1" s="25" t="s">
        <v>22</v>
      </c>
      <c r="V1" s="27" t="s">
        <v>23</v>
      </c>
    </row>
    <row r="2" spans="1:22" s="108" customFormat="1" ht="19.5" customHeight="1">
      <c r="A2" s="240" t="s">
        <v>307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</row>
    <row r="3" spans="1:22" s="110" customFormat="1" ht="19.5" customHeight="1">
      <c r="A3" s="279" t="s">
        <v>308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</row>
    <row r="4" spans="1:22" s="110" customFormat="1" ht="18" customHeight="1" thickBot="1">
      <c r="A4" s="125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6" t="s">
        <v>24</v>
      </c>
    </row>
    <row r="5" spans="1:22" s="110" customFormat="1" ht="19.5" customHeight="1">
      <c r="A5" s="127"/>
      <c r="B5" s="127"/>
      <c r="C5" s="127"/>
      <c r="D5" s="127"/>
      <c r="E5" s="127"/>
      <c r="F5" s="128" t="s">
        <v>2</v>
      </c>
      <c r="G5" s="275" t="s">
        <v>309</v>
      </c>
      <c r="H5" s="275" t="s">
        <v>310</v>
      </c>
      <c r="I5" s="275" t="s">
        <v>311</v>
      </c>
      <c r="J5" s="275" t="s">
        <v>312</v>
      </c>
      <c r="K5" s="275" t="s">
        <v>313</v>
      </c>
      <c r="L5" s="275" t="s">
        <v>314</v>
      </c>
      <c r="M5" s="275" t="s">
        <v>315</v>
      </c>
      <c r="N5" s="275" t="s">
        <v>316</v>
      </c>
      <c r="O5" s="275" t="s">
        <v>317</v>
      </c>
      <c r="P5" s="275" t="s">
        <v>318</v>
      </c>
      <c r="Q5" s="275" t="s">
        <v>319</v>
      </c>
      <c r="R5" s="275" t="s">
        <v>320</v>
      </c>
      <c r="S5" s="275" t="s">
        <v>321</v>
      </c>
      <c r="T5" s="275" t="s">
        <v>322</v>
      </c>
      <c r="U5" s="275" t="s">
        <v>323</v>
      </c>
      <c r="V5" s="271" t="s">
        <v>324</v>
      </c>
    </row>
    <row r="6" spans="1:22" s="110" customFormat="1" ht="19.5" customHeight="1">
      <c r="A6" s="122" t="s">
        <v>25</v>
      </c>
      <c r="B6" s="122"/>
      <c r="C6" s="122"/>
      <c r="D6" s="122"/>
      <c r="E6" s="122"/>
      <c r="F6" s="129"/>
      <c r="G6" s="281"/>
      <c r="H6" s="281"/>
      <c r="I6" s="281"/>
      <c r="J6" s="276"/>
      <c r="K6" s="276"/>
      <c r="L6" s="276"/>
      <c r="M6" s="276"/>
      <c r="N6" s="276"/>
      <c r="O6" s="276"/>
      <c r="P6" s="276"/>
      <c r="Q6" s="276"/>
      <c r="R6" s="276"/>
      <c r="S6" s="276"/>
      <c r="T6" s="276"/>
      <c r="U6" s="276"/>
      <c r="V6" s="272"/>
    </row>
    <row r="7" spans="1:22" s="108" customFormat="1" ht="19.5" customHeight="1">
      <c r="A7" s="273" t="s">
        <v>306</v>
      </c>
      <c r="B7" s="273"/>
      <c r="C7" s="273"/>
      <c r="D7" s="273"/>
      <c r="E7" s="273"/>
      <c r="F7" s="274"/>
      <c r="G7" s="85">
        <v>549146933</v>
      </c>
      <c r="H7" s="85">
        <v>527156494</v>
      </c>
      <c r="I7" s="85">
        <f>SUM(J7:U7)</f>
        <v>511573458</v>
      </c>
      <c r="J7" s="85">
        <v>41461492</v>
      </c>
      <c r="K7" s="85">
        <v>42497961</v>
      </c>
      <c r="L7" s="85">
        <v>43239160</v>
      </c>
      <c r="M7" s="85">
        <v>43094085</v>
      </c>
      <c r="N7" s="85">
        <v>41709048</v>
      </c>
      <c r="O7" s="85">
        <v>42561157</v>
      </c>
      <c r="P7" s="85">
        <v>43879636</v>
      </c>
      <c r="Q7" s="85">
        <v>40942806</v>
      </c>
      <c r="R7" s="85">
        <v>41489688</v>
      </c>
      <c r="S7" s="85">
        <v>43469246</v>
      </c>
      <c r="T7" s="85">
        <v>43917993</v>
      </c>
      <c r="U7" s="85">
        <v>43311186</v>
      </c>
      <c r="V7" s="95">
        <f>AVERAGE(J7:U7)</f>
        <v>42631121.5</v>
      </c>
    </row>
    <row r="8" spans="1:22" s="110" customFormat="1" ht="19.5" customHeight="1">
      <c r="A8" s="109"/>
      <c r="B8" s="109"/>
      <c r="C8" s="109"/>
      <c r="D8" s="109"/>
      <c r="E8" s="109"/>
      <c r="F8" s="91"/>
      <c r="G8" s="80"/>
      <c r="H8" s="80"/>
      <c r="I8" s="80"/>
      <c r="J8" s="205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</row>
    <row r="9" spans="1:22" s="110" customFormat="1" ht="19.5" customHeight="1">
      <c r="A9" s="109"/>
      <c r="B9" s="266" t="s">
        <v>26</v>
      </c>
      <c r="C9" s="266"/>
      <c r="D9" s="267"/>
      <c r="E9" s="267"/>
      <c r="F9" s="268"/>
      <c r="G9" s="86" t="s">
        <v>40</v>
      </c>
      <c r="H9" s="86" t="s">
        <v>40</v>
      </c>
      <c r="I9" s="86" t="s">
        <v>27</v>
      </c>
      <c r="J9" s="86" t="s">
        <v>27</v>
      </c>
      <c r="K9" s="86" t="s">
        <v>27</v>
      </c>
      <c r="L9" s="86" t="s">
        <v>27</v>
      </c>
      <c r="M9" s="86" t="s">
        <v>27</v>
      </c>
      <c r="N9" s="86" t="s">
        <v>27</v>
      </c>
      <c r="O9" s="86" t="s">
        <v>27</v>
      </c>
      <c r="P9" s="86" t="s">
        <v>27</v>
      </c>
      <c r="Q9" s="86" t="s">
        <v>27</v>
      </c>
      <c r="R9" s="86" t="s">
        <v>27</v>
      </c>
      <c r="S9" s="86" t="s">
        <v>27</v>
      </c>
      <c r="T9" s="86" t="s">
        <v>27</v>
      </c>
      <c r="U9" s="86" t="s">
        <v>27</v>
      </c>
      <c r="V9" s="86" t="s">
        <v>27</v>
      </c>
    </row>
    <row r="10" spans="1:22" s="110" customFormat="1" ht="19.5" customHeight="1">
      <c r="A10" s="109"/>
      <c r="B10" s="109"/>
      <c r="C10" s="109"/>
      <c r="D10" s="109"/>
      <c r="E10" s="109"/>
      <c r="F10" s="91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</row>
    <row r="11" spans="1:22" s="110" customFormat="1" ht="19.5" customHeight="1">
      <c r="A11" s="109"/>
      <c r="B11" s="266" t="s">
        <v>29</v>
      </c>
      <c r="C11" s="266"/>
      <c r="D11" s="267"/>
      <c r="E11" s="267"/>
      <c r="F11" s="268"/>
      <c r="G11" s="86">
        <f>SUM(G12)</f>
        <v>10940022</v>
      </c>
      <c r="H11" s="86">
        <f>SUM(H12)</f>
        <v>8396255</v>
      </c>
      <c r="I11" s="86">
        <f aca="true" t="shared" si="0" ref="I11:V11">SUM(I12)</f>
        <v>8462804</v>
      </c>
      <c r="J11" s="86">
        <f t="shared" si="0"/>
        <v>662748</v>
      </c>
      <c r="K11" s="86">
        <f t="shared" si="0"/>
        <v>711274</v>
      </c>
      <c r="L11" s="86">
        <f t="shared" si="0"/>
        <v>724538</v>
      </c>
      <c r="M11" s="86">
        <f t="shared" si="0"/>
        <v>722290</v>
      </c>
      <c r="N11" s="86">
        <f t="shared" si="0"/>
        <v>703688</v>
      </c>
      <c r="O11" s="86">
        <f t="shared" si="0"/>
        <v>716226</v>
      </c>
      <c r="P11" s="86">
        <f t="shared" si="0"/>
        <v>756840</v>
      </c>
      <c r="Q11" s="86">
        <f t="shared" si="0"/>
        <v>668507</v>
      </c>
      <c r="R11" s="86">
        <f t="shared" si="0"/>
        <v>689828</v>
      </c>
      <c r="S11" s="86">
        <f t="shared" si="0"/>
        <v>729392</v>
      </c>
      <c r="T11" s="86">
        <f t="shared" si="0"/>
        <v>706390</v>
      </c>
      <c r="U11" s="86">
        <f t="shared" si="0"/>
        <v>671083</v>
      </c>
      <c r="V11" s="86">
        <f t="shared" si="0"/>
        <v>705233.6666666666</v>
      </c>
    </row>
    <row r="12" spans="1:22" s="110" customFormat="1" ht="19.5" customHeight="1">
      <c r="A12" s="109"/>
      <c r="B12" s="111"/>
      <c r="C12" s="277" t="s">
        <v>256</v>
      </c>
      <c r="D12" s="277"/>
      <c r="E12" s="277"/>
      <c r="F12" s="278"/>
      <c r="G12" s="86">
        <f>SUM(G14:G19)</f>
        <v>10940022</v>
      </c>
      <c r="H12" s="86">
        <f>SUM(H14:H19)</f>
        <v>8396255</v>
      </c>
      <c r="I12" s="86">
        <f aca="true" t="shared" si="1" ref="I12:U12">SUM(I14:I19)</f>
        <v>8462804</v>
      </c>
      <c r="J12" s="86">
        <f t="shared" si="1"/>
        <v>662748</v>
      </c>
      <c r="K12" s="86">
        <f t="shared" si="1"/>
        <v>711274</v>
      </c>
      <c r="L12" s="86">
        <f t="shared" si="1"/>
        <v>724538</v>
      </c>
      <c r="M12" s="86">
        <f t="shared" si="1"/>
        <v>722290</v>
      </c>
      <c r="N12" s="86">
        <f t="shared" si="1"/>
        <v>703688</v>
      </c>
      <c r="O12" s="86">
        <f t="shared" si="1"/>
        <v>716226</v>
      </c>
      <c r="P12" s="86">
        <f t="shared" si="1"/>
        <v>756840</v>
      </c>
      <c r="Q12" s="86">
        <f t="shared" si="1"/>
        <v>668507</v>
      </c>
      <c r="R12" s="86">
        <f t="shared" si="1"/>
        <v>689828</v>
      </c>
      <c r="S12" s="86">
        <f t="shared" si="1"/>
        <v>729392</v>
      </c>
      <c r="T12" s="86">
        <f t="shared" si="1"/>
        <v>706390</v>
      </c>
      <c r="U12" s="86">
        <f t="shared" si="1"/>
        <v>671083</v>
      </c>
      <c r="V12" s="86">
        <f>SUM(V14:V19)</f>
        <v>705233.6666666666</v>
      </c>
    </row>
    <row r="13" spans="1:22" s="110" customFormat="1" ht="19.5" customHeight="1">
      <c r="A13" s="109"/>
      <c r="B13" s="111"/>
      <c r="C13" s="266" t="s">
        <v>255</v>
      </c>
      <c r="D13" s="266"/>
      <c r="E13" s="266"/>
      <c r="F13" s="255"/>
      <c r="G13" s="86" t="s">
        <v>257</v>
      </c>
      <c r="H13" s="86" t="s">
        <v>247</v>
      </c>
      <c r="I13" s="86" t="s">
        <v>247</v>
      </c>
      <c r="J13" s="86" t="s">
        <v>247</v>
      </c>
      <c r="K13" s="86" t="s">
        <v>247</v>
      </c>
      <c r="L13" s="86" t="s">
        <v>247</v>
      </c>
      <c r="M13" s="86" t="s">
        <v>247</v>
      </c>
      <c r="N13" s="86" t="s">
        <v>247</v>
      </c>
      <c r="O13" s="86" t="s">
        <v>247</v>
      </c>
      <c r="P13" s="86" t="s">
        <v>247</v>
      </c>
      <c r="Q13" s="86" t="s">
        <v>247</v>
      </c>
      <c r="R13" s="86" t="s">
        <v>247</v>
      </c>
      <c r="S13" s="86" t="s">
        <v>247</v>
      </c>
      <c r="T13" s="86" t="s">
        <v>247</v>
      </c>
      <c r="U13" s="86" t="s">
        <v>247</v>
      </c>
      <c r="V13" s="86" t="s">
        <v>247</v>
      </c>
    </row>
    <row r="14" spans="1:22" s="110" customFormat="1" ht="19.5" customHeight="1">
      <c r="A14" s="109"/>
      <c r="B14" s="109"/>
      <c r="C14" s="256" t="s">
        <v>30</v>
      </c>
      <c r="E14" s="254" t="s">
        <v>31</v>
      </c>
      <c r="F14" s="255"/>
      <c r="G14" s="86">
        <v>433581</v>
      </c>
      <c r="H14" s="86">
        <v>403953</v>
      </c>
      <c r="I14" s="86">
        <f aca="true" t="shared" si="2" ref="I14:I19">SUM(J14:U14)</f>
        <v>429745</v>
      </c>
      <c r="J14" s="86">
        <v>50455</v>
      </c>
      <c r="K14" s="86">
        <v>38619</v>
      </c>
      <c r="L14" s="86">
        <v>39037</v>
      </c>
      <c r="M14" s="86">
        <v>40458</v>
      </c>
      <c r="N14" s="86">
        <v>35837</v>
      </c>
      <c r="O14" s="86">
        <v>31934</v>
      </c>
      <c r="P14" s="86">
        <v>30082</v>
      </c>
      <c r="Q14" s="86">
        <v>27851</v>
      </c>
      <c r="R14" s="86">
        <v>36306</v>
      </c>
      <c r="S14" s="86">
        <v>34117</v>
      </c>
      <c r="T14" s="86">
        <v>34660</v>
      </c>
      <c r="U14" s="86">
        <v>30389</v>
      </c>
      <c r="V14" s="87">
        <f>AVERAGE(J14:U14)</f>
        <v>35812.083333333336</v>
      </c>
    </row>
    <row r="15" spans="1:22" s="110" customFormat="1" ht="19.5" customHeight="1">
      <c r="A15" s="269" t="s">
        <v>254</v>
      </c>
      <c r="B15" s="109"/>
      <c r="C15" s="257"/>
      <c r="D15" s="109"/>
      <c r="E15" s="254" t="s">
        <v>32</v>
      </c>
      <c r="F15" s="255"/>
      <c r="G15" s="86">
        <v>5274796</v>
      </c>
      <c r="H15" s="86">
        <v>3890177</v>
      </c>
      <c r="I15" s="86">
        <f t="shared" si="2"/>
        <v>4166414</v>
      </c>
      <c r="J15" s="86">
        <v>308812</v>
      </c>
      <c r="K15" s="86">
        <v>339349</v>
      </c>
      <c r="L15" s="86">
        <v>348778</v>
      </c>
      <c r="M15" s="86">
        <v>344884</v>
      </c>
      <c r="N15" s="86">
        <v>342732</v>
      </c>
      <c r="O15" s="86">
        <v>352127</v>
      </c>
      <c r="P15" s="86">
        <v>382313</v>
      </c>
      <c r="Q15" s="86">
        <v>344661</v>
      </c>
      <c r="R15" s="86">
        <v>343124</v>
      </c>
      <c r="S15" s="86">
        <v>363356</v>
      </c>
      <c r="T15" s="86">
        <v>357959</v>
      </c>
      <c r="U15" s="86">
        <v>338319</v>
      </c>
      <c r="V15" s="87">
        <f aca="true" t="shared" si="3" ref="V15:V43">AVERAGE(J15:U15)</f>
        <v>347201.1666666667</v>
      </c>
    </row>
    <row r="16" spans="1:22" s="110" customFormat="1" ht="19.5" customHeight="1">
      <c r="A16" s="256"/>
      <c r="B16" s="109"/>
      <c r="C16" s="257"/>
      <c r="E16" s="254" t="s">
        <v>33</v>
      </c>
      <c r="F16" s="255"/>
      <c r="G16" s="86">
        <v>205104</v>
      </c>
      <c r="H16" s="86">
        <v>186047</v>
      </c>
      <c r="I16" s="86">
        <f t="shared" si="2"/>
        <v>200753</v>
      </c>
      <c r="J16" s="86">
        <v>21114</v>
      </c>
      <c r="K16" s="86">
        <v>20524</v>
      </c>
      <c r="L16" s="86">
        <v>14805</v>
      </c>
      <c r="M16" s="86">
        <v>17202</v>
      </c>
      <c r="N16" s="86">
        <v>16681</v>
      </c>
      <c r="O16" s="86">
        <v>18002</v>
      </c>
      <c r="P16" s="86">
        <v>16585</v>
      </c>
      <c r="Q16" s="86">
        <v>15227</v>
      </c>
      <c r="R16" s="86">
        <v>12071</v>
      </c>
      <c r="S16" s="86">
        <v>14905</v>
      </c>
      <c r="T16" s="86">
        <v>17758</v>
      </c>
      <c r="U16" s="86">
        <v>15879</v>
      </c>
      <c r="V16" s="87">
        <f t="shared" si="3"/>
        <v>16729.416666666668</v>
      </c>
    </row>
    <row r="17" spans="1:22" s="110" customFormat="1" ht="19.5" customHeight="1">
      <c r="A17" s="256"/>
      <c r="B17" s="109"/>
      <c r="C17" s="256" t="s">
        <v>34</v>
      </c>
      <c r="E17" s="254" t="s">
        <v>35</v>
      </c>
      <c r="F17" s="255"/>
      <c r="G17" s="86">
        <v>3747211</v>
      </c>
      <c r="H17" s="86">
        <v>2766443</v>
      </c>
      <c r="I17" s="86">
        <f t="shared" si="2"/>
        <v>2536450</v>
      </c>
      <c r="J17" s="86">
        <v>193543</v>
      </c>
      <c r="K17" s="86">
        <v>214531</v>
      </c>
      <c r="L17" s="86">
        <v>223048</v>
      </c>
      <c r="M17" s="86">
        <v>216880</v>
      </c>
      <c r="N17" s="86">
        <v>206203</v>
      </c>
      <c r="O17" s="86">
        <v>214459</v>
      </c>
      <c r="P17" s="86">
        <v>220968</v>
      </c>
      <c r="Q17" s="86">
        <v>202100</v>
      </c>
      <c r="R17" s="86">
        <v>213376</v>
      </c>
      <c r="S17" s="86">
        <v>223799</v>
      </c>
      <c r="T17" s="86">
        <v>207894</v>
      </c>
      <c r="U17" s="86">
        <v>199649</v>
      </c>
      <c r="V17" s="87">
        <f t="shared" si="3"/>
        <v>211370.83333333334</v>
      </c>
    </row>
    <row r="18" spans="1:22" s="110" customFormat="1" ht="19.5" customHeight="1">
      <c r="A18" s="256"/>
      <c r="B18" s="109"/>
      <c r="C18" s="257"/>
      <c r="E18" s="254" t="s">
        <v>33</v>
      </c>
      <c r="F18" s="255"/>
      <c r="G18" s="86">
        <v>107884</v>
      </c>
      <c r="H18" s="86">
        <v>82142</v>
      </c>
      <c r="I18" s="86">
        <f t="shared" si="2"/>
        <v>79736</v>
      </c>
      <c r="J18" s="86">
        <v>6306</v>
      </c>
      <c r="K18" s="86">
        <v>6487</v>
      </c>
      <c r="L18" s="86">
        <v>6665</v>
      </c>
      <c r="M18" s="86">
        <v>6646</v>
      </c>
      <c r="N18" s="86">
        <v>6626</v>
      </c>
      <c r="O18" s="86">
        <v>6901</v>
      </c>
      <c r="P18" s="86">
        <v>6476</v>
      </c>
      <c r="Q18" s="86">
        <v>6661</v>
      </c>
      <c r="R18" s="86">
        <v>6568</v>
      </c>
      <c r="S18" s="86">
        <v>6985</v>
      </c>
      <c r="T18" s="86">
        <v>6892</v>
      </c>
      <c r="U18" s="86">
        <v>6523</v>
      </c>
      <c r="V18" s="87">
        <f t="shared" si="3"/>
        <v>6644.666666666667</v>
      </c>
    </row>
    <row r="19" spans="1:22" s="110" customFormat="1" ht="19.5" customHeight="1">
      <c r="A19" s="109"/>
      <c r="B19" s="109"/>
      <c r="C19" s="266" t="s">
        <v>36</v>
      </c>
      <c r="D19" s="270"/>
      <c r="E19" s="270"/>
      <c r="F19" s="264"/>
      <c r="G19" s="86">
        <v>1171446</v>
      </c>
      <c r="H19" s="86">
        <v>1067493</v>
      </c>
      <c r="I19" s="86">
        <f t="shared" si="2"/>
        <v>1049706</v>
      </c>
      <c r="J19" s="86">
        <v>82518</v>
      </c>
      <c r="K19" s="86">
        <v>91764</v>
      </c>
      <c r="L19" s="86">
        <v>92205</v>
      </c>
      <c r="M19" s="86">
        <v>96220</v>
      </c>
      <c r="N19" s="86">
        <v>95609</v>
      </c>
      <c r="O19" s="86">
        <v>92803</v>
      </c>
      <c r="P19" s="86">
        <v>100416</v>
      </c>
      <c r="Q19" s="86">
        <v>72007</v>
      </c>
      <c r="R19" s="86">
        <v>78383</v>
      </c>
      <c r="S19" s="86">
        <v>86230</v>
      </c>
      <c r="T19" s="86">
        <v>81227</v>
      </c>
      <c r="U19" s="86">
        <v>80324</v>
      </c>
      <c r="V19" s="87">
        <f t="shared" si="3"/>
        <v>87475.5</v>
      </c>
    </row>
    <row r="20" spans="1:22" s="110" customFormat="1" ht="19.5" customHeight="1">
      <c r="A20" s="109"/>
      <c r="B20" s="109"/>
      <c r="C20" s="109"/>
      <c r="D20" s="109"/>
      <c r="E20" s="109"/>
      <c r="F20" s="91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</row>
    <row r="21" spans="1:22" s="110" customFormat="1" ht="19.5" customHeight="1">
      <c r="A21" s="109"/>
      <c r="B21" s="266" t="s">
        <v>37</v>
      </c>
      <c r="C21" s="266"/>
      <c r="D21" s="267"/>
      <c r="E21" s="267"/>
      <c r="F21" s="268"/>
      <c r="G21" s="86" t="s">
        <v>27</v>
      </c>
      <c r="H21" s="86" t="s">
        <v>27</v>
      </c>
      <c r="I21" s="86" t="s">
        <v>27</v>
      </c>
      <c r="J21" s="86" t="s">
        <v>253</v>
      </c>
      <c r="K21" s="86" t="s">
        <v>253</v>
      </c>
      <c r="L21" s="86" t="s">
        <v>253</v>
      </c>
      <c r="M21" s="86" t="s">
        <v>253</v>
      </c>
      <c r="N21" s="86" t="s">
        <v>253</v>
      </c>
      <c r="O21" s="86" t="s">
        <v>253</v>
      </c>
      <c r="P21" s="86" t="s">
        <v>253</v>
      </c>
      <c r="Q21" s="86" t="s">
        <v>253</v>
      </c>
      <c r="R21" s="86" t="s">
        <v>253</v>
      </c>
      <c r="S21" s="86" t="s">
        <v>253</v>
      </c>
      <c r="T21" s="86" t="s">
        <v>253</v>
      </c>
      <c r="U21" s="86" t="s">
        <v>253</v>
      </c>
      <c r="V21" s="86" t="s">
        <v>253</v>
      </c>
    </row>
    <row r="22" spans="1:22" s="110" customFormat="1" ht="19.5" customHeight="1">
      <c r="A22" s="109"/>
      <c r="B22" s="109"/>
      <c r="C22" s="109"/>
      <c r="D22" s="109"/>
      <c r="E22" s="109"/>
      <c r="F22" s="91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</row>
    <row r="23" spans="1:22" s="110" customFormat="1" ht="19.5" customHeight="1">
      <c r="A23" s="109"/>
      <c r="B23" s="266" t="s">
        <v>38</v>
      </c>
      <c r="C23" s="266"/>
      <c r="D23" s="267"/>
      <c r="E23" s="267"/>
      <c r="F23" s="268"/>
      <c r="G23" s="86">
        <v>20584958</v>
      </c>
      <c r="H23" s="86">
        <v>15722490</v>
      </c>
      <c r="I23" s="86">
        <f>SUM(J23:U23)</f>
        <v>11969904</v>
      </c>
      <c r="J23" s="86">
        <v>1107200</v>
      </c>
      <c r="K23" s="86">
        <v>1133900</v>
      </c>
      <c r="L23" s="86">
        <v>1223500</v>
      </c>
      <c r="M23" s="86">
        <v>1126800</v>
      </c>
      <c r="N23" s="86">
        <v>1029500</v>
      </c>
      <c r="O23" s="86">
        <v>978850</v>
      </c>
      <c r="P23" s="86">
        <v>946220</v>
      </c>
      <c r="Q23" s="86">
        <v>885350</v>
      </c>
      <c r="R23" s="86">
        <v>890379</v>
      </c>
      <c r="S23" s="86">
        <v>890540</v>
      </c>
      <c r="T23" s="86">
        <v>898075</v>
      </c>
      <c r="U23" s="86">
        <v>859590</v>
      </c>
      <c r="V23" s="87">
        <f t="shared" si="3"/>
        <v>997492</v>
      </c>
    </row>
    <row r="24" spans="1:22" s="110" customFormat="1" ht="19.5" customHeight="1">
      <c r="A24" s="109"/>
      <c r="B24" s="109"/>
      <c r="C24" s="109"/>
      <c r="D24" s="109"/>
      <c r="E24" s="109"/>
      <c r="F24" s="91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</row>
    <row r="25" spans="1:22" s="110" customFormat="1" ht="19.5" customHeight="1">
      <c r="A25" s="109"/>
      <c r="B25" s="266" t="s">
        <v>39</v>
      </c>
      <c r="C25" s="266"/>
      <c r="D25" s="267"/>
      <c r="E25" s="267"/>
      <c r="F25" s="268"/>
      <c r="G25" s="86" t="s">
        <v>247</v>
      </c>
      <c r="H25" s="86" t="s">
        <v>247</v>
      </c>
      <c r="I25" s="86" t="s">
        <v>247</v>
      </c>
      <c r="J25" s="86" t="s">
        <v>252</v>
      </c>
      <c r="K25" s="86" t="s">
        <v>252</v>
      </c>
      <c r="L25" s="86" t="s">
        <v>252</v>
      </c>
      <c r="M25" s="86" t="s">
        <v>252</v>
      </c>
      <c r="N25" s="86" t="s">
        <v>252</v>
      </c>
      <c r="O25" s="86" t="s">
        <v>252</v>
      </c>
      <c r="P25" s="86" t="s">
        <v>252</v>
      </c>
      <c r="Q25" s="86" t="s">
        <v>252</v>
      </c>
      <c r="R25" s="86" t="s">
        <v>252</v>
      </c>
      <c r="S25" s="86" t="s">
        <v>252</v>
      </c>
      <c r="T25" s="86" t="s">
        <v>252</v>
      </c>
      <c r="U25" s="86" t="s">
        <v>252</v>
      </c>
      <c r="V25" s="86" t="s">
        <v>252</v>
      </c>
    </row>
    <row r="26" spans="1:22" s="110" customFormat="1" ht="19.5" customHeight="1">
      <c r="A26" s="109"/>
      <c r="B26" s="109"/>
      <c r="C26" s="109"/>
      <c r="D26" s="109"/>
      <c r="E26" s="109"/>
      <c r="F26" s="91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</row>
    <row r="27" spans="1:22" s="110" customFormat="1" ht="19.5" customHeight="1">
      <c r="A27" s="109"/>
      <c r="B27" s="266" t="s">
        <v>41</v>
      </c>
      <c r="C27" s="266"/>
      <c r="D27" s="267"/>
      <c r="E27" s="267"/>
      <c r="F27" s="268"/>
      <c r="G27" s="86">
        <v>43920794</v>
      </c>
      <c r="H27" s="86">
        <v>42433452</v>
      </c>
      <c r="I27" s="86">
        <f>SUM(J27:U27)</f>
        <v>38271321</v>
      </c>
      <c r="J27" s="86">
        <v>3153912</v>
      </c>
      <c r="K27" s="86">
        <v>3025533</v>
      </c>
      <c r="L27" s="86">
        <v>3139552</v>
      </c>
      <c r="M27" s="86">
        <v>3257412</v>
      </c>
      <c r="N27" s="86">
        <v>3285512</v>
      </c>
      <c r="O27" s="86">
        <v>3210824</v>
      </c>
      <c r="P27" s="86">
        <v>3296505</v>
      </c>
      <c r="Q27" s="86">
        <v>2826998</v>
      </c>
      <c r="R27" s="86">
        <v>3107084</v>
      </c>
      <c r="S27" s="86">
        <v>3147078</v>
      </c>
      <c r="T27" s="86">
        <v>3462794</v>
      </c>
      <c r="U27" s="86">
        <v>3358117</v>
      </c>
      <c r="V27" s="87">
        <f t="shared" si="3"/>
        <v>3189276.75</v>
      </c>
    </row>
    <row r="28" spans="1:22" s="110" customFormat="1" ht="19.5" customHeight="1">
      <c r="A28" s="109"/>
      <c r="B28" s="109"/>
      <c r="C28" s="109"/>
      <c r="D28" s="109"/>
      <c r="E28" s="109"/>
      <c r="F28" s="91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</row>
    <row r="29" spans="1:22" s="110" customFormat="1" ht="19.5" customHeight="1">
      <c r="A29" s="109"/>
      <c r="B29" s="266" t="s">
        <v>42</v>
      </c>
      <c r="C29" s="266"/>
      <c r="D29" s="267"/>
      <c r="E29" s="267"/>
      <c r="F29" s="268"/>
      <c r="G29" s="86" t="s">
        <v>247</v>
      </c>
      <c r="H29" s="86" t="s">
        <v>247</v>
      </c>
      <c r="I29" s="86" t="s">
        <v>247</v>
      </c>
      <c r="J29" s="86" t="s">
        <v>252</v>
      </c>
      <c r="K29" s="86" t="s">
        <v>252</v>
      </c>
      <c r="L29" s="86" t="s">
        <v>252</v>
      </c>
      <c r="M29" s="86" t="s">
        <v>252</v>
      </c>
      <c r="N29" s="86" t="s">
        <v>252</v>
      </c>
      <c r="O29" s="86" t="s">
        <v>252</v>
      </c>
      <c r="P29" s="86" t="s">
        <v>252</v>
      </c>
      <c r="Q29" s="86" t="s">
        <v>252</v>
      </c>
      <c r="R29" s="86" t="s">
        <v>252</v>
      </c>
      <c r="S29" s="86" t="s">
        <v>252</v>
      </c>
      <c r="T29" s="86" t="s">
        <v>252</v>
      </c>
      <c r="U29" s="86" t="s">
        <v>252</v>
      </c>
      <c r="V29" s="86" t="s">
        <v>252</v>
      </c>
    </row>
    <row r="30" spans="1:22" s="110" customFormat="1" ht="19.5" customHeight="1">
      <c r="A30" s="109"/>
      <c r="B30" s="109"/>
      <c r="C30" s="109"/>
      <c r="D30" s="109"/>
      <c r="E30" s="109"/>
      <c r="F30" s="91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</row>
    <row r="31" spans="1:22" s="110" customFormat="1" ht="19.5" customHeight="1">
      <c r="A31" s="109"/>
      <c r="B31" s="266" t="s">
        <v>43</v>
      </c>
      <c r="C31" s="266"/>
      <c r="D31" s="267"/>
      <c r="E31" s="267"/>
      <c r="F31" s="268"/>
      <c r="G31" s="86">
        <v>472377800</v>
      </c>
      <c r="H31" s="86">
        <v>458823505</v>
      </c>
      <c r="I31" s="86">
        <f>SUM(J31:U31)</f>
        <v>450597833</v>
      </c>
      <c r="J31" s="86">
        <v>36316121</v>
      </c>
      <c r="K31" s="86">
        <v>37434910</v>
      </c>
      <c r="L31" s="86">
        <v>37946210</v>
      </c>
      <c r="M31" s="86">
        <v>37793184</v>
      </c>
      <c r="N31" s="86">
        <v>36477722</v>
      </c>
      <c r="O31" s="86">
        <v>37471026</v>
      </c>
      <c r="P31" s="86">
        <v>38692870</v>
      </c>
      <c r="Q31" s="86">
        <v>36385912</v>
      </c>
      <c r="R31" s="86">
        <v>36628650</v>
      </c>
      <c r="S31" s="86">
        <v>38529031</v>
      </c>
      <c r="T31" s="86">
        <v>38676977</v>
      </c>
      <c r="U31" s="86">
        <v>38245220</v>
      </c>
      <c r="V31" s="87">
        <f t="shared" si="3"/>
        <v>37549819.416666664</v>
      </c>
    </row>
    <row r="32" spans="1:22" s="110" customFormat="1" ht="19.5" customHeight="1">
      <c r="A32" s="109"/>
      <c r="C32" s="254" t="s">
        <v>44</v>
      </c>
      <c r="D32" s="254"/>
      <c r="E32" s="254"/>
      <c r="F32" s="255"/>
      <c r="G32" s="86">
        <f>SUM(G33:G35)</f>
        <v>56822803</v>
      </c>
      <c r="H32" s="86">
        <f>SUM(H33:H35)</f>
        <v>50644931</v>
      </c>
      <c r="I32" s="86">
        <f>SUM(I33:I35)</f>
        <v>57018698</v>
      </c>
      <c r="J32" s="86">
        <f aca="true" t="shared" si="4" ref="J32:U32">SUM(J33:J35)</f>
        <v>4939875</v>
      </c>
      <c r="K32" s="86">
        <f t="shared" si="4"/>
        <v>4896306</v>
      </c>
      <c r="L32" s="86">
        <f t="shared" si="4"/>
        <v>4698426</v>
      </c>
      <c r="M32" s="86">
        <f t="shared" si="4"/>
        <v>4874325</v>
      </c>
      <c r="N32" s="86">
        <f t="shared" si="4"/>
        <v>4559642</v>
      </c>
      <c r="O32" s="86">
        <f t="shared" si="4"/>
        <v>4595928</v>
      </c>
      <c r="P32" s="86">
        <f t="shared" si="4"/>
        <v>4801790</v>
      </c>
      <c r="Q32" s="86">
        <f t="shared" si="4"/>
        <v>4632783</v>
      </c>
      <c r="R32" s="86">
        <f t="shared" si="4"/>
        <v>4636961</v>
      </c>
      <c r="S32" s="86">
        <f t="shared" si="4"/>
        <v>4855659</v>
      </c>
      <c r="T32" s="86">
        <f t="shared" si="4"/>
        <v>4967065</v>
      </c>
      <c r="U32" s="86">
        <f t="shared" si="4"/>
        <v>4559938</v>
      </c>
      <c r="V32" s="87">
        <f>SUM(V33:V35)</f>
        <v>4751558.166666666</v>
      </c>
    </row>
    <row r="33" spans="1:22" s="110" customFormat="1" ht="19.5" customHeight="1">
      <c r="A33" s="109"/>
      <c r="C33" s="117"/>
      <c r="D33" s="256" t="s">
        <v>45</v>
      </c>
      <c r="E33" s="109"/>
      <c r="F33" s="113" t="s">
        <v>46</v>
      </c>
      <c r="G33" s="86">
        <v>45111956</v>
      </c>
      <c r="H33" s="86">
        <v>41869751</v>
      </c>
      <c r="I33" s="86">
        <f>SUM(J33:U33)</f>
        <v>42860495</v>
      </c>
      <c r="J33" s="86">
        <v>4141212</v>
      </c>
      <c r="K33" s="86">
        <v>3834641</v>
      </c>
      <c r="L33" s="86">
        <v>3646470</v>
      </c>
      <c r="M33" s="86">
        <v>3844813</v>
      </c>
      <c r="N33" s="86">
        <v>3424042</v>
      </c>
      <c r="O33" s="86">
        <v>3413599</v>
      </c>
      <c r="P33" s="86">
        <v>3610396</v>
      </c>
      <c r="Q33" s="86">
        <v>3289421</v>
      </c>
      <c r="R33" s="86">
        <v>3333972</v>
      </c>
      <c r="S33" s="86">
        <v>3452202</v>
      </c>
      <c r="T33" s="86">
        <v>3550631</v>
      </c>
      <c r="U33" s="86">
        <v>3319096</v>
      </c>
      <c r="V33" s="87">
        <f t="shared" si="3"/>
        <v>3571707.9166666665</v>
      </c>
    </row>
    <row r="34" spans="1:22" s="110" customFormat="1" ht="19.5" customHeight="1">
      <c r="A34" s="109"/>
      <c r="C34" s="117"/>
      <c r="D34" s="257"/>
      <c r="E34" s="109"/>
      <c r="F34" s="113" t="s">
        <v>32</v>
      </c>
      <c r="G34" s="86">
        <v>1466982</v>
      </c>
      <c r="H34" s="86">
        <v>1825266</v>
      </c>
      <c r="I34" s="86">
        <f>SUM(J34:U34)</f>
        <v>3992361</v>
      </c>
      <c r="J34" s="86">
        <v>146201</v>
      </c>
      <c r="K34" s="86">
        <v>208052</v>
      </c>
      <c r="L34" s="86">
        <v>289564</v>
      </c>
      <c r="M34" s="86">
        <v>296017</v>
      </c>
      <c r="N34" s="86">
        <v>312943</v>
      </c>
      <c r="O34" s="86">
        <v>298317</v>
      </c>
      <c r="P34" s="86">
        <v>327843</v>
      </c>
      <c r="Q34" s="86">
        <v>330963</v>
      </c>
      <c r="R34" s="86">
        <v>374816</v>
      </c>
      <c r="S34" s="86">
        <v>439589</v>
      </c>
      <c r="T34" s="86">
        <v>485015</v>
      </c>
      <c r="U34" s="86">
        <v>483041</v>
      </c>
      <c r="V34" s="87">
        <f t="shared" si="3"/>
        <v>332696.75</v>
      </c>
    </row>
    <row r="35" spans="1:22" s="110" customFormat="1" ht="19.5" customHeight="1">
      <c r="A35" s="109"/>
      <c r="C35" s="117"/>
      <c r="D35" s="257"/>
      <c r="E35" s="109"/>
      <c r="F35" s="113" t="s">
        <v>47</v>
      </c>
      <c r="G35" s="86">
        <v>10243865</v>
      </c>
      <c r="H35" s="86">
        <v>6949914</v>
      </c>
      <c r="I35" s="86">
        <f>SUM(J35:U35)</f>
        <v>10165842</v>
      </c>
      <c r="J35" s="86">
        <v>652462</v>
      </c>
      <c r="K35" s="86">
        <v>853613</v>
      </c>
      <c r="L35" s="86">
        <v>762392</v>
      </c>
      <c r="M35" s="86">
        <v>733495</v>
      </c>
      <c r="N35" s="86">
        <v>822657</v>
      </c>
      <c r="O35" s="86">
        <v>884012</v>
      </c>
      <c r="P35" s="86">
        <v>863551</v>
      </c>
      <c r="Q35" s="86">
        <v>1012399</v>
      </c>
      <c r="R35" s="86">
        <v>928173</v>
      </c>
      <c r="S35" s="86">
        <v>963868</v>
      </c>
      <c r="T35" s="86">
        <v>931419</v>
      </c>
      <c r="U35" s="86">
        <v>757801</v>
      </c>
      <c r="V35" s="87">
        <f t="shared" si="3"/>
        <v>847153.5</v>
      </c>
    </row>
    <row r="36" spans="1:22" s="110" customFormat="1" ht="19.5" customHeight="1">
      <c r="A36" s="109"/>
      <c r="B36" s="109"/>
      <c r="C36" s="109"/>
      <c r="D36" s="109"/>
      <c r="E36" s="109"/>
      <c r="F36" s="91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</row>
    <row r="37" spans="1:22" s="110" customFormat="1" ht="19.5" customHeight="1">
      <c r="A37" s="109"/>
      <c r="C37" s="254" t="s">
        <v>263</v>
      </c>
      <c r="D37" s="254"/>
      <c r="E37" s="254"/>
      <c r="F37" s="255"/>
      <c r="G37" s="86">
        <v>392107590</v>
      </c>
      <c r="H37" s="86">
        <v>399006804</v>
      </c>
      <c r="I37" s="86">
        <f aca="true" t="shared" si="5" ref="I37:I43">SUM(J37:U37)</f>
        <v>385251227</v>
      </c>
      <c r="J37" s="86">
        <v>30641075</v>
      </c>
      <c r="K37" s="86">
        <v>31809373</v>
      </c>
      <c r="L37" s="86">
        <v>32462801</v>
      </c>
      <c r="M37" s="86">
        <v>32236105</v>
      </c>
      <c r="N37" s="86">
        <v>31269857</v>
      </c>
      <c r="O37" s="86">
        <v>32203117</v>
      </c>
      <c r="P37" s="86">
        <v>33170754</v>
      </c>
      <c r="Q37" s="86">
        <v>31042465</v>
      </c>
      <c r="R37" s="86">
        <v>31367695</v>
      </c>
      <c r="S37" s="86">
        <v>33002334</v>
      </c>
      <c r="T37" s="86">
        <v>33035581</v>
      </c>
      <c r="U37" s="86">
        <v>33010070</v>
      </c>
      <c r="V37" s="87">
        <f t="shared" si="3"/>
        <v>32104268.916666668</v>
      </c>
    </row>
    <row r="38" spans="1:22" s="110" customFormat="1" ht="19.5" customHeight="1">
      <c r="A38" s="109"/>
      <c r="C38" s="118"/>
      <c r="E38" s="114"/>
      <c r="F38" s="113" t="s">
        <v>46</v>
      </c>
      <c r="G38" s="86">
        <v>116795267</v>
      </c>
      <c r="H38" s="86">
        <v>106570566</v>
      </c>
      <c r="I38" s="86">
        <v>108354486</v>
      </c>
      <c r="J38" s="86">
        <v>8546889</v>
      </c>
      <c r="K38" s="86">
        <v>8904500</v>
      </c>
      <c r="L38" s="86">
        <v>9206599</v>
      </c>
      <c r="M38" s="86">
        <v>9066726</v>
      </c>
      <c r="N38" s="86">
        <v>8875100</v>
      </c>
      <c r="O38" s="86">
        <v>9193431</v>
      </c>
      <c r="P38" s="86">
        <v>9399906</v>
      </c>
      <c r="Q38" s="86">
        <v>8875379</v>
      </c>
      <c r="R38" s="86">
        <v>8771180</v>
      </c>
      <c r="S38" s="86">
        <v>9146594</v>
      </c>
      <c r="T38" s="86">
        <v>9314484</v>
      </c>
      <c r="U38" s="86">
        <v>9113698</v>
      </c>
      <c r="V38" s="87">
        <f t="shared" si="3"/>
        <v>9034540.5</v>
      </c>
    </row>
    <row r="39" spans="1:22" s="110" customFormat="1" ht="19.5" customHeight="1">
      <c r="A39" s="109"/>
      <c r="C39" s="118"/>
      <c r="D39" s="262" t="s">
        <v>45</v>
      </c>
      <c r="E39" s="114"/>
      <c r="F39" s="113" t="s">
        <v>48</v>
      </c>
      <c r="G39" s="86">
        <v>25331362</v>
      </c>
      <c r="H39" s="86">
        <v>25138190</v>
      </c>
      <c r="I39" s="86">
        <f t="shared" si="5"/>
        <v>21721833</v>
      </c>
      <c r="J39" s="86">
        <v>1837472</v>
      </c>
      <c r="K39" s="86">
        <v>1953692</v>
      </c>
      <c r="L39" s="86">
        <v>1908522</v>
      </c>
      <c r="M39" s="86">
        <v>2022282</v>
      </c>
      <c r="N39" s="86">
        <v>1821950</v>
      </c>
      <c r="O39" s="86">
        <v>1870754</v>
      </c>
      <c r="P39" s="86">
        <v>1625550</v>
      </c>
      <c r="Q39" s="86">
        <v>1682468</v>
      </c>
      <c r="R39" s="86">
        <v>1857026</v>
      </c>
      <c r="S39" s="86">
        <v>1697133</v>
      </c>
      <c r="T39" s="86">
        <v>1719084</v>
      </c>
      <c r="U39" s="86">
        <v>1725900</v>
      </c>
      <c r="V39" s="87">
        <f t="shared" si="3"/>
        <v>1810152.75</v>
      </c>
    </row>
    <row r="40" spans="1:22" s="110" customFormat="1" ht="19.5" customHeight="1">
      <c r="A40" s="109"/>
      <c r="B40" s="258" t="s">
        <v>264</v>
      </c>
      <c r="C40" s="118"/>
      <c r="D40" s="262"/>
      <c r="E40" s="114"/>
      <c r="F40" s="113" t="s">
        <v>49</v>
      </c>
      <c r="G40" s="86">
        <v>43723311</v>
      </c>
      <c r="H40" s="86">
        <v>51262975</v>
      </c>
      <c r="I40" s="86">
        <f t="shared" si="5"/>
        <v>36809928</v>
      </c>
      <c r="J40" s="86">
        <v>3642010</v>
      </c>
      <c r="K40" s="86">
        <v>3445457</v>
      </c>
      <c r="L40" s="86">
        <v>2852986</v>
      </c>
      <c r="M40" s="86">
        <v>2881575</v>
      </c>
      <c r="N40" s="86">
        <v>2691369</v>
      </c>
      <c r="O40" s="86">
        <v>2935172</v>
      </c>
      <c r="P40" s="86">
        <v>3075877</v>
      </c>
      <c r="Q40" s="86">
        <v>2876884</v>
      </c>
      <c r="R40" s="86">
        <v>2870459</v>
      </c>
      <c r="S40" s="86">
        <v>3164191</v>
      </c>
      <c r="T40" s="86">
        <v>3157597</v>
      </c>
      <c r="U40" s="86">
        <v>3216351</v>
      </c>
      <c r="V40" s="87">
        <f t="shared" si="3"/>
        <v>3067494</v>
      </c>
    </row>
    <row r="41" spans="1:22" s="110" customFormat="1" ht="19.5" customHeight="1">
      <c r="A41" s="109"/>
      <c r="B41" s="258"/>
      <c r="C41" s="118"/>
      <c r="D41" s="262"/>
      <c r="E41" s="114"/>
      <c r="F41" s="113" t="s">
        <v>50</v>
      </c>
      <c r="G41" s="86">
        <v>15412815</v>
      </c>
      <c r="H41" s="86">
        <v>15624399</v>
      </c>
      <c r="I41" s="86">
        <f t="shared" si="5"/>
        <v>15989738</v>
      </c>
      <c r="J41" s="86">
        <v>1283608</v>
      </c>
      <c r="K41" s="86">
        <v>1281725</v>
      </c>
      <c r="L41" s="86">
        <v>1331207</v>
      </c>
      <c r="M41" s="86">
        <v>1343587</v>
      </c>
      <c r="N41" s="86">
        <v>1357907</v>
      </c>
      <c r="O41" s="86">
        <v>1369227</v>
      </c>
      <c r="P41" s="86">
        <v>1356027</v>
      </c>
      <c r="Q41" s="86">
        <v>1351906</v>
      </c>
      <c r="R41" s="86">
        <v>1319679</v>
      </c>
      <c r="S41" s="86">
        <v>1319705</v>
      </c>
      <c r="T41" s="86">
        <v>1324635</v>
      </c>
      <c r="U41" s="86">
        <v>1350525</v>
      </c>
      <c r="V41" s="87">
        <f t="shared" si="3"/>
        <v>1332478.1666666667</v>
      </c>
    </row>
    <row r="42" spans="1:22" s="110" customFormat="1" ht="19.5" customHeight="1">
      <c r="A42" s="109"/>
      <c r="B42" s="258"/>
      <c r="C42" s="118"/>
      <c r="D42" s="262"/>
      <c r="E42" s="114"/>
      <c r="F42" s="113" t="s">
        <v>51</v>
      </c>
      <c r="G42" s="86">
        <v>87547519</v>
      </c>
      <c r="H42" s="86">
        <v>91495640</v>
      </c>
      <c r="I42" s="86">
        <f t="shared" si="5"/>
        <v>98741548</v>
      </c>
      <c r="J42" s="86">
        <v>7622964</v>
      </c>
      <c r="K42" s="86">
        <v>7631050</v>
      </c>
      <c r="L42" s="86">
        <v>8260200</v>
      </c>
      <c r="M42" s="86">
        <v>8343509</v>
      </c>
      <c r="N42" s="86">
        <v>8506890</v>
      </c>
      <c r="O42" s="86">
        <v>8321111</v>
      </c>
      <c r="P42" s="86">
        <v>8857492</v>
      </c>
      <c r="Q42" s="86">
        <v>7885568</v>
      </c>
      <c r="R42" s="86">
        <v>7902863</v>
      </c>
      <c r="S42" s="86">
        <v>8548162</v>
      </c>
      <c r="T42" s="86">
        <v>8387131</v>
      </c>
      <c r="U42" s="86">
        <v>8474608</v>
      </c>
      <c r="V42" s="87">
        <f t="shared" si="3"/>
        <v>8228462.333333333</v>
      </c>
    </row>
    <row r="43" spans="1:22" s="110" customFormat="1" ht="19.5" customHeight="1">
      <c r="A43" s="109"/>
      <c r="B43" s="258"/>
      <c r="C43" s="118"/>
      <c r="D43" s="111"/>
      <c r="E43" s="114"/>
      <c r="F43" s="113" t="s">
        <v>47</v>
      </c>
      <c r="G43" s="86">
        <v>98025631</v>
      </c>
      <c r="H43" s="86">
        <v>86870544</v>
      </c>
      <c r="I43" s="86">
        <f t="shared" si="5"/>
        <v>81235681</v>
      </c>
      <c r="J43" s="86">
        <v>5957198</v>
      </c>
      <c r="K43" s="86">
        <v>6792454</v>
      </c>
      <c r="L43" s="86">
        <v>6973262</v>
      </c>
      <c r="M43" s="86">
        <v>6695009</v>
      </c>
      <c r="N43" s="86">
        <v>6365329</v>
      </c>
      <c r="O43" s="86">
        <v>6751393</v>
      </c>
      <c r="P43" s="86">
        <v>7019676</v>
      </c>
      <c r="Q43" s="86">
        <v>6673123</v>
      </c>
      <c r="R43" s="86">
        <v>6862026</v>
      </c>
      <c r="S43" s="86">
        <v>7153139</v>
      </c>
      <c r="T43" s="86">
        <v>6941792</v>
      </c>
      <c r="U43" s="86">
        <v>7051280</v>
      </c>
      <c r="V43" s="87">
        <f t="shared" si="3"/>
        <v>6769640.083333333</v>
      </c>
    </row>
    <row r="44" spans="1:22" s="110" customFormat="1" ht="19.5" customHeight="1">
      <c r="A44" s="109"/>
      <c r="B44" s="258"/>
      <c r="C44" s="115"/>
      <c r="D44" s="265" t="s">
        <v>260</v>
      </c>
      <c r="E44" s="115"/>
      <c r="F44" s="413" t="s">
        <v>438</v>
      </c>
      <c r="G44" s="86" t="s">
        <v>247</v>
      </c>
      <c r="H44" s="86" t="s">
        <v>247</v>
      </c>
      <c r="I44" s="86" t="s">
        <v>247</v>
      </c>
      <c r="J44" s="86" t="s">
        <v>247</v>
      </c>
      <c r="K44" s="86" t="s">
        <v>247</v>
      </c>
      <c r="L44" s="86" t="s">
        <v>247</v>
      </c>
      <c r="M44" s="86" t="s">
        <v>247</v>
      </c>
      <c r="N44" s="86" t="s">
        <v>247</v>
      </c>
      <c r="O44" s="86" t="s">
        <v>247</v>
      </c>
      <c r="P44" s="86" t="s">
        <v>247</v>
      </c>
      <c r="Q44" s="86" t="s">
        <v>247</v>
      </c>
      <c r="R44" s="86" t="s">
        <v>247</v>
      </c>
      <c r="S44" s="86" t="s">
        <v>247</v>
      </c>
      <c r="T44" s="86" t="s">
        <v>247</v>
      </c>
      <c r="U44" s="86" t="s">
        <v>247</v>
      </c>
      <c r="V44" s="86" t="s">
        <v>247</v>
      </c>
    </row>
    <row r="45" spans="1:22" s="110" customFormat="1" ht="19.5" customHeight="1">
      <c r="A45" s="109"/>
      <c r="C45" s="115"/>
      <c r="D45" s="265"/>
      <c r="E45" s="115"/>
      <c r="F45" s="113" t="s">
        <v>258</v>
      </c>
      <c r="G45" s="86" t="s">
        <v>257</v>
      </c>
      <c r="H45" s="86" t="s">
        <v>257</v>
      </c>
      <c r="I45" s="86" t="s">
        <v>257</v>
      </c>
      <c r="J45" s="86" t="s">
        <v>257</v>
      </c>
      <c r="K45" s="86" t="s">
        <v>257</v>
      </c>
      <c r="L45" s="86" t="s">
        <v>257</v>
      </c>
      <c r="M45" s="86" t="s">
        <v>257</v>
      </c>
      <c r="N45" s="86" t="s">
        <v>257</v>
      </c>
      <c r="O45" s="86" t="s">
        <v>257</v>
      </c>
      <c r="P45" s="86" t="s">
        <v>257</v>
      </c>
      <c r="Q45" s="86" t="s">
        <v>257</v>
      </c>
      <c r="R45" s="86" t="s">
        <v>257</v>
      </c>
      <c r="S45" s="86" t="s">
        <v>257</v>
      </c>
      <c r="T45" s="86" t="s">
        <v>257</v>
      </c>
      <c r="U45" s="86" t="s">
        <v>257</v>
      </c>
      <c r="V45" s="86" t="s">
        <v>257</v>
      </c>
    </row>
    <row r="46" spans="1:22" s="110" customFormat="1" ht="19.5" customHeight="1">
      <c r="A46" s="109"/>
      <c r="C46" s="115"/>
      <c r="D46" s="265"/>
      <c r="E46" s="115"/>
      <c r="F46" s="113" t="s">
        <v>259</v>
      </c>
      <c r="G46" s="86" t="s">
        <v>257</v>
      </c>
      <c r="H46" s="86" t="s">
        <v>247</v>
      </c>
      <c r="I46" s="86" t="s">
        <v>257</v>
      </c>
      <c r="J46" s="86" t="s">
        <v>257</v>
      </c>
      <c r="K46" s="86" t="s">
        <v>257</v>
      </c>
      <c r="L46" s="86" t="s">
        <v>257</v>
      </c>
      <c r="M46" s="86" t="s">
        <v>257</v>
      </c>
      <c r="N46" s="86" t="s">
        <v>257</v>
      </c>
      <c r="O46" s="86" t="s">
        <v>257</v>
      </c>
      <c r="P46" s="86" t="s">
        <v>257</v>
      </c>
      <c r="Q46" s="86" t="s">
        <v>257</v>
      </c>
      <c r="R46" s="86" t="s">
        <v>257</v>
      </c>
      <c r="S46" s="86" t="s">
        <v>257</v>
      </c>
      <c r="T46" s="86" t="s">
        <v>257</v>
      </c>
      <c r="U46" s="86" t="s">
        <v>257</v>
      </c>
      <c r="V46" s="86" t="s">
        <v>257</v>
      </c>
    </row>
    <row r="47" spans="1:22" s="110" customFormat="1" ht="19.5" customHeight="1">
      <c r="A47" s="109"/>
      <c r="B47" s="109"/>
      <c r="C47" s="109"/>
      <c r="D47" s="109"/>
      <c r="E47" s="109"/>
      <c r="F47" s="91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</row>
    <row r="48" spans="1:22" s="110" customFormat="1" ht="19.5" customHeight="1">
      <c r="A48" s="109"/>
      <c r="B48" s="109"/>
      <c r="C48" s="254" t="s">
        <v>261</v>
      </c>
      <c r="D48" s="263"/>
      <c r="E48" s="263"/>
      <c r="F48" s="264"/>
      <c r="G48" s="82" t="s">
        <v>257</v>
      </c>
      <c r="H48" s="82" t="s">
        <v>257</v>
      </c>
      <c r="I48" s="82" t="s">
        <v>257</v>
      </c>
      <c r="J48" s="82" t="s">
        <v>257</v>
      </c>
      <c r="K48" s="82" t="s">
        <v>257</v>
      </c>
      <c r="L48" s="82" t="s">
        <v>257</v>
      </c>
      <c r="M48" s="82" t="s">
        <v>257</v>
      </c>
      <c r="N48" s="82" t="s">
        <v>257</v>
      </c>
      <c r="O48" s="82" t="s">
        <v>257</v>
      </c>
      <c r="P48" s="82" t="s">
        <v>257</v>
      </c>
      <c r="Q48" s="82" t="s">
        <v>257</v>
      </c>
      <c r="R48" s="82" t="s">
        <v>257</v>
      </c>
      <c r="S48" s="82" t="s">
        <v>257</v>
      </c>
      <c r="T48" s="82" t="s">
        <v>257</v>
      </c>
      <c r="U48" s="82" t="s">
        <v>257</v>
      </c>
      <c r="V48" s="82" t="s">
        <v>257</v>
      </c>
    </row>
    <row r="49" spans="1:22" s="110" customFormat="1" ht="19.5" customHeight="1">
      <c r="A49" s="109"/>
      <c r="B49" s="109"/>
      <c r="C49" s="109"/>
      <c r="D49" s="109"/>
      <c r="E49" s="109"/>
      <c r="F49" s="91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</row>
    <row r="50" spans="1:22" s="110" customFormat="1" ht="19.5" customHeight="1">
      <c r="A50" s="120"/>
      <c r="B50" s="121"/>
      <c r="C50" s="254" t="s">
        <v>52</v>
      </c>
      <c r="D50" s="263"/>
      <c r="E50" s="263"/>
      <c r="F50" s="264"/>
      <c r="G50" s="86" t="s">
        <v>27</v>
      </c>
      <c r="H50" s="86" t="s">
        <v>247</v>
      </c>
      <c r="I50" s="86" t="s">
        <v>27</v>
      </c>
      <c r="J50" s="86" t="s">
        <v>27</v>
      </c>
      <c r="K50" s="86" t="s">
        <v>27</v>
      </c>
      <c r="L50" s="86" t="s">
        <v>27</v>
      </c>
      <c r="M50" s="86" t="s">
        <v>27</v>
      </c>
      <c r="N50" s="86" t="s">
        <v>27</v>
      </c>
      <c r="O50" s="86" t="s">
        <v>27</v>
      </c>
      <c r="P50" s="86" t="s">
        <v>27</v>
      </c>
      <c r="Q50" s="86" t="s">
        <v>27</v>
      </c>
      <c r="R50" s="86" t="s">
        <v>27</v>
      </c>
      <c r="S50" s="86" t="s">
        <v>27</v>
      </c>
      <c r="T50" s="86" t="s">
        <v>27</v>
      </c>
      <c r="U50" s="86" t="s">
        <v>27</v>
      </c>
      <c r="V50" s="86" t="s">
        <v>27</v>
      </c>
    </row>
    <row r="51" spans="1:22" s="110" customFormat="1" ht="19.5" customHeight="1">
      <c r="A51" s="120"/>
      <c r="B51" s="121"/>
      <c r="C51" s="115"/>
      <c r="D51" s="119"/>
      <c r="E51" s="119"/>
      <c r="F51" s="11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</row>
    <row r="52" spans="1:22" s="110" customFormat="1" ht="19.5" customHeight="1">
      <c r="A52" s="122"/>
      <c r="B52" s="123"/>
      <c r="C52" s="259" t="s">
        <v>262</v>
      </c>
      <c r="D52" s="260"/>
      <c r="E52" s="260"/>
      <c r="F52" s="261"/>
      <c r="G52" s="86" t="s">
        <v>247</v>
      </c>
      <c r="H52" s="86" t="s">
        <v>247</v>
      </c>
      <c r="I52" s="86" t="s">
        <v>247</v>
      </c>
      <c r="J52" s="86" t="s">
        <v>247</v>
      </c>
      <c r="K52" s="86" t="s">
        <v>247</v>
      </c>
      <c r="L52" s="86" t="s">
        <v>247</v>
      </c>
      <c r="M52" s="86" t="s">
        <v>247</v>
      </c>
      <c r="N52" s="86" t="s">
        <v>247</v>
      </c>
      <c r="O52" s="86" t="s">
        <v>247</v>
      </c>
      <c r="P52" s="86" t="s">
        <v>247</v>
      </c>
      <c r="Q52" s="86" t="s">
        <v>247</v>
      </c>
      <c r="R52" s="86" t="s">
        <v>247</v>
      </c>
      <c r="S52" s="86" t="s">
        <v>247</v>
      </c>
      <c r="T52" s="86" t="s">
        <v>247</v>
      </c>
      <c r="U52" s="86" t="s">
        <v>247</v>
      </c>
      <c r="V52" s="86" t="s">
        <v>247</v>
      </c>
    </row>
    <row r="53" spans="1:22" s="110" customFormat="1" ht="15" customHeight="1">
      <c r="A53" s="109" t="s">
        <v>15</v>
      </c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4"/>
    </row>
    <row r="54" spans="7:22" s="110" customFormat="1" ht="14.25"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</row>
    <row r="55" s="110" customFormat="1" ht="14.25"/>
    <row r="56" s="110" customFormat="1" ht="14.25"/>
    <row r="57" s="110" customFormat="1" ht="14.25"/>
    <row r="58" s="110" customFormat="1" ht="14.25"/>
  </sheetData>
  <sheetProtection/>
  <mergeCells count="47">
    <mergeCell ref="M5:M6"/>
    <mergeCell ref="N5:N6"/>
    <mergeCell ref="G5:G6"/>
    <mergeCell ref="H5:H6"/>
    <mergeCell ref="I5:I6"/>
    <mergeCell ref="P5:P6"/>
    <mergeCell ref="Q5:Q6"/>
    <mergeCell ref="R5:R6"/>
    <mergeCell ref="S5:S6"/>
    <mergeCell ref="T5:T6"/>
    <mergeCell ref="A2:V2"/>
    <mergeCell ref="A3:V3"/>
    <mergeCell ref="J5:J6"/>
    <mergeCell ref="K5:K6"/>
    <mergeCell ref="L5:L6"/>
    <mergeCell ref="U5:U6"/>
    <mergeCell ref="V5:V6"/>
    <mergeCell ref="A7:F7"/>
    <mergeCell ref="B9:F9"/>
    <mergeCell ref="B11:F11"/>
    <mergeCell ref="C14:C16"/>
    <mergeCell ref="E14:F14"/>
    <mergeCell ref="E15:F15"/>
    <mergeCell ref="E16:F16"/>
    <mergeCell ref="O5:O6"/>
    <mergeCell ref="C12:F12"/>
    <mergeCell ref="C13:F13"/>
    <mergeCell ref="C17:C18"/>
    <mergeCell ref="E17:F17"/>
    <mergeCell ref="E18:F18"/>
    <mergeCell ref="C19:F19"/>
    <mergeCell ref="B21:F21"/>
    <mergeCell ref="B23:F23"/>
    <mergeCell ref="B25:F25"/>
    <mergeCell ref="B27:F27"/>
    <mergeCell ref="B29:F29"/>
    <mergeCell ref="B31:F31"/>
    <mergeCell ref="A15:A18"/>
    <mergeCell ref="C32:F32"/>
    <mergeCell ref="D33:D35"/>
    <mergeCell ref="B40:B44"/>
    <mergeCell ref="C52:F52"/>
    <mergeCell ref="C37:F37"/>
    <mergeCell ref="D39:D42"/>
    <mergeCell ref="C50:F50"/>
    <mergeCell ref="D44:D46"/>
    <mergeCell ref="C48:F4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7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1"/>
  <sheetViews>
    <sheetView zoomScale="70" zoomScaleNormal="70" zoomScalePageLayoutView="0" workbookViewId="0" topLeftCell="A1">
      <selection activeCell="A1" sqref="A1"/>
    </sheetView>
  </sheetViews>
  <sheetFormatPr defaultColWidth="10.59765625" defaultRowHeight="15"/>
  <cols>
    <col min="1" max="1" width="4" style="20" customWidth="1"/>
    <col min="2" max="2" width="15" style="20" customWidth="1"/>
    <col min="3" max="3" width="6.09765625" style="20" customWidth="1"/>
    <col min="4" max="19" width="11.59765625" style="20" customWidth="1"/>
    <col min="20" max="16384" width="10.59765625" style="20" customWidth="1"/>
  </cols>
  <sheetData>
    <row r="1" spans="1:19" s="30" customFormat="1" ht="19.5" customHeight="1">
      <c r="A1" s="25" t="s">
        <v>53</v>
      </c>
      <c r="S1" s="27" t="s">
        <v>54</v>
      </c>
    </row>
    <row r="2" spans="1:20" ht="19.5" customHeight="1">
      <c r="A2" s="290"/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38"/>
    </row>
    <row r="3" spans="1:19" ht="19.5" customHeight="1">
      <c r="A3" s="279" t="s">
        <v>325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</row>
    <row r="4" ht="18" customHeight="1" thickBot="1"/>
    <row r="5" spans="1:19" ht="13.5" customHeight="1">
      <c r="A5" s="31"/>
      <c r="B5" s="31" t="s">
        <v>55</v>
      </c>
      <c r="C5" s="292" t="s">
        <v>56</v>
      </c>
      <c r="D5" s="275" t="s">
        <v>326</v>
      </c>
      <c r="E5" s="275" t="s">
        <v>327</v>
      </c>
      <c r="F5" s="275" t="s">
        <v>328</v>
      </c>
      <c r="G5" s="275" t="s">
        <v>329</v>
      </c>
      <c r="H5" s="275" t="s">
        <v>330</v>
      </c>
      <c r="I5" s="275" t="s">
        <v>331</v>
      </c>
      <c r="J5" s="275" t="s">
        <v>332</v>
      </c>
      <c r="K5" s="275" t="s">
        <v>333</v>
      </c>
      <c r="L5" s="275" t="s">
        <v>334</v>
      </c>
      <c r="M5" s="275" t="s">
        <v>335</v>
      </c>
      <c r="N5" s="275" t="s">
        <v>336</v>
      </c>
      <c r="O5" s="275" t="s">
        <v>337</v>
      </c>
      <c r="P5" s="275" t="s">
        <v>338</v>
      </c>
      <c r="Q5" s="275" t="s">
        <v>339</v>
      </c>
      <c r="R5" s="275" t="s">
        <v>340</v>
      </c>
      <c r="S5" s="297" t="s">
        <v>57</v>
      </c>
    </row>
    <row r="6" spans="1:19" ht="13.5" customHeight="1">
      <c r="A6" s="36"/>
      <c r="B6" s="39" t="s">
        <v>58</v>
      </c>
      <c r="C6" s="293"/>
      <c r="D6" s="295"/>
      <c r="E6" s="295"/>
      <c r="F6" s="295"/>
      <c r="G6" s="288"/>
      <c r="H6" s="288"/>
      <c r="I6" s="288"/>
      <c r="J6" s="288"/>
      <c r="K6" s="288"/>
      <c r="L6" s="288"/>
      <c r="M6" s="288"/>
      <c r="N6" s="288"/>
      <c r="O6" s="288"/>
      <c r="P6" s="288"/>
      <c r="Q6" s="288"/>
      <c r="R6" s="288"/>
      <c r="S6" s="298"/>
    </row>
    <row r="7" spans="1:19" ht="13.5" customHeight="1">
      <c r="A7" s="32" t="s">
        <v>59</v>
      </c>
      <c r="B7" s="32"/>
      <c r="C7" s="294"/>
      <c r="D7" s="296"/>
      <c r="E7" s="296"/>
      <c r="F7" s="296"/>
      <c r="G7" s="289"/>
      <c r="H7" s="289"/>
      <c r="I7" s="289"/>
      <c r="J7" s="289"/>
      <c r="K7" s="289"/>
      <c r="L7" s="289"/>
      <c r="M7" s="289"/>
      <c r="N7" s="289"/>
      <c r="O7" s="289"/>
      <c r="P7" s="289"/>
      <c r="Q7" s="289"/>
      <c r="R7" s="289"/>
      <c r="S7" s="299"/>
    </row>
    <row r="8" spans="1:19" ht="21" customHeight="1">
      <c r="A8" s="285" t="s">
        <v>60</v>
      </c>
      <c r="B8" s="285"/>
      <c r="C8" s="41" t="s">
        <v>61</v>
      </c>
      <c r="D8" s="87">
        <f aca="true" t="shared" si="0" ref="D8:S8">SUM(D9:D10)</f>
        <v>9300024</v>
      </c>
      <c r="E8" s="87">
        <f t="shared" si="0"/>
        <v>9709720</v>
      </c>
      <c r="F8" s="87">
        <f t="shared" si="0"/>
        <v>10735726</v>
      </c>
      <c r="G8" s="87">
        <f t="shared" si="0"/>
        <v>796479</v>
      </c>
      <c r="H8" s="87">
        <f t="shared" si="0"/>
        <v>843109</v>
      </c>
      <c r="I8" s="87">
        <f t="shared" si="0"/>
        <v>964959</v>
      </c>
      <c r="J8" s="87">
        <f t="shared" si="0"/>
        <v>920544</v>
      </c>
      <c r="K8" s="87">
        <f t="shared" si="0"/>
        <v>866235</v>
      </c>
      <c r="L8" s="87">
        <f t="shared" si="0"/>
        <v>871345</v>
      </c>
      <c r="M8" s="87">
        <f t="shared" si="0"/>
        <v>937031</v>
      </c>
      <c r="N8" s="87">
        <f t="shared" si="0"/>
        <v>882345</v>
      </c>
      <c r="O8" s="87">
        <f t="shared" si="0"/>
        <v>937443</v>
      </c>
      <c r="P8" s="87">
        <f t="shared" si="0"/>
        <v>907578</v>
      </c>
      <c r="Q8" s="87">
        <f t="shared" si="0"/>
        <v>916098</v>
      </c>
      <c r="R8" s="87">
        <f t="shared" si="0"/>
        <v>892560</v>
      </c>
      <c r="S8" s="87">
        <f t="shared" si="0"/>
        <v>894643.8333333334</v>
      </c>
    </row>
    <row r="9" spans="1:19" ht="21" customHeight="1">
      <c r="A9" s="286" t="s">
        <v>254</v>
      </c>
      <c r="B9" s="34" t="s">
        <v>62</v>
      </c>
      <c r="C9" s="40" t="s">
        <v>61</v>
      </c>
      <c r="D9" s="87">
        <v>2369154</v>
      </c>
      <c r="E9" s="87">
        <v>3050223</v>
      </c>
      <c r="F9" s="87">
        <f>SUM(G9:R9)</f>
        <v>2800624</v>
      </c>
      <c r="G9" s="87">
        <v>210783</v>
      </c>
      <c r="H9" s="87">
        <v>247703</v>
      </c>
      <c r="I9" s="87">
        <v>272217</v>
      </c>
      <c r="J9" s="87">
        <v>282027</v>
      </c>
      <c r="K9" s="87">
        <v>246674</v>
      </c>
      <c r="L9" s="87">
        <v>235752</v>
      </c>
      <c r="M9" s="87">
        <v>255379</v>
      </c>
      <c r="N9" s="87">
        <v>190891</v>
      </c>
      <c r="O9" s="87">
        <v>221294</v>
      </c>
      <c r="P9" s="87">
        <v>204521</v>
      </c>
      <c r="Q9" s="87">
        <v>209774</v>
      </c>
      <c r="R9" s="87">
        <v>223609</v>
      </c>
      <c r="S9" s="87">
        <f>AVERAGE(G9:R9)</f>
        <v>233385.33333333334</v>
      </c>
    </row>
    <row r="10" spans="1:19" ht="21" customHeight="1">
      <c r="A10" s="286"/>
      <c r="B10" s="34" t="s">
        <v>63</v>
      </c>
      <c r="C10" s="40" t="s">
        <v>61</v>
      </c>
      <c r="D10" s="87">
        <v>6930870</v>
      </c>
      <c r="E10" s="87">
        <v>6659497</v>
      </c>
      <c r="F10" s="87">
        <f>SUM(G10:R10)</f>
        <v>7935102</v>
      </c>
      <c r="G10" s="87">
        <v>585696</v>
      </c>
      <c r="H10" s="87">
        <v>595406</v>
      </c>
      <c r="I10" s="87">
        <v>692742</v>
      </c>
      <c r="J10" s="87">
        <v>638517</v>
      </c>
      <c r="K10" s="87">
        <v>619561</v>
      </c>
      <c r="L10" s="87">
        <v>635593</v>
      </c>
      <c r="M10" s="87">
        <v>681652</v>
      </c>
      <c r="N10" s="87">
        <v>691454</v>
      </c>
      <c r="O10" s="87">
        <v>716149</v>
      </c>
      <c r="P10" s="87">
        <v>703057</v>
      </c>
      <c r="Q10" s="87">
        <v>706324</v>
      </c>
      <c r="R10" s="87">
        <v>668951</v>
      </c>
      <c r="S10" s="87">
        <f>AVERAGE(G10:R10)</f>
        <v>661258.5</v>
      </c>
    </row>
    <row r="11" spans="1:19" ht="21" customHeight="1">
      <c r="A11" s="24"/>
      <c r="B11" s="24"/>
      <c r="C11" s="40"/>
      <c r="D11" s="80"/>
      <c r="E11" s="80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110"/>
    </row>
    <row r="12" spans="1:19" ht="21" customHeight="1">
      <c r="A12" s="285" t="s">
        <v>64</v>
      </c>
      <c r="B12" s="285"/>
      <c r="C12" s="42" t="s">
        <v>65</v>
      </c>
      <c r="D12" s="87">
        <v>616078</v>
      </c>
      <c r="E12" s="87">
        <v>527503</v>
      </c>
      <c r="F12" s="87">
        <f>SUM(G12:R12)</f>
        <v>531533</v>
      </c>
      <c r="G12" s="87">
        <v>42447</v>
      </c>
      <c r="H12" s="87">
        <v>41119</v>
      </c>
      <c r="I12" s="87">
        <v>44639</v>
      </c>
      <c r="J12" s="87">
        <v>48198</v>
      </c>
      <c r="K12" s="87">
        <v>46327</v>
      </c>
      <c r="L12" s="87">
        <v>47256</v>
      </c>
      <c r="M12" s="87">
        <v>45461</v>
      </c>
      <c r="N12" s="87">
        <v>44818</v>
      </c>
      <c r="O12" s="87">
        <v>42984</v>
      </c>
      <c r="P12" s="87">
        <v>43004</v>
      </c>
      <c r="Q12" s="87">
        <v>42683</v>
      </c>
      <c r="R12" s="87">
        <v>42597</v>
      </c>
      <c r="S12" s="87">
        <f>AVERAGE(G12:R12)</f>
        <v>44294.416666666664</v>
      </c>
    </row>
    <row r="13" spans="1:19" ht="21" customHeight="1">
      <c r="A13" s="24"/>
      <c r="B13" s="24"/>
      <c r="C13" s="40"/>
      <c r="D13" s="80"/>
      <c r="E13" s="80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110"/>
    </row>
    <row r="14" spans="1:19" ht="21" customHeight="1">
      <c r="A14" s="285" t="s">
        <v>66</v>
      </c>
      <c r="B14" s="285"/>
      <c r="C14" s="40" t="s">
        <v>67</v>
      </c>
      <c r="D14" s="87">
        <v>8949102</v>
      </c>
      <c r="E14" s="87">
        <v>6643778</v>
      </c>
      <c r="F14" s="87">
        <f>SUM(G14:R14)</f>
        <v>5766509</v>
      </c>
      <c r="G14" s="87">
        <v>440583</v>
      </c>
      <c r="H14" s="87">
        <v>511982</v>
      </c>
      <c r="I14" s="87">
        <v>594714</v>
      </c>
      <c r="J14" s="87">
        <v>531639</v>
      </c>
      <c r="K14" s="87">
        <v>537171</v>
      </c>
      <c r="L14" s="87">
        <v>468442</v>
      </c>
      <c r="M14" s="87">
        <v>472159</v>
      </c>
      <c r="N14" s="87">
        <v>431704</v>
      </c>
      <c r="O14" s="87">
        <v>439837</v>
      </c>
      <c r="P14" s="87">
        <v>471775</v>
      </c>
      <c r="Q14" s="87">
        <v>455190</v>
      </c>
      <c r="R14" s="87">
        <v>411313</v>
      </c>
      <c r="S14" s="87">
        <f>AVERAGE(G14:R14)</f>
        <v>480542.4166666667</v>
      </c>
    </row>
    <row r="15" spans="1:19" ht="21" customHeight="1">
      <c r="A15" s="24"/>
      <c r="B15" s="24"/>
      <c r="C15" s="40"/>
      <c r="D15" s="80"/>
      <c r="E15" s="80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110"/>
      <c r="S15" s="110"/>
    </row>
    <row r="16" spans="1:19" ht="21" customHeight="1">
      <c r="A16" s="285" t="s">
        <v>68</v>
      </c>
      <c r="B16" s="285"/>
      <c r="C16" s="40" t="s">
        <v>61</v>
      </c>
      <c r="D16" s="87">
        <v>1173620</v>
      </c>
      <c r="E16" s="87">
        <v>766973</v>
      </c>
      <c r="F16" s="87">
        <f>SUM(G16:R16)</f>
        <v>944706</v>
      </c>
      <c r="G16" s="87">
        <v>51470</v>
      </c>
      <c r="H16" s="87">
        <v>60769</v>
      </c>
      <c r="I16" s="87">
        <v>68620</v>
      </c>
      <c r="J16" s="87">
        <v>74520</v>
      </c>
      <c r="K16" s="87">
        <v>104344</v>
      </c>
      <c r="L16" s="87">
        <v>81818</v>
      </c>
      <c r="M16" s="87">
        <v>86808</v>
      </c>
      <c r="N16" s="87">
        <v>98064</v>
      </c>
      <c r="O16" s="87">
        <v>79946</v>
      </c>
      <c r="P16" s="87">
        <v>70376</v>
      </c>
      <c r="Q16" s="87">
        <v>100707</v>
      </c>
      <c r="R16" s="87">
        <v>67264</v>
      </c>
      <c r="S16" s="87">
        <f>AVERAGE(G16:R16)</f>
        <v>78725.5</v>
      </c>
    </row>
    <row r="17" spans="1:19" ht="21" customHeight="1">
      <c r="A17" s="24"/>
      <c r="B17" s="24"/>
      <c r="C17" s="40"/>
      <c r="D17" s="80"/>
      <c r="E17" s="80"/>
      <c r="F17" s="80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0"/>
    </row>
    <row r="18" spans="1:19" ht="21" customHeight="1">
      <c r="A18" s="285" t="s">
        <v>69</v>
      </c>
      <c r="B18" s="285"/>
      <c r="C18" s="40" t="s">
        <v>61</v>
      </c>
      <c r="D18" s="87">
        <f>SUM(D19:D21)</f>
        <v>291084</v>
      </c>
      <c r="E18" s="87">
        <f>SUM(E19:E21)</f>
        <v>253665</v>
      </c>
      <c r="F18" s="87">
        <f>SUM(F19:F21)</f>
        <v>263241</v>
      </c>
      <c r="G18" s="87">
        <f aca="true" t="shared" si="1" ref="G18:S18">SUM(G19:G21)</f>
        <v>18937</v>
      </c>
      <c r="H18" s="87">
        <f t="shared" si="1"/>
        <v>22134</v>
      </c>
      <c r="I18" s="87">
        <f t="shared" si="1"/>
        <v>21770</v>
      </c>
      <c r="J18" s="87">
        <f t="shared" si="1"/>
        <v>22472</v>
      </c>
      <c r="K18" s="87">
        <f t="shared" si="1"/>
        <v>23176</v>
      </c>
      <c r="L18" s="87">
        <f t="shared" si="1"/>
        <v>23038</v>
      </c>
      <c r="M18" s="87">
        <f t="shared" si="1"/>
        <v>22504</v>
      </c>
      <c r="N18" s="87">
        <f t="shared" si="1"/>
        <v>20800</v>
      </c>
      <c r="O18" s="87">
        <f t="shared" si="1"/>
        <v>21944</v>
      </c>
      <c r="P18" s="87">
        <f t="shared" si="1"/>
        <v>22351</v>
      </c>
      <c r="Q18" s="87">
        <f t="shared" si="1"/>
        <v>21875</v>
      </c>
      <c r="R18" s="87">
        <f t="shared" si="1"/>
        <v>22240</v>
      </c>
      <c r="S18" s="87">
        <f t="shared" si="1"/>
        <v>21936.75</v>
      </c>
    </row>
    <row r="19" spans="1:19" ht="21" customHeight="1">
      <c r="A19" s="286" t="s">
        <v>254</v>
      </c>
      <c r="B19" s="43" t="s">
        <v>70</v>
      </c>
      <c r="C19" s="40"/>
      <c r="D19" s="87">
        <v>147483</v>
      </c>
      <c r="E19" s="87">
        <v>124574</v>
      </c>
      <c r="F19" s="87">
        <f>SUM(G19:R19)</f>
        <v>103919</v>
      </c>
      <c r="G19" s="87">
        <v>9147</v>
      </c>
      <c r="H19" s="87">
        <v>9137</v>
      </c>
      <c r="I19" s="87">
        <v>9997</v>
      </c>
      <c r="J19" s="87">
        <v>10837</v>
      </c>
      <c r="K19" s="87">
        <v>9917</v>
      </c>
      <c r="L19" s="87">
        <v>9837</v>
      </c>
      <c r="M19" s="87">
        <v>9357</v>
      </c>
      <c r="N19" s="87">
        <v>7057</v>
      </c>
      <c r="O19" s="87">
        <v>6822</v>
      </c>
      <c r="P19" s="87">
        <v>7337</v>
      </c>
      <c r="Q19" s="87">
        <v>7107</v>
      </c>
      <c r="R19" s="87">
        <v>7367</v>
      </c>
      <c r="S19" s="87">
        <f>AVERAGE(G19:R19)</f>
        <v>8659.916666666666</v>
      </c>
    </row>
    <row r="20" spans="1:19" ht="21" customHeight="1">
      <c r="A20" s="286"/>
      <c r="B20" s="44" t="s">
        <v>71</v>
      </c>
      <c r="C20" s="40"/>
      <c r="D20" s="87">
        <v>5530</v>
      </c>
      <c r="E20" s="87">
        <v>5327</v>
      </c>
      <c r="F20" s="87">
        <f>SUM(G20:R20)</f>
        <v>5476</v>
      </c>
      <c r="G20" s="87">
        <v>440</v>
      </c>
      <c r="H20" s="87">
        <v>440</v>
      </c>
      <c r="I20" s="87">
        <v>440</v>
      </c>
      <c r="J20" s="87">
        <v>440</v>
      </c>
      <c r="K20" s="87">
        <v>465</v>
      </c>
      <c r="L20" s="87">
        <v>464</v>
      </c>
      <c r="M20" s="87">
        <v>464</v>
      </c>
      <c r="N20" s="87">
        <v>464</v>
      </c>
      <c r="O20" s="87">
        <v>464</v>
      </c>
      <c r="P20" s="87">
        <v>464</v>
      </c>
      <c r="Q20" s="87">
        <v>465</v>
      </c>
      <c r="R20" s="87">
        <v>466</v>
      </c>
      <c r="S20" s="87">
        <f>AVERAGE(G20:R20)</f>
        <v>456.3333333333333</v>
      </c>
    </row>
    <row r="21" spans="1:19" ht="21" customHeight="1">
      <c r="A21" s="286"/>
      <c r="B21" s="34" t="s">
        <v>72</v>
      </c>
      <c r="C21" s="40"/>
      <c r="D21" s="87">
        <v>138071</v>
      </c>
      <c r="E21" s="87">
        <v>123764</v>
      </c>
      <c r="F21" s="87">
        <f>SUM(G21:R21)</f>
        <v>153846</v>
      </c>
      <c r="G21" s="87">
        <v>9350</v>
      </c>
      <c r="H21" s="87">
        <v>12557</v>
      </c>
      <c r="I21" s="87">
        <v>11333</v>
      </c>
      <c r="J21" s="87">
        <v>11195</v>
      </c>
      <c r="K21" s="87">
        <v>12794</v>
      </c>
      <c r="L21" s="87">
        <v>12737</v>
      </c>
      <c r="M21" s="87">
        <v>12683</v>
      </c>
      <c r="N21" s="87">
        <v>13279</v>
      </c>
      <c r="O21" s="87">
        <v>14658</v>
      </c>
      <c r="P21" s="87">
        <v>14550</v>
      </c>
      <c r="Q21" s="87">
        <v>14303</v>
      </c>
      <c r="R21" s="87">
        <v>14407</v>
      </c>
      <c r="S21" s="87">
        <f>AVERAGE(G21:R21)</f>
        <v>12820.5</v>
      </c>
    </row>
    <row r="22" spans="1:19" ht="21" customHeight="1">
      <c r="A22" s="24"/>
      <c r="B22" s="24"/>
      <c r="C22" s="40"/>
      <c r="D22" s="80"/>
      <c r="E22" s="80"/>
      <c r="F22" s="80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110"/>
    </row>
    <row r="23" spans="1:19" ht="21" customHeight="1">
      <c r="A23" s="285" t="s">
        <v>73</v>
      </c>
      <c r="B23" s="285"/>
      <c r="C23" s="40" t="s">
        <v>74</v>
      </c>
      <c r="D23" s="87">
        <v>611532</v>
      </c>
      <c r="E23" s="87">
        <v>556937</v>
      </c>
      <c r="F23" s="87">
        <f>SUM(G23:R23)</f>
        <v>632461</v>
      </c>
      <c r="G23" s="87">
        <v>45120</v>
      </c>
      <c r="H23" s="87">
        <v>51012</v>
      </c>
      <c r="I23" s="87">
        <v>56137</v>
      </c>
      <c r="J23" s="87">
        <v>56527</v>
      </c>
      <c r="K23" s="87">
        <v>50795</v>
      </c>
      <c r="L23" s="87">
        <v>56673</v>
      </c>
      <c r="M23" s="87">
        <v>57413</v>
      </c>
      <c r="N23" s="87">
        <v>54468</v>
      </c>
      <c r="O23" s="87">
        <v>50437</v>
      </c>
      <c r="P23" s="87">
        <v>56345</v>
      </c>
      <c r="Q23" s="87">
        <v>51784</v>
      </c>
      <c r="R23" s="87">
        <v>45750</v>
      </c>
      <c r="S23" s="87">
        <f>AVERAGE(G23:R23)</f>
        <v>52705.083333333336</v>
      </c>
    </row>
    <row r="24" spans="1:19" ht="21" customHeight="1">
      <c r="A24" s="24"/>
      <c r="B24" s="24"/>
      <c r="C24" s="40"/>
      <c r="D24" s="80"/>
      <c r="E24" s="80"/>
      <c r="F24" s="80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0"/>
    </row>
    <row r="25" spans="1:19" ht="21" customHeight="1">
      <c r="A25" s="285" t="s">
        <v>75</v>
      </c>
      <c r="B25" s="285"/>
      <c r="C25" s="40" t="s">
        <v>76</v>
      </c>
      <c r="D25" s="87">
        <f aca="true" t="shared" si="2" ref="D25:S25">SUM(D26:D27)</f>
        <v>6003060</v>
      </c>
      <c r="E25" s="87">
        <f t="shared" si="2"/>
        <v>6362273</v>
      </c>
      <c r="F25" s="87">
        <f t="shared" si="2"/>
        <v>5875029</v>
      </c>
      <c r="G25" s="87">
        <f t="shared" si="2"/>
        <v>466309</v>
      </c>
      <c r="H25" s="87">
        <f t="shared" si="2"/>
        <v>485329</v>
      </c>
      <c r="I25" s="87">
        <f t="shared" si="2"/>
        <v>512283</v>
      </c>
      <c r="J25" s="87">
        <f t="shared" si="2"/>
        <v>526120</v>
      </c>
      <c r="K25" s="87">
        <f t="shared" si="2"/>
        <v>504797</v>
      </c>
      <c r="L25" s="87">
        <f t="shared" si="2"/>
        <v>492976</v>
      </c>
      <c r="M25" s="87">
        <f t="shared" si="2"/>
        <v>515644</v>
      </c>
      <c r="N25" s="87">
        <f t="shared" si="2"/>
        <v>427610</v>
      </c>
      <c r="O25" s="87">
        <f t="shared" si="2"/>
        <v>478017</v>
      </c>
      <c r="P25" s="87">
        <f t="shared" si="2"/>
        <v>512888</v>
      </c>
      <c r="Q25" s="87">
        <f t="shared" si="2"/>
        <v>479501</v>
      </c>
      <c r="R25" s="87">
        <f t="shared" si="2"/>
        <v>473555</v>
      </c>
      <c r="S25" s="87">
        <f t="shared" si="2"/>
        <v>489585.75</v>
      </c>
    </row>
    <row r="26" spans="1:19" ht="21" customHeight="1">
      <c r="A26" s="286" t="s">
        <v>254</v>
      </c>
      <c r="B26" s="34" t="s">
        <v>77</v>
      </c>
      <c r="C26" s="40"/>
      <c r="D26" s="87">
        <v>4409868</v>
      </c>
      <c r="E26" s="87">
        <v>4685501</v>
      </c>
      <c r="F26" s="87">
        <f>SUM(G26:R26)</f>
        <v>4568687</v>
      </c>
      <c r="G26" s="87">
        <v>352776</v>
      </c>
      <c r="H26" s="87">
        <v>379737</v>
      </c>
      <c r="I26" s="87">
        <v>397479</v>
      </c>
      <c r="J26" s="87">
        <v>403977</v>
      </c>
      <c r="K26" s="87">
        <v>387451</v>
      </c>
      <c r="L26" s="87">
        <v>372822</v>
      </c>
      <c r="M26" s="87">
        <v>385321</v>
      </c>
      <c r="N26" s="87">
        <v>332281</v>
      </c>
      <c r="O26" s="87">
        <v>380557</v>
      </c>
      <c r="P26" s="87">
        <v>407608</v>
      </c>
      <c r="Q26" s="87">
        <v>376710</v>
      </c>
      <c r="R26" s="87">
        <v>391968</v>
      </c>
      <c r="S26" s="87">
        <f>AVERAGE(G26:R26)</f>
        <v>380723.9166666667</v>
      </c>
    </row>
    <row r="27" spans="1:19" ht="21" customHeight="1">
      <c r="A27" s="286"/>
      <c r="B27" s="34" t="s">
        <v>78</v>
      </c>
      <c r="C27" s="40"/>
      <c r="D27" s="87">
        <v>1593192</v>
      </c>
      <c r="E27" s="87">
        <v>1676772</v>
      </c>
      <c r="F27" s="87">
        <f>SUM(G27:R27)</f>
        <v>1306342</v>
      </c>
      <c r="G27" s="87">
        <v>113533</v>
      </c>
      <c r="H27" s="87">
        <v>105592</v>
      </c>
      <c r="I27" s="87">
        <v>114804</v>
      </c>
      <c r="J27" s="87">
        <v>122143</v>
      </c>
      <c r="K27" s="87">
        <v>117346</v>
      </c>
      <c r="L27" s="87">
        <v>120154</v>
      </c>
      <c r="M27" s="87">
        <v>130323</v>
      </c>
      <c r="N27" s="87">
        <v>95329</v>
      </c>
      <c r="O27" s="87">
        <v>97460</v>
      </c>
      <c r="P27" s="87">
        <v>105280</v>
      </c>
      <c r="Q27" s="87">
        <v>102791</v>
      </c>
      <c r="R27" s="87">
        <v>81587</v>
      </c>
      <c r="S27" s="87">
        <f>AVERAGE(G27:R27)</f>
        <v>108861.83333333333</v>
      </c>
    </row>
    <row r="28" spans="1:19" ht="21" customHeight="1">
      <c r="A28" s="24"/>
      <c r="B28" s="34"/>
      <c r="C28" s="40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</row>
    <row r="29" spans="1:19" ht="21" customHeight="1">
      <c r="A29" s="285" t="s">
        <v>79</v>
      </c>
      <c r="B29" s="285"/>
      <c r="C29" s="40" t="s">
        <v>80</v>
      </c>
      <c r="D29" s="87">
        <f aca="true" t="shared" si="3" ref="D29:R29">SUM(D30:D31)</f>
        <v>6562</v>
      </c>
      <c r="E29" s="87">
        <f t="shared" si="3"/>
        <v>7003</v>
      </c>
      <c r="F29" s="87">
        <f t="shared" si="3"/>
        <v>5150</v>
      </c>
      <c r="G29" s="87">
        <f t="shared" si="3"/>
        <v>352</v>
      </c>
      <c r="H29" s="87">
        <f t="shared" si="3"/>
        <v>394</v>
      </c>
      <c r="I29" s="87">
        <f t="shared" si="3"/>
        <v>594</v>
      </c>
      <c r="J29" s="87">
        <f t="shared" si="3"/>
        <v>368</v>
      </c>
      <c r="K29" s="87">
        <f t="shared" si="3"/>
        <v>363</v>
      </c>
      <c r="L29" s="87">
        <f t="shared" si="3"/>
        <v>440</v>
      </c>
      <c r="M29" s="87">
        <f t="shared" si="3"/>
        <v>445</v>
      </c>
      <c r="N29" s="87">
        <f t="shared" si="3"/>
        <v>434</v>
      </c>
      <c r="O29" s="87">
        <f t="shared" si="3"/>
        <v>569</v>
      </c>
      <c r="P29" s="87">
        <f t="shared" si="3"/>
        <v>388</v>
      </c>
      <c r="Q29" s="87">
        <f t="shared" si="3"/>
        <v>407</v>
      </c>
      <c r="R29" s="87">
        <f t="shared" si="3"/>
        <v>396</v>
      </c>
      <c r="S29" s="87">
        <v>430</v>
      </c>
    </row>
    <row r="30" spans="1:19" ht="21" customHeight="1">
      <c r="A30" s="286" t="s">
        <v>254</v>
      </c>
      <c r="B30" s="34" t="s">
        <v>81</v>
      </c>
      <c r="C30" s="40"/>
      <c r="D30" s="87">
        <v>1874</v>
      </c>
      <c r="E30" s="87">
        <v>2007</v>
      </c>
      <c r="F30" s="87">
        <f>SUM(G30:R30)</f>
        <v>3054</v>
      </c>
      <c r="G30" s="87">
        <v>186</v>
      </c>
      <c r="H30" s="87">
        <v>230</v>
      </c>
      <c r="I30" s="87">
        <v>406</v>
      </c>
      <c r="J30" s="87">
        <v>194</v>
      </c>
      <c r="K30" s="87">
        <v>194</v>
      </c>
      <c r="L30" s="87">
        <v>254</v>
      </c>
      <c r="M30" s="87">
        <v>255</v>
      </c>
      <c r="N30" s="87">
        <v>261</v>
      </c>
      <c r="O30" s="87">
        <v>379</v>
      </c>
      <c r="P30" s="87">
        <v>216</v>
      </c>
      <c r="Q30" s="87">
        <v>229</v>
      </c>
      <c r="R30" s="87">
        <v>250</v>
      </c>
      <c r="S30" s="87">
        <f>AVERAGE(G30:R30)</f>
        <v>254.5</v>
      </c>
    </row>
    <row r="31" spans="1:19" ht="21" customHeight="1">
      <c r="A31" s="286"/>
      <c r="B31" s="34" t="s">
        <v>82</v>
      </c>
      <c r="C31" s="40"/>
      <c r="D31" s="87">
        <v>4688</v>
      </c>
      <c r="E31" s="87">
        <v>4996</v>
      </c>
      <c r="F31" s="87">
        <f>SUM(G31:R31)</f>
        <v>2096</v>
      </c>
      <c r="G31" s="87">
        <v>166</v>
      </c>
      <c r="H31" s="87">
        <v>164</v>
      </c>
      <c r="I31" s="87">
        <v>188</v>
      </c>
      <c r="J31" s="87">
        <v>174</v>
      </c>
      <c r="K31" s="87">
        <v>169</v>
      </c>
      <c r="L31" s="87">
        <v>186</v>
      </c>
      <c r="M31" s="87">
        <v>190</v>
      </c>
      <c r="N31" s="87">
        <v>173</v>
      </c>
      <c r="O31" s="87">
        <v>190</v>
      </c>
      <c r="P31" s="87">
        <v>172</v>
      </c>
      <c r="Q31" s="87">
        <v>178</v>
      </c>
      <c r="R31" s="87">
        <v>146</v>
      </c>
      <c r="S31" s="87">
        <f>AVERAGE(G31:R31)</f>
        <v>174.66666666666666</v>
      </c>
    </row>
    <row r="32" spans="1:19" ht="21" customHeight="1">
      <c r="A32" s="24"/>
      <c r="B32" s="24"/>
      <c r="C32" s="40"/>
      <c r="D32" s="80"/>
      <c r="E32" s="80"/>
      <c r="F32" s="80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0"/>
    </row>
    <row r="33" spans="1:19" ht="21" customHeight="1">
      <c r="A33" s="285" t="s">
        <v>83</v>
      </c>
      <c r="B33" s="285"/>
      <c r="C33" s="40" t="s">
        <v>80</v>
      </c>
      <c r="D33" s="87">
        <f aca="true" t="shared" si="4" ref="D33:S33">SUM(D34:D35)</f>
        <v>14051</v>
      </c>
      <c r="E33" s="87">
        <f t="shared" si="4"/>
        <v>12463</v>
      </c>
      <c r="F33" s="87">
        <f t="shared" si="4"/>
        <v>12322</v>
      </c>
      <c r="G33" s="87">
        <f t="shared" si="4"/>
        <v>880</v>
      </c>
      <c r="H33" s="87">
        <f t="shared" si="4"/>
        <v>1086</v>
      </c>
      <c r="I33" s="87">
        <f t="shared" si="4"/>
        <v>1112</v>
      </c>
      <c r="J33" s="87">
        <f t="shared" si="4"/>
        <v>1024</v>
      </c>
      <c r="K33" s="87">
        <f t="shared" si="4"/>
        <v>932</v>
      </c>
      <c r="L33" s="87">
        <f t="shared" si="4"/>
        <v>835</v>
      </c>
      <c r="M33" s="87">
        <f t="shared" si="4"/>
        <v>965</v>
      </c>
      <c r="N33" s="87">
        <f t="shared" si="4"/>
        <v>1046</v>
      </c>
      <c r="O33" s="87">
        <f t="shared" si="4"/>
        <v>1002</v>
      </c>
      <c r="P33" s="87">
        <f t="shared" si="4"/>
        <v>1183</v>
      </c>
      <c r="Q33" s="87">
        <f t="shared" si="4"/>
        <v>1181</v>
      </c>
      <c r="R33" s="87">
        <f t="shared" si="4"/>
        <v>1076</v>
      </c>
      <c r="S33" s="87">
        <f t="shared" si="4"/>
        <v>1026.8333333333333</v>
      </c>
    </row>
    <row r="34" spans="1:19" ht="21" customHeight="1">
      <c r="A34" s="286" t="s">
        <v>254</v>
      </c>
      <c r="B34" s="34" t="s">
        <v>84</v>
      </c>
      <c r="C34" s="40"/>
      <c r="D34" s="87">
        <v>10966</v>
      </c>
      <c r="E34" s="87">
        <v>9225</v>
      </c>
      <c r="F34" s="87">
        <f>SUM(G34:R34)</f>
        <v>9219</v>
      </c>
      <c r="G34" s="87">
        <v>576</v>
      </c>
      <c r="H34" s="87">
        <v>798</v>
      </c>
      <c r="I34" s="87">
        <v>813</v>
      </c>
      <c r="J34" s="87">
        <v>789</v>
      </c>
      <c r="K34" s="87">
        <v>720</v>
      </c>
      <c r="L34" s="87">
        <v>634</v>
      </c>
      <c r="M34" s="87">
        <v>674</v>
      </c>
      <c r="N34" s="87">
        <v>795</v>
      </c>
      <c r="O34" s="87">
        <v>750</v>
      </c>
      <c r="P34" s="87">
        <v>920</v>
      </c>
      <c r="Q34" s="87">
        <v>892</v>
      </c>
      <c r="R34" s="87">
        <v>858</v>
      </c>
      <c r="S34" s="87">
        <f>AVERAGE(G34:R34)</f>
        <v>768.25</v>
      </c>
    </row>
    <row r="35" spans="1:19" ht="21" customHeight="1">
      <c r="A35" s="286"/>
      <c r="B35" s="34" t="s">
        <v>85</v>
      </c>
      <c r="C35" s="40"/>
      <c r="D35" s="87">
        <v>3085</v>
      </c>
      <c r="E35" s="87">
        <v>3238</v>
      </c>
      <c r="F35" s="87">
        <f>SUM(G35:R35)</f>
        <v>3103</v>
      </c>
      <c r="G35" s="87">
        <v>304</v>
      </c>
      <c r="H35" s="87">
        <v>288</v>
      </c>
      <c r="I35" s="87">
        <v>299</v>
      </c>
      <c r="J35" s="87">
        <v>235</v>
      </c>
      <c r="K35" s="87">
        <v>212</v>
      </c>
      <c r="L35" s="87">
        <v>201</v>
      </c>
      <c r="M35" s="87">
        <v>291</v>
      </c>
      <c r="N35" s="87">
        <v>251</v>
      </c>
      <c r="O35" s="87">
        <v>252</v>
      </c>
      <c r="P35" s="87">
        <v>263</v>
      </c>
      <c r="Q35" s="87">
        <v>289</v>
      </c>
      <c r="R35" s="87">
        <v>218</v>
      </c>
      <c r="S35" s="87">
        <f>AVERAGE(G35:R35)</f>
        <v>258.5833333333333</v>
      </c>
    </row>
    <row r="36" spans="1:19" ht="21" customHeight="1">
      <c r="A36" s="24"/>
      <c r="B36" s="24"/>
      <c r="C36" s="40"/>
      <c r="D36" s="80"/>
      <c r="E36" s="80"/>
      <c r="F36" s="80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110"/>
    </row>
    <row r="37" spans="1:19" ht="21" customHeight="1">
      <c r="A37" s="285" t="s">
        <v>86</v>
      </c>
      <c r="B37" s="285"/>
      <c r="C37" s="40" t="s">
        <v>74</v>
      </c>
      <c r="D37" s="87">
        <v>33524801</v>
      </c>
      <c r="E37" s="87">
        <v>33803459</v>
      </c>
      <c r="F37" s="87">
        <f>SUM(G37:R37)</f>
        <v>31201513</v>
      </c>
      <c r="G37" s="87">
        <v>2514466</v>
      </c>
      <c r="H37" s="87">
        <v>2692782</v>
      </c>
      <c r="I37" s="87">
        <v>2750209</v>
      </c>
      <c r="J37" s="87">
        <v>2606433</v>
      </c>
      <c r="K37" s="87">
        <v>2679445</v>
      </c>
      <c r="L37" s="87">
        <v>2591975</v>
      </c>
      <c r="M37" s="87">
        <v>2575157</v>
      </c>
      <c r="N37" s="87">
        <v>2446999</v>
      </c>
      <c r="O37" s="87">
        <v>2591769</v>
      </c>
      <c r="P37" s="87">
        <v>2606434</v>
      </c>
      <c r="Q37" s="87">
        <v>2531587</v>
      </c>
      <c r="R37" s="87">
        <v>2614257</v>
      </c>
      <c r="S37" s="87">
        <f aca="true" t="shared" si="5" ref="S37:S45">AVERAGE(G37:R37)</f>
        <v>2600126.0833333335</v>
      </c>
    </row>
    <row r="38" spans="1:19" ht="21" customHeight="1">
      <c r="A38" s="24"/>
      <c r="B38" s="24"/>
      <c r="C38" s="40"/>
      <c r="D38" s="80"/>
      <c r="E38" s="80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110"/>
    </row>
    <row r="39" spans="1:19" ht="21" customHeight="1">
      <c r="A39" s="285" t="s">
        <v>87</v>
      </c>
      <c r="B39" s="285"/>
      <c r="C39" s="40" t="s">
        <v>88</v>
      </c>
      <c r="D39" s="87">
        <v>31145</v>
      </c>
      <c r="E39" s="87">
        <v>32545</v>
      </c>
      <c r="F39" s="87">
        <f aca="true" t="shared" si="6" ref="F39:F45">SUM(G39:R39)</f>
        <v>32682</v>
      </c>
      <c r="G39" s="87">
        <v>2268</v>
      </c>
      <c r="H39" s="87">
        <v>2384</v>
      </c>
      <c r="I39" s="87">
        <v>2657</v>
      </c>
      <c r="J39" s="87">
        <v>2712</v>
      </c>
      <c r="K39" s="87">
        <v>2468</v>
      </c>
      <c r="L39" s="87">
        <v>2692</v>
      </c>
      <c r="M39" s="87">
        <v>2950</v>
      </c>
      <c r="N39" s="87">
        <v>2701</v>
      </c>
      <c r="O39" s="87">
        <v>2650</v>
      </c>
      <c r="P39" s="87">
        <v>3019</v>
      </c>
      <c r="Q39" s="87">
        <v>3032</v>
      </c>
      <c r="R39" s="87">
        <v>3149</v>
      </c>
      <c r="S39" s="87">
        <f t="shared" si="5"/>
        <v>2723.5</v>
      </c>
    </row>
    <row r="40" spans="1:19" ht="21" customHeight="1">
      <c r="A40" s="34"/>
      <c r="B40" s="34"/>
      <c r="C40" s="40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110"/>
    </row>
    <row r="41" spans="1:19" ht="21" customHeight="1">
      <c r="A41" s="285" t="s">
        <v>265</v>
      </c>
      <c r="B41" s="287"/>
      <c r="C41" s="40" t="s">
        <v>74</v>
      </c>
      <c r="D41" s="88">
        <v>11164705</v>
      </c>
      <c r="E41" s="87">
        <v>11146147</v>
      </c>
      <c r="F41" s="87">
        <f t="shared" si="6"/>
        <v>10182367</v>
      </c>
      <c r="G41" s="87">
        <v>794695</v>
      </c>
      <c r="H41" s="87">
        <v>840330</v>
      </c>
      <c r="I41" s="87">
        <v>846241</v>
      </c>
      <c r="J41" s="87">
        <v>832318</v>
      </c>
      <c r="K41" s="87">
        <v>843076</v>
      </c>
      <c r="L41" s="87">
        <v>864800</v>
      </c>
      <c r="M41" s="87">
        <v>846020</v>
      </c>
      <c r="N41" s="87">
        <v>805252</v>
      </c>
      <c r="O41" s="87">
        <v>858553</v>
      </c>
      <c r="P41" s="87">
        <v>906685</v>
      </c>
      <c r="Q41" s="87">
        <v>866942</v>
      </c>
      <c r="R41" s="87">
        <v>877455</v>
      </c>
      <c r="S41" s="87">
        <f t="shared" si="5"/>
        <v>848530.5833333334</v>
      </c>
    </row>
    <row r="42" spans="1:19" ht="21" customHeight="1">
      <c r="A42" s="24"/>
      <c r="B42" s="24"/>
      <c r="C42" s="40"/>
      <c r="D42" s="80"/>
      <c r="E42" s="80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110"/>
    </row>
    <row r="43" spans="1:19" ht="21" customHeight="1">
      <c r="A43" s="282" t="s">
        <v>89</v>
      </c>
      <c r="B43" s="283"/>
      <c r="C43" s="40" t="s">
        <v>88</v>
      </c>
      <c r="D43" s="87">
        <v>33148</v>
      </c>
      <c r="E43" s="87">
        <v>32264</v>
      </c>
      <c r="F43" s="87">
        <f t="shared" si="6"/>
        <v>33183</v>
      </c>
      <c r="G43" s="87">
        <v>2527</v>
      </c>
      <c r="H43" s="87">
        <v>2550</v>
      </c>
      <c r="I43" s="87">
        <v>2921</v>
      </c>
      <c r="J43" s="87">
        <v>2535</v>
      </c>
      <c r="K43" s="87">
        <v>2511</v>
      </c>
      <c r="L43" s="87">
        <v>2717</v>
      </c>
      <c r="M43" s="87">
        <v>2837</v>
      </c>
      <c r="N43" s="87">
        <v>2698</v>
      </c>
      <c r="O43" s="87">
        <v>2987</v>
      </c>
      <c r="P43" s="87">
        <v>2774</v>
      </c>
      <c r="Q43" s="87">
        <v>3035</v>
      </c>
      <c r="R43" s="87">
        <v>3091</v>
      </c>
      <c r="S43" s="87">
        <f t="shared" si="5"/>
        <v>2765.25</v>
      </c>
    </row>
    <row r="44" spans="1:19" ht="21" customHeight="1">
      <c r="A44" s="24"/>
      <c r="B44" s="24"/>
      <c r="C44" s="40"/>
      <c r="D44" s="80"/>
      <c r="E44" s="80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110"/>
    </row>
    <row r="45" spans="1:19" ht="21" customHeight="1">
      <c r="A45" s="284" t="s">
        <v>90</v>
      </c>
      <c r="B45" s="284"/>
      <c r="C45" s="45" t="s">
        <v>88</v>
      </c>
      <c r="D45" s="87">
        <v>56563</v>
      </c>
      <c r="E45" s="87">
        <v>49517</v>
      </c>
      <c r="F45" s="87">
        <f t="shared" si="6"/>
        <v>63379</v>
      </c>
      <c r="G45" s="87">
        <v>4267</v>
      </c>
      <c r="H45" s="87">
        <v>5995</v>
      </c>
      <c r="I45" s="87">
        <v>7747</v>
      </c>
      <c r="J45" s="87">
        <v>6566</v>
      </c>
      <c r="K45" s="87">
        <v>6223</v>
      </c>
      <c r="L45" s="87">
        <v>5579</v>
      </c>
      <c r="M45" s="87">
        <v>5956</v>
      </c>
      <c r="N45" s="87">
        <v>3630</v>
      </c>
      <c r="O45" s="87">
        <v>3227</v>
      </c>
      <c r="P45" s="87">
        <v>4225</v>
      </c>
      <c r="Q45" s="87">
        <v>4683</v>
      </c>
      <c r="R45" s="87">
        <v>5281</v>
      </c>
      <c r="S45" s="87">
        <f t="shared" si="5"/>
        <v>5281.583333333333</v>
      </c>
    </row>
    <row r="46" spans="1:19" ht="15" customHeight="1">
      <c r="A46" s="24" t="s">
        <v>15</v>
      </c>
      <c r="B46" s="24"/>
      <c r="C46" s="24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</row>
    <row r="48" spans="4:19" ht="21" customHeight="1"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7"/>
    </row>
    <row r="49" spans="4:19" ht="21" customHeight="1">
      <c r="D49" s="46"/>
      <c r="E49" s="46"/>
      <c r="F49" s="47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7"/>
    </row>
    <row r="50" spans="4:19" ht="21" customHeight="1">
      <c r="D50" s="46"/>
      <c r="E50" s="46"/>
      <c r="F50" s="47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7"/>
    </row>
    <row r="51" spans="4:19" ht="21" customHeight="1">
      <c r="D51" s="46"/>
      <c r="E51" s="46"/>
      <c r="F51" s="47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7"/>
    </row>
  </sheetData>
  <sheetProtection/>
  <mergeCells count="38">
    <mergeCell ref="S5:S7"/>
    <mergeCell ref="P5:P7"/>
    <mergeCell ref="I5:I7"/>
    <mergeCell ref="J5:J7"/>
    <mergeCell ref="M5:M7"/>
    <mergeCell ref="N5:N7"/>
    <mergeCell ref="R5:R7"/>
    <mergeCell ref="K5:K7"/>
    <mergeCell ref="L5:L7"/>
    <mergeCell ref="F5:F7"/>
    <mergeCell ref="G5:G7"/>
    <mergeCell ref="H5:H7"/>
    <mergeCell ref="A25:B25"/>
    <mergeCell ref="A19:A21"/>
    <mergeCell ref="O5:O7"/>
    <mergeCell ref="A9:A10"/>
    <mergeCell ref="A2:S2"/>
    <mergeCell ref="A3:S3"/>
    <mergeCell ref="C5:C7"/>
    <mergeCell ref="D5:D7"/>
    <mergeCell ref="E5:E7"/>
    <mergeCell ref="Q5:Q7"/>
    <mergeCell ref="A16:B16"/>
    <mergeCell ref="A18:B18"/>
    <mergeCell ref="A8:B8"/>
    <mergeCell ref="A12:B12"/>
    <mergeCell ref="A14:B14"/>
    <mergeCell ref="A23:B23"/>
    <mergeCell ref="A43:B43"/>
    <mergeCell ref="A45:B45"/>
    <mergeCell ref="A29:B29"/>
    <mergeCell ref="A33:B33"/>
    <mergeCell ref="A37:B37"/>
    <mergeCell ref="A26:A27"/>
    <mergeCell ref="A30:A31"/>
    <mergeCell ref="A34:A35"/>
    <mergeCell ref="A41:B41"/>
    <mergeCell ref="A39:B3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8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3"/>
  <sheetViews>
    <sheetView zoomScale="70" zoomScaleNormal="70" zoomScalePageLayoutView="0" workbookViewId="0" topLeftCell="A32">
      <selection activeCell="A63" sqref="A63"/>
    </sheetView>
  </sheetViews>
  <sheetFormatPr defaultColWidth="10.59765625" defaultRowHeight="15"/>
  <cols>
    <col min="1" max="1" width="20.59765625" style="51" customWidth="1"/>
    <col min="2" max="2" width="12.19921875" style="51" customWidth="1"/>
    <col min="3" max="3" width="11.59765625" style="51" customWidth="1"/>
    <col min="4" max="5" width="10.59765625" style="51" customWidth="1"/>
    <col min="6" max="7" width="11.59765625" style="51" customWidth="1"/>
    <col min="8" max="9" width="10.59765625" style="51" customWidth="1"/>
    <col min="10" max="10" width="15.5" style="51" customWidth="1"/>
    <col min="11" max="11" width="15.09765625" style="51" customWidth="1"/>
    <col min="12" max="12" width="10.59765625" style="51" customWidth="1"/>
    <col min="13" max="13" width="11.5" style="51" customWidth="1"/>
    <col min="14" max="14" width="14.69921875" style="51" customWidth="1"/>
    <col min="15" max="15" width="15" style="51" customWidth="1"/>
    <col min="16" max="17" width="10.59765625" style="51" customWidth="1"/>
    <col min="18" max="18" width="14.8984375" style="51" customWidth="1"/>
    <col min="19" max="19" width="15" style="51" customWidth="1"/>
    <col min="20" max="20" width="10.59765625" style="51" customWidth="1"/>
    <col min="21" max="21" width="10.69921875" style="51" customWidth="1"/>
    <col min="22" max="16384" width="10.59765625" style="51" customWidth="1"/>
  </cols>
  <sheetData>
    <row r="1" spans="1:21" s="49" customFormat="1" ht="19.5" customHeight="1">
      <c r="A1" s="48" t="s">
        <v>91</v>
      </c>
      <c r="U1" s="50" t="s">
        <v>92</v>
      </c>
    </row>
    <row r="2" spans="1:21" ht="19.5" customHeight="1">
      <c r="A2" s="308" t="s">
        <v>341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</row>
    <row r="3" spans="1:21" ht="19.5" customHeight="1">
      <c r="A3" s="309" t="s">
        <v>342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310"/>
    </row>
    <row r="4" spans="1:21" ht="18" customHeight="1" thickBot="1">
      <c r="A4" s="52" t="s">
        <v>93</v>
      </c>
      <c r="U4" s="53"/>
    </row>
    <row r="5" spans="1:21" ht="21.75" customHeight="1">
      <c r="A5" s="302" t="s">
        <v>94</v>
      </c>
      <c r="B5" s="304" t="s">
        <v>95</v>
      </c>
      <c r="C5" s="305"/>
      <c r="D5" s="305"/>
      <c r="E5" s="306"/>
      <c r="F5" s="304" t="s">
        <v>96</v>
      </c>
      <c r="G5" s="305"/>
      <c r="H5" s="305"/>
      <c r="I5" s="306"/>
      <c r="J5" s="304" t="s">
        <v>97</v>
      </c>
      <c r="K5" s="305"/>
      <c r="L5" s="305"/>
      <c r="M5" s="306"/>
      <c r="N5" s="304" t="s">
        <v>98</v>
      </c>
      <c r="O5" s="305"/>
      <c r="P5" s="305"/>
      <c r="Q5" s="306"/>
      <c r="R5" s="304" t="s">
        <v>99</v>
      </c>
      <c r="S5" s="307"/>
      <c r="T5" s="307"/>
      <c r="U5" s="307"/>
    </row>
    <row r="6" spans="1:21" ht="21.75" customHeight="1">
      <c r="A6" s="303"/>
      <c r="B6" s="130" t="s">
        <v>343</v>
      </c>
      <c r="C6" s="130" t="s">
        <v>344</v>
      </c>
      <c r="D6" s="54" t="s">
        <v>100</v>
      </c>
      <c r="E6" s="54" t="s">
        <v>101</v>
      </c>
      <c r="F6" s="130" t="s">
        <v>343</v>
      </c>
      <c r="G6" s="130" t="s">
        <v>344</v>
      </c>
      <c r="H6" s="54" t="s">
        <v>100</v>
      </c>
      <c r="I6" s="54" t="s">
        <v>101</v>
      </c>
      <c r="J6" s="130" t="s">
        <v>343</v>
      </c>
      <c r="K6" s="130" t="s">
        <v>344</v>
      </c>
      <c r="L6" s="54" t="s">
        <v>100</v>
      </c>
      <c r="M6" s="54" t="s">
        <v>101</v>
      </c>
      <c r="N6" s="130" t="s">
        <v>343</v>
      </c>
      <c r="O6" s="130" t="s">
        <v>344</v>
      </c>
      <c r="P6" s="54" t="s">
        <v>100</v>
      </c>
      <c r="Q6" s="54" t="s">
        <v>101</v>
      </c>
      <c r="R6" s="130" t="s">
        <v>343</v>
      </c>
      <c r="S6" s="130" t="s">
        <v>344</v>
      </c>
      <c r="T6" s="54" t="s">
        <v>100</v>
      </c>
      <c r="U6" s="55" t="s">
        <v>101</v>
      </c>
    </row>
    <row r="7" spans="1:21" ht="21.75" customHeight="1">
      <c r="A7" s="56"/>
      <c r="B7" s="57"/>
      <c r="C7" s="57"/>
      <c r="D7" s="58" t="s">
        <v>102</v>
      </c>
      <c r="E7" s="58" t="s">
        <v>102</v>
      </c>
      <c r="F7" s="58" t="s">
        <v>103</v>
      </c>
      <c r="G7" s="58" t="s">
        <v>103</v>
      </c>
      <c r="H7" s="58" t="s">
        <v>102</v>
      </c>
      <c r="I7" s="58" t="s">
        <v>102</v>
      </c>
      <c r="J7" s="58" t="s">
        <v>104</v>
      </c>
      <c r="K7" s="58" t="s">
        <v>104</v>
      </c>
      <c r="L7" s="58" t="s">
        <v>102</v>
      </c>
      <c r="M7" s="58" t="s">
        <v>102</v>
      </c>
      <c r="N7" s="58" t="s">
        <v>104</v>
      </c>
      <c r="O7" s="58" t="s">
        <v>104</v>
      </c>
      <c r="P7" s="58" t="s">
        <v>102</v>
      </c>
      <c r="Q7" s="58" t="s">
        <v>102</v>
      </c>
      <c r="R7" s="58" t="s">
        <v>104</v>
      </c>
      <c r="S7" s="58" t="s">
        <v>104</v>
      </c>
      <c r="T7" s="58" t="s">
        <v>102</v>
      </c>
      <c r="U7" s="58" t="s">
        <v>102</v>
      </c>
    </row>
    <row r="8" spans="1:21" ht="21.75" customHeight="1">
      <c r="A8" s="131" t="s">
        <v>244</v>
      </c>
      <c r="B8" s="209">
        <f>SUM(B10:B32)</f>
        <v>12160</v>
      </c>
      <c r="C8" s="209">
        <f>SUM(C10:C32)</f>
        <v>11864</v>
      </c>
      <c r="D8" s="210">
        <f>100*C8/C$8</f>
        <v>100</v>
      </c>
      <c r="E8" s="211">
        <f>100*(C8-B8)/B8</f>
        <v>-2.4342105263157894</v>
      </c>
      <c r="F8" s="209">
        <f>SUM(F10:F32)</f>
        <v>131711</v>
      </c>
      <c r="G8" s="209">
        <f>SUM(G10:G32)</f>
        <v>131035</v>
      </c>
      <c r="H8" s="210">
        <f>100*G8/G$8</f>
        <v>100</v>
      </c>
      <c r="I8" s="211">
        <f>100*(G8-F8)/F8</f>
        <v>-0.5132449074109224</v>
      </c>
      <c r="J8" s="209">
        <f>SUM(J10:J32)</f>
        <v>249840583</v>
      </c>
      <c r="K8" s="209">
        <f>SUM(K10:K32)</f>
        <v>265027412</v>
      </c>
      <c r="L8" s="210">
        <f>100*K8/K$8</f>
        <v>100</v>
      </c>
      <c r="M8" s="211">
        <f>100*(K8-J8)/J8</f>
        <v>6.078607733636292</v>
      </c>
      <c r="N8" s="209">
        <f>SUM(N10:N32)</f>
        <v>251346377</v>
      </c>
      <c r="O8" s="209">
        <f>SUM(O10:O32)</f>
        <v>265458880</v>
      </c>
      <c r="P8" s="210">
        <f>100*O8/O$8</f>
        <v>100</v>
      </c>
      <c r="Q8" s="211">
        <f>100*(O8-N8)/N8</f>
        <v>5.614762849754544</v>
      </c>
      <c r="R8" s="209">
        <f>SUM(R10:R32)</f>
        <v>102075502</v>
      </c>
      <c r="S8" s="209">
        <f>SUM(S10:S32)</f>
        <v>107387645</v>
      </c>
      <c r="T8" s="210">
        <f>100*S8/S$8</f>
        <v>100</v>
      </c>
      <c r="U8" s="211">
        <f>100*(S8-R8)/R8</f>
        <v>5.204131153819846</v>
      </c>
    </row>
    <row r="9" spans="1:21" s="133" customFormat="1" ht="21.75" customHeight="1">
      <c r="A9" s="138"/>
      <c r="B9" s="208"/>
      <c r="C9" s="94"/>
      <c r="D9" s="139"/>
      <c r="E9" s="208"/>
      <c r="F9" s="208"/>
      <c r="G9" s="94"/>
      <c r="H9" s="139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08"/>
    </row>
    <row r="10" spans="1:21" s="133" customFormat="1" ht="21.75" customHeight="1">
      <c r="A10" s="140" t="s">
        <v>105</v>
      </c>
      <c r="B10" s="90">
        <v>914</v>
      </c>
      <c r="C10" s="90">
        <v>894</v>
      </c>
      <c r="D10" s="206">
        <f aca="true" t="shared" si="0" ref="D10:D32">100*C10/C$8</f>
        <v>7.5354012137559</v>
      </c>
      <c r="E10" s="207">
        <f aca="true" t="shared" si="1" ref="E10:E32">100*(C10-B10)/B10</f>
        <v>-2.1881838074398248</v>
      </c>
      <c r="F10" s="89">
        <v>12555</v>
      </c>
      <c r="G10" s="89">
        <v>12900</v>
      </c>
      <c r="H10" s="206">
        <f aca="true" t="shared" si="2" ref="H10:H32">100*G10/G$8</f>
        <v>9.844697981455337</v>
      </c>
      <c r="I10" s="207">
        <f aca="true" t="shared" si="3" ref="I10:I32">100*(G10-F10)/F10</f>
        <v>2.7479091995221028</v>
      </c>
      <c r="J10" s="90">
        <v>16965735</v>
      </c>
      <c r="K10" s="90">
        <v>16494919</v>
      </c>
      <c r="L10" s="206">
        <f aca="true" t="shared" si="4" ref="L10:L32">100*K10/K$8</f>
        <v>6.223853931003937</v>
      </c>
      <c r="M10" s="207">
        <f aca="true" t="shared" si="5" ref="M10:M32">100*(K10-J10)/J10</f>
        <v>-2.775099339934285</v>
      </c>
      <c r="N10" s="90">
        <v>16974304</v>
      </c>
      <c r="O10" s="90">
        <v>16509733</v>
      </c>
      <c r="P10" s="206">
        <f aca="true" t="shared" si="6" ref="P10:P32">100*O10/O$8</f>
        <v>6.21931841195141</v>
      </c>
      <c r="Q10" s="207">
        <f aca="true" t="shared" si="7" ref="Q10:Q32">100*(O10-N10)/N10</f>
        <v>-2.736907504425513</v>
      </c>
      <c r="R10" s="89">
        <v>7562675</v>
      </c>
      <c r="S10" s="89">
        <v>7388828</v>
      </c>
      <c r="T10" s="206">
        <f aca="true" t="shared" si="8" ref="T10:T32">100*S10/S$8</f>
        <v>6.8805196351963955</v>
      </c>
      <c r="U10" s="207">
        <f aca="true" t="shared" si="9" ref="U10:U32">100*(S10-R10)/R10</f>
        <v>-2.2987501115676663</v>
      </c>
    </row>
    <row r="11" spans="1:21" s="133" customFormat="1" ht="21.75" customHeight="1">
      <c r="A11" s="140" t="s">
        <v>106</v>
      </c>
      <c r="B11" s="90">
        <v>65</v>
      </c>
      <c r="C11" s="90">
        <v>63</v>
      </c>
      <c r="D11" s="206">
        <f t="shared" si="0"/>
        <v>0.531018206338503</v>
      </c>
      <c r="E11" s="207">
        <f t="shared" si="1"/>
        <v>-3.076923076923077</v>
      </c>
      <c r="F11" s="89">
        <v>1308</v>
      </c>
      <c r="G11" s="89">
        <v>1308</v>
      </c>
      <c r="H11" s="206">
        <f t="shared" si="2"/>
        <v>0.9982065860266341</v>
      </c>
      <c r="I11" s="207">
        <f t="shared" si="3"/>
        <v>0</v>
      </c>
      <c r="J11" s="90">
        <v>10983243</v>
      </c>
      <c r="K11" s="90">
        <v>11127951</v>
      </c>
      <c r="L11" s="206">
        <f t="shared" si="4"/>
        <v>4.198792463022655</v>
      </c>
      <c r="M11" s="207">
        <f t="shared" si="5"/>
        <v>1.317534356655862</v>
      </c>
      <c r="N11" s="90">
        <v>10958334</v>
      </c>
      <c r="O11" s="90">
        <v>11131422</v>
      </c>
      <c r="P11" s="206">
        <f t="shared" si="6"/>
        <v>4.193275433091558</v>
      </c>
      <c r="Q11" s="207">
        <f t="shared" si="7"/>
        <v>1.5795101700678225</v>
      </c>
      <c r="R11" s="89">
        <v>2431209</v>
      </c>
      <c r="S11" s="89">
        <v>2632378</v>
      </c>
      <c r="T11" s="206">
        <f t="shared" si="8"/>
        <v>2.451285713547401</v>
      </c>
      <c r="U11" s="207">
        <f t="shared" si="9"/>
        <v>8.27444288006502</v>
      </c>
    </row>
    <row r="12" spans="1:21" s="133" customFormat="1" ht="21.75" customHeight="1">
      <c r="A12" s="140" t="s">
        <v>107</v>
      </c>
      <c r="B12" s="90">
        <v>3723</v>
      </c>
      <c r="C12" s="90">
        <v>3573</v>
      </c>
      <c r="D12" s="206">
        <f t="shared" si="0"/>
        <v>30.116318273769387</v>
      </c>
      <c r="E12" s="207">
        <f t="shared" si="1"/>
        <v>-4.0290088638195005</v>
      </c>
      <c r="F12" s="89">
        <v>23678</v>
      </c>
      <c r="G12" s="89">
        <v>22730</v>
      </c>
      <c r="H12" s="206">
        <f t="shared" si="2"/>
        <v>17.34651047430076</v>
      </c>
      <c r="I12" s="207">
        <f t="shared" si="3"/>
        <v>-4.0037165301123405</v>
      </c>
      <c r="J12" s="90">
        <v>30181113</v>
      </c>
      <c r="K12" s="90">
        <v>29510509</v>
      </c>
      <c r="L12" s="206">
        <f t="shared" si="4"/>
        <v>11.13488932231659</v>
      </c>
      <c r="M12" s="207">
        <f t="shared" si="5"/>
        <v>-2.2219326371429706</v>
      </c>
      <c r="N12" s="90">
        <v>30176017</v>
      </c>
      <c r="O12" s="90">
        <v>29520182</v>
      </c>
      <c r="P12" s="206">
        <f t="shared" si="6"/>
        <v>11.120434923857134</v>
      </c>
      <c r="Q12" s="207">
        <f t="shared" si="7"/>
        <v>-2.173365026935132</v>
      </c>
      <c r="R12" s="89">
        <v>14164542</v>
      </c>
      <c r="S12" s="89">
        <v>14178118</v>
      </c>
      <c r="T12" s="206">
        <f t="shared" si="8"/>
        <v>13.202745995593814</v>
      </c>
      <c r="U12" s="207">
        <f t="shared" si="9"/>
        <v>0.09584496272452721</v>
      </c>
    </row>
    <row r="13" spans="1:21" s="133" customFormat="1" ht="21.75" customHeight="1">
      <c r="A13" s="140" t="s">
        <v>108</v>
      </c>
      <c r="B13" s="90">
        <v>505</v>
      </c>
      <c r="C13" s="90">
        <v>489</v>
      </c>
      <c r="D13" s="206">
        <f t="shared" si="0"/>
        <v>4.121712744436952</v>
      </c>
      <c r="E13" s="207">
        <f t="shared" si="1"/>
        <v>-3.1683168316831685</v>
      </c>
      <c r="F13" s="89">
        <v>8954</v>
      </c>
      <c r="G13" s="89">
        <v>8442</v>
      </c>
      <c r="H13" s="206">
        <f t="shared" si="2"/>
        <v>6.44255351623612</v>
      </c>
      <c r="I13" s="207">
        <f t="shared" si="3"/>
        <v>-5.7181148090239</v>
      </c>
      <c r="J13" s="90">
        <v>6918512</v>
      </c>
      <c r="K13" s="90">
        <v>6665907</v>
      </c>
      <c r="L13" s="206">
        <f t="shared" si="4"/>
        <v>2.51517643012716</v>
      </c>
      <c r="M13" s="207">
        <f t="shared" si="5"/>
        <v>-3.6511463736711014</v>
      </c>
      <c r="N13" s="90">
        <v>6878183</v>
      </c>
      <c r="O13" s="90">
        <v>6697647</v>
      </c>
      <c r="P13" s="206">
        <f t="shared" si="6"/>
        <v>2.5230450004158835</v>
      </c>
      <c r="Q13" s="207">
        <f t="shared" si="7"/>
        <v>-2.624762964288679</v>
      </c>
      <c r="R13" s="89">
        <v>3336349</v>
      </c>
      <c r="S13" s="89">
        <v>3298520</v>
      </c>
      <c r="T13" s="206">
        <f t="shared" si="8"/>
        <v>3.0716010207691955</v>
      </c>
      <c r="U13" s="207">
        <f t="shared" si="9"/>
        <v>-1.1338442111421796</v>
      </c>
    </row>
    <row r="14" spans="1:21" s="133" customFormat="1" ht="21.75" customHeight="1">
      <c r="A14" s="140" t="s">
        <v>109</v>
      </c>
      <c r="B14" s="90">
        <v>436</v>
      </c>
      <c r="C14" s="90">
        <v>418</v>
      </c>
      <c r="D14" s="206">
        <f t="shared" si="0"/>
        <v>3.5232636547538774</v>
      </c>
      <c r="E14" s="207">
        <f t="shared" si="1"/>
        <v>-4.128440366972477</v>
      </c>
      <c r="F14" s="89">
        <v>2884</v>
      </c>
      <c r="G14" s="89">
        <v>2928</v>
      </c>
      <c r="H14" s="206">
        <f t="shared" si="2"/>
        <v>2.2345174953256763</v>
      </c>
      <c r="I14" s="207">
        <f t="shared" si="3"/>
        <v>1.5256588072122053</v>
      </c>
      <c r="J14" s="90">
        <v>5394922</v>
      </c>
      <c r="K14" s="90">
        <v>6179728</v>
      </c>
      <c r="L14" s="206">
        <f t="shared" si="4"/>
        <v>2.331731632349034</v>
      </c>
      <c r="M14" s="207">
        <f t="shared" si="5"/>
        <v>14.547124128949408</v>
      </c>
      <c r="N14" s="90">
        <v>5413862</v>
      </c>
      <c r="O14" s="90">
        <v>6100602</v>
      </c>
      <c r="P14" s="206">
        <f t="shared" si="6"/>
        <v>2.298134460598945</v>
      </c>
      <c r="Q14" s="207">
        <f t="shared" si="7"/>
        <v>12.684844940635724</v>
      </c>
      <c r="R14" s="89">
        <v>1884905</v>
      </c>
      <c r="S14" s="89">
        <v>1786879</v>
      </c>
      <c r="T14" s="206">
        <f t="shared" si="8"/>
        <v>1.6639521241014272</v>
      </c>
      <c r="U14" s="207">
        <f t="shared" si="9"/>
        <v>-5.200580400603744</v>
      </c>
    </row>
    <row r="15" spans="1:21" s="133" customFormat="1" ht="21.75" customHeight="1">
      <c r="A15" s="140" t="s">
        <v>110</v>
      </c>
      <c r="B15" s="90">
        <v>641</v>
      </c>
      <c r="C15" s="90">
        <v>624</v>
      </c>
      <c r="D15" s="206">
        <f t="shared" si="0"/>
        <v>5.259608900876602</v>
      </c>
      <c r="E15" s="207">
        <f t="shared" si="1"/>
        <v>-2.65210608424337</v>
      </c>
      <c r="F15" s="89">
        <v>3525</v>
      </c>
      <c r="G15" s="89">
        <v>3526</v>
      </c>
      <c r="H15" s="206">
        <f t="shared" si="2"/>
        <v>2.690884114931125</v>
      </c>
      <c r="I15" s="207">
        <f t="shared" si="3"/>
        <v>0.028368794326241134</v>
      </c>
      <c r="J15" s="90">
        <v>5327691</v>
      </c>
      <c r="K15" s="90">
        <v>5579873</v>
      </c>
      <c r="L15" s="206">
        <f t="shared" si="4"/>
        <v>2.1053946676278152</v>
      </c>
      <c r="M15" s="207">
        <f t="shared" si="5"/>
        <v>4.73342016269337</v>
      </c>
      <c r="N15" s="90">
        <v>5321248</v>
      </c>
      <c r="O15" s="90">
        <v>5630553</v>
      </c>
      <c r="P15" s="206">
        <f t="shared" si="6"/>
        <v>2.121064098514994</v>
      </c>
      <c r="Q15" s="207">
        <f t="shared" si="7"/>
        <v>5.812640192676605</v>
      </c>
      <c r="R15" s="89">
        <v>2444920</v>
      </c>
      <c r="S15" s="89">
        <v>2670644</v>
      </c>
      <c r="T15" s="206">
        <f t="shared" si="8"/>
        <v>2.486919235448361</v>
      </c>
      <c r="U15" s="207">
        <f t="shared" si="9"/>
        <v>9.232367521227689</v>
      </c>
    </row>
    <row r="16" spans="1:21" s="133" customFormat="1" ht="21.75" customHeight="1">
      <c r="A16" s="140" t="s">
        <v>111</v>
      </c>
      <c r="B16" s="90">
        <v>153</v>
      </c>
      <c r="C16" s="90">
        <v>148</v>
      </c>
      <c r="D16" s="206">
        <f t="shared" si="0"/>
        <v>1.2474713418745786</v>
      </c>
      <c r="E16" s="207">
        <f t="shared" si="1"/>
        <v>-3.2679738562091503</v>
      </c>
      <c r="F16" s="89">
        <v>1912</v>
      </c>
      <c r="G16" s="89">
        <v>1856</v>
      </c>
      <c r="H16" s="206">
        <f t="shared" si="2"/>
        <v>1.416415461517915</v>
      </c>
      <c r="I16" s="207">
        <f t="shared" si="3"/>
        <v>-2.928870292887029</v>
      </c>
      <c r="J16" s="90">
        <v>3626095</v>
      </c>
      <c r="K16" s="90">
        <v>3740515</v>
      </c>
      <c r="L16" s="206">
        <f t="shared" si="4"/>
        <v>1.4113691001895305</v>
      </c>
      <c r="M16" s="207">
        <f t="shared" si="5"/>
        <v>3.1554606263763083</v>
      </c>
      <c r="N16" s="90">
        <v>3641456</v>
      </c>
      <c r="O16" s="90">
        <v>3744128</v>
      </c>
      <c r="P16" s="206">
        <f t="shared" si="6"/>
        <v>1.4104361473987987</v>
      </c>
      <c r="Q16" s="207">
        <f t="shared" si="7"/>
        <v>2.8195315280481212</v>
      </c>
      <c r="R16" s="89">
        <v>1469094</v>
      </c>
      <c r="S16" s="89">
        <v>1602103</v>
      </c>
      <c r="T16" s="206">
        <f t="shared" si="8"/>
        <v>1.4918876375396817</v>
      </c>
      <c r="U16" s="207">
        <f t="shared" si="9"/>
        <v>9.053811396683942</v>
      </c>
    </row>
    <row r="17" spans="1:21" s="133" customFormat="1" ht="21.75" customHeight="1">
      <c r="A17" s="140" t="s">
        <v>112</v>
      </c>
      <c r="B17" s="90">
        <v>482</v>
      </c>
      <c r="C17" s="90">
        <v>472</v>
      </c>
      <c r="D17" s="206">
        <f t="shared" si="0"/>
        <v>3.978422117329737</v>
      </c>
      <c r="E17" s="207">
        <f t="shared" si="1"/>
        <v>-2.074688796680498</v>
      </c>
      <c r="F17" s="89">
        <v>6278</v>
      </c>
      <c r="G17" s="89">
        <v>6297</v>
      </c>
      <c r="H17" s="206">
        <f t="shared" si="2"/>
        <v>4.8055862937383145</v>
      </c>
      <c r="I17" s="207">
        <f t="shared" si="3"/>
        <v>0.30264415418923224</v>
      </c>
      <c r="J17" s="90">
        <v>10622027</v>
      </c>
      <c r="K17" s="90">
        <v>10974681</v>
      </c>
      <c r="L17" s="206">
        <f t="shared" si="4"/>
        <v>4.140960709377489</v>
      </c>
      <c r="M17" s="207">
        <f t="shared" si="5"/>
        <v>3.320025452769043</v>
      </c>
      <c r="N17" s="90">
        <v>10603383</v>
      </c>
      <c r="O17" s="90">
        <v>10981476</v>
      </c>
      <c r="P17" s="206">
        <f t="shared" si="6"/>
        <v>4.136789848582199</v>
      </c>
      <c r="Q17" s="207">
        <f t="shared" si="7"/>
        <v>3.565777073222763</v>
      </c>
      <c r="R17" s="89">
        <v>6088232</v>
      </c>
      <c r="S17" s="89">
        <v>6447644</v>
      </c>
      <c r="T17" s="206">
        <f t="shared" si="8"/>
        <v>6.004083616881625</v>
      </c>
      <c r="U17" s="207">
        <f t="shared" si="9"/>
        <v>5.9033887013504085</v>
      </c>
    </row>
    <row r="18" spans="1:21" s="133" customFormat="1" ht="21.75" customHeight="1">
      <c r="A18" s="140" t="s">
        <v>113</v>
      </c>
      <c r="B18" s="90">
        <v>30</v>
      </c>
      <c r="C18" s="90">
        <v>33</v>
      </c>
      <c r="D18" s="206">
        <f t="shared" si="0"/>
        <v>0.27815239379635875</v>
      </c>
      <c r="E18" s="207">
        <f t="shared" si="1"/>
        <v>10</v>
      </c>
      <c r="F18" s="89">
        <v>1352</v>
      </c>
      <c r="G18" s="89">
        <v>1447</v>
      </c>
      <c r="H18" s="206">
        <f t="shared" si="2"/>
        <v>1.1042851146640211</v>
      </c>
      <c r="I18" s="207">
        <f t="shared" si="3"/>
        <v>7.0266272189349115</v>
      </c>
      <c r="J18" s="90">
        <v>10253730</v>
      </c>
      <c r="K18" s="90">
        <v>11594404</v>
      </c>
      <c r="L18" s="206">
        <f t="shared" si="4"/>
        <v>4.374794257131409</v>
      </c>
      <c r="M18" s="207">
        <f t="shared" si="5"/>
        <v>13.074988321323069</v>
      </c>
      <c r="N18" s="90">
        <v>10266420</v>
      </c>
      <c r="O18" s="90">
        <v>11591712</v>
      </c>
      <c r="P18" s="206">
        <f t="shared" si="6"/>
        <v>4.366669519588118</v>
      </c>
      <c r="Q18" s="207">
        <f t="shared" si="7"/>
        <v>12.908998462950084</v>
      </c>
      <c r="R18" s="89">
        <v>5984667</v>
      </c>
      <c r="S18" s="89">
        <v>7018607</v>
      </c>
      <c r="T18" s="206">
        <f t="shared" si="8"/>
        <v>6.535767685379449</v>
      </c>
      <c r="U18" s="207">
        <f t="shared" si="9"/>
        <v>17.27648338662786</v>
      </c>
    </row>
    <row r="19" spans="1:21" s="133" customFormat="1" ht="21.75" customHeight="1">
      <c r="A19" s="140" t="s">
        <v>114</v>
      </c>
      <c r="B19" s="90">
        <v>13</v>
      </c>
      <c r="C19" s="90">
        <v>13</v>
      </c>
      <c r="D19" s="206">
        <f t="shared" si="0"/>
        <v>0.1095751854349292</v>
      </c>
      <c r="E19" s="207">
        <f t="shared" si="1"/>
        <v>0</v>
      </c>
      <c r="F19" s="89">
        <v>147</v>
      </c>
      <c r="G19" s="89">
        <v>159</v>
      </c>
      <c r="H19" s="206">
        <f t="shared" si="2"/>
        <v>0.12134162628305414</v>
      </c>
      <c r="I19" s="207">
        <f t="shared" si="3"/>
        <v>8.16326530612245</v>
      </c>
      <c r="J19" s="90">
        <v>630385</v>
      </c>
      <c r="K19" s="90">
        <v>755464</v>
      </c>
      <c r="L19" s="206">
        <f t="shared" si="4"/>
        <v>0.2850512685834928</v>
      </c>
      <c r="M19" s="207">
        <f t="shared" si="5"/>
        <v>19.841684050223275</v>
      </c>
      <c r="N19" s="90">
        <v>630579</v>
      </c>
      <c r="O19" s="90">
        <v>755369</v>
      </c>
      <c r="P19" s="206">
        <f t="shared" si="6"/>
        <v>0.2845521686823963</v>
      </c>
      <c r="Q19" s="207">
        <f t="shared" si="7"/>
        <v>19.789748786432785</v>
      </c>
      <c r="R19" s="89">
        <v>301757</v>
      </c>
      <c r="S19" s="89">
        <v>380912</v>
      </c>
      <c r="T19" s="206">
        <f t="shared" si="8"/>
        <v>0.35470747123656543</v>
      </c>
      <c r="U19" s="207">
        <f t="shared" si="9"/>
        <v>26.231371600327417</v>
      </c>
    </row>
    <row r="20" spans="1:21" s="133" customFormat="1" ht="21.75" customHeight="1">
      <c r="A20" s="140" t="s">
        <v>89</v>
      </c>
      <c r="B20" s="90">
        <v>322</v>
      </c>
      <c r="C20" s="90">
        <v>319</v>
      </c>
      <c r="D20" s="206">
        <f t="shared" si="0"/>
        <v>2.688806473364801</v>
      </c>
      <c r="E20" s="207">
        <f t="shared" si="1"/>
        <v>-0.9316770186335404</v>
      </c>
      <c r="F20" s="89">
        <v>3588</v>
      </c>
      <c r="G20" s="89">
        <v>3670</v>
      </c>
      <c r="H20" s="206">
        <f t="shared" si="2"/>
        <v>2.800778417979929</v>
      </c>
      <c r="I20" s="207">
        <f t="shared" si="3"/>
        <v>2.2853957636566333</v>
      </c>
      <c r="J20" s="90">
        <v>6957395</v>
      </c>
      <c r="K20" s="90">
        <v>6918159</v>
      </c>
      <c r="L20" s="206">
        <f t="shared" si="4"/>
        <v>2.6103560185691284</v>
      </c>
      <c r="M20" s="207">
        <f t="shared" si="5"/>
        <v>-0.5639467070649288</v>
      </c>
      <c r="N20" s="90">
        <v>6972141</v>
      </c>
      <c r="O20" s="90">
        <v>6912450</v>
      </c>
      <c r="P20" s="206">
        <f t="shared" si="6"/>
        <v>2.603962617487123</v>
      </c>
      <c r="Q20" s="207">
        <f t="shared" si="7"/>
        <v>-0.8561358698855918</v>
      </c>
      <c r="R20" s="89">
        <v>2771024</v>
      </c>
      <c r="S20" s="89">
        <v>2856129</v>
      </c>
      <c r="T20" s="206">
        <f t="shared" si="8"/>
        <v>2.6596439469363538</v>
      </c>
      <c r="U20" s="207">
        <f t="shared" si="9"/>
        <v>3.071247307854425</v>
      </c>
    </row>
    <row r="21" spans="1:21" s="133" customFormat="1" ht="21.75" customHeight="1">
      <c r="A21" s="140" t="s">
        <v>115</v>
      </c>
      <c r="B21" s="90">
        <v>27</v>
      </c>
      <c r="C21" s="90">
        <v>27</v>
      </c>
      <c r="D21" s="206">
        <f t="shared" si="0"/>
        <v>0.22757923128792987</v>
      </c>
      <c r="E21" s="207">
        <f t="shared" si="1"/>
        <v>0</v>
      </c>
      <c r="F21" s="89">
        <v>309</v>
      </c>
      <c r="G21" s="89">
        <v>290</v>
      </c>
      <c r="H21" s="206">
        <f t="shared" si="2"/>
        <v>0.22131491586217422</v>
      </c>
      <c r="I21" s="207">
        <f t="shared" si="3"/>
        <v>-6.148867313915858</v>
      </c>
      <c r="J21" s="90">
        <v>377473</v>
      </c>
      <c r="K21" s="90">
        <v>362935</v>
      </c>
      <c r="L21" s="206">
        <f t="shared" si="4"/>
        <v>0.1369424382410677</v>
      </c>
      <c r="M21" s="207">
        <f t="shared" si="5"/>
        <v>-3.8514012922778584</v>
      </c>
      <c r="N21" s="90">
        <v>377473</v>
      </c>
      <c r="O21" s="90">
        <v>365693</v>
      </c>
      <c r="P21" s="206">
        <f t="shared" si="6"/>
        <v>0.13775881221227182</v>
      </c>
      <c r="Q21" s="207">
        <f t="shared" si="7"/>
        <v>-3.120753007499874</v>
      </c>
      <c r="R21" s="89">
        <v>197274</v>
      </c>
      <c r="S21" s="89">
        <v>159979</v>
      </c>
      <c r="T21" s="206">
        <f t="shared" si="8"/>
        <v>0.14897337584784545</v>
      </c>
      <c r="U21" s="207">
        <f t="shared" si="9"/>
        <v>-18.905177570282955</v>
      </c>
    </row>
    <row r="22" spans="1:21" s="133" customFormat="1" ht="21.75" customHeight="1">
      <c r="A22" s="140" t="s">
        <v>116</v>
      </c>
      <c r="B22" s="90">
        <v>12</v>
      </c>
      <c r="C22" s="90">
        <v>15</v>
      </c>
      <c r="D22" s="206">
        <f t="shared" si="0"/>
        <v>0.12643290627107215</v>
      </c>
      <c r="E22" s="207">
        <f t="shared" si="1"/>
        <v>25</v>
      </c>
      <c r="F22" s="89">
        <v>121</v>
      </c>
      <c r="G22" s="89">
        <v>112</v>
      </c>
      <c r="H22" s="206">
        <f t="shared" si="2"/>
        <v>0.08547334681573625</v>
      </c>
      <c r="I22" s="207">
        <f t="shared" si="3"/>
        <v>-7.43801652892562</v>
      </c>
      <c r="J22" s="90">
        <v>132147</v>
      </c>
      <c r="K22" s="90">
        <v>113697</v>
      </c>
      <c r="L22" s="206">
        <f t="shared" si="4"/>
        <v>0.04290009065175492</v>
      </c>
      <c r="M22" s="207">
        <f t="shared" si="5"/>
        <v>-13.961724443233672</v>
      </c>
      <c r="N22" s="90">
        <v>132147</v>
      </c>
      <c r="O22" s="90">
        <v>113697</v>
      </c>
      <c r="P22" s="206">
        <f t="shared" si="6"/>
        <v>0.04283036227682419</v>
      </c>
      <c r="Q22" s="207">
        <f t="shared" si="7"/>
        <v>-13.961724443233672</v>
      </c>
      <c r="R22" s="89">
        <v>69599</v>
      </c>
      <c r="S22" s="89">
        <v>41980</v>
      </c>
      <c r="T22" s="206">
        <f t="shared" si="8"/>
        <v>0.03909202031574489</v>
      </c>
      <c r="U22" s="207">
        <f t="shared" si="9"/>
        <v>-39.68304142300895</v>
      </c>
    </row>
    <row r="23" spans="1:21" s="133" customFormat="1" ht="21.75" customHeight="1">
      <c r="A23" s="140" t="s">
        <v>117</v>
      </c>
      <c r="B23" s="90">
        <v>651</v>
      </c>
      <c r="C23" s="90">
        <v>651</v>
      </c>
      <c r="D23" s="206">
        <f t="shared" si="0"/>
        <v>5.4871881321645315</v>
      </c>
      <c r="E23" s="207">
        <f t="shared" si="1"/>
        <v>0</v>
      </c>
      <c r="F23" s="89">
        <v>5677</v>
      </c>
      <c r="G23" s="89">
        <v>5650</v>
      </c>
      <c r="H23" s="206">
        <f t="shared" si="2"/>
        <v>4.31182508490098</v>
      </c>
      <c r="I23" s="207">
        <f t="shared" si="3"/>
        <v>-0.4756033116082438</v>
      </c>
      <c r="J23" s="90">
        <v>8286434</v>
      </c>
      <c r="K23" s="90">
        <v>8559396</v>
      </c>
      <c r="L23" s="206">
        <f t="shared" si="4"/>
        <v>3.2296266772585773</v>
      </c>
      <c r="M23" s="207">
        <f t="shared" si="5"/>
        <v>3.2940828346668782</v>
      </c>
      <c r="N23" s="90">
        <v>8308143</v>
      </c>
      <c r="O23" s="90">
        <v>8625839</v>
      </c>
      <c r="P23" s="206">
        <f t="shared" si="6"/>
        <v>3.24940683845272</v>
      </c>
      <c r="Q23" s="207">
        <f t="shared" si="7"/>
        <v>3.823911071342898</v>
      </c>
      <c r="R23" s="89">
        <v>4313797</v>
      </c>
      <c r="S23" s="89">
        <v>4567506</v>
      </c>
      <c r="T23" s="206">
        <f t="shared" si="8"/>
        <v>4.253288169230268</v>
      </c>
      <c r="U23" s="207">
        <f t="shared" si="9"/>
        <v>5.881338412540043</v>
      </c>
    </row>
    <row r="24" spans="1:21" s="133" customFormat="1" ht="21.75" customHeight="1">
      <c r="A24" s="140" t="s">
        <v>118</v>
      </c>
      <c r="B24" s="90">
        <v>106</v>
      </c>
      <c r="C24" s="90">
        <v>114</v>
      </c>
      <c r="D24" s="206">
        <f t="shared" si="0"/>
        <v>0.9608900876601484</v>
      </c>
      <c r="E24" s="207">
        <f t="shared" si="1"/>
        <v>7.547169811320755</v>
      </c>
      <c r="F24" s="89">
        <v>1773</v>
      </c>
      <c r="G24" s="89">
        <v>1918</v>
      </c>
      <c r="H24" s="206">
        <f t="shared" si="2"/>
        <v>1.4637310642194834</v>
      </c>
      <c r="I24" s="207">
        <f t="shared" si="3"/>
        <v>8.178228990411732</v>
      </c>
      <c r="J24" s="90">
        <v>4269880</v>
      </c>
      <c r="K24" s="90">
        <v>4754519</v>
      </c>
      <c r="L24" s="206">
        <f t="shared" si="4"/>
        <v>1.7939725419799217</v>
      </c>
      <c r="M24" s="207">
        <f t="shared" si="5"/>
        <v>11.350178459347804</v>
      </c>
      <c r="N24" s="90">
        <v>4274501</v>
      </c>
      <c r="O24" s="90">
        <v>4765699</v>
      </c>
      <c r="P24" s="206">
        <f t="shared" si="6"/>
        <v>1.7952682539759077</v>
      </c>
      <c r="Q24" s="207">
        <f t="shared" si="7"/>
        <v>11.491353025768388</v>
      </c>
      <c r="R24" s="89">
        <v>1635427</v>
      </c>
      <c r="S24" s="89">
        <v>1854151</v>
      </c>
      <c r="T24" s="206">
        <f t="shared" si="8"/>
        <v>1.7265962020118795</v>
      </c>
      <c r="U24" s="207">
        <f t="shared" si="9"/>
        <v>13.37412186542108</v>
      </c>
    </row>
    <row r="25" spans="1:21" s="133" customFormat="1" ht="21.75" customHeight="1">
      <c r="A25" s="140" t="s">
        <v>119</v>
      </c>
      <c r="B25" s="90">
        <v>45</v>
      </c>
      <c r="C25" s="90">
        <v>46</v>
      </c>
      <c r="D25" s="206">
        <f t="shared" si="0"/>
        <v>0.3877275792312879</v>
      </c>
      <c r="E25" s="207">
        <f t="shared" si="1"/>
        <v>2.2222222222222223</v>
      </c>
      <c r="F25" s="89">
        <v>893</v>
      </c>
      <c r="G25" s="89">
        <v>905</v>
      </c>
      <c r="H25" s="206">
        <f t="shared" si="2"/>
        <v>0.6906551684664403</v>
      </c>
      <c r="I25" s="207">
        <f t="shared" si="3"/>
        <v>1.343784994400896</v>
      </c>
      <c r="J25" s="90">
        <v>2182126</v>
      </c>
      <c r="K25" s="90">
        <v>2407752</v>
      </c>
      <c r="L25" s="206">
        <f t="shared" si="4"/>
        <v>0.9084916846261926</v>
      </c>
      <c r="M25" s="207">
        <f t="shared" si="5"/>
        <v>10.33973290268298</v>
      </c>
      <c r="N25" s="90">
        <v>2221691</v>
      </c>
      <c r="O25" s="90">
        <v>2390981</v>
      </c>
      <c r="P25" s="206">
        <f t="shared" si="6"/>
        <v>0.9006973132712682</v>
      </c>
      <c r="Q25" s="207">
        <f t="shared" si="7"/>
        <v>7.619871530289315</v>
      </c>
      <c r="R25" s="89">
        <v>796941</v>
      </c>
      <c r="S25" s="89">
        <v>846254</v>
      </c>
      <c r="T25" s="206">
        <f t="shared" si="8"/>
        <v>0.7880366498399327</v>
      </c>
      <c r="U25" s="207">
        <f t="shared" si="9"/>
        <v>6.187785544977608</v>
      </c>
    </row>
    <row r="26" spans="1:21" s="133" customFormat="1" ht="21.75" customHeight="1">
      <c r="A26" s="140" t="s">
        <v>120</v>
      </c>
      <c r="B26" s="90">
        <v>926</v>
      </c>
      <c r="C26" s="90">
        <v>915</v>
      </c>
      <c r="D26" s="206">
        <f t="shared" si="0"/>
        <v>7.712407282535401</v>
      </c>
      <c r="E26" s="207">
        <f t="shared" si="1"/>
        <v>-1.187904967602592</v>
      </c>
      <c r="F26" s="89">
        <v>8665</v>
      </c>
      <c r="G26" s="89">
        <v>8585</v>
      </c>
      <c r="H26" s="206">
        <f t="shared" si="2"/>
        <v>6.55168466440264</v>
      </c>
      <c r="I26" s="207">
        <f t="shared" si="3"/>
        <v>-0.9232544720138488</v>
      </c>
      <c r="J26" s="90">
        <v>14394900</v>
      </c>
      <c r="K26" s="90">
        <v>14553979</v>
      </c>
      <c r="L26" s="206">
        <f t="shared" si="4"/>
        <v>5.491499498172664</v>
      </c>
      <c r="M26" s="207">
        <f t="shared" si="5"/>
        <v>1.1051066697233047</v>
      </c>
      <c r="N26" s="90">
        <v>14432970</v>
      </c>
      <c r="O26" s="90">
        <v>14635939</v>
      </c>
      <c r="P26" s="206">
        <f t="shared" si="6"/>
        <v>5.513448636564729</v>
      </c>
      <c r="Q26" s="207">
        <f t="shared" si="7"/>
        <v>1.4062871328631599</v>
      </c>
      <c r="R26" s="89">
        <v>6423767</v>
      </c>
      <c r="S26" s="89">
        <v>6899063</v>
      </c>
      <c r="T26" s="206">
        <f t="shared" si="8"/>
        <v>6.424447616855738</v>
      </c>
      <c r="U26" s="207">
        <f t="shared" si="9"/>
        <v>7.399023034303704</v>
      </c>
    </row>
    <row r="27" spans="1:21" s="133" customFormat="1" ht="21.75" customHeight="1">
      <c r="A27" s="140" t="s">
        <v>121</v>
      </c>
      <c r="B27" s="90">
        <v>1346</v>
      </c>
      <c r="C27" s="90">
        <v>1336</v>
      </c>
      <c r="D27" s="206">
        <f t="shared" si="0"/>
        <v>11.260957518543494</v>
      </c>
      <c r="E27" s="207">
        <f t="shared" si="1"/>
        <v>-0.7429420505200595</v>
      </c>
      <c r="F27" s="89">
        <v>21201</v>
      </c>
      <c r="G27" s="89">
        <v>21308</v>
      </c>
      <c r="H27" s="206">
        <f t="shared" si="2"/>
        <v>16.26130423169382</v>
      </c>
      <c r="I27" s="207">
        <f t="shared" si="3"/>
        <v>0.5046931748502429</v>
      </c>
      <c r="J27" s="90">
        <v>48756097</v>
      </c>
      <c r="K27" s="90">
        <v>55731929</v>
      </c>
      <c r="L27" s="206">
        <f t="shared" si="4"/>
        <v>21.02874135902591</v>
      </c>
      <c r="M27" s="207">
        <f t="shared" si="5"/>
        <v>14.307609569322171</v>
      </c>
      <c r="N27" s="90">
        <v>49335784</v>
      </c>
      <c r="O27" s="90">
        <v>56154353</v>
      </c>
      <c r="P27" s="206">
        <f t="shared" si="6"/>
        <v>21.15369167533593</v>
      </c>
      <c r="Q27" s="207">
        <f t="shared" si="7"/>
        <v>13.82073709419516</v>
      </c>
      <c r="R27" s="89">
        <v>19824752</v>
      </c>
      <c r="S27" s="89">
        <v>22361191</v>
      </c>
      <c r="T27" s="206">
        <f t="shared" si="8"/>
        <v>20.822871197147492</v>
      </c>
      <c r="U27" s="207">
        <f t="shared" si="9"/>
        <v>12.794303807684454</v>
      </c>
    </row>
    <row r="28" spans="1:21" s="133" customFormat="1" ht="21.75" customHeight="1">
      <c r="A28" s="140" t="s">
        <v>122</v>
      </c>
      <c r="B28" s="90">
        <v>314</v>
      </c>
      <c r="C28" s="90">
        <v>307</v>
      </c>
      <c r="D28" s="206">
        <f t="shared" si="0"/>
        <v>2.5876601483479433</v>
      </c>
      <c r="E28" s="207">
        <f t="shared" si="1"/>
        <v>-2.229299363057325</v>
      </c>
      <c r="F28" s="89">
        <v>18728</v>
      </c>
      <c r="G28" s="89">
        <v>19135</v>
      </c>
      <c r="H28" s="206">
        <f t="shared" si="2"/>
        <v>14.602968672492082</v>
      </c>
      <c r="I28" s="207">
        <f t="shared" si="3"/>
        <v>2.1732165741136265</v>
      </c>
      <c r="J28" s="90">
        <v>51300528</v>
      </c>
      <c r="K28" s="90">
        <v>57520241</v>
      </c>
      <c r="L28" s="206">
        <f t="shared" si="4"/>
        <v>21.703506277305383</v>
      </c>
      <c r="M28" s="207">
        <f t="shared" si="5"/>
        <v>12.124072095320344</v>
      </c>
      <c r="N28" s="90">
        <v>52137779</v>
      </c>
      <c r="O28" s="90">
        <v>57365676</v>
      </c>
      <c r="P28" s="206">
        <f t="shared" si="6"/>
        <v>21.61000453252873</v>
      </c>
      <c r="Q28" s="207">
        <f t="shared" si="7"/>
        <v>10.027080363358017</v>
      </c>
      <c r="R28" s="89">
        <v>15168377</v>
      </c>
      <c r="S28" s="89">
        <v>15429555</v>
      </c>
      <c r="T28" s="206">
        <f t="shared" si="8"/>
        <v>14.36809141312299</v>
      </c>
      <c r="U28" s="207">
        <f t="shared" si="9"/>
        <v>1.7218585745857977</v>
      </c>
    </row>
    <row r="29" spans="1:21" s="133" customFormat="1" ht="21.75" customHeight="1">
      <c r="A29" s="140" t="s">
        <v>123</v>
      </c>
      <c r="B29" s="90">
        <v>141</v>
      </c>
      <c r="C29" s="90">
        <v>135</v>
      </c>
      <c r="D29" s="206">
        <f t="shared" si="0"/>
        <v>1.1378961564396493</v>
      </c>
      <c r="E29" s="207">
        <f t="shared" si="1"/>
        <v>-4.25531914893617</v>
      </c>
      <c r="F29" s="89">
        <v>2443</v>
      </c>
      <c r="G29" s="89">
        <v>2487</v>
      </c>
      <c r="H29" s="206">
        <f t="shared" si="2"/>
        <v>1.8979661922387148</v>
      </c>
      <c r="I29" s="207">
        <f t="shared" si="3"/>
        <v>1.8010642652476463</v>
      </c>
      <c r="J29" s="90">
        <v>5965556</v>
      </c>
      <c r="K29" s="90">
        <v>5524324</v>
      </c>
      <c r="L29" s="206">
        <f t="shared" si="4"/>
        <v>2.0844349489403005</v>
      </c>
      <c r="M29" s="207">
        <f t="shared" si="5"/>
        <v>-7.396326511728328</v>
      </c>
      <c r="N29" s="90">
        <v>5966517</v>
      </c>
      <c r="O29" s="90">
        <v>5505341</v>
      </c>
      <c r="P29" s="206">
        <f t="shared" si="6"/>
        <v>2.073895964602879</v>
      </c>
      <c r="Q29" s="207">
        <f t="shared" si="7"/>
        <v>-7.729400586640414</v>
      </c>
      <c r="R29" s="89">
        <v>2216761</v>
      </c>
      <c r="S29" s="89">
        <v>2091705</v>
      </c>
      <c r="T29" s="206">
        <f t="shared" si="8"/>
        <v>1.9478078693317094</v>
      </c>
      <c r="U29" s="207">
        <f t="shared" si="9"/>
        <v>-5.641383983207932</v>
      </c>
    </row>
    <row r="30" spans="1:21" s="133" customFormat="1" ht="21.75" customHeight="1">
      <c r="A30" s="140" t="s">
        <v>124</v>
      </c>
      <c r="B30" s="90">
        <v>21</v>
      </c>
      <c r="C30" s="90">
        <v>17</v>
      </c>
      <c r="D30" s="206">
        <f t="shared" si="0"/>
        <v>0.1432906271072151</v>
      </c>
      <c r="E30" s="207">
        <f t="shared" si="1"/>
        <v>-19.047619047619047</v>
      </c>
      <c r="F30" s="89">
        <v>254</v>
      </c>
      <c r="G30" s="89">
        <v>155</v>
      </c>
      <c r="H30" s="206">
        <f t="shared" si="2"/>
        <v>0.1182890067539207</v>
      </c>
      <c r="I30" s="207">
        <f t="shared" si="3"/>
        <v>-38.976377952755904</v>
      </c>
      <c r="J30" s="90">
        <v>324972</v>
      </c>
      <c r="K30" s="90">
        <v>199395</v>
      </c>
      <c r="L30" s="206">
        <f t="shared" si="4"/>
        <v>0.07523561374096654</v>
      </c>
      <c r="M30" s="207">
        <f t="shared" si="5"/>
        <v>-38.64240611498837</v>
      </c>
      <c r="N30" s="90">
        <v>326248</v>
      </c>
      <c r="O30" s="90">
        <v>195900</v>
      </c>
      <c r="P30" s="206">
        <f t="shared" si="6"/>
        <v>0.07379674019569434</v>
      </c>
      <c r="Q30" s="207">
        <f t="shared" si="7"/>
        <v>-39.95365488830583</v>
      </c>
      <c r="R30" s="89">
        <v>160525</v>
      </c>
      <c r="S30" s="89">
        <v>91543</v>
      </c>
      <c r="T30" s="206">
        <f t="shared" si="8"/>
        <v>0.08524537436313089</v>
      </c>
      <c r="U30" s="207">
        <f t="shared" si="9"/>
        <v>-42.972745678243264</v>
      </c>
    </row>
    <row r="31" spans="1:21" s="133" customFormat="1" ht="21.75" customHeight="1">
      <c r="A31" s="140" t="s">
        <v>125</v>
      </c>
      <c r="B31" s="89" t="s">
        <v>27</v>
      </c>
      <c r="C31" s="89" t="s">
        <v>27</v>
      </c>
      <c r="D31" s="207" t="s">
        <v>27</v>
      </c>
      <c r="E31" s="207" t="s">
        <v>27</v>
      </c>
      <c r="F31" s="89" t="s">
        <v>27</v>
      </c>
      <c r="G31" s="89" t="s">
        <v>27</v>
      </c>
      <c r="H31" s="207" t="s">
        <v>27</v>
      </c>
      <c r="I31" s="89" t="s">
        <v>27</v>
      </c>
      <c r="J31" s="89" t="s">
        <v>27</v>
      </c>
      <c r="K31" s="89" t="s">
        <v>27</v>
      </c>
      <c r="L31" s="89" t="s">
        <v>27</v>
      </c>
      <c r="M31" s="89" t="s">
        <v>27</v>
      </c>
      <c r="N31" s="89" t="s">
        <v>27</v>
      </c>
      <c r="O31" s="89" t="s">
        <v>27</v>
      </c>
      <c r="P31" s="89" t="s">
        <v>27</v>
      </c>
      <c r="Q31" s="89" t="s">
        <v>27</v>
      </c>
      <c r="R31" s="89" t="s">
        <v>27</v>
      </c>
      <c r="S31" s="89" t="s">
        <v>27</v>
      </c>
      <c r="T31" s="89" t="s">
        <v>27</v>
      </c>
      <c r="U31" s="89" t="s">
        <v>27</v>
      </c>
    </row>
    <row r="32" spans="1:21" s="133" customFormat="1" ht="21.75" customHeight="1">
      <c r="A32" s="140" t="s">
        <v>126</v>
      </c>
      <c r="B32" s="90">
        <v>1287</v>
      </c>
      <c r="C32" s="90">
        <v>1255</v>
      </c>
      <c r="D32" s="206">
        <f t="shared" si="0"/>
        <v>10.578219824679703</v>
      </c>
      <c r="E32" s="207">
        <f t="shared" si="1"/>
        <v>-2.4864024864024863</v>
      </c>
      <c r="F32" s="89">
        <v>5466</v>
      </c>
      <c r="G32" s="89">
        <v>5227</v>
      </c>
      <c r="H32" s="206">
        <f t="shared" si="2"/>
        <v>3.9890105696951195</v>
      </c>
      <c r="I32" s="207">
        <f t="shared" si="3"/>
        <v>-4.372484449323088</v>
      </c>
      <c r="J32" s="90">
        <v>5989622</v>
      </c>
      <c r="K32" s="90">
        <v>5757135</v>
      </c>
      <c r="L32" s="206">
        <f t="shared" si="4"/>
        <v>2.172279069759018</v>
      </c>
      <c r="M32" s="207">
        <f t="shared" si="5"/>
        <v>-3.8814970293617863</v>
      </c>
      <c r="N32" s="90">
        <v>5997197</v>
      </c>
      <c r="O32" s="90">
        <v>5764488</v>
      </c>
      <c r="P32" s="206">
        <f t="shared" si="6"/>
        <v>2.1715182404144855</v>
      </c>
      <c r="Q32" s="207">
        <f t="shared" si="7"/>
        <v>-3.880296078317921</v>
      </c>
      <c r="R32" s="89">
        <v>2828908</v>
      </c>
      <c r="S32" s="89">
        <v>2783956</v>
      </c>
      <c r="T32" s="206">
        <f t="shared" si="8"/>
        <v>2.5924360293029984</v>
      </c>
      <c r="U32" s="207">
        <f t="shared" si="9"/>
        <v>-1.58902304352068</v>
      </c>
    </row>
    <row r="33" spans="1:21" s="133" customFormat="1" ht="15" customHeight="1">
      <c r="A33" s="134" t="s">
        <v>127</v>
      </c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</row>
    <row r="34" spans="1:21" ht="15" customHeight="1">
      <c r="A34" s="52" t="s">
        <v>128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</row>
    <row r="35" spans="1:21" ht="19.5" customHeight="1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</row>
    <row r="36" spans="1:21" ht="19.5" customHeight="1">
      <c r="A36" s="300" t="s">
        <v>345</v>
      </c>
      <c r="B36" s="301"/>
      <c r="C36" s="301"/>
      <c r="D36" s="301"/>
      <c r="E36" s="301"/>
      <c r="F36" s="301"/>
      <c r="G36" s="301"/>
      <c r="H36" s="301"/>
      <c r="I36" s="301"/>
      <c r="J36" s="301"/>
      <c r="K36" s="301"/>
      <c r="L36" s="301"/>
      <c r="M36" s="301"/>
      <c r="N36" s="301"/>
      <c r="O36" s="301"/>
      <c r="P36" s="301"/>
      <c r="Q36" s="301"/>
      <c r="R36" s="301"/>
      <c r="S36" s="301"/>
      <c r="T36" s="301"/>
      <c r="U36" s="301"/>
    </row>
    <row r="37" spans="1:21" ht="18" customHeight="1" thickBot="1">
      <c r="A37" s="57" t="s">
        <v>93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</row>
    <row r="38" spans="1:21" ht="21.75" customHeight="1">
      <c r="A38" s="302" t="s">
        <v>129</v>
      </c>
      <c r="B38" s="304" t="s">
        <v>95</v>
      </c>
      <c r="C38" s="305"/>
      <c r="D38" s="305"/>
      <c r="E38" s="306"/>
      <c r="F38" s="304" t="s">
        <v>96</v>
      </c>
      <c r="G38" s="305"/>
      <c r="H38" s="305"/>
      <c r="I38" s="306"/>
      <c r="J38" s="304" t="s">
        <v>97</v>
      </c>
      <c r="K38" s="305"/>
      <c r="L38" s="305"/>
      <c r="M38" s="306"/>
      <c r="N38" s="304" t="s">
        <v>130</v>
      </c>
      <c r="O38" s="305"/>
      <c r="P38" s="305"/>
      <c r="Q38" s="306"/>
      <c r="R38" s="304" t="s">
        <v>99</v>
      </c>
      <c r="S38" s="307"/>
      <c r="T38" s="307"/>
      <c r="U38" s="307"/>
    </row>
    <row r="39" spans="1:21" ht="21.75" customHeight="1">
      <c r="A39" s="303"/>
      <c r="B39" s="130" t="s">
        <v>343</v>
      </c>
      <c r="C39" s="130" t="s">
        <v>344</v>
      </c>
      <c r="D39" s="54" t="s">
        <v>131</v>
      </c>
      <c r="E39" s="54" t="s">
        <v>101</v>
      </c>
      <c r="F39" s="130" t="s">
        <v>343</v>
      </c>
      <c r="G39" s="130" t="s">
        <v>344</v>
      </c>
      <c r="H39" s="54" t="s">
        <v>131</v>
      </c>
      <c r="I39" s="54" t="s">
        <v>101</v>
      </c>
      <c r="J39" s="130" t="s">
        <v>343</v>
      </c>
      <c r="K39" s="130" t="s">
        <v>344</v>
      </c>
      <c r="L39" s="54" t="s">
        <v>131</v>
      </c>
      <c r="M39" s="54" t="s">
        <v>101</v>
      </c>
      <c r="N39" s="130" t="s">
        <v>343</v>
      </c>
      <c r="O39" s="130" t="s">
        <v>344</v>
      </c>
      <c r="P39" s="54" t="s">
        <v>131</v>
      </c>
      <c r="Q39" s="54" t="s">
        <v>101</v>
      </c>
      <c r="R39" s="130" t="s">
        <v>343</v>
      </c>
      <c r="S39" s="130" t="s">
        <v>344</v>
      </c>
      <c r="T39" s="54" t="s">
        <v>131</v>
      </c>
      <c r="U39" s="55" t="s">
        <v>101</v>
      </c>
    </row>
    <row r="40" spans="1:21" ht="21.75" customHeight="1">
      <c r="A40" s="56"/>
      <c r="B40" s="57"/>
      <c r="C40" s="57"/>
      <c r="D40" s="58" t="s">
        <v>102</v>
      </c>
      <c r="E40" s="58" t="s">
        <v>102</v>
      </c>
      <c r="F40" s="58" t="s">
        <v>103</v>
      </c>
      <c r="G40" s="58" t="s">
        <v>103</v>
      </c>
      <c r="H40" s="58" t="s">
        <v>102</v>
      </c>
      <c r="I40" s="58" t="s">
        <v>102</v>
      </c>
      <c r="J40" s="58" t="s">
        <v>104</v>
      </c>
      <c r="K40" s="58" t="s">
        <v>104</v>
      </c>
      <c r="L40" s="58" t="s">
        <v>102</v>
      </c>
      <c r="M40" s="58" t="s">
        <v>102</v>
      </c>
      <c r="N40" s="58" t="s">
        <v>104</v>
      </c>
      <c r="O40" s="58" t="s">
        <v>104</v>
      </c>
      <c r="P40" s="58" t="s">
        <v>102</v>
      </c>
      <c r="Q40" s="58" t="s">
        <v>102</v>
      </c>
      <c r="R40" s="58" t="s">
        <v>104</v>
      </c>
      <c r="S40" s="58" t="s">
        <v>104</v>
      </c>
      <c r="T40" s="58" t="s">
        <v>102</v>
      </c>
      <c r="U40" s="58" t="s">
        <v>102</v>
      </c>
    </row>
    <row r="41" spans="1:21" ht="21.75" customHeight="1">
      <c r="A41" s="74" t="s">
        <v>244</v>
      </c>
      <c r="B41" s="209">
        <f>SUM(B43:B51)</f>
        <v>12160</v>
      </c>
      <c r="C41" s="209">
        <f>SUM(C43:C51)</f>
        <v>11864</v>
      </c>
      <c r="D41" s="210">
        <f>100*C41/C$41</f>
        <v>100</v>
      </c>
      <c r="E41" s="211">
        <f>100*(C41-B41)/B41</f>
        <v>-2.4342105263157894</v>
      </c>
      <c r="F41" s="209">
        <f>SUM(F43:F51)</f>
        <v>131711</v>
      </c>
      <c r="G41" s="209">
        <f>SUM(G43:G51)</f>
        <v>131035</v>
      </c>
      <c r="H41" s="210">
        <f>100*G41/G$41</f>
        <v>100</v>
      </c>
      <c r="I41" s="211">
        <f>100*(G41-F41)/F41</f>
        <v>-0.5132449074109224</v>
      </c>
      <c r="J41" s="209">
        <f>SUM(J43:J51)</f>
        <v>249840583</v>
      </c>
      <c r="K41" s="209">
        <f>SUM(K43:K51)</f>
        <v>265027412</v>
      </c>
      <c r="L41" s="210">
        <f>100*K41/K$41</f>
        <v>100</v>
      </c>
      <c r="M41" s="211">
        <f>100*(K41-J41)/J41</f>
        <v>6.078607733636292</v>
      </c>
      <c r="N41" s="209">
        <f>SUM(N43:N51)</f>
        <v>251346377</v>
      </c>
      <c r="O41" s="209">
        <f>SUM(O43:O51)</f>
        <v>265458880</v>
      </c>
      <c r="P41" s="210">
        <f>100*O41/O$41</f>
        <v>100</v>
      </c>
      <c r="Q41" s="211">
        <f>100*(O41-N41)/N41</f>
        <v>5.614762849754544</v>
      </c>
      <c r="R41" s="209">
        <f>SUM(R43:R51)</f>
        <v>102075502</v>
      </c>
      <c r="S41" s="209">
        <f>SUM(S43:S51)</f>
        <v>107387645</v>
      </c>
      <c r="T41" s="210">
        <f>100*(S41/S$41)</f>
        <v>100</v>
      </c>
      <c r="U41" s="211">
        <f>100*(S41-R41)/R41</f>
        <v>5.204131153819846</v>
      </c>
    </row>
    <row r="42" spans="1:21" ht="21.75" customHeight="1">
      <c r="A42" s="56"/>
      <c r="B42" s="212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</row>
    <row r="43" spans="1:21" s="133" customFormat="1" ht="21.75" customHeight="1">
      <c r="A43" s="132" t="s">
        <v>346</v>
      </c>
      <c r="B43" s="90">
        <v>6200</v>
      </c>
      <c r="C43" s="90">
        <v>6057</v>
      </c>
      <c r="D43" s="206">
        <f aca="true" t="shared" si="10" ref="D43:D51">100*C43/C$41</f>
        <v>51.05360755225893</v>
      </c>
      <c r="E43" s="207">
        <f aca="true" t="shared" si="11" ref="E43:E51">100*(C43-B43)/B43</f>
        <v>-2.306451612903226</v>
      </c>
      <c r="F43" s="90">
        <v>13078</v>
      </c>
      <c r="G43" s="90">
        <v>12770</v>
      </c>
      <c r="H43" s="206">
        <f aca="true" t="shared" si="12" ref="H43:H51">100*G43/G$41</f>
        <v>9.7454878467585</v>
      </c>
      <c r="I43" s="207">
        <f aca="true" t="shared" si="13" ref="I43:I51">100*(G43-F43)/F43</f>
        <v>-2.3551001682214405</v>
      </c>
      <c r="J43" s="90">
        <v>6880906</v>
      </c>
      <c r="K43" s="90">
        <v>7041433</v>
      </c>
      <c r="L43" s="206">
        <f aca="true" t="shared" si="14" ref="L43:L51">100*K43/K$41</f>
        <v>2.6568696976899884</v>
      </c>
      <c r="M43" s="207">
        <f aca="true" t="shared" si="15" ref="M43:M51">100*(K43-J43)/J43</f>
        <v>2.33293406420608</v>
      </c>
      <c r="N43" s="90">
        <v>6880906</v>
      </c>
      <c r="O43" s="90">
        <v>7041433</v>
      </c>
      <c r="P43" s="206">
        <f aca="true" t="shared" si="16" ref="P43:P51">100*O43/O$41</f>
        <v>2.652551310395041</v>
      </c>
      <c r="Q43" s="207">
        <f aca="true" t="shared" si="17" ref="Q43:Q51">100*(O43-N43)/N43</f>
        <v>2.33293406420608</v>
      </c>
      <c r="R43" s="90">
        <v>4269635</v>
      </c>
      <c r="S43" s="90">
        <v>4357200</v>
      </c>
      <c r="T43" s="206">
        <f aca="true" t="shared" si="18" ref="T43:T51">100*(S43/S$41)</f>
        <v>4.057449998088701</v>
      </c>
      <c r="U43" s="207">
        <f aca="true" t="shared" si="19" ref="U43:U51">100*(S43-R43)/R43</f>
        <v>2.0508778853461713</v>
      </c>
    </row>
    <row r="44" spans="1:21" s="133" customFormat="1" ht="21.75" customHeight="1">
      <c r="A44" s="132" t="s">
        <v>347</v>
      </c>
      <c r="B44" s="90">
        <v>3738</v>
      </c>
      <c r="C44" s="90">
        <v>3613</v>
      </c>
      <c r="D44" s="206">
        <f t="shared" si="10"/>
        <v>30.453472690492244</v>
      </c>
      <c r="E44" s="207">
        <f t="shared" si="11"/>
        <v>-3.3440342429106473</v>
      </c>
      <c r="F44" s="90">
        <v>21293</v>
      </c>
      <c r="G44" s="90">
        <v>20629</v>
      </c>
      <c r="H44" s="206">
        <f t="shared" si="12"/>
        <v>15.743122066623421</v>
      </c>
      <c r="I44" s="207">
        <f t="shared" si="13"/>
        <v>-3.1183957169022682</v>
      </c>
      <c r="J44" s="90">
        <v>21079507</v>
      </c>
      <c r="K44" s="90">
        <v>20764591</v>
      </c>
      <c r="L44" s="206">
        <f t="shared" si="14"/>
        <v>7.834884264726548</v>
      </c>
      <c r="M44" s="207">
        <f t="shared" si="15"/>
        <v>-1.4939438574156407</v>
      </c>
      <c r="N44" s="90">
        <v>21079507</v>
      </c>
      <c r="O44" s="90">
        <v>20764591</v>
      </c>
      <c r="P44" s="206">
        <f t="shared" si="16"/>
        <v>7.822149705445906</v>
      </c>
      <c r="Q44" s="207">
        <f t="shared" si="17"/>
        <v>-1.4939438574156407</v>
      </c>
      <c r="R44" s="90">
        <v>11768592</v>
      </c>
      <c r="S44" s="90">
        <v>11667028</v>
      </c>
      <c r="T44" s="206">
        <f t="shared" si="18"/>
        <v>10.864404373519877</v>
      </c>
      <c r="U44" s="207">
        <f t="shared" si="19"/>
        <v>-0.8630089308899485</v>
      </c>
    </row>
    <row r="45" spans="1:21" s="133" customFormat="1" ht="21.75" customHeight="1">
      <c r="A45" s="132" t="s">
        <v>348</v>
      </c>
      <c r="B45" s="90">
        <v>1016</v>
      </c>
      <c r="C45" s="90">
        <v>997</v>
      </c>
      <c r="D45" s="206">
        <f t="shared" si="10"/>
        <v>8.403573836817262</v>
      </c>
      <c r="E45" s="207">
        <f t="shared" si="11"/>
        <v>-1.8700787401574803</v>
      </c>
      <c r="F45" s="90">
        <v>14089</v>
      </c>
      <c r="G45" s="90">
        <v>13838</v>
      </c>
      <c r="H45" s="206">
        <f t="shared" si="12"/>
        <v>10.560537261037128</v>
      </c>
      <c r="I45" s="207">
        <f t="shared" si="13"/>
        <v>-1.7815316913904464</v>
      </c>
      <c r="J45" s="90">
        <v>20078475</v>
      </c>
      <c r="K45" s="90">
        <v>20723176</v>
      </c>
      <c r="L45" s="206">
        <f t="shared" si="14"/>
        <v>7.819257579287685</v>
      </c>
      <c r="M45" s="207">
        <f t="shared" si="15"/>
        <v>3.2109062067711815</v>
      </c>
      <c r="N45" s="90">
        <v>20078475</v>
      </c>
      <c r="O45" s="90">
        <v>20723176</v>
      </c>
      <c r="P45" s="206">
        <f t="shared" si="16"/>
        <v>7.806548419099787</v>
      </c>
      <c r="Q45" s="207">
        <f t="shared" si="17"/>
        <v>3.2109062067711815</v>
      </c>
      <c r="R45" s="90">
        <v>9650190</v>
      </c>
      <c r="S45" s="90">
        <v>9722463</v>
      </c>
      <c r="T45" s="206">
        <f t="shared" si="18"/>
        <v>9.053614128515436</v>
      </c>
      <c r="U45" s="207">
        <f t="shared" si="19"/>
        <v>0.7489282594435964</v>
      </c>
    </row>
    <row r="46" spans="1:21" s="133" customFormat="1" ht="21.75" customHeight="1">
      <c r="A46" s="132" t="s">
        <v>349</v>
      </c>
      <c r="B46" s="90">
        <v>513</v>
      </c>
      <c r="C46" s="90">
        <v>497</v>
      </c>
      <c r="D46" s="206">
        <f t="shared" si="10"/>
        <v>4.189143627781524</v>
      </c>
      <c r="E46" s="207">
        <f t="shared" si="11"/>
        <v>-3.1189083820662766</v>
      </c>
      <c r="F46" s="90">
        <v>12598</v>
      </c>
      <c r="G46" s="90">
        <v>12320</v>
      </c>
      <c r="H46" s="206">
        <f t="shared" si="12"/>
        <v>9.402068149730988</v>
      </c>
      <c r="I46" s="207">
        <f t="shared" si="13"/>
        <v>-2.2066994761073184</v>
      </c>
      <c r="J46" s="90">
        <v>20773664</v>
      </c>
      <c r="K46" s="90">
        <v>20496828</v>
      </c>
      <c r="L46" s="206">
        <f t="shared" si="14"/>
        <v>7.73385207413941</v>
      </c>
      <c r="M46" s="207">
        <f t="shared" si="15"/>
        <v>-1.3326296218134654</v>
      </c>
      <c r="N46" s="90">
        <v>20773664</v>
      </c>
      <c r="O46" s="90">
        <v>20496828</v>
      </c>
      <c r="P46" s="206">
        <f t="shared" si="16"/>
        <v>7.721281729207929</v>
      </c>
      <c r="Q46" s="207">
        <f t="shared" si="17"/>
        <v>-1.3326296218134654</v>
      </c>
      <c r="R46" s="90">
        <v>9216372</v>
      </c>
      <c r="S46" s="90">
        <v>9233631</v>
      </c>
      <c r="T46" s="206">
        <f t="shared" si="18"/>
        <v>8.598410925204664</v>
      </c>
      <c r="U46" s="207">
        <f t="shared" si="19"/>
        <v>0.18726457656006074</v>
      </c>
    </row>
    <row r="47" spans="1:21" s="133" customFormat="1" ht="21.75" customHeight="1">
      <c r="A47" s="132" t="s">
        <v>350</v>
      </c>
      <c r="B47" s="90">
        <v>285</v>
      </c>
      <c r="C47" s="90">
        <v>279</v>
      </c>
      <c r="D47" s="206">
        <f t="shared" si="10"/>
        <v>2.351652056641942</v>
      </c>
      <c r="E47" s="207">
        <f t="shared" si="11"/>
        <v>-2.1052631578947367</v>
      </c>
      <c r="F47" s="90">
        <v>11064</v>
      </c>
      <c r="G47" s="90">
        <v>10768</v>
      </c>
      <c r="H47" s="206">
        <f t="shared" si="12"/>
        <v>8.217651772427214</v>
      </c>
      <c r="I47" s="207">
        <f t="shared" si="13"/>
        <v>-2.6753434562545193</v>
      </c>
      <c r="J47" s="90">
        <v>18653414</v>
      </c>
      <c r="K47" s="90">
        <v>18630502</v>
      </c>
      <c r="L47" s="206">
        <f t="shared" si="14"/>
        <v>7.029650955501916</v>
      </c>
      <c r="M47" s="207">
        <f t="shared" si="15"/>
        <v>-0.12283006210016033</v>
      </c>
      <c r="N47" s="90">
        <v>18637027</v>
      </c>
      <c r="O47" s="90">
        <v>18640110</v>
      </c>
      <c r="P47" s="206">
        <f t="shared" si="16"/>
        <v>7.021844588510281</v>
      </c>
      <c r="Q47" s="207">
        <f t="shared" si="17"/>
        <v>0.016542338002729726</v>
      </c>
      <c r="R47" s="90">
        <v>7971782</v>
      </c>
      <c r="S47" s="90">
        <v>8129900</v>
      </c>
      <c r="T47" s="206">
        <f t="shared" si="18"/>
        <v>7.570610194496768</v>
      </c>
      <c r="U47" s="207">
        <f t="shared" si="19"/>
        <v>1.9834711987859177</v>
      </c>
    </row>
    <row r="48" spans="1:21" s="133" customFormat="1" ht="21.75" customHeight="1">
      <c r="A48" s="132" t="s">
        <v>351</v>
      </c>
      <c r="B48" s="90">
        <v>239</v>
      </c>
      <c r="C48" s="90">
        <v>256</v>
      </c>
      <c r="D48" s="206">
        <f t="shared" si="10"/>
        <v>2.157788267026298</v>
      </c>
      <c r="E48" s="207">
        <f t="shared" si="11"/>
        <v>7.112970711297071</v>
      </c>
      <c r="F48" s="90">
        <v>16356</v>
      </c>
      <c r="G48" s="90">
        <v>17512</v>
      </c>
      <c r="H48" s="206">
        <f t="shared" si="12"/>
        <v>13.36436829854619</v>
      </c>
      <c r="I48" s="207">
        <f t="shared" si="13"/>
        <v>7.06774272438249</v>
      </c>
      <c r="J48" s="90">
        <v>29224561</v>
      </c>
      <c r="K48" s="90">
        <v>33524599</v>
      </c>
      <c r="L48" s="206">
        <f t="shared" si="14"/>
        <v>12.649483593795196</v>
      </c>
      <c r="M48" s="207">
        <f t="shared" si="15"/>
        <v>14.71378132934144</v>
      </c>
      <c r="N48" s="90">
        <v>29254793</v>
      </c>
      <c r="O48" s="90">
        <v>33745124</v>
      </c>
      <c r="P48" s="206">
        <f t="shared" si="16"/>
        <v>12.71199667534196</v>
      </c>
      <c r="Q48" s="207">
        <f t="shared" si="17"/>
        <v>15.349043830185364</v>
      </c>
      <c r="R48" s="90">
        <v>11982532</v>
      </c>
      <c r="S48" s="90">
        <v>13708418</v>
      </c>
      <c r="T48" s="206">
        <f t="shared" si="18"/>
        <v>12.765358622027701</v>
      </c>
      <c r="U48" s="207">
        <f t="shared" si="19"/>
        <v>14.403349809539419</v>
      </c>
    </row>
    <row r="49" spans="1:21" s="133" customFormat="1" ht="21.75" customHeight="1">
      <c r="A49" s="132" t="s">
        <v>352</v>
      </c>
      <c r="B49" s="90">
        <v>105</v>
      </c>
      <c r="C49" s="90">
        <v>99</v>
      </c>
      <c r="D49" s="206">
        <f t="shared" si="10"/>
        <v>0.8344571813890762</v>
      </c>
      <c r="E49" s="207">
        <f t="shared" si="11"/>
        <v>-5.714285714285714</v>
      </c>
      <c r="F49" s="90">
        <v>14245</v>
      </c>
      <c r="G49" s="90">
        <v>13424</v>
      </c>
      <c r="H49" s="206">
        <f t="shared" si="12"/>
        <v>10.244591139771817</v>
      </c>
      <c r="I49" s="207">
        <f t="shared" si="13"/>
        <v>-5.763425763425763</v>
      </c>
      <c r="J49" s="90">
        <v>34889497</v>
      </c>
      <c r="K49" s="90">
        <v>33959394</v>
      </c>
      <c r="L49" s="206">
        <f t="shared" si="14"/>
        <v>12.813540208437004</v>
      </c>
      <c r="M49" s="207">
        <f t="shared" si="15"/>
        <v>-2.6658538528084827</v>
      </c>
      <c r="N49" s="90">
        <v>34976793</v>
      </c>
      <c r="O49" s="90">
        <v>33772424</v>
      </c>
      <c r="P49" s="206">
        <f t="shared" si="16"/>
        <v>12.722280753990976</v>
      </c>
      <c r="Q49" s="207">
        <f t="shared" si="17"/>
        <v>-3.4433374151826897</v>
      </c>
      <c r="R49" s="90">
        <v>13463743</v>
      </c>
      <c r="S49" s="90">
        <v>12299660</v>
      </c>
      <c r="T49" s="206">
        <f t="shared" si="18"/>
        <v>11.453514973719741</v>
      </c>
      <c r="U49" s="207">
        <f t="shared" si="19"/>
        <v>-8.64605778645656</v>
      </c>
    </row>
    <row r="50" spans="1:21" s="133" customFormat="1" ht="21.75" customHeight="1">
      <c r="A50" s="132" t="s">
        <v>353</v>
      </c>
      <c r="B50" s="90">
        <v>29</v>
      </c>
      <c r="C50" s="90">
        <v>30</v>
      </c>
      <c r="D50" s="206">
        <f t="shared" si="10"/>
        <v>0.2528658125421443</v>
      </c>
      <c r="E50" s="207">
        <f t="shared" si="11"/>
        <v>3.4482758620689653</v>
      </c>
      <c r="F50" s="90">
        <v>7075</v>
      </c>
      <c r="G50" s="90">
        <v>7366</v>
      </c>
      <c r="H50" s="206">
        <f t="shared" si="12"/>
        <v>5.621398862899225</v>
      </c>
      <c r="I50" s="207">
        <f t="shared" si="13"/>
        <v>4.113074204946996</v>
      </c>
      <c r="J50" s="90">
        <v>27481800</v>
      </c>
      <c r="K50" s="90">
        <v>25359142</v>
      </c>
      <c r="L50" s="206">
        <f t="shared" si="14"/>
        <v>9.568497767317744</v>
      </c>
      <c r="M50" s="207">
        <f t="shared" si="15"/>
        <v>-7.723868160018631</v>
      </c>
      <c r="N50" s="90">
        <v>27473292</v>
      </c>
      <c r="O50" s="90">
        <v>25413116</v>
      </c>
      <c r="P50" s="206">
        <f t="shared" si="16"/>
        <v>9.573277789765406</v>
      </c>
      <c r="Q50" s="207">
        <f t="shared" si="17"/>
        <v>-7.498831956505248</v>
      </c>
      <c r="R50" s="90">
        <v>8983772</v>
      </c>
      <c r="S50" s="90">
        <v>10570925</v>
      </c>
      <c r="T50" s="206">
        <f t="shared" si="18"/>
        <v>9.843706880805515</v>
      </c>
      <c r="U50" s="207">
        <f t="shared" si="19"/>
        <v>17.66688869664101</v>
      </c>
    </row>
    <row r="51" spans="1:21" s="133" customFormat="1" ht="21.75" customHeight="1">
      <c r="A51" s="132" t="s">
        <v>354</v>
      </c>
      <c r="B51" s="90">
        <v>35</v>
      </c>
      <c r="C51" s="90">
        <v>36</v>
      </c>
      <c r="D51" s="206">
        <f t="shared" si="10"/>
        <v>0.30343897505057316</v>
      </c>
      <c r="E51" s="207">
        <f t="shared" si="11"/>
        <v>2.857142857142857</v>
      </c>
      <c r="F51" s="90">
        <v>21913</v>
      </c>
      <c r="G51" s="90">
        <v>22408</v>
      </c>
      <c r="H51" s="206">
        <f t="shared" si="12"/>
        <v>17.10077460220552</v>
      </c>
      <c r="I51" s="207">
        <f t="shared" si="13"/>
        <v>2.2589330534385983</v>
      </c>
      <c r="J51" s="90">
        <v>70778759</v>
      </c>
      <c r="K51" s="90">
        <v>84527747</v>
      </c>
      <c r="L51" s="206">
        <f t="shared" si="14"/>
        <v>31.893963859104506</v>
      </c>
      <c r="M51" s="207">
        <f t="shared" si="15"/>
        <v>19.425302441372278</v>
      </c>
      <c r="N51" s="90">
        <v>72191920</v>
      </c>
      <c r="O51" s="90">
        <v>84862078</v>
      </c>
      <c r="P51" s="206">
        <f t="shared" si="16"/>
        <v>31.968069028242716</v>
      </c>
      <c r="Q51" s="207">
        <f t="shared" si="17"/>
        <v>17.55065940897541</v>
      </c>
      <c r="R51" s="90">
        <v>24768884</v>
      </c>
      <c r="S51" s="90">
        <v>27698420</v>
      </c>
      <c r="T51" s="206">
        <f t="shared" si="18"/>
        <v>25.79292990362159</v>
      </c>
      <c r="U51" s="207">
        <f t="shared" si="19"/>
        <v>11.827484839446138</v>
      </c>
    </row>
    <row r="52" spans="1:21" s="133" customFormat="1" ht="15" customHeight="1">
      <c r="A52" s="134" t="s">
        <v>127</v>
      </c>
      <c r="B52" s="135"/>
      <c r="C52" s="134"/>
      <c r="D52" s="134"/>
      <c r="E52" s="136"/>
      <c r="F52" s="135"/>
      <c r="G52" s="135"/>
      <c r="H52" s="135"/>
      <c r="I52" s="135"/>
      <c r="J52" s="135"/>
      <c r="K52" s="135"/>
      <c r="L52" s="135"/>
      <c r="M52" s="135"/>
      <c r="N52" s="135"/>
      <c r="O52" s="135"/>
      <c r="P52" s="135"/>
      <c r="Q52" s="135"/>
      <c r="R52" s="135"/>
      <c r="S52" s="135"/>
      <c r="T52" s="135"/>
      <c r="U52" s="135"/>
    </row>
    <row r="53" spans="1:21" s="133" customFormat="1" ht="15" customHeight="1">
      <c r="A53" s="90" t="s">
        <v>128</v>
      </c>
      <c r="B53" s="137"/>
      <c r="C53" s="90"/>
      <c r="D53" s="90"/>
      <c r="E53" s="89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</row>
    <row r="54" spans="3:5" ht="14.25">
      <c r="C54" s="57"/>
      <c r="D54" s="57"/>
      <c r="E54" s="59"/>
    </row>
    <row r="55" spans="3:5" ht="14.25">
      <c r="C55" s="57"/>
      <c r="D55" s="57"/>
      <c r="E55" s="59"/>
    </row>
    <row r="56" spans="3:5" ht="14.25">
      <c r="C56" s="57"/>
      <c r="D56" s="57"/>
      <c r="E56" s="59"/>
    </row>
    <row r="57" spans="3:5" ht="14.25">
      <c r="C57" s="57"/>
      <c r="D57" s="57"/>
      <c r="E57" s="59"/>
    </row>
    <row r="58" spans="3:5" ht="14.25">
      <c r="C58" s="57"/>
      <c r="D58" s="57"/>
      <c r="E58" s="59"/>
    </row>
    <row r="59" spans="3:5" ht="14.25">
      <c r="C59" s="57"/>
      <c r="D59" s="57"/>
      <c r="E59" s="59"/>
    </row>
    <row r="60" spans="3:5" ht="14.25">
      <c r="C60" s="57"/>
      <c r="D60" s="57"/>
      <c r="E60" s="59"/>
    </row>
    <row r="61" spans="3:5" ht="14.25">
      <c r="C61" s="57"/>
      <c r="D61" s="57"/>
      <c r="E61" s="59"/>
    </row>
    <row r="62" spans="3:5" ht="14.25">
      <c r="C62" s="57"/>
      <c r="D62" s="57"/>
      <c r="E62" s="59"/>
    </row>
    <row r="63" spans="3:5" ht="14.25">
      <c r="C63" s="57"/>
      <c r="D63" s="57"/>
      <c r="E63" s="59"/>
    </row>
  </sheetData>
  <sheetProtection/>
  <mergeCells count="15">
    <mergeCell ref="A2:U2"/>
    <mergeCell ref="A3:U3"/>
    <mergeCell ref="A5:A6"/>
    <mergeCell ref="B5:E5"/>
    <mergeCell ref="F5:I5"/>
    <mergeCell ref="J5:M5"/>
    <mergeCell ref="N5:Q5"/>
    <mergeCell ref="R5:U5"/>
    <mergeCell ref="A36:U36"/>
    <mergeCell ref="A38:A39"/>
    <mergeCell ref="B38:E38"/>
    <mergeCell ref="F38:I38"/>
    <mergeCell ref="J38:M38"/>
    <mergeCell ref="N38:Q38"/>
    <mergeCell ref="R38:U3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zoomScalePageLayoutView="0" workbookViewId="0" topLeftCell="A39">
      <selection activeCell="C57" sqref="C57"/>
    </sheetView>
  </sheetViews>
  <sheetFormatPr defaultColWidth="10.59765625" defaultRowHeight="15"/>
  <cols>
    <col min="1" max="1" width="23.59765625" style="20" customWidth="1"/>
    <col min="2" max="2" width="15.09765625" style="20" customWidth="1"/>
    <col min="3" max="10" width="11.59765625" style="20" customWidth="1"/>
    <col min="11" max="12" width="13.8984375" style="20" customWidth="1"/>
    <col min="13" max="13" width="14.19921875" style="20" customWidth="1"/>
    <col min="14" max="14" width="14.09765625" style="20" customWidth="1"/>
    <col min="15" max="15" width="12.8984375" style="20" customWidth="1"/>
    <col min="16" max="16" width="11.69921875" style="20" customWidth="1"/>
    <col min="17" max="16384" width="10.59765625" style="20" customWidth="1"/>
  </cols>
  <sheetData>
    <row r="1" spans="1:16" s="30" customFormat="1" ht="19.5" customHeight="1">
      <c r="A1" s="25" t="s">
        <v>132</v>
      </c>
      <c r="P1" s="27" t="s">
        <v>133</v>
      </c>
    </row>
    <row r="2" spans="1:16" ht="19.5" customHeight="1">
      <c r="A2" s="315"/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</row>
    <row r="3" spans="1:16" ht="19.5" customHeight="1">
      <c r="A3" s="279" t="s">
        <v>356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</row>
    <row r="4" spans="1:16" ht="18" customHeight="1" thickBot="1">
      <c r="A4" s="142" t="s">
        <v>373</v>
      </c>
      <c r="P4" s="60"/>
    </row>
    <row r="5" spans="1:16" ht="15" customHeight="1">
      <c r="A5" s="316" t="s">
        <v>355</v>
      </c>
      <c r="B5" s="319" t="s">
        <v>135</v>
      </c>
      <c r="C5" s="275" t="s">
        <v>371</v>
      </c>
      <c r="D5" s="322" t="s">
        <v>372</v>
      </c>
      <c r="E5" s="323"/>
      <c r="F5" s="323"/>
      <c r="G5" s="323"/>
      <c r="H5" s="323"/>
      <c r="I5" s="323"/>
      <c r="J5" s="324"/>
      <c r="K5" s="325" t="s">
        <v>370</v>
      </c>
      <c r="L5" s="325" t="s">
        <v>369</v>
      </c>
      <c r="M5" s="322" t="s">
        <v>368</v>
      </c>
      <c r="N5" s="323"/>
      <c r="O5" s="323"/>
      <c r="P5" s="323"/>
    </row>
    <row r="6" spans="1:16" ht="15" customHeight="1">
      <c r="A6" s="317"/>
      <c r="B6" s="251"/>
      <c r="C6" s="320"/>
      <c r="D6" s="328" t="s">
        <v>138</v>
      </c>
      <c r="E6" s="329" t="s">
        <v>139</v>
      </c>
      <c r="F6" s="330"/>
      <c r="G6" s="331"/>
      <c r="H6" s="329" t="s">
        <v>140</v>
      </c>
      <c r="I6" s="330"/>
      <c r="J6" s="331"/>
      <c r="K6" s="251"/>
      <c r="L6" s="251"/>
      <c r="M6" s="328" t="s">
        <v>141</v>
      </c>
      <c r="N6" s="233" t="s">
        <v>367</v>
      </c>
      <c r="O6" s="253" t="s">
        <v>142</v>
      </c>
      <c r="P6" s="326" t="s">
        <v>143</v>
      </c>
    </row>
    <row r="7" spans="1:16" ht="15" customHeight="1">
      <c r="A7" s="318"/>
      <c r="B7" s="252"/>
      <c r="C7" s="321"/>
      <c r="D7" s="289"/>
      <c r="E7" s="61" t="s">
        <v>141</v>
      </c>
      <c r="F7" s="61" t="s">
        <v>144</v>
      </c>
      <c r="G7" s="61" t="s">
        <v>145</v>
      </c>
      <c r="H7" s="61" t="s">
        <v>141</v>
      </c>
      <c r="I7" s="61" t="s">
        <v>144</v>
      </c>
      <c r="J7" s="61" t="s">
        <v>145</v>
      </c>
      <c r="K7" s="252"/>
      <c r="L7" s="252"/>
      <c r="M7" s="289"/>
      <c r="N7" s="252"/>
      <c r="O7" s="252"/>
      <c r="P7" s="327"/>
    </row>
    <row r="8" spans="1:16" ht="15" customHeight="1">
      <c r="A8" s="21"/>
      <c r="B8" s="78" t="s">
        <v>245</v>
      </c>
      <c r="C8" s="85">
        <f>SUM(C9:C13)</f>
        <v>11864</v>
      </c>
      <c r="D8" s="85">
        <f>SUM(D9:D13)</f>
        <v>131035</v>
      </c>
      <c r="E8" s="85">
        <f aca="true" t="shared" si="0" ref="E8:P8">SUM(E9:E13)</f>
        <v>119126</v>
      </c>
      <c r="F8" s="85">
        <f t="shared" si="0"/>
        <v>67283</v>
      </c>
      <c r="G8" s="85">
        <f t="shared" si="0"/>
        <v>51843</v>
      </c>
      <c r="H8" s="85">
        <f t="shared" si="0"/>
        <v>11909</v>
      </c>
      <c r="I8" s="85">
        <f t="shared" si="0"/>
        <v>7185</v>
      </c>
      <c r="J8" s="85">
        <f t="shared" si="0"/>
        <v>4724</v>
      </c>
      <c r="K8" s="85">
        <f t="shared" si="0"/>
        <v>47364565</v>
      </c>
      <c r="L8" s="85">
        <f t="shared" si="0"/>
        <v>141272636</v>
      </c>
      <c r="M8" s="85">
        <f t="shared" si="0"/>
        <v>265027412</v>
      </c>
      <c r="N8" s="85">
        <f t="shared" si="0"/>
        <v>232179695</v>
      </c>
      <c r="O8" s="85">
        <f t="shared" si="0"/>
        <v>32261305</v>
      </c>
      <c r="P8" s="85">
        <f t="shared" si="0"/>
        <v>586412</v>
      </c>
    </row>
    <row r="9" spans="1:16" ht="15" customHeight="1">
      <c r="A9" s="21"/>
      <c r="B9" s="64" t="s">
        <v>357</v>
      </c>
      <c r="C9" s="87">
        <v>6057</v>
      </c>
      <c r="D9" s="87">
        <f>SUM(E9,H9)</f>
        <v>12770</v>
      </c>
      <c r="E9" s="92">
        <f>SUM(F9:G9)</f>
        <v>4092</v>
      </c>
      <c r="F9" s="87">
        <v>1585</v>
      </c>
      <c r="G9" s="87">
        <v>2507</v>
      </c>
      <c r="H9" s="92">
        <f>SUM(I9:J9)</f>
        <v>8678</v>
      </c>
      <c r="I9" s="92">
        <v>5219</v>
      </c>
      <c r="J9" s="92">
        <v>3459</v>
      </c>
      <c r="K9" s="92">
        <v>1111272</v>
      </c>
      <c r="L9" s="92">
        <v>2663688</v>
      </c>
      <c r="M9" s="94">
        <f>SUM(N9:P9)</f>
        <v>7041433</v>
      </c>
      <c r="N9" s="94">
        <v>3777462</v>
      </c>
      <c r="O9" s="94">
        <v>3232564</v>
      </c>
      <c r="P9" s="92">
        <v>31407</v>
      </c>
    </row>
    <row r="10" spans="1:16" ht="15" customHeight="1">
      <c r="A10" s="311" t="s">
        <v>366</v>
      </c>
      <c r="B10" s="64" t="s">
        <v>358</v>
      </c>
      <c r="C10" s="87">
        <v>3613</v>
      </c>
      <c r="D10" s="87">
        <f>SUM(E10,H10)</f>
        <v>20629</v>
      </c>
      <c r="E10" s="92">
        <f>SUM(F10:G10)</f>
        <v>17560</v>
      </c>
      <c r="F10" s="87">
        <v>8504</v>
      </c>
      <c r="G10" s="87">
        <v>9056</v>
      </c>
      <c r="H10" s="92">
        <f>SUM(I10:J10)</f>
        <v>3069</v>
      </c>
      <c r="I10" s="92">
        <v>1863</v>
      </c>
      <c r="J10" s="92">
        <v>1206</v>
      </c>
      <c r="K10" s="92">
        <v>5589431</v>
      </c>
      <c r="L10" s="92">
        <v>8910172</v>
      </c>
      <c r="M10" s="94">
        <f>SUM(N10:P10)</f>
        <v>20764591</v>
      </c>
      <c r="N10" s="94">
        <v>14424223</v>
      </c>
      <c r="O10" s="94">
        <v>6257472</v>
      </c>
      <c r="P10" s="92">
        <v>82896</v>
      </c>
    </row>
    <row r="11" spans="1:16" ht="15" customHeight="1">
      <c r="A11" s="312"/>
      <c r="B11" s="64" t="s">
        <v>359</v>
      </c>
      <c r="C11" s="87">
        <v>997</v>
      </c>
      <c r="D11" s="87">
        <f>SUM(E11,H11)</f>
        <v>13838</v>
      </c>
      <c r="E11" s="92">
        <f>SUM(F11:G11)</f>
        <v>13721</v>
      </c>
      <c r="F11" s="87">
        <v>7340</v>
      </c>
      <c r="G11" s="87">
        <v>6381</v>
      </c>
      <c r="H11" s="92">
        <f>SUM(I11:J11)</f>
        <v>117</v>
      </c>
      <c r="I11" s="92">
        <v>75</v>
      </c>
      <c r="J11" s="92">
        <v>42</v>
      </c>
      <c r="K11" s="92">
        <v>4834655</v>
      </c>
      <c r="L11" s="92">
        <v>10159814</v>
      </c>
      <c r="M11" s="94">
        <f>SUM(N11:P11)</f>
        <v>20723176</v>
      </c>
      <c r="N11" s="94">
        <v>16943162</v>
      </c>
      <c r="O11" s="94">
        <v>3729121</v>
      </c>
      <c r="P11" s="92">
        <v>50893</v>
      </c>
    </row>
    <row r="12" spans="1:16" ht="15" customHeight="1">
      <c r="A12" s="21"/>
      <c r="B12" s="64" t="s">
        <v>360</v>
      </c>
      <c r="C12" s="87">
        <v>497</v>
      </c>
      <c r="D12" s="87">
        <f>SUM(E12,H12)</f>
        <v>12320</v>
      </c>
      <c r="E12" s="92">
        <f>SUM(F12:G12)</f>
        <v>12286</v>
      </c>
      <c r="F12" s="87">
        <v>6489</v>
      </c>
      <c r="G12" s="87">
        <v>5797</v>
      </c>
      <c r="H12" s="92">
        <f>SUM(I12:J12)</f>
        <v>34</v>
      </c>
      <c r="I12" s="92">
        <v>20</v>
      </c>
      <c r="J12" s="92">
        <v>14</v>
      </c>
      <c r="K12" s="92">
        <v>4451284</v>
      </c>
      <c r="L12" s="92">
        <v>10243699</v>
      </c>
      <c r="M12" s="94">
        <f>SUM(N12:P12)</f>
        <v>20496828</v>
      </c>
      <c r="N12" s="94">
        <v>16816759</v>
      </c>
      <c r="O12" s="94">
        <v>3642947</v>
      </c>
      <c r="P12" s="92">
        <v>37122</v>
      </c>
    </row>
    <row r="13" spans="1:16" ht="15" customHeight="1">
      <c r="A13" s="21"/>
      <c r="B13" s="64" t="s">
        <v>361</v>
      </c>
      <c r="C13" s="87">
        <v>700</v>
      </c>
      <c r="D13" s="87">
        <f>SUM(E13,H13)</f>
        <v>71478</v>
      </c>
      <c r="E13" s="92">
        <f>SUM(F13:G13)</f>
        <v>71467</v>
      </c>
      <c r="F13" s="87">
        <v>43365</v>
      </c>
      <c r="G13" s="87">
        <v>28102</v>
      </c>
      <c r="H13" s="92">
        <f>SUM(I13:J13)</f>
        <v>11</v>
      </c>
      <c r="I13" s="92">
        <v>8</v>
      </c>
      <c r="J13" s="92">
        <v>3</v>
      </c>
      <c r="K13" s="92">
        <v>31377923</v>
      </c>
      <c r="L13" s="92">
        <v>109295263</v>
      </c>
      <c r="M13" s="94">
        <f>SUM(N13:P13)</f>
        <v>196001384</v>
      </c>
      <c r="N13" s="94">
        <v>180218089</v>
      </c>
      <c r="O13" s="94">
        <v>15399201</v>
      </c>
      <c r="P13" s="92">
        <v>384094</v>
      </c>
    </row>
    <row r="14" spans="1:16" ht="15" customHeight="1">
      <c r="A14" s="21"/>
      <c r="B14" s="91"/>
      <c r="C14" s="80"/>
      <c r="D14" s="80"/>
      <c r="E14" s="80"/>
      <c r="F14" s="80"/>
      <c r="G14" s="80"/>
      <c r="H14" s="82"/>
      <c r="I14" s="82"/>
      <c r="J14" s="82"/>
      <c r="K14" s="82"/>
      <c r="L14" s="82"/>
      <c r="M14" s="80"/>
      <c r="N14" s="80"/>
      <c r="O14" s="82"/>
      <c r="P14" s="82"/>
    </row>
    <row r="15" spans="1:16" ht="15" customHeight="1">
      <c r="A15" s="21"/>
      <c r="B15" s="75" t="s">
        <v>141</v>
      </c>
      <c r="C15" s="85">
        <f>SUM(C16:C20)</f>
        <v>894</v>
      </c>
      <c r="D15" s="85">
        <f>SUM(D16:D20)</f>
        <v>12900</v>
      </c>
      <c r="E15" s="85">
        <f aca="true" t="shared" si="1" ref="E15:O15">SUM(E16:E20)</f>
        <v>12077</v>
      </c>
      <c r="F15" s="85">
        <f t="shared" si="1"/>
        <v>4223</v>
      </c>
      <c r="G15" s="85">
        <f t="shared" si="1"/>
        <v>7854</v>
      </c>
      <c r="H15" s="85">
        <f t="shared" si="1"/>
        <v>823</v>
      </c>
      <c r="I15" s="85">
        <f t="shared" si="1"/>
        <v>452</v>
      </c>
      <c r="J15" s="85">
        <f t="shared" si="1"/>
        <v>371</v>
      </c>
      <c r="K15" s="85">
        <f t="shared" si="1"/>
        <v>3406499</v>
      </c>
      <c r="L15" s="85">
        <f t="shared" si="1"/>
        <v>8555470</v>
      </c>
      <c r="M15" s="85">
        <f t="shared" si="1"/>
        <v>16494919</v>
      </c>
      <c r="N15" s="85">
        <f t="shared" si="1"/>
        <v>16263627</v>
      </c>
      <c r="O15" s="85">
        <f t="shared" si="1"/>
        <v>231292</v>
      </c>
      <c r="P15" s="93" t="s">
        <v>27</v>
      </c>
    </row>
    <row r="16" spans="1:16" ht="15" customHeight="1">
      <c r="A16" s="21"/>
      <c r="B16" s="64" t="s">
        <v>357</v>
      </c>
      <c r="C16" s="87">
        <v>300</v>
      </c>
      <c r="D16" s="87">
        <f>SUM(E16,H16)</f>
        <v>670</v>
      </c>
      <c r="E16" s="92">
        <f>SUM(F16:G16)</f>
        <v>193</v>
      </c>
      <c r="F16" s="87">
        <v>70</v>
      </c>
      <c r="G16" s="87">
        <v>123</v>
      </c>
      <c r="H16" s="92">
        <f>SUM(I16:J16)</f>
        <v>477</v>
      </c>
      <c r="I16" s="92">
        <v>254</v>
      </c>
      <c r="J16" s="92">
        <v>223</v>
      </c>
      <c r="K16" s="92">
        <v>50695</v>
      </c>
      <c r="L16" s="92">
        <v>204935</v>
      </c>
      <c r="M16" s="94">
        <f>SUM(N16:O16)</f>
        <v>497947</v>
      </c>
      <c r="N16" s="94">
        <v>480781</v>
      </c>
      <c r="O16" s="94">
        <v>17166</v>
      </c>
      <c r="P16" s="92" t="s">
        <v>248</v>
      </c>
    </row>
    <row r="17" spans="1:16" ht="15" customHeight="1">
      <c r="A17" s="313" t="s">
        <v>282</v>
      </c>
      <c r="B17" s="64" t="s">
        <v>358</v>
      </c>
      <c r="C17" s="87">
        <v>323</v>
      </c>
      <c r="D17" s="87">
        <f>SUM(E17,H17)</f>
        <v>1926</v>
      </c>
      <c r="E17" s="92">
        <f>SUM(F17:G17)</f>
        <v>1599</v>
      </c>
      <c r="F17" s="87">
        <v>586</v>
      </c>
      <c r="G17" s="87">
        <v>1013</v>
      </c>
      <c r="H17" s="92">
        <f>SUM(I17:J17)</f>
        <v>327</v>
      </c>
      <c r="I17" s="92">
        <v>184</v>
      </c>
      <c r="J17" s="92">
        <v>143</v>
      </c>
      <c r="K17" s="92">
        <v>435054</v>
      </c>
      <c r="L17" s="92">
        <v>726695</v>
      </c>
      <c r="M17" s="94">
        <f>SUM(N17:O17)</f>
        <v>1596048</v>
      </c>
      <c r="N17" s="94">
        <v>1546457</v>
      </c>
      <c r="O17" s="94">
        <v>49591</v>
      </c>
      <c r="P17" s="92" t="s">
        <v>248</v>
      </c>
    </row>
    <row r="18" spans="1:16" ht="15" customHeight="1">
      <c r="A18" s="287"/>
      <c r="B18" s="64" t="s">
        <v>359</v>
      </c>
      <c r="C18" s="87">
        <v>115</v>
      </c>
      <c r="D18" s="87">
        <f>SUM(E18,H18)</f>
        <v>1625</v>
      </c>
      <c r="E18" s="92">
        <f>SUM(F18:G18)</f>
        <v>1614</v>
      </c>
      <c r="F18" s="87">
        <v>552</v>
      </c>
      <c r="G18" s="87">
        <v>1062</v>
      </c>
      <c r="H18" s="92">
        <f>SUM(I18:J18)</f>
        <v>11</v>
      </c>
      <c r="I18" s="92">
        <v>9</v>
      </c>
      <c r="J18" s="92">
        <v>2</v>
      </c>
      <c r="K18" s="92">
        <v>441859</v>
      </c>
      <c r="L18" s="92">
        <v>906333</v>
      </c>
      <c r="M18" s="94">
        <f>SUM(N18:O18)</f>
        <v>1898679</v>
      </c>
      <c r="N18" s="94">
        <v>1811368</v>
      </c>
      <c r="O18" s="94">
        <v>87311</v>
      </c>
      <c r="P18" s="92" t="s">
        <v>248</v>
      </c>
    </row>
    <row r="19" spans="1:16" ht="15" customHeight="1">
      <c r="A19" s="35"/>
      <c r="B19" s="64" t="s">
        <v>360</v>
      </c>
      <c r="C19" s="87">
        <v>71</v>
      </c>
      <c r="D19" s="87">
        <f>SUM(E19,H19)</f>
        <v>1718</v>
      </c>
      <c r="E19" s="92">
        <f>SUM(F19:G19)</f>
        <v>1711</v>
      </c>
      <c r="F19" s="87">
        <v>614</v>
      </c>
      <c r="G19" s="87">
        <v>1097</v>
      </c>
      <c r="H19" s="92">
        <f>SUM(I19:J19)</f>
        <v>7</v>
      </c>
      <c r="I19" s="92">
        <v>4</v>
      </c>
      <c r="J19" s="92">
        <v>3</v>
      </c>
      <c r="K19" s="92">
        <v>505364</v>
      </c>
      <c r="L19" s="92">
        <v>1123599</v>
      </c>
      <c r="M19" s="94">
        <f>SUM(N19:O19)</f>
        <v>2318112</v>
      </c>
      <c r="N19" s="94">
        <v>2279980</v>
      </c>
      <c r="O19" s="94">
        <v>38132</v>
      </c>
      <c r="P19" s="92" t="s">
        <v>248</v>
      </c>
    </row>
    <row r="20" spans="1:16" ht="15" customHeight="1">
      <c r="A20" s="35"/>
      <c r="B20" s="64" t="s">
        <v>361</v>
      </c>
      <c r="C20" s="87">
        <v>85</v>
      </c>
      <c r="D20" s="87">
        <f>SUM(E20,H20)</f>
        <v>6961</v>
      </c>
      <c r="E20" s="92">
        <f>SUM(F20:G20)</f>
        <v>6960</v>
      </c>
      <c r="F20" s="87">
        <v>2401</v>
      </c>
      <c r="G20" s="87">
        <v>4559</v>
      </c>
      <c r="H20" s="92">
        <f>SUM(I20:J20)</f>
        <v>1</v>
      </c>
      <c r="I20" s="92">
        <v>1</v>
      </c>
      <c r="J20" s="92" t="s">
        <v>248</v>
      </c>
      <c r="K20" s="92">
        <v>1973527</v>
      </c>
      <c r="L20" s="92">
        <v>5593908</v>
      </c>
      <c r="M20" s="94">
        <f>SUM(N20:O20)</f>
        <v>10184133</v>
      </c>
      <c r="N20" s="94">
        <v>10145041</v>
      </c>
      <c r="O20" s="94">
        <v>39092</v>
      </c>
      <c r="P20" s="92" t="s">
        <v>248</v>
      </c>
    </row>
    <row r="21" spans="1:16" ht="15" customHeight="1">
      <c r="A21" s="35"/>
      <c r="B21" s="91"/>
      <c r="C21" s="80"/>
      <c r="D21" s="80"/>
      <c r="E21" s="80"/>
      <c r="F21" s="80"/>
      <c r="G21" s="80"/>
      <c r="H21" s="82"/>
      <c r="I21" s="82"/>
      <c r="J21" s="82"/>
      <c r="K21" s="82"/>
      <c r="L21" s="82"/>
      <c r="M21" s="80"/>
      <c r="N21" s="80"/>
      <c r="O21" s="82"/>
      <c r="P21" s="82"/>
    </row>
    <row r="22" spans="1:16" ht="15" customHeight="1">
      <c r="A22" s="35"/>
      <c r="B22" s="75" t="s">
        <v>141</v>
      </c>
      <c r="C22" s="85">
        <f>SUM(C23:C27)</f>
        <v>63</v>
      </c>
      <c r="D22" s="85">
        <f>SUM(D23:D27)</f>
        <v>1308</v>
      </c>
      <c r="E22" s="85">
        <f aca="true" t="shared" si="2" ref="E22:O22">SUM(E23:E27)</f>
        <v>1297</v>
      </c>
      <c r="F22" s="85">
        <f t="shared" si="2"/>
        <v>846</v>
      </c>
      <c r="G22" s="85">
        <f t="shared" si="2"/>
        <v>451</v>
      </c>
      <c r="H22" s="85">
        <f t="shared" si="2"/>
        <v>11</v>
      </c>
      <c r="I22" s="85">
        <f t="shared" si="2"/>
        <v>6</v>
      </c>
      <c r="J22" s="85">
        <f t="shared" si="2"/>
        <v>5</v>
      </c>
      <c r="K22" s="85">
        <f t="shared" si="2"/>
        <v>676225</v>
      </c>
      <c r="L22" s="85">
        <f t="shared" si="2"/>
        <v>2705515</v>
      </c>
      <c r="M22" s="85">
        <f t="shared" si="2"/>
        <v>11127951</v>
      </c>
      <c r="N22" s="85">
        <f t="shared" si="2"/>
        <v>11112049</v>
      </c>
      <c r="O22" s="85">
        <f t="shared" si="2"/>
        <v>15902</v>
      </c>
      <c r="P22" s="93" t="s">
        <v>27</v>
      </c>
    </row>
    <row r="23" spans="1:16" ht="15" customHeight="1">
      <c r="A23" s="35"/>
      <c r="B23" s="64" t="s">
        <v>357</v>
      </c>
      <c r="C23" s="87">
        <v>12</v>
      </c>
      <c r="D23" s="87">
        <f>SUM(E23,H23)</f>
        <v>26</v>
      </c>
      <c r="E23" s="92">
        <f>SUM(F23:G23)</f>
        <v>21</v>
      </c>
      <c r="F23" s="87">
        <v>15</v>
      </c>
      <c r="G23" s="87">
        <v>6</v>
      </c>
      <c r="H23" s="92">
        <f>SUM(I23:J23)</f>
        <v>5</v>
      </c>
      <c r="I23" s="92">
        <v>3</v>
      </c>
      <c r="J23" s="92">
        <v>2</v>
      </c>
      <c r="K23" s="92">
        <v>5066</v>
      </c>
      <c r="L23" s="92">
        <v>18941</v>
      </c>
      <c r="M23" s="94">
        <f>SUM(N23:O23)</f>
        <v>39303</v>
      </c>
      <c r="N23" s="94">
        <v>38383</v>
      </c>
      <c r="O23" s="94">
        <v>920</v>
      </c>
      <c r="P23" s="92" t="s">
        <v>248</v>
      </c>
    </row>
    <row r="24" spans="1:16" ht="15" customHeight="1">
      <c r="A24" s="314" t="s">
        <v>365</v>
      </c>
      <c r="B24" s="64" t="s">
        <v>358</v>
      </c>
      <c r="C24" s="87">
        <v>27</v>
      </c>
      <c r="D24" s="87">
        <f>SUM(E24,H24)</f>
        <v>168</v>
      </c>
      <c r="E24" s="92">
        <f>SUM(F24:G24)</f>
        <v>162</v>
      </c>
      <c r="F24" s="87">
        <v>107</v>
      </c>
      <c r="G24" s="87">
        <v>55</v>
      </c>
      <c r="H24" s="92">
        <f>SUM(I24:J24)</f>
        <v>6</v>
      </c>
      <c r="I24" s="92">
        <v>3</v>
      </c>
      <c r="J24" s="92">
        <v>3</v>
      </c>
      <c r="K24" s="92">
        <v>56021</v>
      </c>
      <c r="L24" s="92">
        <v>96118</v>
      </c>
      <c r="M24" s="94">
        <f>SUM(N24:O24)</f>
        <v>269025</v>
      </c>
      <c r="N24" s="94">
        <v>266575</v>
      </c>
      <c r="O24" s="94">
        <v>2450</v>
      </c>
      <c r="P24" s="92" t="s">
        <v>248</v>
      </c>
    </row>
    <row r="25" spans="1:16" ht="15" customHeight="1">
      <c r="A25" s="287"/>
      <c r="B25" s="64" t="s">
        <v>359</v>
      </c>
      <c r="C25" s="87">
        <v>7</v>
      </c>
      <c r="D25" s="87">
        <f>SUM(E25,H25)</f>
        <v>85</v>
      </c>
      <c r="E25" s="92">
        <f>SUM(F25:G25)</f>
        <v>85</v>
      </c>
      <c r="F25" s="87">
        <v>59</v>
      </c>
      <c r="G25" s="87">
        <v>26</v>
      </c>
      <c r="H25" s="92" t="s">
        <v>27</v>
      </c>
      <c r="I25" s="92" t="s">
        <v>248</v>
      </c>
      <c r="J25" s="92" t="s">
        <v>248</v>
      </c>
      <c r="K25" s="92">
        <v>28780</v>
      </c>
      <c r="L25" s="92">
        <v>24671</v>
      </c>
      <c r="M25" s="94">
        <f>SUM(N25:O25)</f>
        <v>121834</v>
      </c>
      <c r="N25" s="94">
        <v>121834</v>
      </c>
      <c r="O25" s="92" t="s">
        <v>248</v>
      </c>
      <c r="P25" s="92" t="s">
        <v>248</v>
      </c>
    </row>
    <row r="26" spans="1:16" ht="15" customHeight="1">
      <c r="A26" s="35"/>
      <c r="B26" s="64" t="s">
        <v>360</v>
      </c>
      <c r="C26" s="87">
        <v>11</v>
      </c>
      <c r="D26" s="87">
        <f>SUM(E26,H26)</f>
        <v>274</v>
      </c>
      <c r="E26" s="92">
        <f>SUM(F26:G26)</f>
        <v>274</v>
      </c>
      <c r="F26" s="87">
        <v>161</v>
      </c>
      <c r="G26" s="87">
        <v>113</v>
      </c>
      <c r="H26" s="92" t="s">
        <v>27</v>
      </c>
      <c r="I26" s="92" t="s">
        <v>248</v>
      </c>
      <c r="J26" s="92" t="s">
        <v>248</v>
      </c>
      <c r="K26" s="92">
        <v>120788</v>
      </c>
      <c r="L26" s="92">
        <v>312393</v>
      </c>
      <c r="M26" s="94">
        <f>SUM(N26:O26)</f>
        <v>824225</v>
      </c>
      <c r="N26" s="94">
        <v>811693</v>
      </c>
      <c r="O26" s="92">
        <v>12532</v>
      </c>
      <c r="P26" s="92" t="s">
        <v>248</v>
      </c>
    </row>
    <row r="27" spans="1:16" ht="15" customHeight="1">
      <c r="A27" s="35"/>
      <c r="B27" s="64" t="s">
        <v>361</v>
      </c>
      <c r="C27" s="87">
        <v>6</v>
      </c>
      <c r="D27" s="87">
        <f>SUM(E27,H27)</f>
        <v>755</v>
      </c>
      <c r="E27" s="92">
        <f>SUM(F27:G27)</f>
        <v>755</v>
      </c>
      <c r="F27" s="87">
        <v>504</v>
      </c>
      <c r="G27" s="87">
        <v>251</v>
      </c>
      <c r="H27" s="92" t="s">
        <v>27</v>
      </c>
      <c r="I27" s="92" t="s">
        <v>248</v>
      </c>
      <c r="J27" s="92" t="s">
        <v>248</v>
      </c>
      <c r="K27" s="92">
        <v>465570</v>
      </c>
      <c r="L27" s="92">
        <v>2253392</v>
      </c>
      <c r="M27" s="94">
        <f>SUM(N27:O27)</f>
        <v>9873564</v>
      </c>
      <c r="N27" s="94">
        <v>9873564</v>
      </c>
      <c r="O27" s="92" t="s">
        <v>248</v>
      </c>
      <c r="P27" s="92" t="s">
        <v>248</v>
      </c>
    </row>
    <row r="28" spans="1:16" ht="15" customHeight="1">
      <c r="A28" s="35"/>
      <c r="B28" s="91"/>
      <c r="C28" s="80"/>
      <c r="D28" s="80"/>
      <c r="E28" s="80"/>
      <c r="F28" s="80"/>
      <c r="G28" s="80"/>
      <c r="H28" s="82"/>
      <c r="I28" s="82"/>
      <c r="J28" s="82"/>
      <c r="K28" s="82"/>
      <c r="L28" s="82"/>
      <c r="M28" s="80"/>
      <c r="N28" s="80"/>
      <c r="O28" s="82"/>
      <c r="P28" s="82"/>
    </row>
    <row r="29" spans="1:16" ht="15" customHeight="1">
      <c r="A29" s="35"/>
      <c r="B29" s="75" t="s">
        <v>141</v>
      </c>
      <c r="C29" s="85">
        <f>SUM(C30:C34)</f>
        <v>3573</v>
      </c>
      <c r="D29" s="85">
        <f>SUM(D30:D34)</f>
        <v>22730</v>
      </c>
      <c r="E29" s="85">
        <f aca="true" t="shared" si="3" ref="E29:P29">SUM(E30:E34)</f>
        <v>18325</v>
      </c>
      <c r="F29" s="85">
        <f t="shared" si="3"/>
        <v>8098</v>
      </c>
      <c r="G29" s="85">
        <f t="shared" si="3"/>
        <v>10227</v>
      </c>
      <c r="H29" s="85">
        <f t="shared" si="3"/>
        <v>4405</v>
      </c>
      <c r="I29" s="85">
        <f t="shared" si="3"/>
        <v>2400</v>
      </c>
      <c r="J29" s="85">
        <f t="shared" si="3"/>
        <v>2005</v>
      </c>
      <c r="K29" s="85">
        <f t="shared" si="3"/>
        <v>6703620</v>
      </c>
      <c r="L29" s="85">
        <f t="shared" si="3"/>
        <v>13947939</v>
      </c>
      <c r="M29" s="85">
        <f t="shared" si="3"/>
        <v>29510509</v>
      </c>
      <c r="N29" s="85">
        <f t="shared" si="3"/>
        <v>12476909</v>
      </c>
      <c r="O29" s="85">
        <f t="shared" si="3"/>
        <v>17008980</v>
      </c>
      <c r="P29" s="85">
        <f t="shared" si="3"/>
        <v>24620</v>
      </c>
    </row>
    <row r="30" spans="1:16" ht="15" customHeight="1">
      <c r="A30" s="35"/>
      <c r="B30" s="64" t="s">
        <v>357</v>
      </c>
      <c r="C30" s="87">
        <v>2078</v>
      </c>
      <c r="D30" s="87">
        <f>SUM(E30,H30)</f>
        <v>4578</v>
      </c>
      <c r="E30" s="92">
        <f>SUM(F30:G30)</f>
        <v>1456</v>
      </c>
      <c r="F30" s="87">
        <v>315</v>
      </c>
      <c r="G30" s="87">
        <v>1141</v>
      </c>
      <c r="H30" s="92">
        <f>SUM(I30:J30)</f>
        <v>3122</v>
      </c>
      <c r="I30" s="92">
        <v>1659</v>
      </c>
      <c r="J30" s="92">
        <v>1463</v>
      </c>
      <c r="K30" s="92">
        <v>323502</v>
      </c>
      <c r="L30" s="92">
        <v>858621</v>
      </c>
      <c r="M30" s="94">
        <f>SUM(N30:P30)</f>
        <v>2195619</v>
      </c>
      <c r="N30" s="94">
        <v>714402</v>
      </c>
      <c r="O30" s="94">
        <v>1476938</v>
      </c>
      <c r="P30" s="92">
        <v>4279</v>
      </c>
    </row>
    <row r="31" spans="1:16" ht="15" customHeight="1">
      <c r="A31" s="287" t="s">
        <v>146</v>
      </c>
      <c r="B31" s="64" t="s">
        <v>358</v>
      </c>
      <c r="C31" s="87">
        <v>1161</v>
      </c>
      <c r="D31" s="87">
        <f>SUM(E31,H31)</f>
        <v>6310</v>
      </c>
      <c r="E31" s="92">
        <f>SUM(F31:G31)</f>
        <v>5062</v>
      </c>
      <c r="F31" s="87">
        <v>1551</v>
      </c>
      <c r="G31" s="87">
        <v>3511</v>
      </c>
      <c r="H31" s="92">
        <f>SUM(I31:J31)</f>
        <v>1248</v>
      </c>
      <c r="I31" s="92">
        <v>721</v>
      </c>
      <c r="J31" s="92">
        <v>527</v>
      </c>
      <c r="K31" s="92">
        <v>1374179</v>
      </c>
      <c r="L31" s="92">
        <v>2480347</v>
      </c>
      <c r="M31" s="94">
        <f>SUM(N31:P31)</f>
        <v>5673483</v>
      </c>
      <c r="N31" s="94">
        <v>2630485</v>
      </c>
      <c r="O31" s="94">
        <v>3024452</v>
      </c>
      <c r="P31" s="92">
        <v>18546</v>
      </c>
    </row>
    <row r="32" spans="1:16" ht="15" customHeight="1">
      <c r="A32" s="287"/>
      <c r="B32" s="64" t="s">
        <v>359</v>
      </c>
      <c r="C32" s="87">
        <v>170</v>
      </c>
      <c r="D32" s="87">
        <f>SUM(E32,H32)</f>
        <v>2364</v>
      </c>
      <c r="E32" s="92">
        <f>SUM(F32:G32)</f>
        <v>2334</v>
      </c>
      <c r="F32" s="87">
        <v>846</v>
      </c>
      <c r="G32" s="87">
        <v>1488</v>
      </c>
      <c r="H32" s="92">
        <f>SUM(I32:J32)</f>
        <v>30</v>
      </c>
      <c r="I32" s="92">
        <v>17</v>
      </c>
      <c r="J32" s="92">
        <v>13</v>
      </c>
      <c r="K32" s="92">
        <v>759929</v>
      </c>
      <c r="L32" s="92">
        <v>2118124</v>
      </c>
      <c r="M32" s="94">
        <f>SUM(N32:P32)</f>
        <v>3939046</v>
      </c>
      <c r="N32" s="94">
        <v>2323688</v>
      </c>
      <c r="O32" s="94">
        <v>1614588</v>
      </c>
      <c r="P32" s="92">
        <v>770</v>
      </c>
    </row>
    <row r="33" spans="1:16" ht="15" customHeight="1">
      <c r="A33" s="35"/>
      <c r="B33" s="64" t="s">
        <v>360</v>
      </c>
      <c r="C33" s="87">
        <v>72</v>
      </c>
      <c r="D33" s="87">
        <f>SUM(E33,H33)</f>
        <v>1784</v>
      </c>
      <c r="E33" s="92">
        <f>SUM(F33:G33)</f>
        <v>1779</v>
      </c>
      <c r="F33" s="87">
        <v>825</v>
      </c>
      <c r="G33" s="87">
        <v>954</v>
      </c>
      <c r="H33" s="92">
        <f>SUM(I33:J33)</f>
        <v>5</v>
      </c>
      <c r="I33" s="92">
        <v>3</v>
      </c>
      <c r="J33" s="92">
        <v>2</v>
      </c>
      <c r="K33" s="92">
        <v>641501</v>
      </c>
      <c r="L33" s="92">
        <v>1532627</v>
      </c>
      <c r="M33" s="94">
        <f>SUM(N33:P33)</f>
        <v>2995341</v>
      </c>
      <c r="N33" s="94">
        <v>1615537</v>
      </c>
      <c r="O33" s="94">
        <v>1378842</v>
      </c>
      <c r="P33" s="92">
        <v>962</v>
      </c>
    </row>
    <row r="34" spans="1:16" ht="15" customHeight="1">
      <c r="A34" s="35"/>
      <c r="B34" s="64" t="s">
        <v>361</v>
      </c>
      <c r="C34" s="87">
        <v>92</v>
      </c>
      <c r="D34" s="87">
        <f>SUM(E34,H34)</f>
        <v>7694</v>
      </c>
      <c r="E34" s="92">
        <f>SUM(F34:G34)</f>
        <v>7694</v>
      </c>
      <c r="F34" s="87">
        <v>4561</v>
      </c>
      <c r="G34" s="87">
        <v>3133</v>
      </c>
      <c r="H34" s="92" t="s">
        <v>27</v>
      </c>
      <c r="I34" s="92" t="s">
        <v>248</v>
      </c>
      <c r="J34" s="92" t="s">
        <v>248</v>
      </c>
      <c r="K34" s="92">
        <v>3604509</v>
      </c>
      <c r="L34" s="92">
        <v>6958220</v>
      </c>
      <c r="M34" s="94">
        <f>SUM(N34:P34)</f>
        <v>14707020</v>
      </c>
      <c r="N34" s="94">
        <v>5192797</v>
      </c>
      <c r="O34" s="94">
        <v>9514160</v>
      </c>
      <c r="P34" s="92">
        <v>63</v>
      </c>
    </row>
    <row r="35" spans="1:16" ht="15" customHeight="1">
      <c r="A35" s="35"/>
      <c r="B35" s="91"/>
      <c r="C35" s="80"/>
      <c r="D35" s="80"/>
      <c r="E35" s="80"/>
      <c r="F35" s="80"/>
      <c r="G35" s="80"/>
      <c r="H35" s="82"/>
      <c r="I35" s="82"/>
      <c r="J35" s="82"/>
      <c r="K35" s="82"/>
      <c r="L35" s="82"/>
      <c r="M35" s="80"/>
      <c r="N35" s="80"/>
      <c r="O35" s="82"/>
      <c r="P35" s="82"/>
    </row>
    <row r="36" spans="1:16" ht="15" customHeight="1">
      <c r="A36" s="35"/>
      <c r="B36" s="75" t="s">
        <v>141</v>
      </c>
      <c r="C36" s="85">
        <f>SUM(C37:C41)</f>
        <v>489</v>
      </c>
      <c r="D36" s="85">
        <f>SUM(D37:D41)</f>
        <v>8442</v>
      </c>
      <c r="E36" s="85">
        <f aca="true" t="shared" si="4" ref="E36:P36">SUM(E37:E41)</f>
        <v>8102</v>
      </c>
      <c r="F36" s="85">
        <f t="shared" si="4"/>
        <v>1344</v>
      </c>
      <c r="G36" s="85">
        <f t="shared" si="4"/>
        <v>6758</v>
      </c>
      <c r="H36" s="85">
        <f t="shared" si="4"/>
        <v>340</v>
      </c>
      <c r="I36" s="85">
        <f t="shared" si="4"/>
        <v>187</v>
      </c>
      <c r="J36" s="85">
        <f t="shared" si="4"/>
        <v>153</v>
      </c>
      <c r="K36" s="85">
        <f t="shared" si="4"/>
        <v>1926109</v>
      </c>
      <c r="L36" s="85">
        <f t="shared" si="4"/>
        <v>3232050</v>
      </c>
      <c r="M36" s="85">
        <f t="shared" si="4"/>
        <v>6665907</v>
      </c>
      <c r="N36" s="85">
        <f t="shared" si="4"/>
        <v>3998790</v>
      </c>
      <c r="O36" s="85">
        <f t="shared" si="4"/>
        <v>2665161</v>
      </c>
      <c r="P36" s="85">
        <f t="shared" si="4"/>
        <v>1956</v>
      </c>
    </row>
    <row r="37" spans="1:16" ht="15" customHeight="1">
      <c r="A37" s="35"/>
      <c r="B37" s="64" t="s">
        <v>357</v>
      </c>
      <c r="C37" s="87">
        <v>167</v>
      </c>
      <c r="D37" s="87">
        <f>SUM(E37,H37)</f>
        <v>345</v>
      </c>
      <c r="E37" s="92">
        <f>SUM(F37:G37)</f>
        <v>135</v>
      </c>
      <c r="F37" s="87">
        <v>37</v>
      </c>
      <c r="G37" s="87">
        <v>98</v>
      </c>
      <c r="H37" s="92">
        <f>SUM(I37:J37)</f>
        <v>210</v>
      </c>
      <c r="I37" s="92">
        <v>116</v>
      </c>
      <c r="J37" s="92">
        <v>94</v>
      </c>
      <c r="K37" s="92">
        <v>32138</v>
      </c>
      <c r="L37" s="92">
        <v>47895</v>
      </c>
      <c r="M37" s="94">
        <f>SUM(N37:P37)</f>
        <v>165802</v>
      </c>
      <c r="N37" s="94">
        <v>76255</v>
      </c>
      <c r="O37" s="94">
        <v>88228</v>
      </c>
      <c r="P37" s="92">
        <v>1319</v>
      </c>
    </row>
    <row r="38" spans="1:16" ht="15" customHeight="1">
      <c r="A38" s="314" t="s">
        <v>364</v>
      </c>
      <c r="B38" s="64" t="s">
        <v>358</v>
      </c>
      <c r="C38" s="87">
        <v>136</v>
      </c>
      <c r="D38" s="87">
        <f>SUM(E38,H38)</f>
        <v>817</v>
      </c>
      <c r="E38" s="92">
        <f>SUM(F38:G38)</f>
        <v>717</v>
      </c>
      <c r="F38" s="87">
        <v>163</v>
      </c>
      <c r="G38" s="87">
        <v>554</v>
      </c>
      <c r="H38" s="92">
        <f>SUM(I38:J38)</f>
        <v>100</v>
      </c>
      <c r="I38" s="92">
        <v>52</v>
      </c>
      <c r="J38" s="92">
        <v>48</v>
      </c>
      <c r="K38" s="92">
        <v>165268</v>
      </c>
      <c r="L38" s="92">
        <v>234681</v>
      </c>
      <c r="M38" s="94">
        <f>SUM(N38:P38)</f>
        <v>571398</v>
      </c>
      <c r="N38" s="94">
        <v>313590</v>
      </c>
      <c r="O38" s="94">
        <v>257171</v>
      </c>
      <c r="P38" s="92">
        <v>637</v>
      </c>
    </row>
    <row r="39" spans="1:16" ht="15" customHeight="1">
      <c r="A39" s="287"/>
      <c r="B39" s="64" t="s">
        <v>359</v>
      </c>
      <c r="C39" s="87">
        <v>59</v>
      </c>
      <c r="D39" s="87">
        <f>SUM(E39,H39)</f>
        <v>852</v>
      </c>
      <c r="E39" s="92">
        <f>SUM(F39:G39)</f>
        <v>842</v>
      </c>
      <c r="F39" s="87">
        <v>106</v>
      </c>
      <c r="G39" s="87">
        <v>736</v>
      </c>
      <c r="H39" s="92">
        <f>SUM(I39:J39)</f>
        <v>10</v>
      </c>
      <c r="I39" s="92">
        <v>7</v>
      </c>
      <c r="J39" s="92">
        <v>3</v>
      </c>
      <c r="K39" s="92">
        <v>181134</v>
      </c>
      <c r="L39" s="92">
        <v>203037</v>
      </c>
      <c r="M39" s="94">
        <f>SUM(N39:P39)</f>
        <v>491568</v>
      </c>
      <c r="N39" s="94">
        <v>213028</v>
      </c>
      <c r="O39" s="94">
        <v>278540</v>
      </c>
      <c r="P39" s="92" t="s">
        <v>248</v>
      </c>
    </row>
    <row r="40" spans="1:16" ht="15" customHeight="1">
      <c r="A40" s="35"/>
      <c r="B40" s="64" t="s">
        <v>360</v>
      </c>
      <c r="C40" s="87">
        <v>47</v>
      </c>
      <c r="D40" s="87">
        <f>SUM(E40,H40)</f>
        <v>1196</v>
      </c>
      <c r="E40" s="92">
        <f>SUM(F40:G40)</f>
        <v>1182</v>
      </c>
      <c r="F40" s="87">
        <v>189</v>
      </c>
      <c r="G40" s="87">
        <v>993</v>
      </c>
      <c r="H40" s="92">
        <f>SUM(I40:J40)</f>
        <v>14</v>
      </c>
      <c r="I40" s="92">
        <v>8</v>
      </c>
      <c r="J40" s="92">
        <v>6</v>
      </c>
      <c r="K40" s="92">
        <v>266023</v>
      </c>
      <c r="L40" s="92">
        <v>389026</v>
      </c>
      <c r="M40" s="94">
        <f>SUM(N40:P40)</f>
        <v>807113</v>
      </c>
      <c r="N40" s="94">
        <v>479408</v>
      </c>
      <c r="O40" s="94">
        <v>327705</v>
      </c>
      <c r="P40" s="92" t="s">
        <v>248</v>
      </c>
    </row>
    <row r="41" spans="1:16" ht="15" customHeight="1">
      <c r="A41" s="35"/>
      <c r="B41" s="64" t="s">
        <v>361</v>
      </c>
      <c r="C41" s="87">
        <v>80</v>
      </c>
      <c r="D41" s="87">
        <f>SUM(E41,H41)</f>
        <v>5232</v>
      </c>
      <c r="E41" s="92">
        <f>SUM(F41:G41)</f>
        <v>5226</v>
      </c>
      <c r="F41" s="87">
        <v>849</v>
      </c>
      <c r="G41" s="87">
        <v>4377</v>
      </c>
      <c r="H41" s="92">
        <f>SUM(I41:J41)</f>
        <v>6</v>
      </c>
      <c r="I41" s="92">
        <v>4</v>
      </c>
      <c r="J41" s="92">
        <v>2</v>
      </c>
      <c r="K41" s="92">
        <v>1281546</v>
      </c>
      <c r="L41" s="92">
        <v>2357411</v>
      </c>
      <c r="M41" s="94">
        <f>SUM(N41:P41)</f>
        <v>4630026</v>
      </c>
      <c r="N41" s="94">
        <v>2916509</v>
      </c>
      <c r="O41" s="94">
        <v>1713517</v>
      </c>
      <c r="P41" s="92" t="s">
        <v>248</v>
      </c>
    </row>
    <row r="42" spans="1:16" ht="15" customHeight="1">
      <c r="A42" s="35"/>
      <c r="B42" s="91"/>
      <c r="C42" s="80"/>
      <c r="D42" s="80"/>
      <c r="E42" s="80"/>
      <c r="F42" s="80"/>
      <c r="G42" s="80"/>
      <c r="H42" s="82"/>
      <c r="I42" s="82"/>
      <c r="J42" s="82"/>
      <c r="K42" s="82"/>
      <c r="L42" s="82"/>
      <c r="M42" s="80"/>
      <c r="N42" s="80"/>
      <c r="O42" s="82"/>
      <c r="P42" s="82"/>
    </row>
    <row r="43" spans="1:16" ht="15" customHeight="1">
      <c r="A43" s="35"/>
      <c r="B43" s="75" t="s">
        <v>141</v>
      </c>
      <c r="C43" s="85">
        <f>SUM(C44:C48)</f>
        <v>418</v>
      </c>
      <c r="D43" s="85">
        <f>SUM(D44:D48)</f>
        <v>2928</v>
      </c>
      <c r="E43" s="85">
        <f aca="true" t="shared" si="5" ref="E43:P43">SUM(E44:E48)</f>
        <v>2517</v>
      </c>
      <c r="F43" s="85">
        <f t="shared" si="5"/>
        <v>1799</v>
      </c>
      <c r="G43" s="85">
        <f t="shared" si="5"/>
        <v>718</v>
      </c>
      <c r="H43" s="85">
        <f t="shared" si="5"/>
        <v>411</v>
      </c>
      <c r="I43" s="85">
        <f t="shared" si="5"/>
        <v>288</v>
      </c>
      <c r="J43" s="85">
        <f t="shared" si="5"/>
        <v>123</v>
      </c>
      <c r="K43" s="85">
        <f t="shared" si="5"/>
        <v>998917</v>
      </c>
      <c r="L43" s="85">
        <f t="shared" si="5"/>
        <v>4116267</v>
      </c>
      <c r="M43" s="85">
        <f t="shared" si="5"/>
        <v>6179728</v>
      </c>
      <c r="N43" s="85">
        <f t="shared" si="5"/>
        <v>6025370</v>
      </c>
      <c r="O43" s="85">
        <f t="shared" si="5"/>
        <v>154019</v>
      </c>
      <c r="P43" s="85">
        <f t="shared" si="5"/>
        <v>339</v>
      </c>
    </row>
    <row r="44" spans="1:16" ht="15" customHeight="1">
      <c r="A44" s="35"/>
      <c r="B44" s="64" t="s">
        <v>357</v>
      </c>
      <c r="C44" s="87">
        <v>227</v>
      </c>
      <c r="D44" s="87">
        <f>SUM(E44,H44)</f>
        <v>441</v>
      </c>
      <c r="E44" s="92">
        <f>SUM(F44:G44)</f>
        <v>148</v>
      </c>
      <c r="F44" s="87">
        <v>96</v>
      </c>
      <c r="G44" s="87">
        <v>52</v>
      </c>
      <c r="H44" s="92">
        <f>SUM(I44:J44)</f>
        <v>293</v>
      </c>
      <c r="I44" s="92">
        <v>209</v>
      </c>
      <c r="J44" s="92">
        <v>84</v>
      </c>
      <c r="K44" s="92">
        <v>39160</v>
      </c>
      <c r="L44" s="92">
        <v>128202</v>
      </c>
      <c r="M44" s="94">
        <f>SUM(N44:P44)</f>
        <v>262730</v>
      </c>
      <c r="N44" s="94">
        <v>234306</v>
      </c>
      <c r="O44" s="94">
        <v>28148</v>
      </c>
      <c r="P44" s="92">
        <v>276</v>
      </c>
    </row>
    <row r="45" spans="1:16" ht="15" customHeight="1">
      <c r="A45" s="313" t="s">
        <v>363</v>
      </c>
      <c r="B45" s="64" t="s">
        <v>358</v>
      </c>
      <c r="C45" s="87">
        <v>136</v>
      </c>
      <c r="D45" s="87">
        <f>SUM(E45,H45)</f>
        <v>815</v>
      </c>
      <c r="E45" s="92">
        <f>SUM(F45:G45)</f>
        <v>704</v>
      </c>
      <c r="F45" s="87">
        <v>479</v>
      </c>
      <c r="G45" s="87">
        <v>225</v>
      </c>
      <c r="H45" s="92">
        <f>SUM(I45:J45)</f>
        <v>111</v>
      </c>
      <c r="I45" s="92">
        <v>73</v>
      </c>
      <c r="J45" s="92">
        <v>38</v>
      </c>
      <c r="K45" s="92">
        <v>242890</v>
      </c>
      <c r="L45" s="92">
        <v>554213</v>
      </c>
      <c r="M45" s="94">
        <f>SUM(N45:P45)</f>
        <v>988339</v>
      </c>
      <c r="N45" s="94">
        <v>944009</v>
      </c>
      <c r="O45" s="94">
        <v>44330</v>
      </c>
      <c r="P45" s="92" t="s">
        <v>248</v>
      </c>
    </row>
    <row r="46" spans="1:16" ht="15" customHeight="1">
      <c r="A46" s="287"/>
      <c r="B46" s="64" t="s">
        <v>359</v>
      </c>
      <c r="C46" s="87">
        <v>31</v>
      </c>
      <c r="D46" s="87">
        <f>SUM(E46,H46)</f>
        <v>424</v>
      </c>
      <c r="E46" s="92">
        <f>SUM(F46:G46)</f>
        <v>418</v>
      </c>
      <c r="F46" s="87">
        <v>295</v>
      </c>
      <c r="G46" s="87">
        <v>123</v>
      </c>
      <c r="H46" s="92">
        <f>SUM(I46:J46)</f>
        <v>6</v>
      </c>
      <c r="I46" s="92">
        <v>5</v>
      </c>
      <c r="J46" s="92">
        <v>1</v>
      </c>
      <c r="K46" s="92">
        <v>156955</v>
      </c>
      <c r="L46" s="92">
        <v>616906</v>
      </c>
      <c r="M46" s="94">
        <f>SUM(N46:P46)</f>
        <v>894847</v>
      </c>
      <c r="N46" s="94">
        <v>890494</v>
      </c>
      <c r="O46" s="94">
        <v>4290</v>
      </c>
      <c r="P46" s="92">
        <v>63</v>
      </c>
    </row>
    <row r="47" spans="1:16" ht="15" customHeight="1">
      <c r="A47" s="35"/>
      <c r="B47" s="64" t="s">
        <v>360</v>
      </c>
      <c r="C47" s="87">
        <v>12</v>
      </c>
      <c r="D47" s="87">
        <f>SUM(E47,H47)</f>
        <v>294</v>
      </c>
      <c r="E47" s="92">
        <f>SUM(F47:G47)</f>
        <v>293</v>
      </c>
      <c r="F47" s="87">
        <v>201</v>
      </c>
      <c r="G47" s="87">
        <v>92</v>
      </c>
      <c r="H47" s="92">
        <f>SUM(I47:J47)</f>
        <v>1</v>
      </c>
      <c r="I47" s="92">
        <v>1</v>
      </c>
      <c r="J47" s="92" t="s">
        <v>248</v>
      </c>
      <c r="K47" s="92">
        <v>122074</v>
      </c>
      <c r="L47" s="92">
        <v>500088</v>
      </c>
      <c r="M47" s="94">
        <f>SUM(N47:P47)</f>
        <v>718731</v>
      </c>
      <c r="N47" s="94">
        <v>664092</v>
      </c>
      <c r="O47" s="94">
        <v>54639</v>
      </c>
      <c r="P47" s="92" t="s">
        <v>248</v>
      </c>
    </row>
    <row r="48" spans="1:16" ht="15" customHeight="1">
      <c r="A48" s="35"/>
      <c r="B48" s="64" t="s">
        <v>361</v>
      </c>
      <c r="C48" s="87">
        <v>12</v>
      </c>
      <c r="D48" s="87">
        <f>SUM(E48,H48)</f>
        <v>954</v>
      </c>
      <c r="E48" s="92">
        <f>SUM(F48:G48)</f>
        <v>954</v>
      </c>
      <c r="F48" s="87">
        <v>728</v>
      </c>
      <c r="G48" s="87">
        <v>226</v>
      </c>
      <c r="H48" s="92" t="s">
        <v>27</v>
      </c>
      <c r="I48" s="92" t="s">
        <v>248</v>
      </c>
      <c r="J48" s="92" t="s">
        <v>248</v>
      </c>
      <c r="K48" s="92">
        <v>437838</v>
      </c>
      <c r="L48" s="92">
        <v>2316858</v>
      </c>
      <c r="M48" s="94">
        <f>SUM(N48:P48)</f>
        <v>3315081</v>
      </c>
      <c r="N48" s="94">
        <v>3292469</v>
      </c>
      <c r="O48" s="94">
        <v>22612</v>
      </c>
      <c r="P48" s="92" t="s">
        <v>248</v>
      </c>
    </row>
    <row r="49" spans="1:16" ht="15" customHeight="1">
      <c r="A49" s="35"/>
      <c r="B49" s="91"/>
      <c r="C49" s="80"/>
      <c r="D49" s="80"/>
      <c r="E49" s="80"/>
      <c r="F49" s="80"/>
      <c r="G49" s="80"/>
      <c r="H49" s="82"/>
      <c r="I49" s="82"/>
      <c r="J49" s="82"/>
      <c r="K49" s="82"/>
      <c r="L49" s="82"/>
      <c r="M49" s="80"/>
      <c r="N49" s="80"/>
      <c r="O49" s="82"/>
      <c r="P49" s="82"/>
    </row>
    <row r="50" spans="1:16" ht="15" customHeight="1">
      <c r="A50" s="35"/>
      <c r="B50" s="75" t="s">
        <v>141</v>
      </c>
      <c r="C50" s="85">
        <f>SUM(C51:C55)</f>
        <v>624</v>
      </c>
      <c r="D50" s="85">
        <f>SUM(D51:D55)</f>
        <v>3526</v>
      </c>
      <c r="E50" s="85">
        <f aca="true" t="shared" si="6" ref="E50:P50">SUM(E51:E55)</f>
        <v>2797</v>
      </c>
      <c r="F50" s="85">
        <f t="shared" si="6"/>
        <v>1987</v>
      </c>
      <c r="G50" s="85">
        <f t="shared" si="6"/>
        <v>810</v>
      </c>
      <c r="H50" s="85">
        <f t="shared" si="6"/>
        <v>729</v>
      </c>
      <c r="I50" s="85">
        <f t="shared" si="6"/>
        <v>544</v>
      </c>
      <c r="J50" s="85">
        <f t="shared" si="6"/>
        <v>185</v>
      </c>
      <c r="K50" s="85">
        <f t="shared" si="6"/>
        <v>1125428</v>
      </c>
      <c r="L50" s="85">
        <f t="shared" si="6"/>
        <v>2781011</v>
      </c>
      <c r="M50" s="85">
        <f t="shared" si="6"/>
        <v>5579873</v>
      </c>
      <c r="N50" s="85">
        <f t="shared" si="6"/>
        <v>5451995</v>
      </c>
      <c r="O50" s="85">
        <f t="shared" si="6"/>
        <v>123287</v>
      </c>
      <c r="P50" s="85">
        <f t="shared" si="6"/>
        <v>4591</v>
      </c>
    </row>
    <row r="51" spans="1:16" ht="15" customHeight="1">
      <c r="A51" s="35"/>
      <c r="B51" s="64" t="s">
        <v>357</v>
      </c>
      <c r="C51" s="87">
        <v>438</v>
      </c>
      <c r="D51" s="87">
        <f>SUM(E51,H51)</f>
        <v>821</v>
      </c>
      <c r="E51" s="92">
        <f>SUM(F51:G51)</f>
        <v>233</v>
      </c>
      <c r="F51" s="87">
        <v>130</v>
      </c>
      <c r="G51" s="87">
        <v>103</v>
      </c>
      <c r="H51" s="92">
        <f>SUM(I51:J51)</f>
        <v>588</v>
      </c>
      <c r="I51" s="92">
        <v>445</v>
      </c>
      <c r="J51" s="92">
        <v>143</v>
      </c>
      <c r="K51" s="92">
        <v>76858</v>
      </c>
      <c r="L51" s="92">
        <v>246446</v>
      </c>
      <c r="M51" s="94">
        <f>SUM(N51:P51)</f>
        <v>593512</v>
      </c>
      <c r="N51" s="94">
        <v>542623</v>
      </c>
      <c r="O51" s="94">
        <v>48915</v>
      </c>
      <c r="P51" s="92">
        <v>1974</v>
      </c>
    </row>
    <row r="52" spans="1:16" ht="15" customHeight="1">
      <c r="A52" s="313" t="s">
        <v>287</v>
      </c>
      <c r="B52" s="64" t="s">
        <v>358</v>
      </c>
      <c r="C52" s="87">
        <v>143</v>
      </c>
      <c r="D52" s="87">
        <f>SUM(E52,H52)</f>
        <v>781</v>
      </c>
      <c r="E52" s="92">
        <f>SUM(F52:G52)</f>
        <v>642</v>
      </c>
      <c r="F52" s="87">
        <v>443</v>
      </c>
      <c r="G52" s="87">
        <v>199</v>
      </c>
      <c r="H52" s="92">
        <f>SUM(I52:J52)</f>
        <v>139</v>
      </c>
      <c r="I52" s="92">
        <v>97</v>
      </c>
      <c r="J52" s="92">
        <v>42</v>
      </c>
      <c r="K52" s="92">
        <v>226862</v>
      </c>
      <c r="L52" s="92">
        <v>308685</v>
      </c>
      <c r="M52" s="94">
        <f>SUM(N52:P52)</f>
        <v>743575</v>
      </c>
      <c r="N52" s="94">
        <v>693658</v>
      </c>
      <c r="O52" s="94">
        <v>47523</v>
      </c>
      <c r="P52" s="92">
        <v>2394</v>
      </c>
    </row>
    <row r="53" spans="1:16" ht="15" customHeight="1">
      <c r="A53" s="287"/>
      <c r="B53" s="64" t="s">
        <v>359</v>
      </c>
      <c r="C53" s="87">
        <v>28</v>
      </c>
      <c r="D53" s="87">
        <f>SUM(E53,H53)</f>
        <v>350</v>
      </c>
      <c r="E53" s="92">
        <f>SUM(F53:G53)</f>
        <v>348</v>
      </c>
      <c r="F53" s="92">
        <v>236</v>
      </c>
      <c r="G53" s="92">
        <v>112</v>
      </c>
      <c r="H53" s="92">
        <f>SUM(I53:J53)</f>
        <v>2</v>
      </c>
      <c r="I53" s="92">
        <v>2</v>
      </c>
      <c r="J53" s="92" t="s">
        <v>248</v>
      </c>
      <c r="K53" s="92">
        <v>137665</v>
      </c>
      <c r="L53" s="92">
        <v>203135</v>
      </c>
      <c r="M53" s="94">
        <f>SUM(N53:P53)</f>
        <v>464759</v>
      </c>
      <c r="N53" s="86">
        <v>440544</v>
      </c>
      <c r="O53" s="86">
        <v>23992</v>
      </c>
      <c r="P53" s="92">
        <v>223</v>
      </c>
    </row>
    <row r="54" spans="1:16" ht="15" customHeight="1">
      <c r="A54" s="35"/>
      <c r="B54" s="64" t="s">
        <v>360</v>
      </c>
      <c r="C54" s="87">
        <v>6</v>
      </c>
      <c r="D54" s="87">
        <f>SUM(E54,H54)</f>
        <v>140</v>
      </c>
      <c r="E54" s="92">
        <f>SUM(F54:G54)</f>
        <v>140</v>
      </c>
      <c r="F54" s="92">
        <v>102</v>
      </c>
      <c r="G54" s="92">
        <v>38</v>
      </c>
      <c r="H54" s="92" t="s">
        <v>27</v>
      </c>
      <c r="I54" s="92" t="s">
        <v>248</v>
      </c>
      <c r="J54" s="92" t="s">
        <v>248</v>
      </c>
      <c r="K54" s="92">
        <v>53835</v>
      </c>
      <c r="L54" s="92">
        <v>156590</v>
      </c>
      <c r="M54" s="94">
        <f>SUM(N54:P54)</f>
        <v>282792</v>
      </c>
      <c r="N54" s="86">
        <v>279935</v>
      </c>
      <c r="O54" s="86">
        <v>2857</v>
      </c>
      <c r="P54" s="92" t="s">
        <v>248</v>
      </c>
    </row>
    <row r="55" spans="1:16" ht="15" customHeight="1">
      <c r="A55" s="35"/>
      <c r="B55" s="64" t="s">
        <v>361</v>
      </c>
      <c r="C55" s="87">
        <v>9</v>
      </c>
      <c r="D55" s="87">
        <f>SUM(E55,H55)</f>
        <v>1434</v>
      </c>
      <c r="E55" s="92">
        <f>SUM(F55:G55)</f>
        <v>1434</v>
      </c>
      <c r="F55" s="87">
        <v>1076</v>
      </c>
      <c r="G55" s="87">
        <v>358</v>
      </c>
      <c r="H55" s="92" t="s">
        <v>27</v>
      </c>
      <c r="I55" s="92" t="s">
        <v>248</v>
      </c>
      <c r="J55" s="92" t="s">
        <v>248</v>
      </c>
      <c r="K55" s="92">
        <v>630208</v>
      </c>
      <c r="L55" s="92">
        <v>1866155</v>
      </c>
      <c r="M55" s="94">
        <f>SUM(N55:P55)</f>
        <v>3495235</v>
      </c>
      <c r="N55" s="94">
        <v>3495235</v>
      </c>
      <c r="O55" s="92" t="s">
        <v>248</v>
      </c>
      <c r="P55" s="92" t="s">
        <v>248</v>
      </c>
    </row>
    <row r="56" spans="1:16" ht="15" customHeight="1">
      <c r="A56" s="35"/>
      <c r="B56" s="91"/>
      <c r="C56" s="80"/>
      <c r="D56" s="80"/>
      <c r="E56" s="80"/>
      <c r="F56" s="80"/>
      <c r="G56" s="80"/>
      <c r="H56" s="82"/>
      <c r="I56" s="82"/>
      <c r="J56" s="82"/>
      <c r="K56" s="82"/>
      <c r="L56" s="82"/>
      <c r="M56" s="80"/>
      <c r="N56" s="80"/>
      <c r="O56" s="82"/>
      <c r="P56" s="82"/>
    </row>
    <row r="57" spans="1:16" ht="15" customHeight="1">
      <c r="A57" s="35"/>
      <c r="B57" s="75" t="s">
        <v>141</v>
      </c>
      <c r="C57" s="85">
        <f>SUM(C58:C62)</f>
        <v>148</v>
      </c>
      <c r="D57" s="85">
        <f>SUM(D58:D62)</f>
        <v>1856</v>
      </c>
      <c r="E57" s="85">
        <f aca="true" t="shared" si="7" ref="E57:P57">SUM(E58:E62)</f>
        <v>1733</v>
      </c>
      <c r="F57" s="85">
        <f t="shared" si="7"/>
        <v>1084</v>
      </c>
      <c r="G57" s="85">
        <f t="shared" si="7"/>
        <v>649</v>
      </c>
      <c r="H57" s="85">
        <f t="shared" si="7"/>
        <v>123</v>
      </c>
      <c r="I57" s="85">
        <f t="shared" si="7"/>
        <v>68</v>
      </c>
      <c r="J57" s="85">
        <f t="shared" si="7"/>
        <v>55</v>
      </c>
      <c r="K57" s="85">
        <f t="shared" si="7"/>
        <v>678811</v>
      </c>
      <c r="L57" s="85">
        <f t="shared" si="7"/>
        <v>1998295</v>
      </c>
      <c r="M57" s="85">
        <f t="shared" si="7"/>
        <v>3740515</v>
      </c>
      <c r="N57" s="85">
        <f t="shared" si="7"/>
        <v>3216788</v>
      </c>
      <c r="O57" s="85">
        <f t="shared" si="7"/>
        <v>523607</v>
      </c>
      <c r="P57" s="85">
        <f t="shared" si="7"/>
        <v>120</v>
      </c>
    </row>
    <row r="58" spans="1:16" ht="15" customHeight="1">
      <c r="A58" s="35"/>
      <c r="B58" s="64" t="s">
        <v>357</v>
      </c>
      <c r="C58" s="87">
        <v>46</v>
      </c>
      <c r="D58" s="87">
        <f>SUM(E58,H58)</f>
        <v>111</v>
      </c>
      <c r="E58" s="92">
        <f>SUM(F58:G58)</f>
        <v>40</v>
      </c>
      <c r="F58" s="87">
        <v>17</v>
      </c>
      <c r="G58" s="87">
        <v>23</v>
      </c>
      <c r="H58" s="92">
        <f>SUM(I58:J58)</f>
        <v>71</v>
      </c>
      <c r="I58" s="92">
        <v>40</v>
      </c>
      <c r="J58" s="92">
        <v>31</v>
      </c>
      <c r="K58" s="92">
        <v>12855</v>
      </c>
      <c r="L58" s="92">
        <v>24781</v>
      </c>
      <c r="M58" s="94">
        <f>SUM(N58:P58)</f>
        <v>60687</v>
      </c>
      <c r="N58" s="94">
        <v>45066</v>
      </c>
      <c r="O58" s="94">
        <v>15621</v>
      </c>
      <c r="P58" s="92" t="s">
        <v>248</v>
      </c>
    </row>
    <row r="59" spans="1:16" ht="15" customHeight="1">
      <c r="A59" s="314" t="s">
        <v>362</v>
      </c>
      <c r="B59" s="64" t="s">
        <v>358</v>
      </c>
      <c r="C59" s="87">
        <v>56</v>
      </c>
      <c r="D59" s="87">
        <f>SUM(E59,H59)</f>
        <v>331</v>
      </c>
      <c r="E59" s="92">
        <f>SUM(F59:G59)</f>
        <v>279</v>
      </c>
      <c r="F59" s="87">
        <v>115</v>
      </c>
      <c r="G59" s="87">
        <v>164</v>
      </c>
      <c r="H59" s="92">
        <f>SUM(I59:J59)</f>
        <v>52</v>
      </c>
      <c r="I59" s="92">
        <v>28</v>
      </c>
      <c r="J59" s="92">
        <v>24</v>
      </c>
      <c r="K59" s="92">
        <v>84102</v>
      </c>
      <c r="L59" s="92">
        <v>136554</v>
      </c>
      <c r="M59" s="94">
        <f>SUM(N59:P59)</f>
        <v>290283</v>
      </c>
      <c r="N59" s="94">
        <v>235325</v>
      </c>
      <c r="O59" s="94">
        <v>54838</v>
      </c>
      <c r="P59" s="92">
        <v>120</v>
      </c>
    </row>
    <row r="60" spans="1:16" ht="15" customHeight="1">
      <c r="A60" s="287"/>
      <c r="B60" s="64" t="s">
        <v>359</v>
      </c>
      <c r="C60" s="87">
        <v>21</v>
      </c>
      <c r="D60" s="87">
        <f>SUM(E60,H60)</f>
        <v>296</v>
      </c>
      <c r="E60" s="92">
        <f>SUM(F60:G60)</f>
        <v>296</v>
      </c>
      <c r="F60" s="87">
        <v>147</v>
      </c>
      <c r="G60" s="87">
        <v>149</v>
      </c>
      <c r="H60" s="92" t="s">
        <v>27</v>
      </c>
      <c r="I60" s="92" t="s">
        <v>248</v>
      </c>
      <c r="J60" s="92" t="s">
        <v>248</v>
      </c>
      <c r="K60" s="92">
        <v>106096</v>
      </c>
      <c r="L60" s="92">
        <v>253106</v>
      </c>
      <c r="M60" s="94">
        <f>SUM(N60:P60)</f>
        <v>545293</v>
      </c>
      <c r="N60" s="94">
        <v>428809</v>
      </c>
      <c r="O60" s="94">
        <v>116484</v>
      </c>
      <c r="P60" s="92" t="s">
        <v>248</v>
      </c>
    </row>
    <row r="61" spans="1:16" ht="15" customHeight="1">
      <c r="A61" s="21"/>
      <c r="B61" s="64" t="s">
        <v>360</v>
      </c>
      <c r="C61" s="87">
        <v>13</v>
      </c>
      <c r="D61" s="87">
        <f>SUM(E61,H61)</f>
        <v>329</v>
      </c>
      <c r="E61" s="92">
        <f>SUM(F61:G61)</f>
        <v>329</v>
      </c>
      <c r="F61" s="87">
        <v>188</v>
      </c>
      <c r="G61" s="87">
        <v>141</v>
      </c>
      <c r="H61" s="92" t="s">
        <v>27</v>
      </c>
      <c r="I61" s="92" t="s">
        <v>248</v>
      </c>
      <c r="J61" s="92" t="s">
        <v>248</v>
      </c>
      <c r="K61" s="92">
        <v>119327</v>
      </c>
      <c r="L61" s="92">
        <v>586622</v>
      </c>
      <c r="M61" s="94">
        <f>SUM(N61:P61)</f>
        <v>960479</v>
      </c>
      <c r="N61" s="94">
        <v>629791</v>
      </c>
      <c r="O61" s="94">
        <v>330688</v>
      </c>
      <c r="P61" s="92" t="s">
        <v>248</v>
      </c>
    </row>
    <row r="62" spans="1:16" ht="15" customHeight="1">
      <c r="A62" s="33"/>
      <c r="B62" s="141" t="s">
        <v>361</v>
      </c>
      <c r="C62" s="153">
        <v>12</v>
      </c>
      <c r="D62" s="87">
        <f>SUM(E62,H62)</f>
        <v>789</v>
      </c>
      <c r="E62" s="92">
        <f>SUM(F62:G62)</f>
        <v>789</v>
      </c>
      <c r="F62" s="94">
        <v>617</v>
      </c>
      <c r="G62" s="94">
        <v>172</v>
      </c>
      <c r="H62" s="92" t="s">
        <v>27</v>
      </c>
      <c r="I62" s="154" t="s">
        <v>248</v>
      </c>
      <c r="J62" s="154" t="s">
        <v>248</v>
      </c>
      <c r="K62" s="154">
        <v>356431</v>
      </c>
      <c r="L62" s="154">
        <v>997232</v>
      </c>
      <c r="M62" s="94">
        <f>SUM(N62:P62)</f>
        <v>1883773</v>
      </c>
      <c r="N62" s="153">
        <v>1877797</v>
      </c>
      <c r="O62" s="154">
        <v>5976</v>
      </c>
      <c r="P62" s="154" t="s">
        <v>248</v>
      </c>
    </row>
    <row r="63" spans="1:16" ht="15" customHeight="1">
      <c r="A63" s="24" t="s">
        <v>128</v>
      </c>
      <c r="B63" s="24"/>
      <c r="C63" s="22"/>
      <c r="D63" s="73"/>
      <c r="E63" s="73"/>
      <c r="F63" s="73"/>
      <c r="G63" s="73"/>
      <c r="H63" s="73"/>
      <c r="I63" s="22"/>
      <c r="J63" s="22"/>
      <c r="K63" s="22"/>
      <c r="L63" s="22"/>
      <c r="M63" s="73"/>
      <c r="N63" s="22"/>
      <c r="O63" s="22"/>
      <c r="P63" s="22"/>
    </row>
    <row r="64" spans="5:8" ht="14.25">
      <c r="E64" s="37"/>
      <c r="F64" s="37"/>
      <c r="G64" s="37"/>
      <c r="H64" s="37"/>
    </row>
    <row r="65" spans="5:8" ht="14.25">
      <c r="E65" s="37"/>
      <c r="F65" s="37"/>
      <c r="G65" s="37"/>
      <c r="H65" s="37"/>
    </row>
  </sheetData>
  <sheetProtection/>
  <mergeCells count="24">
    <mergeCell ref="D6:D7"/>
    <mergeCell ref="O6:O7"/>
    <mergeCell ref="E6:G6"/>
    <mergeCell ref="H6:J6"/>
    <mergeCell ref="M6:M7"/>
    <mergeCell ref="N6:N7"/>
    <mergeCell ref="A2:P2"/>
    <mergeCell ref="A5:A7"/>
    <mergeCell ref="B5:B7"/>
    <mergeCell ref="C5:C7"/>
    <mergeCell ref="D5:J5"/>
    <mergeCell ref="K5:K7"/>
    <mergeCell ref="A3:P3"/>
    <mergeCell ref="P6:P7"/>
    <mergeCell ref="L5:L7"/>
    <mergeCell ref="M5:P5"/>
    <mergeCell ref="A10:A11"/>
    <mergeCell ref="A17:A18"/>
    <mergeCell ref="A52:A53"/>
    <mergeCell ref="A59:A60"/>
    <mergeCell ref="A24:A25"/>
    <mergeCell ref="A31:A32"/>
    <mergeCell ref="A38:A39"/>
    <mergeCell ref="A45:A4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3"/>
  <sheetViews>
    <sheetView zoomScale="90" zoomScaleNormal="90" zoomScalePageLayoutView="0" workbookViewId="0" topLeftCell="A1">
      <selection activeCell="A3" sqref="A3:P3"/>
    </sheetView>
  </sheetViews>
  <sheetFormatPr defaultColWidth="10.59765625" defaultRowHeight="15"/>
  <cols>
    <col min="1" max="1" width="23.59765625" style="20" customWidth="1"/>
    <col min="2" max="2" width="15.09765625" style="20" customWidth="1"/>
    <col min="3" max="10" width="11.59765625" style="20" customWidth="1"/>
    <col min="11" max="11" width="12.59765625" style="20" customWidth="1"/>
    <col min="12" max="14" width="13.59765625" style="20" customWidth="1"/>
    <col min="15" max="15" width="12.59765625" style="20" customWidth="1"/>
    <col min="16" max="16" width="13.3984375" style="20" customWidth="1"/>
    <col min="17" max="16384" width="10.59765625" style="20" customWidth="1"/>
  </cols>
  <sheetData>
    <row r="1" spans="1:16" s="30" customFormat="1" ht="19.5" customHeight="1">
      <c r="A1" s="25" t="s">
        <v>147</v>
      </c>
      <c r="P1" s="27" t="s">
        <v>148</v>
      </c>
    </row>
    <row r="2" spans="1:16" ht="19.5" customHeight="1">
      <c r="A2" s="315"/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</row>
    <row r="3" spans="1:16" ht="19.5" customHeight="1">
      <c r="A3" s="279" t="s">
        <v>374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</row>
    <row r="4" spans="1:16" ht="18" customHeight="1" thickBot="1">
      <c r="A4" s="20" t="s">
        <v>149</v>
      </c>
      <c r="P4" s="60"/>
    </row>
    <row r="5" spans="1:16" ht="15" customHeight="1">
      <c r="A5" s="336" t="s">
        <v>134</v>
      </c>
      <c r="B5" s="319" t="s">
        <v>135</v>
      </c>
      <c r="C5" s="337" t="s">
        <v>136</v>
      </c>
      <c r="D5" s="322" t="s">
        <v>375</v>
      </c>
      <c r="E5" s="323"/>
      <c r="F5" s="323"/>
      <c r="G5" s="323"/>
      <c r="H5" s="323"/>
      <c r="I5" s="323"/>
      <c r="J5" s="324"/>
      <c r="K5" s="325" t="s">
        <v>380</v>
      </c>
      <c r="L5" s="325" t="s">
        <v>379</v>
      </c>
      <c r="M5" s="333" t="s">
        <v>150</v>
      </c>
      <c r="N5" s="323"/>
      <c r="O5" s="323"/>
      <c r="P5" s="323"/>
    </row>
    <row r="6" spans="1:16" ht="15" customHeight="1">
      <c r="A6" s="317"/>
      <c r="B6" s="251"/>
      <c r="C6" s="338"/>
      <c r="D6" s="328" t="s">
        <v>138</v>
      </c>
      <c r="E6" s="329" t="s">
        <v>139</v>
      </c>
      <c r="F6" s="330"/>
      <c r="G6" s="331"/>
      <c r="H6" s="329" t="s">
        <v>140</v>
      </c>
      <c r="I6" s="330"/>
      <c r="J6" s="331"/>
      <c r="K6" s="251"/>
      <c r="L6" s="251"/>
      <c r="M6" s="328" t="s">
        <v>141</v>
      </c>
      <c r="N6" s="233" t="s">
        <v>377</v>
      </c>
      <c r="O6" s="233" t="s">
        <v>378</v>
      </c>
      <c r="P6" s="334" t="s">
        <v>376</v>
      </c>
    </row>
    <row r="7" spans="1:16" ht="15" customHeight="1">
      <c r="A7" s="318"/>
      <c r="B7" s="252"/>
      <c r="C7" s="289"/>
      <c r="D7" s="289"/>
      <c r="E7" s="61" t="s">
        <v>141</v>
      </c>
      <c r="F7" s="61" t="s">
        <v>144</v>
      </c>
      <c r="G7" s="61" t="s">
        <v>145</v>
      </c>
      <c r="H7" s="61" t="s">
        <v>141</v>
      </c>
      <c r="I7" s="61" t="s">
        <v>144</v>
      </c>
      <c r="J7" s="61" t="s">
        <v>145</v>
      </c>
      <c r="K7" s="252"/>
      <c r="L7" s="252"/>
      <c r="M7" s="289"/>
      <c r="N7" s="252"/>
      <c r="O7" s="252"/>
      <c r="P7" s="327"/>
    </row>
    <row r="8" spans="1:16" ht="15" customHeight="1">
      <c r="A8" s="21"/>
      <c r="B8" s="75" t="s">
        <v>141</v>
      </c>
      <c r="C8" s="85">
        <f>SUM(C9:C13)</f>
        <v>472</v>
      </c>
      <c r="D8" s="85">
        <f>SUM(D9:D13)</f>
        <v>6297</v>
      </c>
      <c r="E8" s="85">
        <f aca="true" t="shared" si="0" ref="E8:P8">SUM(E9:E13)</f>
        <v>5911</v>
      </c>
      <c r="F8" s="85">
        <f t="shared" si="0"/>
        <v>3758</v>
      </c>
      <c r="G8" s="85">
        <f t="shared" si="0"/>
        <v>2153</v>
      </c>
      <c r="H8" s="85">
        <f t="shared" si="0"/>
        <v>386</v>
      </c>
      <c r="I8" s="85">
        <f t="shared" si="0"/>
        <v>247</v>
      </c>
      <c r="J8" s="85">
        <f t="shared" si="0"/>
        <v>139</v>
      </c>
      <c r="K8" s="85">
        <f t="shared" si="0"/>
        <v>2774639</v>
      </c>
      <c r="L8" s="85">
        <f t="shared" si="0"/>
        <v>3929606</v>
      </c>
      <c r="M8" s="85">
        <f t="shared" si="0"/>
        <v>10974681</v>
      </c>
      <c r="N8" s="85">
        <f t="shared" si="0"/>
        <v>10480447</v>
      </c>
      <c r="O8" s="85">
        <f t="shared" si="0"/>
        <v>494194</v>
      </c>
      <c r="P8" s="85">
        <f t="shared" si="0"/>
        <v>40</v>
      </c>
    </row>
    <row r="9" spans="1:16" ht="15" customHeight="1">
      <c r="A9" s="21"/>
      <c r="B9" s="64" t="s">
        <v>383</v>
      </c>
      <c r="C9" s="87">
        <v>202</v>
      </c>
      <c r="D9" s="87">
        <f>SUM(E9,H9)</f>
        <v>420</v>
      </c>
      <c r="E9" s="87">
        <f>SUM(F9:G9)</f>
        <v>146</v>
      </c>
      <c r="F9" s="87">
        <v>58</v>
      </c>
      <c r="G9" s="87">
        <v>88</v>
      </c>
      <c r="H9" s="87">
        <f>SUM(I9:J9)</f>
        <v>274</v>
      </c>
      <c r="I9" s="92">
        <v>171</v>
      </c>
      <c r="J9" s="92">
        <v>103</v>
      </c>
      <c r="K9" s="92">
        <v>41611</v>
      </c>
      <c r="L9" s="92">
        <v>87101</v>
      </c>
      <c r="M9" s="94">
        <f>SUM(N9:P9)</f>
        <v>241951</v>
      </c>
      <c r="N9" s="94">
        <v>171581</v>
      </c>
      <c r="O9" s="94">
        <v>70350</v>
      </c>
      <c r="P9" s="92">
        <v>20</v>
      </c>
    </row>
    <row r="10" spans="1:16" ht="15" customHeight="1">
      <c r="A10" s="287" t="s">
        <v>266</v>
      </c>
      <c r="B10" s="64" t="s">
        <v>384</v>
      </c>
      <c r="C10" s="87">
        <v>157</v>
      </c>
      <c r="D10" s="87">
        <f>SUM(E10,H10)</f>
        <v>879</v>
      </c>
      <c r="E10" s="87">
        <f>SUM(F10:G10)</f>
        <v>771</v>
      </c>
      <c r="F10" s="87">
        <v>377</v>
      </c>
      <c r="G10" s="87">
        <v>394</v>
      </c>
      <c r="H10" s="87">
        <f>SUM(I10:J10)</f>
        <v>108</v>
      </c>
      <c r="I10" s="92">
        <v>72</v>
      </c>
      <c r="J10" s="92">
        <v>36</v>
      </c>
      <c r="K10" s="92">
        <v>248842</v>
      </c>
      <c r="L10" s="92">
        <v>277140</v>
      </c>
      <c r="M10" s="94">
        <f>SUM(N10:P10)</f>
        <v>782664</v>
      </c>
      <c r="N10" s="94">
        <v>610384</v>
      </c>
      <c r="O10" s="94">
        <v>172260</v>
      </c>
      <c r="P10" s="92">
        <v>20</v>
      </c>
    </row>
    <row r="11" spans="1:16" ht="15" customHeight="1">
      <c r="A11" s="335"/>
      <c r="B11" s="64" t="s">
        <v>381</v>
      </c>
      <c r="C11" s="87">
        <v>51</v>
      </c>
      <c r="D11" s="87">
        <f>SUM(E11,H11)</f>
        <v>708</v>
      </c>
      <c r="E11" s="87">
        <f>SUM(F11:G11)</f>
        <v>704</v>
      </c>
      <c r="F11" s="87">
        <v>366</v>
      </c>
      <c r="G11" s="87">
        <v>338</v>
      </c>
      <c r="H11" s="87">
        <f>SUM(I11:J11)</f>
        <v>4</v>
      </c>
      <c r="I11" s="92">
        <v>4</v>
      </c>
      <c r="J11" s="92" t="s">
        <v>28</v>
      </c>
      <c r="K11" s="92">
        <v>260853</v>
      </c>
      <c r="L11" s="92">
        <v>365032</v>
      </c>
      <c r="M11" s="94">
        <f>SUM(N11:P11)</f>
        <v>889688</v>
      </c>
      <c r="N11" s="94">
        <v>816636</v>
      </c>
      <c r="O11" s="86">
        <v>73052</v>
      </c>
      <c r="P11" s="92" t="s">
        <v>432</v>
      </c>
    </row>
    <row r="12" spans="1:16" ht="15" customHeight="1">
      <c r="A12" s="21"/>
      <c r="B12" s="64" t="s">
        <v>382</v>
      </c>
      <c r="C12" s="87">
        <v>23</v>
      </c>
      <c r="D12" s="87">
        <f>SUM(E12,H12)</f>
        <v>574</v>
      </c>
      <c r="E12" s="87">
        <f>SUM(F12:G12)</f>
        <v>574</v>
      </c>
      <c r="F12" s="87">
        <v>370</v>
      </c>
      <c r="G12" s="87">
        <v>204</v>
      </c>
      <c r="H12" s="92" t="s">
        <v>28</v>
      </c>
      <c r="I12" s="92" t="s">
        <v>28</v>
      </c>
      <c r="J12" s="92" t="s">
        <v>28</v>
      </c>
      <c r="K12" s="92">
        <v>226600</v>
      </c>
      <c r="L12" s="92">
        <v>441039</v>
      </c>
      <c r="M12" s="94">
        <f>SUM(N12:P12)</f>
        <v>908133</v>
      </c>
      <c r="N12" s="94">
        <v>836847</v>
      </c>
      <c r="O12" s="94">
        <v>71286</v>
      </c>
      <c r="P12" s="92" t="s">
        <v>28</v>
      </c>
    </row>
    <row r="13" spans="1:16" ht="15" customHeight="1">
      <c r="A13" s="21"/>
      <c r="B13" s="64" t="s">
        <v>385</v>
      </c>
      <c r="C13" s="87">
        <v>39</v>
      </c>
      <c r="D13" s="87">
        <f>SUM(E13,H13)</f>
        <v>3716</v>
      </c>
      <c r="E13" s="87">
        <f>SUM(F13:G13)</f>
        <v>3716</v>
      </c>
      <c r="F13" s="87">
        <v>2587</v>
      </c>
      <c r="G13" s="87">
        <v>1129</v>
      </c>
      <c r="H13" s="92" t="s">
        <v>28</v>
      </c>
      <c r="I13" s="92" t="s">
        <v>28</v>
      </c>
      <c r="J13" s="92" t="s">
        <v>28</v>
      </c>
      <c r="K13" s="92">
        <v>1996733</v>
      </c>
      <c r="L13" s="92">
        <v>2759294</v>
      </c>
      <c r="M13" s="94">
        <f>SUM(N13:P13)</f>
        <v>8152245</v>
      </c>
      <c r="N13" s="94">
        <v>8044999</v>
      </c>
      <c r="O13" s="94">
        <v>107246</v>
      </c>
      <c r="P13" s="92" t="s">
        <v>28</v>
      </c>
    </row>
    <row r="14" spans="1:16" ht="15" customHeight="1">
      <c r="A14" s="21"/>
      <c r="B14" s="21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</row>
    <row r="15" spans="1:16" ht="15" customHeight="1">
      <c r="A15" s="21"/>
      <c r="B15" s="75" t="s">
        <v>141</v>
      </c>
      <c r="C15" s="85">
        <f>SUM(C16:C20)</f>
        <v>33</v>
      </c>
      <c r="D15" s="85">
        <f>SUM(D16:D20)</f>
        <v>1447</v>
      </c>
      <c r="E15" s="85">
        <f aca="true" t="shared" si="1" ref="E15:O15">SUM(E16:E20)</f>
        <v>1442</v>
      </c>
      <c r="F15" s="85">
        <f t="shared" si="1"/>
        <v>991</v>
      </c>
      <c r="G15" s="85">
        <f t="shared" si="1"/>
        <v>451</v>
      </c>
      <c r="H15" s="85">
        <f t="shared" si="1"/>
        <v>5</v>
      </c>
      <c r="I15" s="85">
        <f t="shared" si="1"/>
        <v>3</v>
      </c>
      <c r="J15" s="85">
        <f t="shared" si="1"/>
        <v>2</v>
      </c>
      <c r="K15" s="85">
        <f t="shared" si="1"/>
        <v>723786</v>
      </c>
      <c r="L15" s="85">
        <f t="shared" si="1"/>
        <v>3929682</v>
      </c>
      <c r="M15" s="85">
        <f t="shared" si="1"/>
        <v>11594404</v>
      </c>
      <c r="N15" s="85">
        <f t="shared" si="1"/>
        <v>11553480</v>
      </c>
      <c r="O15" s="85">
        <f t="shared" si="1"/>
        <v>40924</v>
      </c>
      <c r="P15" s="214" t="s">
        <v>433</v>
      </c>
    </row>
    <row r="16" spans="1:16" ht="15" customHeight="1">
      <c r="A16" s="21"/>
      <c r="B16" s="64" t="s">
        <v>383</v>
      </c>
      <c r="C16" s="87">
        <v>5</v>
      </c>
      <c r="D16" s="87">
        <f>SUM(E16,H16)</f>
        <v>11</v>
      </c>
      <c r="E16" s="87">
        <f>SUM(F16:G16)</f>
        <v>6</v>
      </c>
      <c r="F16" s="87">
        <v>3</v>
      </c>
      <c r="G16" s="87">
        <v>3</v>
      </c>
      <c r="H16" s="87">
        <f>SUM(I16:J16)</f>
        <v>5</v>
      </c>
      <c r="I16" s="92">
        <v>3</v>
      </c>
      <c r="J16" s="92">
        <v>2</v>
      </c>
      <c r="K16" s="92">
        <v>1640</v>
      </c>
      <c r="L16" s="92">
        <v>2347</v>
      </c>
      <c r="M16" s="94">
        <f>SUM(N16:O16)</f>
        <v>3451</v>
      </c>
      <c r="N16" s="94">
        <v>2851</v>
      </c>
      <c r="O16" s="94">
        <v>600</v>
      </c>
      <c r="P16" s="92" t="s">
        <v>28</v>
      </c>
    </row>
    <row r="17" spans="1:16" ht="15" customHeight="1">
      <c r="A17" s="287" t="s">
        <v>151</v>
      </c>
      <c r="B17" s="64" t="s">
        <v>384</v>
      </c>
      <c r="C17" s="87">
        <v>9</v>
      </c>
      <c r="D17" s="87">
        <f>SUM(E17,H17)</f>
        <v>55</v>
      </c>
      <c r="E17" s="87">
        <f>SUM(F17:G17)</f>
        <v>55</v>
      </c>
      <c r="F17" s="87">
        <v>19</v>
      </c>
      <c r="G17" s="87">
        <v>36</v>
      </c>
      <c r="H17" s="92" t="s">
        <v>28</v>
      </c>
      <c r="I17" s="92" t="s">
        <v>28</v>
      </c>
      <c r="J17" s="92" t="s">
        <v>28</v>
      </c>
      <c r="K17" s="92">
        <v>17693</v>
      </c>
      <c r="L17" s="92">
        <v>35400</v>
      </c>
      <c r="M17" s="94">
        <f>SUM(N17:O17)</f>
        <v>66790</v>
      </c>
      <c r="N17" s="94">
        <v>66576</v>
      </c>
      <c r="O17" s="94">
        <v>214</v>
      </c>
      <c r="P17" s="92" t="s">
        <v>28</v>
      </c>
    </row>
    <row r="18" spans="1:16" ht="15" customHeight="1">
      <c r="A18" s="332"/>
      <c r="B18" s="64" t="s">
        <v>381</v>
      </c>
      <c r="C18" s="87">
        <v>4</v>
      </c>
      <c r="D18" s="87">
        <f>SUM(E18,H18)</f>
        <v>62</v>
      </c>
      <c r="E18" s="87">
        <f>SUM(F18:G18)</f>
        <v>62</v>
      </c>
      <c r="F18" s="92">
        <v>41</v>
      </c>
      <c r="G18" s="92">
        <v>21</v>
      </c>
      <c r="H18" s="92" t="s">
        <v>28</v>
      </c>
      <c r="I18" s="92" t="s">
        <v>28</v>
      </c>
      <c r="J18" s="92" t="s">
        <v>28</v>
      </c>
      <c r="K18" s="92">
        <v>21957</v>
      </c>
      <c r="L18" s="92">
        <v>111841</v>
      </c>
      <c r="M18" s="94">
        <f>SUM(N18:O18)</f>
        <v>256141</v>
      </c>
      <c r="N18" s="92">
        <v>244033</v>
      </c>
      <c r="O18" s="94">
        <v>12108</v>
      </c>
      <c r="P18" s="92" t="s">
        <v>28</v>
      </c>
    </row>
    <row r="19" spans="1:16" ht="15" customHeight="1">
      <c r="A19" s="21"/>
      <c r="B19" s="64" t="s">
        <v>382</v>
      </c>
      <c r="C19" s="87">
        <v>6</v>
      </c>
      <c r="D19" s="87">
        <f>SUM(E19,H19)</f>
        <v>151</v>
      </c>
      <c r="E19" s="87">
        <f>SUM(F19:G19)</f>
        <v>151</v>
      </c>
      <c r="F19" s="92">
        <v>107</v>
      </c>
      <c r="G19" s="92">
        <v>44</v>
      </c>
      <c r="H19" s="92" t="s">
        <v>28</v>
      </c>
      <c r="I19" s="92" t="s">
        <v>28</v>
      </c>
      <c r="J19" s="92" t="s">
        <v>28</v>
      </c>
      <c r="K19" s="92">
        <v>55318</v>
      </c>
      <c r="L19" s="92">
        <v>141884</v>
      </c>
      <c r="M19" s="94">
        <f>SUM(N19:O19)</f>
        <v>395185</v>
      </c>
      <c r="N19" s="92">
        <v>375698</v>
      </c>
      <c r="O19" s="92">
        <v>19487</v>
      </c>
      <c r="P19" s="92" t="s">
        <v>28</v>
      </c>
    </row>
    <row r="20" spans="1:16" ht="15" customHeight="1">
      <c r="A20" s="21"/>
      <c r="B20" s="64" t="s">
        <v>385</v>
      </c>
      <c r="C20" s="87">
        <v>9</v>
      </c>
      <c r="D20" s="87">
        <f>SUM(E20,H20)</f>
        <v>1168</v>
      </c>
      <c r="E20" s="87">
        <f>SUM(F20:G20)</f>
        <v>1168</v>
      </c>
      <c r="F20" s="87">
        <v>821</v>
      </c>
      <c r="G20" s="87">
        <v>347</v>
      </c>
      <c r="H20" s="92" t="s">
        <v>28</v>
      </c>
      <c r="I20" s="92" t="s">
        <v>28</v>
      </c>
      <c r="J20" s="92" t="s">
        <v>28</v>
      </c>
      <c r="K20" s="92">
        <v>627178</v>
      </c>
      <c r="L20" s="92">
        <v>3638210</v>
      </c>
      <c r="M20" s="94">
        <f>SUM(N20:O20)</f>
        <v>10872837</v>
      </c>
      <c r="N20" s="86">
        <v>10864322</v>
      </c>
      <c r="O20" s="86">
        <v>8515</v>
      </c>
      <c r="P20" s="92" t="s">
        <v>28</v>
      </c>
    </row>
    <row r="21" spans="1:16" ht="15" customHeight="1">
      <c r="A21" s="21"/>
      <c r="B21" s="21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</row>
    <row r="22" spans="1:16" ht="15" customHeight="1">
      <c r="A22" s="21"/>
      <c r="B22" s="75" t="s">
        <v>141</v>
      </c>
      <c r="C22" s="85">
        <f>SUM(C23:C27)</f>
        <v>13</v>
      </c>
      <c r="D22" s="85">
        <v>159</v>
      </c>
      <c r="E22" s="85">
        <v>158</v>
      </c>
      <c r="F22" s="93" t="s">
        <v>434</v>
      </c>
      <c r="G22" s="93" t="s">
        <v>434</v>
      </c>
      <c r="H22" s="214" t="s">
        <v>435</v>
      </c>
      <c r="I22" s="214" t="s">
        <v>435</v>
      </c>
      <c r="J22" s="214" t="s">
        <v>433</v>
      </c>
      <c r="K22" s="93">
        <v>94918</v>
      </c>
      <c r="L22" s="93">
        <v>351084</v>
      </c>
      <c r="M22" s="85">
        <v>755464</v>
      </c>
      <c r="N22" s="85">
        <v>730970</v>
      </c>
      <c r="O22" s="85">
        <v>24494</v>
      </c>
      <c r="P22" s="214" t="s">
        <v>433</v>
      </c>
    </row>
    <row r="23" spans="1:16" ht="15" customHeight="1">
      <c r="A23" s="21"/>
      <c r="B23" s="64" t="s">
        <v>383</v>
      </c>
      <c r="C23" s="92">
        <v>1</v>
      </c>
      <c r="D23" s="92" t="s">
        <v>273</v>
      </c>
      <c r="E23" s="92" t="s">
        <v>273</v>
      </c>
      <c r="F23" s="92" t="s">
        <v>247</v>
      </c>
      <c r="G23" s="92" t="s">
        <v>247</v>
      </c>
      <c r="H23" s="92" t="s">
        <v>273</v>
      </c>
      <c r="I23" s="92" t="s">
        <v>247</v>
      </c>
      <c r="J23" s="92" t="s">
        <v>28</v>
      </c>
      <c r="K23" s="92" t="s">
        <v>247</v>
      </c>
      <c r="L23" s="92" t="s">
        <v>247</v>
      </c>
      <c r="M23" s="92" t="s">
        <v>273</v>
      </c>
      <c r="N23" s="92" t="s">
        <v>247</v>
      </c>
      <c r="O23" s="92" t="s">
        <v>28</v>
      </c>
      <c r="P23" s="92" t="s">
        <v>28</v>
      </c>
    </row>
    <row r="24" spans="1:16" ht="15" customHeight="1">
      <c r="A24" s="35" t="s">
        <v>267</v>
      </c>
      <c r="B24" s="64" t="s">
        <v>384</v>
      </c>
      <c r="C24" s="87">
        <v>9</v>
      </c>
      <c r="D24" s="92">
        <f>SUM(E24,H24)</f>
        <v>56</v>
      </c>
      <c r="E24" s="92">
        <f>SUM(F24:G24)</f>
        <v>56</v>
      </c>
      <c r="F24" s="92">
        <v>45</v>
      </c>
      <c r="G24" s="92">
        <v>11</v>
      </c>
      <c r="H24" s="92" t="s">
        <v>28</v>
      </c>
      <c r="I24" s="92" t="s">
        <v>28</v>
      </c>
      <c r="J24" s="92" t="s">
        <v>28</v>
      </c>
      <c r="K24" s="92">
        <v>30329</v>
      </c>
      <c r="L24" s="92">
        <v>170518</v>
      </c>
      <c r="M24" s="86">
        <v>372137</v>
      </c>
      <c r="N24" s="86" t="s">
        <v>247</v>
      </c>
      <c r="O24" s="86" t="s">
        <v>247</v>
      </c>
      <c r="P24" s="92" t="s">
        <v>28</v>
      </c>
    </row>
    <row r="25" spans="1:16" ht="15" customHeight="1">
      <c r="A25" s="35" t="s">
        <v>268</v>
      </c>
      <c r="B25" s="64" t="s">
        <v>381</v>
      </c>
      <c r="C25" s="87">
        <v>1</v>
      </c>
      <c r="D25" s="92" t="s">
        <v>247</v>
      </c>
      <c r="E25" s="92" t="s">
        <v>247</v>
      </c>
      <c r="F25" s="92" t="s">
        <v>247</v>
      </c>
      <c r="G25" s="92" t="s">
        <v>247</v>
      </c>
      <c r="H25" s="92" t="s">
        <v>28</v>
      </c>
      <c r="I25" s="92" t="s">
        <v>28</v>
      </c>
      <c r="J25" s="92" t="s">
        <v>28</v>
      </c>
      <c r="K25" s="92" t="s">
        <v>247</v>
      </c>
      <c r="L25" s="92" t="s">
        <v>247</v>
      </c>
      <c r="M25" s="86" t="s">
        <v>247</v>
      </c>
      <c r="N25" s="92" t="s">
        <v>247</v>
      </c>
      <c r="O25" s="92" t="s">
        <v>28</v>
      </c>
      <c r="P25" s="92" t="s">
        <v>28</v>
      </c>
    </row>
    <row r="26" spans="1:16" ht="15" customHeight="1">
      <c r="A26" s="21"/>
      <c r="B26" s="64" t="s">
        <v>382</v>
      </c>
      <c r="C26" s="92" t="s">
        <v>248</v>
      </c>
      <c r="D26" s="92" t="s">
        <v>28</v>
      </c>
      <c r="E26" s="92" t="s">
        <v>28</v>
      </c>
      <c r="F26" s="92" t="s">
        <v>28</v>
      </c>
      <c r="G26" s="92" t="s">
        <v>28</v>
      </c>
      <c r="H26" s="92" t="s">
        <v>28</v>
      </c>
      <c r="I26" s="92" t="s">
        <v>28</v>
      </c>
      <c r="J26" s="92" t="s">
        <v>28</v>
      </c>
      <c r="K26" s="92" t="s">
        <v>28</v>
      </c>
      <c r="L26" s="92" t="s">
        <v>28</v>
      </c>
      <c r="M26" s="92" t="s">
        <v>28</v>
      </c>
      <c r="N26" s="92" t="s">
        <v>28</v>
      </c>
      <c r="O26" s="92" t="s">
        <v>28</v>
      </c>
      <c r="P26" s="92" t="s">
        <v>28</v>
      </c>
    </row>
    <row r="27" spans="1:16" ht="15" customHeight="1">
      <c r="A27" s="21"/>
      <c r="B27" s="64" t="s">
        <v>385</v>
      </c>
      <c r="C27" s="87">
        <v>2</v>
      </c>
      <c r="D27" s="92">
        <f>SUM(E27,H27)</f>
        <v>85</v>
      </c>
      <c r="E27" s="92">
        <f>SUM(F27:G27)</f>
        <v>85</v>
      </c>
      <c r="F27" s="92">
        <v>70</v>
      </c>
      <c r="G27" s="92">
        <v>15</v>
      </c>
      <c r="H27" s="92" t="s">
        <v>28</v>
      </c>
      <c r="I27" s="92" t="s">
        <v>28</v>
      </c>
      <c r="J27" s="92" t="s">
        <v>28</v>
      </c>
      <c r="K27" s="92" t="s">
        <v>247</v>
      </c>
      <c r="L27" s="92" t="s">
        <v>247</v>
      </c>
      <c r="M27" s="92" t="s">
        <v>40</v>
      </c>
      <c r="N27" s="92" t="s">
        <v>247</v>
      </c>
      <c r="O27" s="92" t="s">
        <v>247</v>
      </c>
      <c r="P27" s="92" t="s">
        <v>28</v>
      </c>
    </row>
    <row r="28" spans="1:16" ht="15" customHeight="1">
      <c r="A28" s="21"/>
      <c r="B28" s="21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</row>
    <row r="29" spans="1:16" ht="15" customHeight="1">
      <c r="A29" s="21"/>
      <c r="B29" s="75" t="s">
        <v>141</v>
      </c>
      <c r="C29" s="85">
        <f>SUM(C30:C34)</f>
        <v>319</v>
      </c>
      <c r="D29" s="85">
        <f>SUM(D30:D34)</f>
        <v>3670</v>
      </c>
      <c r="E29" s="85">
        <f aca="true" t="shared" si="2" ref="E29:P29">SUM(E30:E34)</f>
        <v>3371</v>
      </c>
      <c r="F29" s="85">
        <f t="shared" si="2"/>
        <v>1783</v>
      </c>
      <c r="G29" s="85">
        <f t="shared" si="2"/>
        <v>1588</v>
      </c>
      <c r="H29" s="85">
        <f t="shared" si="2"/>
        <v>299</v>
      </c>
      <c r="I29" s="85">
        <f t="shared" si="2"/>
        <v>161</v>
      </c>
      <c r="J29" s="85">
        <f t="shared" si="2"/>
        <v>138</v>
      </c>
      <c r="K29" s="85">
        <f t="shared" si="2"/>
        <v>1216342</v>
      </c>
      <c r="L29" s="85">
        <f t="shared" si="2"/>
        <v>3666106</v>
      </c>
      <c r="M29" s="85">
        <f t="shared" si="2"/>
        <v>6918159</v>
      </c>
      <c r="N29" s="85">
        <f t="shared" si="2"/>
        <v>6596917</v>
      </c>
      <c r="O29" s="85">
        <f t="shared" si="2"/>
        <v>319985</v>
      </c>
      <c r="P29" s="85">
        <f t="shared" si="2"/>
        <v>1257</v>
      </c>
    </row>
    <row r="30" spans="1:16" ht="15" customHeight="1">
      <c r="A30" s="21"/>
      <c r="B30" s="64" t="s">
        <v>383</v>
      </c>
      <c r="C30" s="87">
        <v>156</v>
      </c>
      <c r="D30" s="87">
        <f>SUM(E30,H30)</f>
        <v>306</v>
      </c>
      <c r="E30" s="87">
        <f>SUM(F30:G30)</f>
        <v>78</v>
      </c>
      <c r="F30" s="87">
        <v>27</v>
      </c>
      <c r="G30" s="87">
        <v>51</v>
      </c>
      <c r="H30" s="87">
        <f>SUM(I30:J30)</f>
        <v>228</v>
      </c>
      <c r="I30" s="92">
        <v>120</v>
      </c>
      <c r="J30" s="92">
        <v>108</v>
      </c>
      <c r="K30" s="92">
        <v>21850</v>
      </c>
      <c r="L30" s="92">
        <v>68617</v>
      </c>
      <c r="M30" s="94">
        <f>SUM(N30:P30)</f>
        <v>170525</v>
      </c>
      <c r="N30" s="94">
        <v>106729</v>
      </c>
      <c r="O30" s="86">
        <v>63783</v>
      </c>
      <c r="P30" s="92">
        <v>13</v>
      </c>
    </row>
    <row r="31" spans="1:16" ht="15" customHeight="1">
      <c r="A31" s="287" t="s">
        <v>269</v>
      </c>
      <c r="B31" s="64" t="s">
        <v>384</v>
      </c>
      <c r="C31" s="87">
        <v>88</v>
      </c>
      <c r="D31" s="87">
        <f>SUM(E31,H31)</f>
        <v>510</v>
      </c>
      <c r="E31" s="87">
        <f>SUM(F31:G31)</f>
        <v>444</v>
      </c>
      <c r="F31" s="87">
        <v>205</v>
      </c>
      <c r="G31" s="87">
        <v>239</v>
      </c>
      <c r="H31" s="87">
        <f>SUM(I31:J31)</f>
        <v>66</v>
      </c>
      <c r="I31" s="92">
        <v>39</v>
      </c>
      <c r="J31" s="92">
        <v>27</v>
      </c>
      <c r="K31" s="92">
        <v>126209</v>
      </c>
      <c r="L31" s="92">
        <v>226703</v>
      </c>
      <c r="M31" s="94">
        <f>SUM(N31:P31)</f>
        <v>510704</v>
      </c>
      <c r="N31" s="94">
        <v>353081</v>
      </c>
      <c r="O31" s="94">
        <v>156591</v>
      </c>
      <c r="P31" s="92">
        <v>1032</v>
      </c>
    </row>
    <row r="32" spans="1:16" ht="15" customHeight="1">
      <c r="A32" s="332"/>
      <c r="B32" s="64" t="s">
        <v>381</v>
      </c>
      <c r="C32" s="87">
        <v>38</v>
      </c>
      <c r="D32" s="87">
        <f>SUM(E32,H32)</f>
        <v>512</v>
      </c>
      <c r="E32" s="87">
        <f>SUM(F32:G32)</f>
        <v>507</v>
      </c>
      <c r="F32" s="87">
        <v>284</v>
      </c>
      <c r="G32" s="87">
        <v>223</v>
      </c>
      <c r="H32" s="87">
        <f>SUM(I32:J32)</f>
        <v>5</v>
      </c>
      <c r="I32" s="92">
        <v>2</v>
      </c>
      <c r="J32" s="92">
        <v>3</v>
      </c>
      <c r="K32" s="92">
        <v>174842</v>
      </c>
      <c r="L32" s="92">
        <v>458076</v>
      </c>
      <c r="M32" s="94">
        <f>SUM(N32:P32)</f>
        <v>838065</v>
      </c>
      <c r="N32" s="94">
        <v>788633</v>
      </c>
      <c r="O32" s="94">
        <v>49432</v>
      </c>
      <c r="P32" s="92" t="s">
        <v>28</v>
      </c>
    </row>
    <row r="33" spans="1:16" ht="15" customHeight="1">
      <c r="A33" s="21"/>
      <c r="B33" s="64" t="s">
        <v>382</v>
      </c>
      <c r="C33" s="87">
        <v>15</v>
      </c>
      <c r="D33" s="87">
        <f>SUM(E33,H33)</f>
        <v>395</v>
      </c>
      <c r="E33" s="87">
        <f>SUM(F33:G33)</f>
        <v>395</v>
      </c>
      <c r="F33" s="87">
        <v>191</v>
      </c>
      <c r="G33" s="87">
        <v>204</v>
      </c>
      <c r="H33" s="92" t="s">
        <v>28</v>
      </c>
      <c r="I33" s="92" t="s">
        <v>28</v>
      </c>
      <c r="J33" s="92" t="s">
        <v>28</v>
      </c>
      <c r="K33" s="92">
        <v>140106</v>
      </c>
      <c r="L33" s="92">
        <v>423174</v>
      </c>
      <c r="M33" s="94">
        <f>SUM(N33:P33)</f>
        <v>687063</v>
      </c>
      <c r="N33" s="94">
        <v>686083</v>
      </c>
      <c r="O33" s="94">
        <v>918</v>
      </c>
      <c r="P33" s="92">
        <v>62</v>
      </c>
    </row>
    <row r="34" spans="1:16" ht="15" customHeight="1">
      <c r="A34" s="21"/>
      <c r="B34" s="64" t="s">
        <v>385</v>
      </c>
      <c r="C34" s="87">
        <v>22</v>
      </c>
      <c r="D34" s="87">
        <f>SUM(E34,H34)</f>
        <v>1947</v>
      </c>
      <c r="E34" s="87">
        <f>SUM(F34:G34)</f>
        <v>1947</v>
      </c>
      <c r="F34" s="87">
        <v>1076</v>
      </c>
      <c r="G34" s="87">
        <v>871</v>
      </c>
      <c r="H34" s="92" t="s">
        <v>28</v>
      </c>
      <c r="I34" s="92" t="s">
        <v>28</v>
      </c>
      <c r="J34" s="92" t="s">
        <v>28</v>
      </c>
      <c r="K34" s="92">
        <v>753335</v>
      </c>
      <c r="L34" s="92">
        <v>2489536</v>
      </c>
      <c r="M34" s="94">
        <f>SUM(N34:P34)</f>
        <v>4711802</v>
      </c>
      <c r="N34" s="94">
        <v>4662391</v>
      </c>
      <c r="O34" s="86">
        <v>49261</v>
      </c>
      <c r="P34" s="92">
        <v>150</v>
      </c>
    </row>
    <row r="35" spans="1:16" ht="15" customHeight="1">
      <c r="A35" s="21"/>
      <c r="B35" s="21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</row>
    <row r="36" spans="1:16" ht="15" customHeight="1">
      <c r="A36" s="21"/>
      <c r="B36" s="75" t="s">
        <v>141</v>
      </c>
      <c r="C36" s="85">
        <f>SUM(C37:C41)</f>
        <v>27</v>
      </c>
      <c r="D36" s="85">
        <v>290</v>
      </c>
      <c r="E36" s="85">
        <v>280</v>
      </c>
      <c r="F36" s="85">
        <v>156</v>
      </c>
      <c r="G36" s="85">
        <v>124</v>
      </c>
      <c r="H36" s="85">
        <f>SUM(H37:H41)</f>
        <v>10</v>
      </c>
      <c r="I36" s="85">
        <f>SUM(I37:I41)</f>
        <v>6</v>
      </c>
      <c r="J36" s="85">
        <f>SUM(J37:J41)</f>
        <v>4</v>
      </c>
      <c r="K36" s="85">
        <v>89812</v>
      </c>
      <c r="L36" s="85">
        <v>193692</v>
      </c>
      <c r="M36" s="85">
        <v>362935</v>
      </c>
      <c r="N36" s="85">
        <v>280117</v>
      </c>
      <c r="O36" s="85">
        <v>81832</v>
      </c>
      <c r="P36" s="85">
        <f>SUM(P37:P41)</f>
        <v>986</v>
      </c>
    </row>
    <row r="37" spans="1:16" ht="15" customHeight="1">
      <c r="A37" s="21"/>
      <c r="B37" s="64" t="s">
        <v>383</v>
      </c>
      <c r="C37" s="87">
        <v>7</v>
      </c>
      <c r="D37" s="87">
        <f>SUM(E37,H37)</f>
        <v>15</v>
      </c>
      <c r="E37" s="87">
        <f>SUM(F37:G37)</f>
        <v>6</v>
      </c>
      <c r="F37" s="87">
        <v>3</v>
      </c>
      <c r="G37" s="87">
        <v>3</v>
      </c>
      <c r="H37" s="87">
        <f>SUM(I37:J37)</f>
        <v>9</v>
      </c>
      <c r="I37" s="92">
        <v>5</v>
      </c>
      <c r="J37" s="92">
        <v>4</v>
      </c>
      <c r="K37" s="92">
        <v>1268</v>
      </c>
      <c r="L37" s="92">
        <v>3292</v>
      </c>
      <c r="M37" s="94">
        <f>SUM(N37:P37)</f>
        <v>6852</v>
      </c>
      <c r="N37" s="94">
        <v>2497</v>
      </c>
      <c r="O37" s="94">
        <v>4355</v>
      </c>
      <c r="P37" s="92" t="s">
        <v>28</v>
      </c>
    </row>
    <row r="38" spans="1:16" ht="15" customHeight="1">
      <c r="A38" s="287" t="s">
        <v>270</v>
      </c>
      <c r="B38" s="64" t="s">
        <v>384</v>
      </c>
      <c r="C38" s="87">
        <v>8</v>
      </c>
      <c r="D38" s="87">
        <f>SUM(E38,H38)</f>
        <v>46</v>
      </c>
      <c r="E38" s="87">
        <f>SUM(F38:G38)</f>
        <v>45</v>
      </c>
      <c r="F38" s="87">
        <v>29</v>
      </c>
      <c r="G38" s="87">
        <v>16</v>
      </c>
      <c r="H38" s="87">
        <f>SUM(I38:J38)</f>
        <v>1</v>
      </c>
      <c r="I38" s="92">
        <v>1</v>
      </c>
      <c r="J38" s="92" t="s">
        <v>28</v>
      </c>
      <c r="K38" s="92">
        <v>15596</v>
      </c>
      <c r="L38" s="92">
        <v>20884</v>
      </c>
      <c r="M38" s="94">
        <f>SUM(N38:P38)</f>
        <v>49925</v>
      </c>
      <c r="N38" s="94">
        <v>47367</v>
      </c>
      <c r="O38" s="94">
        <v>2558</v>
      </c>
      <c r="P38" s="92" t="s">
        <v>28</v>
      </c>
    </row>
    <row r="39" spans="1:16" ht="15" customHeight="1">
      <c r="A39" s="332"/>
      <c r="B39" s="64" t="s">
        <v>381</v>
      </c>
      <c r="C39" s="87">
        <v>7</v>
      </c>
      <c r="D39" s="87">
        <f>SUM(E39,H39)</f>
        <v>99</v>
      </c>
      <c r="E39" s="87">
        <f>SUM(F39:G39)</f>
        <v>99</v>
      </c>
      <c r="F39" s="87">
        <v>52</v>
      </c>
      <c r="G39" s="87">
        <v>47</v>
      </c>
      <c r="H39" s="92" t="s">
        <v>28</v>
      </c>
      <c r="I39" s="92" t="s">
        <v>28</v>
      </c>
      <c r="J39" s="92" t="s">
        <v>28</v>
      </c>
      <c r="K39" s="92">
        <v>35186</v>
      </c>
      <c r="L39" s="92">
        <v>53032</v>
      </c>
      <c r="M39" s="94">
        <v>126965</v>
      </c>
      <c r="N39" s="86" t="s">
        <v>247</v>
      </c>
      <c r="O39" s="86" t="s">
        <v>247</v>
      </c>
      <c r="P39" s="92">
        <v>986</v>
      </c>
    </row>
    <row r="40" spans="1:16" ht="15" customHeight="1">
      <c r="A40" s="21"/>
      <c r="B40" s="64" t="s">
        <v>382</v>
      </c>
      <c r="C40" s="87">
        <v>4</v>
      </c>
      <c r="D40" s="92" t="s">
        <v>247</v>
      </c>
      <c r="E40" s="92" t="s">
        <v>247</v>
      </c>
      <c r="F40" s="92" t="s">
        <v>247</v>
      </c>
      <c r="G40" s="92" t="s">
        <v>247</v>
      </c>
      <c r="H40" s="92" t="s">
        <v>28</v>
      </c>
      <c r="I40" s="92" t="s">
        <v>28</v>
      </c>
      <c r="J40" s="92" t="s">
        <v>28</v>
      </c>
      <c r="K40" s="92" t="s">
        <v>247</v>
      </c>
      <c r="L40" s="92" t="s">
        <v>247</v>
      </c>
      <c r="M40" s="86" t="s">
        <v>247</v>
      </c>
      <c r="N40" s="86" t="s">
        <v>247</v>
      </c>
      <c r="O40" s="86" t="s">
        <v>247</v>
      </c>
      <c r="P40" s="92" t="s">
        <v>28</v>
      </c>
    </row>
    <row r="41" spans="1:16" ht="15" customHeight="1">
      <c r="A41" s="21"/>
      <c r="B41" s="64" t="s">
        <v>385</v>
      </c>
      <c r="C41" s="92">
        <v>1</v>
      </c>
      <c r="D41" s="92" t="s">
        <v>273</v>
      </c>
      <c r="E41" s="92" t="s">
        <v>273</v>
      </c>
      <c r="F41" s="92" t="s">
        <v>247</v>
      </c>
      <c r="G41" s="92" t="s">
        <v>247</v>
      </c>
      <c r="H41" s="92" t="s">
        <v>28</v>
      </c>
      <c r="I41" s="92" t="s">
        <v>28</v>
      </c>
      <c r="J41" s="92" t="s">
        <v>28</v>
      </c>
      <c r="K41" s="92" t="s">
        <v>247</v>
      </c>
      <c r="L41" s="92" t="s">
        <v>247</v>
      </c>
      <c r="M41" s="92" t="s">
        <v>273</v>
      </c>
      <c r="N41" s="92" t="s">
        <v>247</v>
      </c>
      <c r="O41" s="92" t="s">
        <v>247</v>
      </c>
      <c r="P41" s="92" t="s">
        <v>28</v>
      </c>
    </row>
    <row r="42" spans="1:16" ht="15" customHeight="1">
      <c r="A42" s="21"/>
      <c r="B42" s="21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</row>
    <row r="43" spans="1:16" ht="15" customHeight="1">
      <c r="A43" s="21"/>
      <c r="B43" s="75" t="s">
        <v>141</v>
      </c>
      <c r="C43" s="85">
        <f>SUM(C44:C48)</f>
        <v>15</v>
      </c>
      <c r="D43" s="85">
        <v>112</v>
      </c>
      <c r="E43" s="85">
        <v>102</v>
      </c>
      <c r="F43" s="93" t="s">
        <v>434</v>
      </c>
      <c r="G43" s="93" t="s">
        <v>434</v>
      </c>
      <c r="H43" s="93" t="s">
        <v>434</v>
      </c>
      <c r="I43" s="93" t="s">
        <v>434</v>
      </c>
      <c r="J43" s="85">
        <f>SUM(J44:J48)</f>
        <v>4</v>
      </c>
      <c r="K43" s="85">
        <v>28277</v>
      </c>
      <c r="L43" s="85">
        <v>68300</v>
      </c>
      <c r="M43" s="85">
        <v>113697</v>
      </c>
      <c r="N43" s="85">
        <v>100633</v>
      </c>
      <c r="O43" s="85">
        <v>12964</v>
      </c>
      <c r="P43" s="85">
        <f>SUM(P44:P48)</f>
        <v>100</v>
      </c>
    </row>
    <row r="44" spans="1:16" ht="15" customHeight="1">
      <c r="A44" s="21"/>
      <c r="B44" s="64" t="s">
        <v>383</v>
      </c>
      <c r="C44" s="87">
        <v>7</v>
      </c>
      <c r="D44" s="87">
        <v>14</v>
      </c>
      <c r="E44" s="92" t="s">
        <v>247</v>
      </c>
      <c r="F44" s="92" t="s">
        <v>247</v>
      </c>
      <c r="G44" s="92" t="s">
        <v>247</v>
      </c>
      <c r="H44" s="92" t="s">
        <v>247</v>
      </c>
      <c r="I44" s="92" t="s">
        <v>247</v>
      </c>
      <c r="J44" s="92">
        <v>3</v>
      </c>
      <c r="K44" s="92">
        <v>1507</v>
      </c>
      <c r="L44" s="92">
        <v>4432</v>
      </c>
      <c r="M44" s="94">
        <f>SUM(N44:P44)</f>
        <v>7410</v>
      </c>
      <c r="N44" s="86">
        <v>5720</v>
      </c>
      <c r="O44" s="86">
        <v>1590</v>
      </c>
      <c r="P44" s="92">
        <v>100</v>
      </c>
    </row>
    <row r="45" spans="1:16" ht="15" customHeight="1">
      <c r="A45" s="287" t="s">
        <v>271</v>
      </c>
      <c r="B45" s="64" t="s">
        <v>384</v>
      </c>
      <c r="C45" s="87">
        <v>4</v>
      </c>
      <c r="D45" s="92">
        <f>SUM(E45,H45)</f>
        <v>22</v>
      </c>
      <c r="E45" s="92">
        <f>SUM(F45:G45)</f>
        <v>20</v>
      </c>
      <c r="F45" s="92">
        <v>8</v>
      </c>
      <c r="G45" s="92">
        <v>12</v>
      </c>
      <c r="H45" s="92">
        <f>SUM(I45:J45)</f>
        <v>2</v>
      </c>
      <c r="I45" s="92">
        <v>1</v>
      </c>
      <c r="J45" s="92">
        <v>1</v>
      </c>
      <c r="K45" s="92">
        <v>5630</v>
      </c>
      <c r="L45" s="92">
        <v>4046</v>
      </c>
      <c r="M45" s="86">
        <v>8052</v>
      </c>
      <c r="N45" s="86" t="s">
        <v>247</v>
      </c>
      <c r="O45" s="86" t="s">
        <v>247</v>
      </c>
      <c r="P45" s="92" t="s">
        <v>28</v>
      </c>
    </row>
    <row r="46" spans="1:16" ht="15" customHeight="1">
      <c r="A46" s="287"/>
      <c r="B46" s="64" t="s">
        <v>381</v>
      </c>
      <c r="C46" s="87">
        <v>2</v>
      </c>
      <c r="D46" s="92" t="s">
        <v>247</v>
      </c>
      <c r="E46" s="92" t="s">
        <v>247</v>
      </c>
      <c r="F46" s="92" t="s">
        <v>247</v>
      </c>
      <c r="G46" s="92" t="s">
        <v>247</v>
      </c>
      <c r="H46" s="92" t="s">
        <v>28</v>
      </c>
      <c r="I46" s="92" t="s">
        <v>28</v>
      </c>
      <c r="J46" s="92" t="s">
        <v>28</v>
      </c>
      <c r="K46" s="92" t="s">
        <v>247</v>
      </c>
      <c r="L46" s="92" t="s">
        <v>247</v>
      </c>
      <c r="M46" s="92" t="s">
        <v>247</v>
      </c>
      <c r="N46" s="92" t="s">
        <v>247</v>
      </c>
      <c r="O46" s="92" t="s">
        <v>247</v>
      </c>
      <c r="P46" s="92" t="s">
        <v>28</v>
      </c>
    </row>
    <row r="47" spans="1:16" ht="15" customHeight="1">
      <c r="A47" s="35"/>
      <c r="B47" s="64" t="s">
        <v>382</v>
      </c>
      <c r="C47" s="87">
        <v>2</v>
      </c>
      <c r="D47" s="92" t="s">
        <v>247</v>
      </c>
      <c r="E47" s="92" t="s">
        <v>247</v>
      </c>
      <c r="F47" s="92" t="s">
        <v>247</v>
      </c>
      <c r="G47" s="92" t="s">
        <v>247</v>
      </c>
      <c r="H47" s="92" t="s">
        <v>28</v>
      </c>
      <c r="I47" s="92" t="s">
        <v>28</v>
      </c>
      <c r="J47" s="92" t="s">
        <v>28</v>
      </c>
      <c r="K47" s="92" t="s">
        <v>247</v>
      </c>
      <c r="L47" s="92" t="s">
        <v>247</v>
      </c>
      <c r="M47" s="92" t="s">
        <v>247</v>
      </c>
      <c r="N47" s="92" t="s">
        <v>247</v>
      </c>
      <c r="O47" s="92" t="s">
        <v>248</v>
      </c>
      <c r="P47" s="92" t="s">
        <v>28</v>
      </c>
    </row>
    <row r="48" spans="1:16" ht="15" customHeight="1">
      <c r="A48" s="35"/>
      <c r="B48" s="64" t="s">
        <v>385</v>
      </c>
      <c r="C48" s="92" t="s">
        <v>248</v>
      </c>
      <c r="D48" s="92" t="s">
        <v>28</v>
      </c>
      <c r="E48" s="92" t="s">
        <v>28</v>
      </c>
      <c r="F48" s="92" t="s">
        <v>28</v>
      </c>
      <c r="G48" s="92" t="s">
        <v>28</v>
      </c>
      <c r="H48" s="92" t="s">
        <v>28</v>
      </c>
      <c r="I48" s="92" t="s">
        <v>28</v>
      </c>
      <c r="J48" s="92" t="s">
        <v>28</v>
      </c>
      <c r="K48" s="92" t="s">
        <v>28</v>
      </c>
      <c r="L48" s="92" t="s">
        <v>28</v>
      </c>
      <c r="M48" s="92" t="s">
        <v>28</v>
      </c>
      <c r="N48" s="92" t="s">
        <v>28</v>
      </c>
      <c r="O48" s="92" t="s">
        <v>28</v>
      </c>
      <c r="P48" s="92" t="s">
        <v>28</v>
      </c>
    </row>
    <row r="49" spans="1:16" ht="15" customHeight="1">
      <c r="A49" s="35"/>
      <c r="B49" s="21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</row>
    <row r="50" spans="1:16" ht="15" customHeight="1">
      <c r="A50" s="35"/>
      <c r="B50" s="75" t="s">
        <v>141</v>
      </c>
      <c r="C50" s="85">
        <f>SUM(C51:C55)</f>
        <v>651</v>
      </c>
      <c r="D50" s="85">
        <f>SUM(D51:D55)</f>
        <v>5650</v>
      </c>
      <c r="E50" s="85">
        <f aca="true" t="shared" si="3" ref="E50:P50">SUM(E51:E55)</f>
        <v>4978</v>
      </c>
      <c r="F50" s="85">
        <f t="shared" si="3"/>
        <v>3092</v>
      </c>
      <c r="G50" s="85">
        <f t="shared" si="3"/>
        <v>1886</v>
      </c>
      <c r="H50" s="85">
        <f t="shared" si="3"/>
        <v>672</v>
      </c>
      <c r="I50" s="85">
        <f t="shared" si="3"/>
        <v>423</v>
      </c>
      <c r="J50" s="85">
        <f t="shared" si="3"/>
        <v>249</v>
      </c>
      <c r="K50" s="85">
        <f t="shared" si="3"/>
        <v>1976543</v>
      </c>
      <c r="L50" s="85">
        <f t="shared" si="3"/>
        <v>3732928</v>
      </c>
      <c r="M50" s="85">
        <f t="shared" si="3"/>
        <v>8559396</v>
      </c>
      <c r="N50" s="85">
        <f t="shared" si="3"/>
        <v>8194426</v>
      </c>
      <c r="O50" s="85">
        <f t="shared" si="3"/>
        <v>363077</v>
      </c>
      <c r="P50" s="85">
        <f t="shared" si="3"/>
        <v>1893</v>
      </c>
    </row>
    <row r="51" spans="1:16" ht="15" customHeight="1">
      <c r="A51" s="35"/>
      <c r="B51" s="64" t="s">
        <v>383</v>
      </c>
      <c r="C51" s="87">
        <v>350</v>
      </c>
      <c r="D51" s="87">
        <f>SUM(E51,H51)</f>
        <v>687</v>
      </c>
      <c r="E51" s="87">
        <f>SUM(F51:G51)</f>
        <v>176</v>
      </c>
      <c r="F51" s="87">
        <v>68</v>
      </c>
      <c r="G51" s="87">
        <v>108</v>
      </c>
      <c r="H51" s="87">
        <f>SUM(I51:J51)</f>
        <v>511</v>
      </c>
      <c r="I51" s="92">
        <v>324</v>
      </c>
      <c r="J51" s="92">
        <v>187</v>
      </c>
      <c r="K51" s="92">
        <v>41417</v>
      </c>
      <c r="L51" s="92">
        <v>99000</v>
      </c>
      <c r="M51" s="94">
        <f>SUM(N51:P51)</f>
        <v>297582</v>
      </c>
      <c r="N51" s="94">
        <v>199835</v>
      </c>
      <c r="O51" s="86">
        <v>97132</v>
      </c>
      <c r="P51" s="92">
        <v>615</v>
      </c>
    </row>
    <row r="52" spans="1:16" ht="15" customHeight="1">
      <c r="A52" s="287" t="s">
        <v>272</v>
      </c>
      <c r="B52" s="64" t="s">
        <v>384</v>
      </c>
      <c r="C52" s="87">
        <v>163</v>
      </c>
      <c r="D52" s="87">
        <f>SUM(E52,H52)</f>
        <v>1006</v>
      </c>
      <c r="E52" s="87">
        <f>SUM(F52:G52)</f>
        <v>853</v>
      </c>
      <c r="F52" s="87">
        <v>522</v>
      </c>
      <c r="G52" s="87">
        <v>331</v>
      </c>
      <c r="H52" s="87">
        <f>SUM(I52:J52)</f>
        <v>153</v>
      </c>
      <c r="I52" s="92">
        <v>94</v>
      </c>
      <c r="J52" s="92">
        <v>59</v>
      </c>
      <c r="K52" s="92">
        <v>301079</v>
      </c>
      <c r="L52" s="92">
        <v>638707</v>
      </c>
      <c r="M52" s="94">
        <f>SUM(N52:P52)</f>
        <v>1445976</v>
      </c>
      <c r="N52" s="94">
        <v>1364849</v>
      </c>
      <c r="O52" s="94">
        <v>80105</v>
      </c>
      <c r="P52" s="92">
        <v>1022</v>
      </c>
    </row>
    <row r="53" spans="1:16" ht="15" customHeight="1">
      <c r="A53" s="287"/>
      <c r="B53" s="64" t="s">
        <v>381</v>
      </c>
      <c r="C53" s="87">
        <v>80</v>
      </c>
      <c r="D53" s="87">
        <f>SUM(E53,H53)</f>
        <v>1142</v>
      </c>
      <c r="E53" s="87">
        <f>SUM(F53:G53)</f>
        <v>1134</v>
      </c>
      <c r="F53" s="87">
        <v>828</v>
      </c>
      <c r="G53" s="87">
        <v>306</v>
      </c>
      <c r="H53" s="87">
        <f>SUM(I53:J53)</f>
        <v>8</v>
      </c>
      <c r="I53" s="92">
        <v>5</v>
      </c>
      <c r="J53" s="92">
        <v>3</v>
      </c>
      <c r="K53" s="92">
        <v>478004</v>
      </c>
      <c r="L53" s="92">
        <v>1033228</v>
      </c>
      <c r="M53" s="94">
        <f>SUM(N53:P53)</f>
        <v>2309483</v>
      </c>
      <c r="N53" s="94">
        <v>2223652</v>
      </c>
      <c r="O53" s="86">
        <v>85575</v>
      </c>
      <c r="P53" s="92">
        <v>256</v>
      </c>
    </row>
    <row r="54" spans="1:16" ht="15" customHeight="1">
      <c r="A54" s="35"/>
      <c r="B54" s="64" t="s">
        <v>382</v>
      </c>
      <c r="C54" s="87">
        <v>39</v>
      </c>
      <c r="D54" s="87">
        <f>SUM(E54,H54)</f>
        <v>911</v>
      </c>
      <c r="E54" s="87">
        <f>SUM(F54:G54)</f>
        <v>911</v>
      </c>
      <c r="F54" s="87">
        <v>686</v>
      </c>
      <c r="G54" s="87">
        <v>225</v>
      </c>
      <c r="H54" s="92" t="s">
        <v>28</v>
      </c>
      <c r="I54" s="92" t="s">
        <v>28</v>
      </c>
      <c r="J54" s="92" t="s">
        <v>28</v>
      </c>
      <c r="K54" s="92">
        <v>358450</v>
      </c>
      <c r="L54" s="92">
        <v>693932</v>
      </c>
      <c r="M54" s="94">
        <f>SUM(N54:P54)</f>
        <v>1627735</v>
      </c>
      <c r="N54" s="94">
        <v>1580475</v>
      </c>
      <c r="O54" s="94">
        <v>47260</v>
      </c>
      <c r="P54" s="92" t="s">
        <v>28</v>
      </c>
    </row>
    <row r="55" spans="1:16" ht="15" customHeight="1">
      <c r="A55" s="35"/>
      <c r="B55" s="64" t="s">
        <v>385</v>
      </c>
      <c r="C55" s="87">
        <v>19</v>
      </c>
      <c r="D55" s="87">
        <f>SUM(E55,H55)</f>
        <v>1904</v>
      </c>
      <c r="E55" s="87">
        <f>SUM(F55:G55)</f>
        <v>1904</v>
      </c>
      <c r="F55" s="87">
        <v>988</v>
      </c>
      <c r="G55" s="87">
        <v>916</v>
      </c>
      <c r="H55" s="92" t="s">
        <v>28</v>
      </c>
      <c r="I55" s="92" t="s">
        <v>28</v>
      </c>
      <c r="J55" s="92" t="s">
        <v>28</v>
      </c>
      <c r="K55" s="92">
        <v>797593</v>
      </c>
      <c r="L55" s="92">
        <v>1268061</v>
      </c>
      <c r="M55" s="94">
        <f>SUM(N55:P55)</f>
        <v>2878620</v>
      </c>
      <c r="N55" s="94">
        <v>2825615</v>
      </c>
      <c r="O55" s="94">
        <v>53005</v>
      </c>
      <c r="P55" s="92" t="s">
        <v>28</v>
      </c>
    </row>
    <row r="56" spans="1:16" ht="15" customHeight="1">
      <c r="A56" s="35"/>
      <c r="B56" s="21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</row>
    <row r="57" spans="1:16" ht="15" customHeight="1">
      <c r="A57" s="35"/>
      <c r="B57" s="75" t="s">
        <v>141</v>
      </c>
      <c r="C57" s="85">
        <f>SUM(C58:C62)</f>
        <v>114</v>
      </c>
      <c r="D57" s="85">
        <f>SUM(D58:D62)</f>
        <v>1918</v>
      </c>
      <c r="E57" s="85">
        <f aca="true" t="shared" si="4" ref="E57:P57">SUM(E58:E62)</f>
        <v>1871</v>
      </c>
      <c r="F57" s="85">
        <f t="shared" si="4"/>
        <v>1499</v>
      </c>
      <c r="G57" s="85">
        <f t="shared" si="4"/>
        <v>372</v>
      </c>
      <c r="H57" s="85">
        <f t="shared" si="4"/>
        <v>47</v>
      </c>
      <c r="I57" s="85">
        <f t="shared" si="4"/>
        <v>34</v>
      </c>
      <c r="J57" s="85">
        <f t="shared" si="4"/>
        <v>13</v>
      </c>
      <c r="K57" s="85">
        <f t="shared" si="4"/>
        <v>976014</v>
      </c>
      <c r="L57" s="85">
        <f t="shared" si="4"/>
        <v>2585394</v>
      </c>
      <c r="M57" s="85">
        <f t="shared" si="4"/>
        <v>4754519</v>
      </c>
      <c r="N57" s="85">
        <f t="shared" si="4"/>
        <v>4458529</v>
      </c>
      <c r="O57" s="85">
        <f t="shared" si="4"/>
        <v>295457</v>
      </c>
      <c r="P57" s="85">
        <f t="shared" si="4"/>
        <v>533</v>
      </c>
    </row>
    <row r="58" spans="1:16" ht="15" customHeight="1">
      <c r="A58" s="35"/>
      <c r="B58" s="64" t="s">
        <v>383</v>
      </c>
      <c r="C58" s="87">
        <v>33</v>
      </c>
      <c r="D58" s="94">
        <f>SUM(E58,H58)</f>
        <v>74</v>
      </c>
      <c r="E58" s="87">
        <f>SUM(F58:G58)</f>
        <v>40</v>
      </c>
      <c r="F58" s="87">
        <v>26</v>
      </c>
      <c r="G58" s="87">
        <v>14</v>
      </c>
      <c r="H58" s="87">
        <f>SUM(I58:J58)</f>
        <v>34</v>
      </c>
      <c r="I58" s="92">
        <v>25</v>
      </c>
      <c r="J58" s="92">
        <v>9</v>
      </c>
      <c r="K58" s="92">
        <v>15161</v>
      </c>
      <c r="L58" s="92">
        <v>22593</v>
      </c>
      <c r="M58" s="94">
        <f>SUM(N58:P58)</f>
        <v>65933</v>
      </c>
      <c r="N58" s="94">
        <v>35498</v>
      </c>
      <c r="O58" s="94">
        <v>29902</v>
      </c>
      <c r="P58" s="92">
        <v>533</v>
      </c>
    </row>
    <row r="59" spans="1:16" ht="15" customHeight="1">
      <c r="A59" s="287" t="s">
        <v>153</v>
      </c>
      <c r="B59" s="64" t="s">
        <v>384</v>
      </c>
      <c r="C59" s="87">
        <v>37</v>
      </c>
      <c r="D59" s="94">
        <f>SUM(E59,H59)</f>
        <v>212</v>
      </c>
      <c r="E59" s="87">
        <f>SUM(F59:G59)</f>
        <v>201</v>
      </c>
      <c r="F59" s="87">
        <v>149</v>
      </c>
      <c r="G59" s="87">
        <v>52</v>
      </c>
      <c r="H59" s="87">
        <f>SUM(I59:J59)</f>
        <v>11</v>
      </c>
      <c r="I59" s="92">
        <v>8</v>
      </c>
      <c r="J59" s="92">
        <v>3</v>
      </c>
      <c r="K59" s="92">
        <v>79953</v>
      </c>
      <c r="L59" s="92">
        <v>130925</v>
      </c>
      <c r="M59" s="94">
        <f>SUM(N59:P59)</f>
        <v>272179</v>
      </c>
      <c r="N59" s="94">
        <v>198951</v>
      </c>
      <c r="O59" s="94">
        <v>73228</v>
      </c>
      <c r="P59" s="92" t="s">
        <v>28</v>
      </c>
    </row>
    <row r="60" spans="1:16" ht="15" customHeight="1">
      <c r="A60" s="332"/>
      <c r="B60" s="64" t="s">
        <v>381</v>
      </c>
      <c r="C60" s="87">
        <v>16</v>
      </c>
      <c r="D60" s="94">
        <f>SUM(E60,H60)</f>
        <v>226</v>
      </c>
      <c r="E60" s="87">
        <f>SUM(F60:G60)</f>
        <v>224</v>
      </c>
      <c r="F60" s="87">
        <v>162</v>
      </c>
      <c r="G60" s="87">
        <v>62</v>
      </c>
      <c r="H60" s="87">
        <f>SUM(I60:J60)</f>
        <v>2</v>
      </c>
      <c r="I60" s="92">
        <v>1</v>
      </c>
      <c r="J60" s="92">
        <v>1</v>
      </c>
      <c r="K60" s="92">
        <v>95162</v>
      </c>
      <c r="L60" s="92">
        <v>222755</v>
      </c>
      <c r="M60" s="94">
        <f>SUM(N60:P60)</f>
        <v>393174</v>
      </c>
      <c r="N60" s="94">
        <v>376111</v>
      </c>
      <c r="O60" s="94">
        <v>17063</v>
      </c>
      <c r="P60" s="92" t="s">
        <v>28</v>
      </c>
    </row>
    <row r="61" spans="1:16" ht="15" customHeight="1">
      <c r="A61" s="21"/>
      <c r="B61" s="64" t="s">
        <v>382</v>
      </c>
      <c r="C61" s="87">
        <v>12</v>
      </c>
      <c r="D61" s="94">
        <f>SUM(E61,H61)</f>
        <v>290</v>
      </c>
      <c r="E61" s="87">
        <f>SUM(F61:G61)</f>
        <v>290</v>
      </c>
      <c r="F61" s="87">
        <v>227</v>
      </c>
      <c r="G61" s="87">
        <v>63</v>
      </c>
      <c r="H61" s="86" t="s">
        <v>27</v>
      </c>
      <c r="I61" s="86" t="s">
        <v>27</v>
      </c>
      <c r="J61" s="86" t="s">
        <v>27</v>
      </c>
      <c r="K61" s="92">
        <v>140705</v>
      </c>
      <c r="L61" s="92">
        <v>502189</v>
      </c>
      <c r="M61" s="94">
        <f>SUM(N61:P61)</f>
        <v>941087</v>
      </c>
      <c r="N61" s="94">
        <v>868352</v>
      </c>
      <c r="O61" s="94">
        <v>72735</v>
      </c>
      <c r="P61" s="92" t="s">
        <v>28</v>
      </c>
    </row>
    <row r="62" spans="1:16" ht="15" customHeight="1">
      <c r="A62" s="33"/>
      <c r="B62" s="141" t="s">
        <v>385</v>
      </c>
      <c r="C62" s="152">
        <v>16</v>
      </c>
      <c r="D62" s="213">
        <f>SUM(E62,H62)</f>
        <v>1116</v>
      </c>
      <c r="E62" s="87">
        <f>SUM(F62:G62)</f>
        <v>1116</v>
      </c>
      <c r="F62" s="153">
        <v>935</v>
      </c>
      <c r="G62" s="153">
        <v>181</v>
      </c>
      <c r="H62" s="154" t="s">
        <v>27</v>
      </c>
      <c r="I62" s="154" t="s">
        <v>27</v>
      </c>
      <c r="J62" s="154" t="s">
        <v>27</v>
      </c>
      <c r="K62" s="154">
        <v>645033</v>
      </c>
      <c r="L62" s="154">
        <v>1706932</v>
      </c>
      <c r="M62" s="94">
        <f>SUM(N62:P62)</f>
        <v>3082146</v>
      </c>
      <c r="N62" s="153">
        <v>2979617</v>
      </c>
      <c r="O62" s="153">
        <v>102529</v>
      </c>
      <c r="P62" s="155" t="s">
        <v>28</v>
      </c>
    </row>
    <row r="63" spans="1:16" ht="15" customHeight="1">
      <c r="A63" s="24" t="s">
        <v>154</v>
      </c>
      <c r="B63" s="24"/>
      <c r="C63" s="22"/>
      <c r="D63" s="22"/>
      <c r="E63" s="73"/>
      <c r="F63" s="22"/>
      <c r="G63" s="22"/>
      <c r="H63" s="22"/>
      <c r="I63" s="22"/>
      <c r="J63" s="22"/>
      <c r="K63" s="22"/>
      <c r="L63" s="22"/>
      <c r="M63" s="73"/>
      <c r="N63" s="22"/>
      <c r="O63" s="22"/>
      <c r="P63" s="22"/>
    </row>
  </sheetData>
  <sheetProtection/>
  <mergeCells count="23">
    <mergeCell ref="A2:P2"/>
    <mergeCell ref="A5:A7"/>
    <mergeCell ref="B5:B7"/>
    <mergeCell ref="C5:C7"/>
    <mergeCell ref="D5:J5"/>
    <mergeCell ref="K5:K7"/>
    <mergeCell ref="A3:P3"/>
    <mergeCell ref="M6:M7"/>
    <mergeCell ref="N6:N7"/>
    <mergeCell ref="E6:G6"/>
    <mergeCell ref="A52:A53"/>
    <mergeCell ref="A59:A60"/>
    <mergeCell ref="A31:A32"/>
    <mergeCell ref="A38:A39"/>
    <mergeCell ref="A45:A46"/>
    <mergeCell ref="P6:P7"/>
    <mergeCell ref="A10:A11"/>
    <mergeCell ref="A17:A18"/>
    <mergeCell ref="D6:D7"/>
    <mergeCell ref="O6:O7"/>
    <mergeCell ref="H6:J6"/>
    <mergeCell ref="L5:L7"/>
    <mergeCell ref="M5:P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4"/>
  <sheetViews>
    <sheetView zoomScale="80" zoomScaleNormal="80" zoomScalePageLayoutView="0" workbookViewId="0" topLeftCell="A1">
      <selection activeCell="A3" sqref="A3:P3"/>
    </sheetView>
  </sheetViews>
  <sheetFormatPr defaultColWidth="10.59765625" defaultRowHeight="15"/>
  <cols>
    <col min="1" max="1" width="23.59765625" style="110" customWidth="1"/>
    <col min="2" max="2" width="15.09765625" style="110" customWidth="1"/>
    <col min="3" max="10" width="11.59765625" style="110" customWidth="1"/>
    <col min="11" max="11" width="13.3984375" style="110" customWidth="1"/>
    <col min="12" max="14" width="13.59765625" style="110" customWidth="1"/>
    <col min="15" max="15" width="12.59765625" style="110" customWidth="1"/>
    <col min="16" max="16" width="10.59765625" style="110" customWidth="1"/>
    <col min="17" max="16384" width="10.59765625" style="110" customWidth="1"/>
  </cols>
  <sheetData>
    <row r="1" spans="1:16" s="145" customFormat="1" ht="19.5" customHeight="1">
      <c r="A1" s="25" t="s">
        <v>155</v>
      </c>
      <c r="P1" s="27" t="s">
        <v>156</v>
      </c>
    </row>
    <row r="2" spans="1:16" ht="19.5" customHeight="1">
      <c r="A2" s="340"/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  <c r="P2" s="340"/>
    </row>
    <row r="3" spans="1:16" ht="19.5" customHeight="1">
      <c r="A3" s="280" t="s">
        <v>387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</row>
    <row r="4" spans="1:16" ht="18" customHeight="1" thickBot="1">
      <c r="A4" s="110" t="s">
        <v>93</v>
      </c>
      <c r="P4" s="147"/>
    </row>
    <row r="5" spans="1:16" ht="15" customHeight="1">
      <c r="A5" s="341" t="s">
        <v>386</v>
      </c>
      <c r="B5" s="343" t="s">
        <v>135</v>
      </c>
      <c r="C5" s="346" t="s">
        <v>136</v>
      </c>
      <c r="D5" s="349" t="s">
        <v>137</v>
      </c>
      <c r="E5" s="350"/>
      <c r="F5" s="350"/>
      <c r="G5" s="350"/>
      <c r="H5" s="350"/>
      <c r="I5" s="350"/>
      <c r="J5" s="351"/>
      <c r="K5" s="343" t="s">
        <v>157</v>
      </c>
      <c r="L5" s="343" t="s">
        <v>158</v>
      </c>
      <c r="M5" s="349" t="s">
        <v>150</v>
      </c>
      <c r="N5" s="350"/>
      <c r="O5" s="350"/>
      <c r="P5" s="350"/>
    </row>
    <row r="6" spans="1:16" ht="15" customHeight="1">
      <c r="A6" s="339"/>
      <c r="B6" s="344"/>
      <c r="C6" s="347"/>
      <c r="D6" s="354" t="s">
        <v>138</v>
      </c>
      <c r="E6" s="356" t="s">
        <v>139</v>
      </c>
      <c r="F6" s="357"/>
      <c r="G6" s="358"/>
      <c r="H6" s="356" t="s">
        <v>140</v>
      </c>
      <c r="I6" s="357"/>
      <c r="J6" s="358"/>
      <c r="K6" s="344"/>
      <c r="L6" s="344"/>
      <c r="M6" s="354" t="s">
        <v>141</v>
      </c>
      <c r="N6" s="355" t="s">
        <v>388</v>
      </c>
      <c r="O6" s="355" t="s">
        <v>159</v>
      </c>
      <c r="P6" s="352" t="s">
        <v>143</v>
      </c>
    </row>
    <row r="7" spans="1:16" ht="15" customHeight="1">
      <c r="A7" s="342"/>
      <c r="B7" s="345"/>
      <c r="C7" s="348"/>
      <c r="D7" s="276"/>
      <c r="E7" s="148" t="s">
        <v>141</v>
      </c>
      <c r="F7" s="148" t="s">
        <v>144</v>
      </c>
      <c r="G7" s="148" t="s">
        <v>145</v>
      </c>
      <c r="H7" s="148" t="s">
        <v>141</v>
      </c>
      <c r="I7" s="148" t="s">
        <v>144</v>
      </c>
      <c r="J7" s="148" t="s">
        <v>145</v>
      </c>
      <c r="K7" s="345"/>
      <c r="L7" s="345"/>
      <c r="M7" s="276"/>
      <c r="N7" s="345"/>
      <c r="O7" s="345"/>
      <c r="P7" s="353"/>
    </row>
    <row r="8" spans="1:16" s="108" customFormat="1" ht="15" customHeight="1">
      <c r="A8" s="143"/>
      <c r="B8" s="75" t="s">
        <v>141</v>
      </c>
      <c r="C8" s="85">
        <f>SUM(C9:C13)</f>
        <v>46</v>
      </c>
      <c r="D8" s="85">
        <v>905</v>
      </c>
      <c r="E8" s="95">
        <v>884</v>
      </c>
      <c r="F8" s="85">
        <v>684</v>
      </c>
      <c r="G8" s="85">
        <v>200</v>
      </c>
      <c r="H8" s="95">
        <f>SUM(H9:H13)</f>
        <v>21</v>
      </c>
      <c r="I8" s="95">
        <f>SUM(I9:I13)</f>
        <v>13</v>
      </c>
      <c r="J8" s="95">
        <f>SUM(J9:J13)</f>
        <v>8</v>
      </c>
      <c r="K8" s="85">
        <v>411065</v>
      </c>
      <c r="L8" s="85">
        <v>1421092</v>
      </c>
      <c r="M8" s="85">
        <v>2407752</v>
      </c>
      <c r="N8" s="85">
        <v>2312267</v>
      </c>
      <c r="O8" s="85">
        <v>95097</v>
      </c>
      <c r="P8" s="214">
        <f>SUM(P9)</f>
        <v>388</v>
      </c>
    </row>
    <row r="9" spans="1:16" ht="15" customHeight="1">
      <c r="A9" s="91"/>
      <c r="B9" s="112" t="s">
        <v>389</v>
      </c>
      <c r="C9" s="87">
        <v>12</v>
      </c>
      <c r="D9" s="92" t="s">
        <v>436</v>
      </c>
      <c r="E9" s="92" t="s">
        <v>436</v>
      </c>
      <c r="F9" s="92" t="s">
        <v>436</v>
      </c>
      <c r="G9" s="92" t="s">
        <v>436</v>
      </c>
      <c r="H9" s="87">
        <f>SUM(I9:J9)</f>
        <v>14</v>
      </c>
      <c r="I9" s="92">
        <v>9</v>
      </c>
      <c r="J9" s="92">
        <v>5</v>
      </c>
      <c r="K9" s="92" t="s">
        <v>436</v>
      </c>
      <c r="L9" s="92" t="s">
        <v>436</v>
      </c>
      <c r="M9" s="86" t="s">
        <v>436</v>
      </c>
      <c r="N9" s="86" t="s">
        <v>436</v>
      </c>
      <c r="O9" s="86" t="s">
        <v>436</v>
      </c>
      <c r="P9" s="92">
        <v>388</v>
      </c>
    </row>
    <row r="10" spans="1:16" ht="15" customHeight="1">
      <c r="A10" s="255" t="s">
        <v>274</v>
      </c>
      <c r="B10" s="112" t="s">
        <v>390</v>
      </c>
      <c r="C10" s="87">
        <v>19</v>
      </c>
      <c r="D10" s="87">
        <f>SUM(E10,H10)</f>
        <v>122</v>
      </c>
      <c r="E10" s="87">
        <f>SUM(F10:G10)</f>
        <v>115</v>
      </c>
      <c r="F10" s="87">
        <v>75</v>
      </c>
      <c r="G10" s="87">
        <v>40</v>
      </c>
      <c r="H10" s="87">
        <f>SUM(I10:J10)</f>
        <v>7</v>
      </c>
      <c r="I10" s="92">
        <v>4</v>
      </c>
      <c r="J10" s="92">
        <v>3</v>
      </c>
      <c r="K10" s="92">
        <v>42219</v>
      </c>
      <c r="L10" s="92">
        <v>49642</v>
      </c>
      <c r="M10" s="94">
        <f>SUM(N10:P10)</f>
        <v>135516</v>
      </c>
      <c r="N10" s="94">
        <v>119538</v>
      </c>
      <c r="O10" s="94">
        <v>15978</v>
      </c>
      <c r="P10" s="92" t="s">
        <v>27</v>
      </c>
    </row>
    <row r="11" spans="1:16" ht="15" customHeight="1">
      <c r="A11" s="255"/>
      <c r="B11" s="112" t="s">
        <v>391</v>
      </c>
      <c r="C11" s="87">
        <v>10</v>
      </c>
      <c r="D11" s="87">
        <f>SUM(E11,H11)</f>
        <v>134</v>
      </c>
      <c r="E11" s="87">
        <f>SUM(F11:G11)</f>
        <v>134</v>
      </c>
      <c r="F11" s="92">
        <v>90</v>
      </c>
      <c r="G11" s="92">
        <v>44</v>
      </c>
      <c r="H11" s="92" t="s">
        <v>27</v>
      </c>
      <c r="I11" s="92" t="s">
        <v>27</v>
      </c>
      <c r="J11" s="92" t="s">
        <v>27</v>
      </c>
      <c r="K11" s="92">
        <v>52395</v>
      </c>
      <c r="L11" s="92">
        <v>84221</v>
      </c>
      <c r="M11" s="94">
        <f>SUM(N11:P11)</f>
        <v>196025</v>
      </c>
      <c r="N11" s="86">
        <v>126460</v>
      </c>
      <c r="O11" s="94">
        <v>69565</v>
      </c>
      <c r="P11" s="92" t="s">
        <v>27</v>
      </c>
    </row>
    <row r="12" spans="1:16" ht="15" customHeight="1">
      <c r="A12" s="113"/>
      <c r="B12" s="112" t="s">
        <v>392</v>
      </c>
      <c r="C12" s="87">
        <v>2</v>
      </c>
      <c r="D12" s="92" t="s">
        <v>436</v>
      </c>
      <c r="E12" s="92" t="s">
        <v>436</v>
      </c>
      <c r="F12" s="92" t="s">
        <v>436</v>
      </c>
      <c r="G12" s="92" t="s">
        <v>436</v>
      </c>
      <c r="H12" s="92" t="s">
        <v>27</v>
      </c>
      <c r="I12" s="92" t="s">
        <v>27</v>
      </c>
      <c r="J12" s="92" t="s">
        <v>27</v>
      </c>
      <c r="K12" s="92" t="s">
        <v>436</v>
      </c>
      <c r="L12" s="92" t="s">
        <v>436</v>
      </c>
      <c r="M12" s="86" t="s">
        <v>436</v>
      </c>
      <c r="N12" s="86" t="s">
        <v>436</v>
      </c>
      <c r="O12" s="92" t="s">
        <v>436</v>
      </c>
      <c r="P12" s="92" t="s">
        <v>27</v>
      </c>
    </row>
    <row r="13" spans="1:16" ht="15" customHeight="1">
      <c r="A13" s="113"/>
      <c r="B13" s="112" t="s">
        <v>393</v>
      </c>
      <c r="C13" s="87">
        <v>3</v>
      </c>
      <c r="D13" s="87">
        <f>SUM(E13,H13)</f>
        <v>576</v>
      </c>
      <c r="E13" s="87">
        <f>SUM(F13:G13)</f>
        <v>576</v>
      </c>
      <c r="F13" s="87">
        <v>469</v>
      </c>
      <c r="G13" s="87">
        <v>107</v>
      </c>
      <c r="H13" s="92" t="s">
        <v>27</v>
      </c>
      <c r="I13" s="92" t="s">
        <v>27</v>
      </c>
      <c r="J13" s="92" t="s">
        <v>27</v>
      </c>
      <c r="K13" s="92">
        <v>289943</v>
      </c>
      <c r="L13" s="92">
        <v>1003318</v>
      </c>
      <c r="M13" s="94">
        <f>SUM(N13:P13)</f>
        <v>1694399</v>
      </c>
      <c r="N13" s="94">
        <v>1694399</v>
      </c>
      <c r="O13" s="92" t="s">
        <v>27</v>
      </c>
      <c r="P13" s="92" t="s">
        <v>27</v>
      </c>
    </row>
    <row r="14" spans="1:16" ht="15" customHeight="1">
      <c r="A14" s="113"/>
      <c r="B14" s="91"/>
      <c r="C14" s="86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</row>
    <row r="15" spans="1:16" s="108" customFormat="1" ht="15" customHeight="1">
      <c r="A15" s="144"/>
      <c r="B15" s="75" t="s">
        <v>141</v>
      </c>
      <c r="C15" s="85">
        <f>SUM(C16:C20)</f>
        <v>915</v>
      </c>
      <c r="D15" s="85">
        <f>SUM(D16:D20)</f>
        <v>8585</v>
      </c>
      <c r="E15" s="85">
        <f aca="true" t="shared" si="0" ref="E15:P15">SUM(E16:E20)</f>
        <v>7923</v>
      </c>
      <c r="F15" s="85">
        <f t="shared" si="0"/>
        <v>5609</v>
      </c>
      <c r="G15" s="85">
        <f t="shared" si="0"/>
        <v>2314</v>
      </c>
      <c r="H15" s="85">
        <f t="shared" si="0"/>
        <v>662</v>
      </c>
      <c r="I15" s="85">
        <f t="shared" si="0"/>
        <v>451</v>
      </c>
      <c r="J15" s="85">
        <f t="shared" si="0"/>
        <v>211</v>
      </c>
      <c r="K15" s="85">
        <f t="shared" si="0"/>
        <v>3337766</v>
      </c>
      <c r="L15" s="85">
        <f t="shared" si="0"/>
        <v>7206529</v>
      </c>
      <c r="M15" s="85">
        <f t="shared" si="0"/>
        <v>14553979</v>
      </c>
      <c r="N15" s="85">
        <f t="shared" si="0"/>
        <v>11768424</v>
      </c>
      <c r="O15" s="85">
        <f t="shared" si="0"/>
        <v>2706901</v>
      </c>
      <c r="P15" s="85">
        <f t="shared" si="0"/>
        <v>78654</v>
      </c>
    </row>
    <row r="16" spans="1:16" ht="15" customHeight="1">
      <c r="A16" s="113"/>
      <c r="B16" s="112" t="s">
        <v>389</v>
      </c>
      <c r="C16" s="87">
        <v>374</v>
      </c>
      <c r="D16" s="87">
        <f>SUM(E16,H16)</f>
        <v>822</v>
      </c>
      <c r="E16" s="87">
        <f>SUM(F16:G16)</f>
        <v>360</v>
      </c>
      <c r="F16" s="87">
        <v>197</v>
      </c>
      <c r="G16" s="87">
        <v>163</v>
      </c>
      <c r="H16" s="87">
        <f>SUM(I16:J16)</f>
        <v>462</v>
      </c>
      <c r="I16" s="92">
        <v>309</v>
      </c>
      <c r="J16" s="92">
        <v>153</v>
      </c>
      <c r="K16" s="92">
        <v>122174</v>
      </c>
      <c r="L16" s="92">
        <v>217557</v>
      </c>
      <c r="M16" s="94">
        <f>SUM(N16:P16)</f>
        <v>565316</v>
      </c>
      <c r="N16" s="94">
        <v>312481</v>
      </c>
      <c r="O16" s="94">
        <v>249125</v>
      </c>
      <c r="P16" s="92">
        <v>3710</v>
      </c>
    </row>
    <row r="17" spans="1:16" ht="15" customHeight="1">
      <c r="A17" s="255" t="s">
        <v>275</v>
      </c>
      <c r="B17" s="112" t="s">
        <v>390</v>
      </c>
      <c r="C17" s="87">
        <v>363</v>
      </c>
      <c r="D17" s="87">
        <f>SUM(E17,H17)</f>
        <v>2104</v>
      </c>
      <c r="E17" s="87">
        <f>SUM(F17:G17)</f>
        <v>1910</v>
      </c>
      <c r="F17" s="87">
        <v>1239</v>
      </c>
      <c r="G17" s="87">
        <v>671</v>
      </c>
      <c r="H17" s="87">
        <f>SUM(I17:J17)</f>
        <v>194</v>
      </c>
      <c r="I17" s="92">
        <v>139</v>
      </c>
      <c r="J17" s="92">
        <v>55</v>
      </c>
      <c r="K17" s="92">
        <v>727361</v>
      </c>
      <c r="L17" s="92">
        <v>1167909</v>
      </c>
      <c r="M17" s="94">
        <f>SUM(N17:P17)</f>
        <v>2575104</v>
      </c>
      <c r="N17" s="94">
        <v>1877223</v>
      </c>
      <c r="O17" s="94">
        <v>679187</v>
      </c>
      <c r="P17" s="92">
        <v>18694</v>
      </c>
    </row>
    <row r="18" spans="1:16" ht="15" customHeight="1">
      <c r="A18" s="255"/>
      <c r="B18" s="112" t="s">
        <v>391</v>
      </c>
      <c r="C18" s="87">
        <v>91</v>
      </c>
      <c r="D18" s="87">
        <f>SUM(E18,H18)</f>
        <v>1240</v>
      </c>
      <c r="E18" s="87">
        <f>SUM(F18:G18)</f>
        <v>1237</v>
      </c>
      <c r="F18" s="87">
        <v>917</v>
      </c>
      <c r="G18" s="87">
        <v>320</v>
      </c>
      <c r="H18" s="87">
        <f>SUM(I18:J18)</f>
        <v>3</v>
      </c>
      <c r="I18" s="92">
        <v>1</v>
      </c>
      <c r="J18" s="92">
        <v>2</v>
      </c>
      <c r="K18" s="92">
        <v>518276</v>
      </c>
      <c r="L18" s="92">
        <v>1037054</v>
      </c>
      <c r="M18" s="94">
        <f>SUM(N18:P18)</f>
        <v>2127993</v>
      </c>
      <c r="N18" s="94">
        <v>1733413</v>
      </c>
      <c r="O18" s="94">
        <v>388629</v>
      </c>
      <c r="P18" s="92">
        <v>5951</v>
      </c>
    </row>
    <row r="19" spans="1:16" ht="15" customHeight="1">
      <c r="A19" s="113"/>
      <c r="B19" s="112" t="s">
        <v>392</v>
      </c>
      <c r="C19" s="87">
        <v>40</v>
      </c>
      <c r="D19" s="87">
        <f>SUM(E19,H19)</f>
        <v>1018</v>
      </c>
      <c r="E19" s="87">
        <f>SUM(F19:G19)</f>
        <v>1018</v>
      </c>
      <c r="F19" s="87">
        <v>734</v>
      </c>
      <c r="G19" s="87">
        <v>284</v>
      </c>
      <c r="H19" s="92" t="s">
        <v>27</v>
      </c>
      <c r="I19" s="92" t="s">
        <v>27</v>
      </c>
      <c r="J19" s="92" t="s">
        <v>27</v>
      </c>
      <c r="K19" s="92">
        <v>457890</v>
      </c>
      <c r="L19" s="92">
        <v>779648</v>
      </c>
      <c r="M19" s="94">
        <f>SUM(N19:P19)</f>
        <v>1679209</v>
      </c>
      <c r="N19" s="94">
        <v>1101570</v>
      </c>
      <c r="O19" s="94">
        <v>577621</v>
      </c>
      <c r="P19" s="92">
        <v>18</v>
      </c>
    </row>
    <row r="20" spans="1:16" ht="15" customHeight="1">
      <c r="A20" s="113"/>
      <c r="B20" s="112" t="s">
        <v>393</v>
      </c>
      <c r="C20" s="87">
        <v>47</v>
      </c>
      <c r="D20" s="87">
        <f>SUM(E20,H20)</f>
        <v>3401</v>
      </c>
      <c r="E20" s="87">
        <f>SUM(F20:G20)</f>
        <v>3398</v>
      </c>
      <c r="F20" s="87">
        <v>2522</v>
      </c>
      <c r="G20" s="87">
        <v>876</v>
      </c>
      <c r="H20" s="87">
        <f>SUM(I20:J20)</f>
        <v>3</v>
      </c>
      <c r="I20" s="92">
        <v>2</v>
      </c>
      <c r="J20" s="92">
        <v>1</v>
      </c>
      <c r="K20" s="92">
        <v>1512065</v>
      </c>
      <c r="L20" s="92">
        <v>4004361</v>
      </c>
      <c r="M20" s="94">
        <f>SUM(N20:P20)</f>
        <v>7606357</v>
      </c>
      <c r="N20" s="94">
        <v>6743737</v>
      </c>
      <c r="O20" s="94">
        <v>812339</v>
      </c>
      <c r="P20" s="92">
        <v>50281</v>
      </c>
    </row>
    <row r="21" spans="1:16" ht="15" customHeight="1">
      <c r="A21" s="113"/>
      <c r="B21" s="91"/>
      <c r="C21" s="86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</row>
    <row r="22" spans="1:16" s="108" customFormat="1" ht="15" customHeight="1">
      <c r="A22" s="144"/>
      <c r="B22" s="75" t="s">
        <v>141</v>
      </c>
      <c r="C22" s="85">
        <f>SUM(C23:C27)</f>
        <v>1336</v>
      </c>
      <c r="D22" s="85">
        <f>SUM(D23:D27)</f>
        <v>21308</v>
      </c>
      <c r="E22" s="85">
        <f aca="true" t="shared" si="1" ref="E22:P22">SUM(E23:E27)</f>
        <v>20383</v>
      </c>
      <c r="F22" s="85">
        <f t="shared" si="1"/>
        <v>16584</v>
      </c>
      <c r="G22" s="85">
        <f t="shared" si="1"/>
        <v>3799</v>
      </c>
      <c r="H22" s="85">
        <f t="shared" si="1"/>
        <v>925</v>
      </c>
      <c r="I22" s="85">
        <f t="shared" si="1"/>
        <v>643</v>
      </c>
      <c r="J22" s="85">
        <f t="shared" si="1"/>
        <v>282</v>
      </c>
      <c r="K22" s="85">
        <f t="shared" si="1"/>
        <v>10079377</v>
      </c>
      <c r="L22" s="85">
        <f t="shared" si="1"/>
        <v>31649349</v>
      </c>
      <c r="M22" s="85">
        <f t="shared" si="1"/>
        <v>55731929</v>
      </c>
      <c r="N22" s="85">
        <f t="shared" si="1"/>
        <v>52166059</v>
      </c>
      <c r="O22" s="85">
        <f t="shared" si="1"/>
        <v>3293703</v>
      </c>
      <c r="P22" s="85">
        <f t="shared" si="1"/>
        <v>272167</v>
      </c>
    </row>
    <row r="23" spans="1:16" ht="15" customHeight="1">
      <c r="A23" s="113"/>
      <c r="B23" s="112" t="s">
        <v>389</v>
      </c>
      <c r="C23" s="87">
        <v>631</v>
      </c>
      <c r="D23" s="87">
        <f>SUM(E23,H23)</f>
        <v>1376</v>
      </c>
      <c r="E23" s="87">
        <f>SUM(F23:G23)</f>
        <v>606</v>
      </c>
      <c r="F23" s="87">
        <v>325</v>
      </c>
      <c r="G23" s="87">
        <v>281</v>
      </c>
      <c r="H23" s="87">
        <f>SUM(I23:J23)</f>
        <v>770</v>
      </c>
      <c r="I23" s="92">
        <v>536</v>
      </c>
      <c r="J23" s="92">
        <v>234</v>
      </c>
      <c r="K23" s="92">
        <v>202020</v>
      </c>
      <c r="L23" s="92">
        <v>291065</v>
      </c>
      <c r="M23" s="94">
        <f>SUM(N23:P23)</f>
        <v>907934</v>
      </c>
      <c r="N23" s="94">
        <v>359694</v>
      </c>
      <c r="O23" s="94">
        <v>535567</v>
      </c>
      <c r="P23" s="92">
        <v>12673</v>
      </c>
    </row>
    <row r="24" spans="1:16" ht="15" customHeight="1">
      <c r="A24" s="255" t="s">
        <v>276</v>
      </c>
      <c r="B24" s="112" t="s">
        <v>390</v>
      </c>
      <c r="C24" s="87">
        <v>400</v>
      </c>
      <c r="D24" s="87">
        <f>SUM(E24,H24)</f>
        <v>2374</v>
      </c>
      <c r="E24" s="87">
        <f>SUM(F24:G24)</f>
        <v>2226</v>
      </c>
      <c r="F24" s="87">
        <v>1556</v>
      </c>
      <c r="G24" s="87">
        <v>670</v>
      </c>
      <c r="H24" s="87">
        <f>SUM(I24:J24)</f>
        <v>148</v>
      </c>
      <c r="I24" s="92">
        <v>102</v>
      </c>
      <c r="J24" s="92">
        <v>46</v>
      </c>
      <c r="K24" s="92">
        <v>897449</v>
      </c>
      <c r="L24" s="92">
        <v>984121</v>
      </c>
      <c r="M24" s="94">
        <f>SUM(N24:P24)</f>
        <v>2743721</v>
      </c>
      <c r="N24" s="94">
        <v>1553059</v>
      </c>
      <c r="O24" s="94">
        <v>1157616</v>
      </c>
      <c r="P24" s="92">
        <v>33046</v>
      </c>
    </row>
    <row r="25" spans="1:16" ht="15" customHeight="1">
      <c r="A25" s="255"/>
      <c r="B25" s="112" t="s">
        <v>391</v>
      </c>
      <c r="C25" s="87">
        <v>131</v>
      </c>
      <c r="D25" s="87">
        <f>SUM(E25,H25)</f>
        <v>1845</v>
      </c>
      <c r="E25" s="87">
        <f>SUM(F25:G25)</f>
        <v>1839</v>
      </c>
      <c r="F25" s="87">
        <v>1423</v>
      </c>
      <c r="G25" s="87">
        <v>416</v>
      </c>
      <c r="H25" s="87">
        <f>SUM(I25:J25)</f>
        <v>6</v>
      </c>
      <c r="I25" s="92">
        <v>4</v>
      </c>
      <c r="J25" s="92">
        <v>2</v>
      </c>
      <c r="K25" s="92">
        <v>795969</v>
      </c>
      <c r="L25" s="92">
        <v>1592766</v>
      </c>
      <c r="M25" s="94">
        <f>SUM(N25:P25)</f>
        <v>3219137</v>
      </c>
      <c r="N25" s="94">
        <v>2657027</v>
      </c>
      <c r="O25" s="94">
        <v>522808</v>
      </c>
      <c r="P25" s="92">
        <v>39302</v>
      </c>
    </row>
    <row r="26" spans="1:16" ht="15" customHeight="1">
      <c r="A26" s="113"/>
      <c r="B26" s="112" t="s">
        <v>392</v>
      </c>
      <c r="C26" s="87">
        <v>55</v>
      </c>
      <c r="D26" s="87">
        <f>SUM(E26,H26)</f>
        <v>1409</v>
      </c>
      <c r="E26" s="87">
        <f>SUM(F26:G26)</f>
        <v>1409</v>
      </c>
      <c r="F26" s="87">
        <v>1108</v>
      </c>
      <c r="G26" s="87">
        <v>301</v>
      </c>
      <c r="H26" s="92" t="s">
        <v>27</v>
      </c>
      <c r="I26" s="92" t="s">
        <v>27</v>
      </c>
      <c r="J26" s="92" t="s">
        <v>27</v>
      </c>
      <c r="K26" s="92">
        <v>660197</v>
      </c>
      <c r="L26" s="92">
        <v>1430248</v>
      </c>
      <c r="M26" s="94">
        <f>SUM(N26:P26)</f>
        <v>2842085</v>
      </c>
      <c r="N26" s="94">
        <v>2572619</v>
      </c>
      <c r="O26" s="94">
        <v>240225</v>
      </c>
      <c r="P26" s="92">
        <v>29241</v>
      </c>
    </row>
    <row r="27" spans="1:16" ht="15" customHeight="1">
      <c r="A27" s="113"/>
      <c r="B27" s="112" t="s">
        <v>393</v>
      </c>
      <c r="C27" s="87">
        <v>119</v>
      </c>
      <c r="D27" s="87">
        <f>SUM(E27,H27)</f>
        <v>14304</v>
      </c>
      <c r="E27" s="87">
        <f>SUM(F27:G27)</f>
        <v>14303</v>
      </c>
      <c r="F27" s="87">
        <v>12172</v>
      </c>
      <c r="G27" s="87">
        <v>2131</v>
      </c>
      <c r="H27" s="87">
        <f>SUM(I27:J27)</f>
        <v>1</v>
      </c>
      <c r="I27" s="92">
        <v>1</v>
      </c>
      <c r="J27" s="92" t="s">
        <v>27</v>
      </c>
      <c r="K27" s="92">
        <v>7523742</v>
      </c>
      <c r="L27" s="92">
        <v>27351149</v>
      </c>
      <c r="M27" s="94">
        <f>SUM(N27:P27)</f>
        <v>46019052</v>
      </c>
      <c r="N27" s="94">
        <v>45023660</v>
      </c>
      <c r="O27" s="94">
        <v>837487</v>
      </c>
      <c r="P27" s="92">
        <v>157905</v>
      </c>
    </row>
    <row r="28" spans="1:16" ht="15" customHeight="1">
      <c r="A28" s="113"/>
      <c r="B28" s="91"/>
      <c r="C28" s="86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</row>
    <row r="29" spans="1:16" s="108" customFormat="1" ht="15" customHeight="1">
      <c r="A29" s="144"/>
      <c r="B29" s="75" t="s">
        <v>141</v>
      </c>
      <c r="C29" s="85">
        <f>SUM(C30:C34)</f>
        <v>307</v>
      </c>
      <c r="D29" s="85">
        <f>SUM(D30:D34)</f>
        <v>19135</v>
      </c>
      <c r="E29" s="85">
        <f aca="true" t="shared" si="2" ref="E29:P29">SUM(E30:E34)</f>
        <v>19021</v>
      </c>
      <c r="F29" s="85">
        <f t="shared" si="2"/>
        <v>9834</v>
      </c>
      <c r="G29" s="85">
        <f t="shared" si="2"/>
        <v>9187</v>
      </c>
      <c r="H29" s="85">
        <f t="shared" si="2"/>
        <v>114</v>
      </c>
      <c r="I29" s="85">
        <f t="shared" si="2"/>
        <v>70</v>
      </c>
      <c r="J29" s="85">
        <f t="shared" si="2"/>
        <v>44</v>
      </c>
      <c r="K29" s="85">
        <f t="shared" si="2"/>
        <v>7825509</v>
      </c>
      <c r="L29" s="85">
        <f t="shared" si="2"/>
        <v>39084837</v>
      </c>
      <c r="M29" s="85">
        <f t="shared" si="2"/>
        <v>57520241</v>
      </c>
      <c r="N29" s="85">
        <f t="shared" si="2"/>
        <v>54947036</v>
      </c>
      <c r="O29" s="85">
        <f t="shared" si="2"/>
        <v>2535264</v>
      </c>
      <c r="P29" s="85">
        <f t="shared" si="2"/>
        <v>37941</v>
      </c>
    </row>
    <row r="30" spans="1:16" ht="15" customHeight="1">
      <c r="A30" s="113"/>
      <c r="B30" s="112" t="s">
        <v>389</v>
      </c>
      <c r="C30" s="87">
        <v>39</v>
      </c>
      <c r="D30" s="87">
        <f>SUM(E30,H30)</f>
        <v>84</v>
      </c>
      <c r="E30" s="87">
        <f>SUM(F30:G30)</f>
        <v>43</v>
      </c>
      <c r="F30" s="87">
        <v>20</v>
      </c>
      <c r="G30" s="87">
        <v>23</v>
      </c>
      <c r="H30" s="87">
        <f>SUM(I30:J30)</f>
        <v>41</v>
      </c>
      <c r="I30" s="92">
        <v>26</v>
      </c>
      <c r="J30" s="92">
        <v>15</v>
      </c>
      <c r="K30" s="92">
        <v>12820</v>
      </c>
      <c r="L30" s="92">
        <v>19046</v>
      </c>
      <c r="M30" s="94">
        <f>SUM(N30:P30)</f>
        <v>55354</v>
      </c>
      <c r="N30" s="94">
        <v>31538</v>
      </c>
      <c r="O30" s="94">
        <v>23736</v>
      </c>
      <c r="P30" s="92">
        <v>80</v>
      </c>
    </row>
    <row r="31" spans="1:16" ht="15" customHeight="1">
      <c r="A31" s="255" t="s">
        <v>277</v>
      </c>
      <c r="B31" s="112" t="s">
        <v>390</v>
      </c>
      <c r="C31" s="87">
        <v>79</v>
      </c>
      <c r="D31" s="87">
        <f>SUM(E31,H31)</f>
        <v>499</v>
      </c>
      <c r="E31" s="87">
        <f>SUM(F31:G31)</f>
        <v>450</v>
      </c>
      <c r="F31" s="87">
        <v>197</v>
      </c>
      <c r="G31" s="87">
        <v>253</v>
      </c>
      <c r="H31" s="87">
        <f>SUM(I31:J31)</f>
        <v>49</v>
      </c>
      <c r="I31" s="92">
        <v>31</v>
      </c>
      <c r="J31" s="92">
        <v>18</v>
      </c>
      <c r="K31" s="92">
        <v>136735</v>
      </c>
      <c r="L31" s="92">
        <v>199983</v>
      </c>
      <c r="M31" s="94">
        <f>SUM(N31:P31)</f>
        <v>464471</v>
      </c>
      <c r="N31" s="94">
        <v>338477</v>
      </c>
      <c r="O31" s="94">
        <v>125553</v>
      </c>
      <c r="P31" s="92">
        <v>441</v>
      </c>
    </row>
    <row r="32" spans="1:16" ht="15" customHeight="1">
      <c r="A32" s="339"/>
      <c r="B32" s="112" t="s">
        <v>391</v>
      </c>
      <c r="C32" s="87">
        <v>52</v>
      </c>
      <c r="D32" s="87">
        <f>SUM(E32,H32)</f>
        <v>717</v>
      </c>
      <c r="E32" s="87">
        <f>SUM(F32:G32)</f>
        <v>698</v>
      </c>
      <c r="F32" s="87">
        <v>238</v>
      </c>
      <c r="G32" s="87">
        <v>460</v>
      </c>
      <c r="H32" s="87">
        <f>SUM(I32:J32)</f>
        <v>19</v>
      </c>
      <c r="I32" s="92">
        <v>11</v>
      </c>
      <c r="J32" s="92">
        <v>8</v>
      </c>
      <c r="K32" s="92">
        <v>173008</v>
      </c>
      <c r="L32" s="92">
        <v>214484</v>
      </c>
      <c r="M32" s="94">
        <f>SUM(N32:P32)</f>
        <v>452025</v>
      </c>
      <c r="N32" s="94">
        <v>276785</v>
      </c>
      <c r="O32" s="94">
        <v>173932</v>
      </c>
      <c r="P32" s="92">
        <v>1308</v>
      </c>
    </row>
    <row r="33" spans="1:16" ht="15" customHeight="1">
      <c r="A33" s="91"/>
      <c r="B33" s="112" t="s">
        <v>392</v>
      </c>
      <c r="C33" s="87">
        <v>39</v>
      </c>
      <c r="D33" s="87">
        <f>SUM(E33,H33)</f>
        <v>950</v>
      </c>
      <c r="E33" s="87">
        <f>SUM(F33:G33)</f>
        <v>945</v>
      </c>
      <c r="F33" s="87">
        <v>264</v>
      </c>
      <c r="G33" s="87">
        <v>681</v>
      </c>
      <c r="H33" s="87">
        <f>SUM(I33:J33)</f>
        <v>5</v>
      </c>
      <c r="I33" s="92">
        <v>2</v>
      </c>
      <c r="J33" s="92">
        <v>3</v>
      </c>
      <c r="K33" s="92">
        <v>245468</v>
      </c>
      <c r="L33" s="92">
        <v>444610</v>
      </c>
      <c r="M33" s="94">
        <f>SUM(N33:P33)</f>
        <v>834939</v>
      </c>
      <c r="N33" s="94">
        <v>594196</v>
      </c>
      <c r="O33" s="94">
        <v>239662</v>
      </c>
      <c r="P33" s="92">
        <v>1081</v>
      </c>
    </row>
    <row r="34" spans="1:16" ht="15" customHeight="1">
      <c r="A34" s="91"/>
      <c r="B34" s="112" t="s">
        <v>393</v>
      </c>
      <c r="C34" s="87">
        <v>98</v>
      </c>
      <c r="D34" s="87">
        <f>SUM(E34,H34)</f>
        <v>16885</v>
      </c>
      <c r="E34" s="87">
        <f>SUM(F34:G34)</f>
        <v>16885</v>
      </c>
      <c r="F34" s="87">
        <v>9115</v>
      </c>
      <c r="G34" s="87">
        <v>7770</v>
      </c>
      <c r="H34" s="92" t="s">
        <v>27</v>
      </c>
      <c r="I34" s="92" t="s">
        <v>27</v>
      </c>
      <c r="J34" s="92" t="s">
        <v>27</v>
      </c>
      <c r="K34" s="92">
        <v>7257478</v>
      </c>
      <c r="L34" s="92">
        <v>38206714</v>
      </c>
      <c r="M34" s="94">
        <f>SUM(N34:P34)</f>
        <v>55713452</v>
      </c>
      <c r="N34" s="94">
        <v>53706040</v>
      </c>
      <c r="O34" s="94">
        <v>1972381</v>
      </c>
      <c r="P34" s="92">
        <v>35031</v>
      </c>
    </row>
    <row r="35" spans="1:16" ht="15" customHeight="1">
      <c r="A35" s="91"/>
      <c r="B35" s="91"/>
      <c r="C35" s="86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</row>
    <row r="36" spans="1:16" s="108" customFormat="1" ht="15" customHeight="1">
      <c r="A36" s="143"/>
      <c r="B36" s="75" t="s">
        <v>141</v>
      </c>
      <c r="C36" s="85">
        <f>SUM(C37:C41)</f>
        <v>135</v>
      </c>
      <c r="D36" s="85">
        <f>SUM(D37:D41)</f>
        <v>2487</v>
      </c>
      <c r="E36" s="85">
        <f aca="true" t="shared" si="3" ref="E36:P36">SUM(E37:E41)</f>
        <v>2423</v>
      </c>
      <c r="F36" s="85">
        <f t="shared" si="3"/>
        <v>1969</v>
      </c>
      <c r="G36" s="85">
        <f t="shared" si="3"/>
        <v>454</v>
      </c>
      <c r="H36" s="85">
        <f t="shared" si="3"/>
        <v>64</v>
      </c>
      <c r="I36" s="85">
        <f t="shared" si="3"/>
        <v>44</v>
      </c>
      <c r="J36" s="85">
        <f t="shared" si="3"/>
        <v>20</v>
      </c>
      <c r="K36" s="85">
        <f t="shared" si="3"/>
        <v>1117690</v>
      </c>
      <c r="L36" s="85">
        <f t="shared" si="3"/>
        <v>3229250</v>
      </c>
      <c r="M36" s="85">
        <f t="shared" si="3"/>
        <v>5524324</v>
      </c>
      <c r="N36" s="85">
        <f t="shared" si="3"/>
        <v>4988147</v>
      </c>
      <c r="O36" s="85">
        <f t="shared" si="3"/>
        <v>393798</v>
      </c>
      <c r="P36" s="85">
        <f t="shared" si="3"/>
        <v>142379</v>
      </c>
    </row>
    <row r="37" spans="1:16" ht="15" customHeight="1">
      <c r="A37" s="91"/>
      <c r="B37" s="112" t="s">
        <v>389</v>
      </c>
      <c r="C37" s="87">
        <v>48</v>
      </c>
      <c r="D37" s="87">
        <f>SUM(E37,H37)</f>
        <v>93</v>
      </c>
      <c r="E37" s="87">
        <f>SUM(F37:G37)</f>
        <v>44</v>
      </c>
      <c r="F37" s="87">
        <v>27</v>
      </c>
      <c r="G37" s="87">
        <v>17</v>
      </c>
      <c r="H37" s="87">
        <f>SUM(I37:J37)</f>
        <v>49</v>
      </c>
      <c r="I37" s="92">
        <v>36</v>
      </c>
      <c r="J37" s="92">
        <v>13</v>
      </c>
      <c r="K37" s="92">
        <v>15380</v>
      </c>
      <c r="L37" s="92">
        <v>20159</v>
      </c>
      <c r="M37" s="94">
        <f>SUM(N37:P37)</f>
        <v>63287</v>
      </c>
      <c r="N37" s="94">
        <v>26740</v>
      </c>
      <c r="O37" s="94">
        <v>36367</v>
      </c>
      <c r="P37" s="92">
        <v>180</v>
      </c>
    </row>
    <row r="38" spans="1:16" ht="15" customHeight="1">
      <c r="A38" s="255" t="s">
        <v>278</v>
      </c>
      <c r="B38" s="112" t="s">
        <v>390</v>
      </c>
      <c r="C38" s="87">
        <v>27</v>
      </c>
      <c r="D38" s="87">
        <f>SUM(E38,H38)</f>
        <v>160</v>
      </c>
      <c r="E38" s="87">
        <f>SUM(F38:G38)</f>
        <v>147</v>
      </c>
      <c r="F38" s="87">
        <v>113</v>
      </c>
      <c r="G38" s="87">
        <v>34</v>
      </c>
      <c r="H38" s="87">
        <f>SUM(I38:J38)</f>
        <v>13</v>
      </c>
      <c r="I38" s="92">
        <v>7</v>
      </c>
      <c r="J38" s="92">
        <v>6</v>
      </c>
      <c r="K38" s="92">
        <v>55757</v>
      </c>
      <c r="L38" s="92">
        <v>53345</v>
      </c>
      <c r="M38" s="94">
        <f>SUM(N38:P38)</f>
        <v>153156</v>
      </c>
      <c r="N38" s="94">
        <v>99830</v>
      </c>
      <c r="O38" s="94">
        <v>51791</v>
      </c>
      <c r="P38" s="92">
        <v>1535</v>
      </c>
    </row>
    <row r="39" spans="1:16" ht="15" customHeight="1">
      <c r="A39" s="255"/>
      <c r="B39" s="112" t="s">
        <v>391</v>
      </c>
      <c r="C39" s="87">
        <v>34</v>
      </c>
      <c r="D39" s="87">
        <f>SUM(E39,H39)</f>
        <v>478</v>
      </c>
      <c r="E39" s="87">
        <f>SUM(F39:G39)</f>
        <v>476</v>
      </c>
      <c r="F39" s="87">
        <v>334</v>
      </c>
      <c r="G39" s="87">
        <v>142</v>
      </c>
      <c r="H39" s="87">
        <f>SUM(I39:J39)</f>
        <v>2</v>
      </c>
      <c r="I39" s="92">
        <v>1</v>
      </c>
      <c r="J39" s="92">
        <v>1</v>
      </c>
      <c r="K39" s="92">
        <v>195654</v>
      </c>
      <c r="L39" s="92">
        <v>231027</v>
      </c>
      <c r="M39" s="94">
        <f>SUM(N39:P39)</f>
        <v>621810</v>
      </c>
      <c r="N39" s="94">
        <v>513852</v>
      </c>
      <c r="O39" s="94">
        <v>107958</v>
      </c>
      <c r="P39" s="92" t="s">
        <v>27</v>
      </c>
    </row>
    <row r="40" spans="1:16" ht="15" customHeight="1">
      <c r="A40" s="91"/>
      <c r="B40" s="112" t="s">
        <v>392</v>
      </c>
      <c r="C40" s="87">
        <v>15</v>
      </c>
      <c r="D40" s="87">
        <f>SUM(E40,H40)</f>
        <v>371</v>
      </c>
      <c r="E40" s="87">
        <f>SUM(F40:G40)</f>
        <v>371</v>
      </c>
      <c r="F40" s="87">
        <v>287</v>
      </c>
      <c r="G40" s="87">
        <v>84</v>
      </c>
      <c r="H40" s="92" t="s">
        <v>27</v>
      </c>
      <c r="I40" s="92" t="s">
        <v>27</v>
      </c>
      <c r="J40" s="92" t="s">
        <v>27</v>
      </c>
      <c r="K40" s="92">
        <v>171895</v>
      </c>
      <c r="L40" s="92">
        <v>310769</v>
      </c>
      <c r="M40" s="94">
        <f>SUM(N40:P40)</f>
        <v>638446</v>
      </c>
      <c r="N40" s="94">
        <v>558755</v>
      </c>
      <c r="O40" s="94">
        <v>79691</v>
      </c>
      <c r="P40" s="92" t="s">
        <v>27</v>
      </c>
    </row>
    <row r="41" spans="1:16" ht="15" customHeight="1">
      <c r="A41" s="91"/>
      <c r="B41" s="112" t="s">
        <v>393</v>
      </c>
      <c r="C41" s="87">
        <v>11</v>
      </c>
      <c r="D41" s="87">
        <f>SUM(E41,H41)</f>
        <v>1385</v>
      </c>
      <c r="E41" s="87">
        <f>SUM(F41:G41)</f>
        <v>1385</v>
      </c>
      <c r="F41" s="87">
        <v>1208</v>
      </c>
      <c r="G41" s="87">
        <v>177</v>
      </c>
      <c r="H41" s="92" t="s">
        <v>27</v>
      </c>
      <c r="I41" s="92" t="s">
        <v>27</v>
      </c>
      <c r="J41" s="92" t="s">
        <v>27</v>
      </c>
      <c r="K41" s="92">
        <v>679004</v>
      </c>
      <c r="L41" s="92">
        <v>2613950</v>
      </c>
      <c r="M41" s="94">
        <f>SUM(N41:P41)</f>
        <v>4047625</v>
      </c>
      <c r="N41" s="94">
        <v>3788970</v>
      </c>
      <c r="O41" s="94">
        <v>117991</v>
      </c>
      <c r="P41" s="92">
        <v>140664</v>
      </c>
    </row>
    <row r="42" spans="1:16" ht="15" customHeight="1">
      <c r="A42" s="91"/>
      <c r="B42" s="91"/>
      <c r="C42" s="86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</row>
    <row r="43" spans="1:16" s="108" customFormat="1" ht="15" customHeight="1">
      <c r="A43" s="143"/>
      <c r="B43" s="75" t="s">
        <v>141</v>
      </c>
      <c r="C43" s="85">
        <f>SUM(C44:C48)</f>
        <v>17</v>
      </c>
      <c r="D43" s="95">
        <v>155</v>
      </c>
      <c r="E43" s="95">
        <v>145</v>
      </c>
      <c r="F43" s="85">
        <v>89</v>
      </c>
      <c r="G43" s="85">
        <v>56</v>
      </c>
      <c r="H43" s="85">
        <f>SUM(H44:H48)</f>
        <v>10</v>
      </c>
      <c r="I43" s="85">
        <f>SUM(I44:I48)</f>
        <v>6</v>
      </c>
      <c r="J43" s="85">
        <f>SUM(J44:J48)</f>
        <v>4</v>
      </c>
      <c r="K43" s="85">
        <v>55568</v>
      </c>
      <c r="L43" s="85">
        <v>76866</v>
      </c>
      <c r="M43" s="85">
        <v>199395</v>
      </c>
      <c r="N43" s="85">
        <v>195197</v>
      </c>
      <c r="O43" s="85">
        <v>3780</v>
      </c>
      <c r="P43" s="85">
        <f>SUM(P44:P48)</f>
        <v>418</v>
      </c>
    </row>
    <row r="44" spans="1:16" ht="15" customHeight="1">
      <c r="A44" s="91"/>
      <c r="B44" s="112" t="s">
        <v>389</v>
      </c>
      <c r="C44" s="87">
        <v>8</v>
      </c>
      <c r="D44" s="87">
        <f>SUM(E44,H44)</f>
        <v>19</v>
      </c>
      <c r="E44" s="87">
        <f>SUM(F44:G44)</f>
        <v>11</v>
      </c>
      <c r="F44" s="87">
        <v>5</v>
      </c>
      <c r="G44" s="87">
        <v>6</v>
      </c>
      <c r="H44" s="87">
        <f>SUM(I44:J44)</f>
        <v>8</v>
      </c>
      <c r="I44" s="92">
        <v>4</v>
      </c>
      <c r="J44" s="92">
        <v>4</v>
      </c>
      <c r="K44" s="92">
        <v>2285</v>
      </c>
      <c r="L44" s="92">
        <v>2875</v>
      </c>
      <c r="M44" s="94">
        <v>8151</v>
      </c>
      <c r="N44" s="86" t="s">
        <v>436</v>
      </c>
      <c r="O44" s="86" t="s">
        <v>436</v>
      </c>
      <c r="P44" s="92">
        <v>412</v>
      </c>
    </row>
    <row r="45" spans="1:16" ht="15" customHeight="1">
      <c r="A45" s="255" t="s">
        <v>279</v>
      </c>
      <c r="B45" s="112" t="s">
        <v>390</v>
      </c>
      <c r="C45" s="87">
        <v>6</v>
      </c>
      <c r="D45" s="87">
        <f>SUM(E45,H45)</f>
        <v>43</v>
      </c>
      <c r="E45" s="87">
        <f>SUM(F45:G45)</f>
        <v>41</v>
      </c>
      <c r="F45" s="87">
        <v>22</v>
      </c>
      <c r="G45" s="87">
        <v>19</v>
      </c>
      <c r="H45" s="87">
        <f>SUM(I45:J45)</f>
        <v>2</v>
      </c>
      <c r="I45" s="92">
        <v>2</v>
      </c>
      <c r="J45" s="92" t="s">
        <v>27</v>
      </c>
      <c r="K45" s="92">
        <v>15900</v>
      </c>
      <c r="L45" s="92">
        <v>15321</v>
      </c>
      <c r="M45" s="94">
        <f>SUM(N45:P45)</f>
        <v>47902</v>
      </c>
      <c r="N45" s="94">
        <v>47896</v>
      </c>
      <c r="O45" s="92" t="s">
        <v>27</v>
      </c>
      <c r="P45" s="92">
        <v>6</v>
      </c>
    </row>
    <row r="46" spans="1:16" ht="15" customHeight="1">
      <c r="A46" s="255"/>
      <c r="B46" s="112" t="s">
        <v>391</v>
      </c>
      <c r="C46" s="87">
        <v>1</v>
      </c>
      <c r="D46" s="92" t="s">
        <v>436</v>
      </c>
      <c r="E46" s="92" t="s">
        <v>436</v>
      </c>
      <c r="F46" s="92" t="s">
        <v>436</v>
      </c>
      <c r="G46" s="92" t="s">
        <v>436</v>
      </c>
      <c r="H46" s="92" t="s">
        <v>27</v>
      </c>
      <c r="I46" s="92" t="s">
        <v>27</v>
      </c>
      <c r="J46" s="92" t="s">
        <v>27</v>
      </c>
      <c r="K46" s="92" t="s">
        <v>436</v>
      </c>
      <c r="L46" s="92" t="s">
        <v>436</v>
      </c>
      <c r="M46" s="92" t="s">
        <v>436</v>
      </c>
      <c r="N46" s="92" t="s">
        <v>436</v>
      </c>
      <c r="O46" s="92" t="s">
        <v>27</v>
      </c>
      <c r="P46" s="92" t="s">
        <v>27</v>
      </c>
    </row>
    <row r="47" spans="1:16" ht="15" customHeight="1">
      <c r="A47" s="113"/>
      <c r="B47" s="112" t="s">
        <v>392</v>
      </c>
      <c r="C47" s="92">
        <v>1</v>
      </c>
      <c r="D47" s="92" t="s">
        <v>436</v>
      </c>
      <c r="E47" s="92" t="s">
        <v>436</v>
      </c>
      <c r="F47" s="92" t="s">
        <v>436</v>
      </c>
      <c r="G47" s="92" t="s">
        <v>436</v>
      </c>
      <c r="H47" s="92" t="s">
        <v>27</v>
      </c>
      <c r="I47" s="92" t="s">
        <v>27</v>
      </c>
      <c r="J47" s="92" t="s">
        <v>27</v>
      </c>
      <c r="K47" s="92" t="s">
        <v>436</v>
      </c>
      <c r="L47" s="92" t="s">
        <v>436</v>
      </c>
      <c r="M47" s="92" t="s">
        <v>436</v>
      </c>
      <c r="N47" s="92" t="s">
        <v>436</v>
      </c>
      <c r="O47" s="92" t="s">
        <v>436</v>
      </c>
      <c r="P47" s="92" t="s">
        <v>27</v>
      </c>
    </row>
    <row r="48" spans="1:16" ht="15" customHeight="1">
      <c r="A48" s="113"/>
      <c r="B48" s="112" t="s">
        <v>393</v>
      </c>
      <c r="C48" s="87">
        <v>1</v>
      </c>
      <c r="D48" s="92" t="s">
        <v>436</v>
      </c>
      <c r="E48" s="92" t="s">
        <v>436</v>
      </c>
      <c r="F48" s="92" t="s">
        <v>436</v>
      </c>
      <c r="G48" s="92" t="s">
        <v>436</v>
      </c>
      <c r="H48" s="92" t="s">
        <v>27</v>
      </c>
      <c r="I48" s="92" t="s">
        <v>27</v>
      </c>
      <c r="J48" s="92" t="s">
        <v>27</v>
      </c>
      <c r="K48" s="92" t="s">
        <v>436</v>
      </c>
      <c r="L48" s="92" t="s">
        <v>436</v>
      </c>
      <c r="M48" s="92" t="s">
        <v>436</v>
      </c>
      <c r="N48" s="92" t="s">
        <v>436</v>
      </c>
      <c r="O48" s="92" t="s">
        <v>27</v>
      </c>
      <c r="P48" s="92" t="s">
        <v>27</v>
      </c>
    </row>
    <row r="49" spans="1:16" ht="15" customHeight="1">
      <c r="A49" s="113"/>
      <c r="B49" s="91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</row>
    <row r="50" spans="1:16" s="108" customFormat="1" ht="15" customHeight="1">
      <c r="A50" s="144"/>
      <c r="B50" s="75" t="s">
        <v>141</v>
      </c>
      <c r="C50" s="214" t="s">
        <v>27</v>
      </c>
      <c r="D50" s="214" t="s">
        <v>27</v>
      </c>
      <c r="E50" s="214" t="s">
        <v>27</v>
      </c>
      <c r="F50" s="214" t="s">
        <v>27</v>
      </c>
      <c r="G50" s="214" t="s">
        <v>27</v>
      </c>
      <c r="H50" s="214" t="s">
        <v>27</v>
      </c>
      <c r="I50" s="214" t="s">
        <v>27</v>
      </c>
      <c r="J50" s="214" t="s">
        <v>27</v>
      </c>
      <c r="K50" s="214" t="s">
        <v>27</v>
      </c>
      <c r="L50" s="214" t="s">
        <v>27</v>
      </c>
      <c r="M50" s="214" t="s">
        <v>27</v>
      </c>
      <c r="N50" s="214" t="s">
        <v>27</v>
      </c>
      <c r="O50" s="214" t="s">
        <v>27</v>
      </c>
      <c r="P50" s="214" t="s">
        <v>27</v>
      </c>
    </row>
    <row r="51" spans="1:16" ht="15" customHeight="1">
      <c r="A51" s="113"/>
      <c r="B51" s="112" t="s">
        <v>389</v>
      </c>
      <c r="C51" s="92" t="s">
        <v>27</v>
      </c>
      <c r="D51" s="92" t="s">
        <v>27</v>
      </c>
      <c r="E51" s="92" t="s">
        <v>27</v>
      </c>
      <c r="F51" s="92" t="s">
        <v>27</v>
      </c>
      <c r="G51" s="92" t="s">
        <v>27</v>
      </c>
      <c r="H51" s="92" t="s">
        <v>27</v>
      </c>
      <c r="I51" s="92" t="s">
        <v>27</v>
      </c>
      <c r="J51" s="92" t="s">
        <v>27</v>
      </c>
      <c r="K51" s="92" t="s">
        <v>27</v>
      </c>
      <c r="L51" s="92" t="s">
        <v>27</v>
      </c>
      <c r="M51" s="92" t="s">
        <v>27</v>
      </c>
      <c r="N51" s="92" t="s">
        <v>27</v>
      </c>
      <c r="O51" s="92" t="s">
        <v>27</v>
      </c>
      <c r="P51" s="92" t="s">
        <v>27</v>
      </c>
    </row>
    <row r="52" spans="1:16" ht="15" customHeight="1">
      <c r="A52" s="255" t="s">
        <v>280</v>
      </c>
      <c r="B52" s="112" t="s">
        <v>390</v>
      </c>
      <c r="C52" s="92" t="s">
        <v>27</v>
      </c>
      <c r="D52" s="92" t="s">
        <v>27</v>
      </c>
      <c r="E52" s="92" t="s">
        <v>27</v>
      </c>
      <c r="F52" s="92" t="s">
        <v>27</v>
      </c>
      <c r="G52" s="92" t="s">
        <v>27</v>
      </c>
      <c r="H52" s="92" t="s">
        <v>27</v>
      </c>
      <c r="I52" s="92" t="s">
        <v>27</v>
      </c>
      <c r="J52" s="92" t="s">
        <v>27</v>
      </c>
      <c r="K52" s="92" t="s">
        <v>27</v>
      </c>
      <c r="L52" s="92" t="s">
        <v>27</v>
      </c>
      <c r="M52" s="92" t="s">
        <v>27</v>
      </c>
      <c r="N52" s="92" t="s">
        <v>27</v>
      </c>
      <c r="O52" s="92" t="s">
        <v>27</v>
      </c>
      <c r="P52" s="92" t="s">
        <v>27</v>
      </c>
    </row>
    <row r="53" spans="1:16" ht="15" customHeight="1">
      <c r="A53" s="255"/>
      <c r="B53" s="112" t="s">
        <v>391</v>
      </c>
      <c r="C53" s="92" t="s">
        <v>27</v>
      </c>
      <c r="D53" s="92" t="s">
        <v>27</v>
      </c>
      <c r="E53" s="92" t="s">
        <v>27</v>
      </c>
      <c r="F53" s="92" t="s">
        <v>27</v>
      </c>
      <c r="G53" s="92" t="s">
        <v>27</v>
      </c>
      <c r="H53" s="92" t="s">
        <v>27</v>
      </c>
      <c r="I53" s="92" t="s">
        <v>27</v>
      </c>
      <c r="J53" s="92" t="s">
        <v>27</v>
      </c>
      <c r="K53" s="92" t="s">
        <v>27</v>
      </c>
      <c r="L53" s="92" t="s">
        <v>27</v>
      </c>
      <c r="M53" s="92" t="s">
        <v>27</v>
      </c>
      <c r="N53" s="92" t="s">
        <v>27</v>
      </c>
      <c r="O53" s="92" t="s">
        <v>27</v>
      </c>
      <c r="P53" s="92" t="s">
        <v>27</v>
      </c>
    </row>
    <row r="54" spans="1:16" ht="15" customHeight="1">
      <c r="A54" s="113"/>
      <c r="B54" s="112" t="s">
        <v>392</v>
      </c>
      <c r="C54" s="92" t="s">
        <v>27</v>
      </c>
      <c r="D54" s="92" t="s">
        <v>27</v>
      </c>
      <c r="E54" s="92" t="s">
        <v>27</v>
      </c>
      <c r="F54" s="92" t="s">
        <v>27</v>
      </c>
      <c r="G54" s="92" t="s">
        <v>27</v>
      </c>
      <c r="H54" s="92" t="s">
        <v>27</v>
      </c>
      <c r="I54" s="92" t="s">
        <v>27</v>
      </c>
      <c r="J54" s="92" t="s">
        <v>27</v>
      </c>
      <c r="K54" s="92" t="s">
        <v>27</v>
      </c>
      <c r="L54" s="92" t="s">
        <v>27</v>
      </c>
      <c r="M54" s="92" t="s">
        <v>27</v>
      </c>
      <c r="N54" s="92" t="s">
        <v>27</v>
      </c>
      <c r="O54" s="92" t="s">
        <v>27</v>
      </c>
      <c r="P54" s="92" t="s">
        <v>27</v>
      </c>
    </row>
    <row r="55" spans="1:16" ht="15" customHeight="1">
      <c r="A55" s="113"/>
      <c r="B55" s="112" t="s">
        <v>393</v>
      </c>
      <c r="C55" s="92" t="s">
        <v>27</v>
      </c>
      <c r="D55" s="92" t="s">
        <v>27</v>
      </c>
      <c r="E55" s="92" t="s">
        <v>27</v>
      </c>
      <c r="F55" s="92" t="s">
        <v>27</v>
      </c>
      <c r="G55" s="92" t="s">
        <v>27</v>
      </c>
      <c r="H55" s="92" t="s">
        <v>27</v>
      </c>
      <c r="I55" s="92" t="s">
        <v>27</v>
      </c>
      <c r="J55" s="92" t="s">
        <v>27</v>
      </c>
      <c r="K55" s="92" t="s">
        <v>27</v>
      </c>
      <c r="L55" s="92" t="s">
        <v>27</v>
      </c>
      <c r="M55" s="92" t="s">
        <v>27</v>
      </c>
      <c r="N55" s="92" t="s">
        <v>27</v>
      </c>
      <c r="O55" s="92" t="s">
        <v>27</v>
      </c>
      <c r="P55" s="92" t="s">
        <v>27</v>
      </c>
    </row>
    <row r="56" spans="1:9" ht="15" customHeight="1">
      <c r="A56" s="113"/>
      <c r="B56" s="91"/>
      <c r="C56" s="82"/>
      <c r="D56" s="82"/>
      <c r="E56" s="82"/>
      <c r="F56" s="82"/>
      <c r="G56" s="82"/>
      <c r="H56" s="82"/>
      <c r="I56" s="82"/>
    </row>
    <row r="57" spans="1:16" s="108" customFormat="1" ht="15" customHeight="1">
      <c r="A57" s="144"/>
      <c r="B57" s="75" t="s">
        <v>141</v>
      </c>
      <c r="C57" s="85">
        <f>SUM(C58:C62)</f>
        <v>1255</v>
      </c>
      <c r="D57" s="85">
        <f>SUM(D58:D62)</f>
        <v>5227</v>
      </c>
      <c r="E57" s="85">
        <f aca="true" t="shared" si="4" ref="E57:P57">SUM(E58:E62)</f>
        <v>3386</v>
      </c>
      <c r="F57" s="85">
        <f t="shared" si="4"/>
        <v>1692</v>
      </c>
      <c r="G57" s="85">
        <f t="shared" si="4"/>
        <v>1694</v>
      </c>
      <c r="H57" s="85">
        <f t="shared" si="4"/>
        <v>1841</v>
      </c>
      <c r="I57" s="85">
        <f t="shared" si="4"/>
        <v>1132</v>
      </c>
      <c r="J57" s="85">
        <f t="shared" si="4"/>
        <v>709</v>
      </c>
      <c r="K57" s="85">
        <f t="shared" si="4"/>
        <v>1141650</v>
      </c>
      <c r="L57" s="85">
        <f t="shared" si="4"/>
        <v>2811374</v>
      </c>
      <c r="M57" s="85">
        <f t="shared" si="4"/>
        <v>5757135</v>
      </c>
      <c r="N57" s="85">
        <f t="shared" si="4"/>
        <v>4861518</v>
      </c>
      <c r="O57" s="85">
        <f t="shared" si="4"/>
        <v>877587</v>
      </c>
      <c r="P57" s="85">
        <f t="shared" si="4"/>
        <v>18030</v>
      </c>
    </row>
    <row r="58" spans="1:16" ht="15" customHeight="1">
      <c r="A58" s="113"/>
      <c r="B58" s="112" t="s">
        <v>389</v>
      </c>
      <c r="C58" s="88">
        <v>916</v>
      </c>
      <c r="D58" s="87">
        <f>SUM(E58,H58)</f>
        <v>1830</v>
      </c>
      <c r="E58" s="87">
        <f>SUM(F58:G58)</f>
        <v>332</v>
      </c>
      <c r="F58" s="94">
        <v>138</v>
      </c>
      <c r="G58" s="94">
        <v>194</v>
      </c>
      <c r="H58" s="87">
        <f>SUM(I58:J58)</f>
        <v>1498</v>
      </c>
      <c r="I58" s="86">
        <v>919</v>
      </c>
      <c r="J58" s="86">
        <v>579</v>
      </c>
      <c r="K58" s="86">
        <v>87413</v>
      </c>
      <c r="L58" s="86">
        <v>291638</v>
      </c>
      <c r="M58" s="94">
        <f>SUM(N58:P58)</f>
        <v>814416</v>
      </c>
      <c r="N58" s="94">
        <v>374449</v>
      </c>
      <c r="O58" s="94">
        <v>435132</v>
      </c>
      <c r="P58" s="86">
        <v>4835</v>
      </c>
    </row>
    <row r="59" spans="1:16" ht="15" customHeight="1">
      <c r="A59" s="255" t="s">
        <v>281</v>
      </c>
      <c r="B59" s="112" t="s">
        <v>390</v>
      </c>
      <c r="C59" s="88">
        <v>262</v>
      </c>
      <c r="D59" s="87">
        <f>SUM(E59,H59)</f>
        <v>1393</v>
      </c>
      <c r="E59" s="87">
        <f>SUM(F59:G59)</f>
        <v>1061</v>
      </c>
      <c r="F59" s="94">
        <v>504</v>
      </c>
      <c r="G59" s="94">
        <v>557</v>
      </c>
      <c r="H59" s="87">
        <f>SUM(I59:J59)</f>
        <v>332</v>
      </c>
      <c r="I59" s="86">
        <v>205</v>
      </c>
      <c r="J59" s="86">
        <v>127</v>
      </c>
      <c r="K59" s="86">
        <v>304303</v>
      </c>
      <c r="L59" s="86">
        <v>398235</v>
      </c>
      <c r="M59" s="94">
        <f>SUM(N59:P59)</f>
        <v>1004143</v>
      </c>
      <c r="N59" s="94">
        <v>766340</v>
      </c>
      <c r="O59" s="94">
        <v>232400</v>
      </c>
      <c r="P59" s="86">
        <v>5403</v>
      </c>
    </row>
    <row r="60" spans="1:16" ht="15" customHeight="1">
      <c r="A60" s="339"/>
      <c r="B60" s="112" t="s">
        <v>391</v>
      </c>
      <c r="C60" s="88">
        <v>48</v>
      </c>
      <c r="D60" s="87">
        <f>SUM(E60,H60)</f>
        <v>618</v>
      </c>
      <c r="E60" s="87">
        <f>SUM(F60:G60)</f>
        <v>609</v>
      </c>
      <c r="F60" s="94">
        <v>331</v>
      </c>
      <c r="G60" s="94">
        <v>278</v>
      </c>
      <c r="H60" s="87">
        <f>SUM(I60:J60)</f>
        <v>9</v>
      </c>
      <c r="I60" s="86">
        <v>6</v>
      </c>
      <c r="J60" s="92">
        <v>3</v>
      </c>
      <c r="K60" s="86">
        <v>196550</v>
      </c>
      <c r="L60" s="86">
        <v>293885</v>
      </c>
      <c r="M60" s="94">
        <f>SUM(N60:P60)</f>
        <v>691620</v>
      </c>
      <c r="N60" s="94">
        <v>604293</v>
      </c>
      <c r="O60" s="94">
        <v>85293</v>
      </c>
      <c r="P60" s="86">
        <v>2034</v>
      </c>
    </row>
    <row r="61" spans="1:16" ht="15" customHeight="1">
      <c r="A61" s="91"/>
      <c r="B61" s="112" t="s">
        <v>392</v>
      </c>
      <c r="C61" s="88">
        <v>12</v>
      </c>
      <c r="D61" s="87">
        <f>SUM(E61,H61)</f>
        <v>304</v>
      </c>
      <c r="E61" s="87">
        <f>SUM(F61:G61)</f>
        <v>302</v>
      </c>
      <c r="F61" s="94">
        <v>115</v>
      </c>
      <c r="G61" s="94">
        <v>187</v>
      </c>
      <c r="H61" s="87">
        <f>SUM(I61:J61)</f>
        <v>2</v>
      </c>
      <c r="I61" s="86">
        <v>2</v>
      </c>
      <c r="J61" s="86" t="s">
        <v>27</v>
      </c>
      <c r="K61" s="86">
        <v>97862</v>
      </c>
      <c r="L61" s="86">
        <v>88203</v>
      </c>
      <c r="M61" s="94">
        <f>SUM(N61:P61)</f>
        <v>451119</v>
      </c>
      <c r="N61" s="94">
        <v>358606</v>
      </c>
      <c r="O61" s="94">
        <v>86755</v>
      </c>
      <c r="P61" s="86">
        <v>5758</v>
      </c>
    </row>
    <row r="62" spans="1:16" ht="15" customHeight="1">
      <c r="A62" s="129"/>
      <c r="B62" s="151" t="s">
        <v>393</v>
      </c>
      <c r="C62" s="152">
        <v>17</v>
      </c>
      <c r="D62" s="87">
        <f>SUM(E62,H62)</f>
        <v>1082</v>
      </c>
      <c r="E62" s="87">
        <f>SUM(F62:G62)</f>
        <v>1082</v>
      </c>
      <c r="F62" s="153">
        <v>604</v>
      </c>
      <c r="G62" s="153">
        <v>478</v>
      </c>
      <c r="H62" s="154" t="s">
        <v>27</v>
      </c>
      <c r="I62" s="154" t="s">
        <v>27</v>
      </c>
      <c r="J62" s="154" t="s">
        <v>27</v>
      </c>
      <c r="K62" s="154">
        <v>455522</v>
      </c>
      <c r="L62" s="154">
        <v>1739413</v>
      </c>
      <c r="M62" s="94">
        <f>SUM(N62:P62)</f>
        <v>2795837</v>
      </c>
      <c r="N62" s="153">
        <v>2757830</v>
      </c>
      <c r="O62" s="154">
        <v>38007</v>
      </c>
      <c r="P62" s="155" t="s">
        <v>27</v>
      </c>
    </row>
    <row r="63" spans="1:16" ht="15" customHeight="1">
      <c r="A63" s="109" t="s">
        <v>154</v>
      </c>
      <c r="B63" s="109"/>
      <c r="C63" s="80"/>
      <c r="D63" s="156"/>
      <c r="E63" s="156"/>
      <c r="F63" s="80"/>
      <c r="G63" s="80"/>
      <c r="H63" s="80"/>
      <c r="I63" s="80"/>
      <c r="J63" s="80"/>
      <c r="K63" s="80"/>
      <c r="L63" s="80"/>
      <c r="M63" s="156"/>
      <c r="N63" s="80"/>
      <c r="O63" s="80"/>
      <c r="P63" s="80"/>
    </row>
    <row r="64" spans="4:5" ht="14.25">
      <c r="D64" s="121"/>
      <c r="E64" s="121"/>
    </row>
  </sheetData>
  <sheetProtection/>
  <mergeCells count="24">
    <mergeCell ref="D6:D7"/>
    <mergeCell ref="O6:O7"/>
    <mergeCell ref="E6:G6"/>
    <mergeCell ref="H6:J6"/>
    <mergeCell ref="M6:M7"/>
    <mergeCell ref="N6:N7"/>
    <mergeCell ref="A2:P2"/>
    <mergeCell ref="A5:A7"/>
    <mergeCell ref="B5:B7"/>
    <mergeCell ref="C5:C7"/>
    <mergeCell ref="D5:J5"/>
    <mergeCell ref="K5:K7"/>
    <mergeCell ref="A3:P3"/>
    <mergeCell ref="P6:P7"/>
    <mergeCell ref="L5:L7"/>
    <mergeCell ref="M5:P5"/>
    <mergeCell ref="A10:A11"/>
    <mergeCell ref="A17:A18"/>
    <mergeCell ref="A52:A53"/>
    <mergeCell ref="A59:A60"/>
    <mergeCell ref="A24:A25"/>
    <mergeCell ref="A31:A32"/>
    <mergeCell ref="A38:A39"/>
    <mergeCell ref="A45:A4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zoomScale="80" zoomScaleNormal="80" zoomScalePageLayoutView="0" workbookViewId="0" topLeftCell="A46">
      <selection activeCell="C65" sqref="C65"/>
    </sheetView>
  </sheetViews>
  <sheetFormatPr defaultColWidth="10.59765625" defaultRowHeight="15"/>
  <cols>
    <col min="1" max="1" width="2.59765625" style="110" customWidth="1"/>
    <col min="2" max="2" width="10.59765625" style="110" customWidth="1"/>
    <col min="3" max="16" width="15.09765625" style="110" customWidth="1"/>
    <col min="17" max="16384" width="10.59765625" style="110" customWidth="1"/>
  </cols>
  <sheetData>
    <row r="1" spans="1:16" s="145" customFormat="1" ht="19.5" customHeight="1">
      <c r="A1" s="25" t="s">
        <v>160</v>
      </c>
      <c r="P1" s="27" t="s">
        <v>161</v>
      </c>
    </row>
    <row r="2" spans="1:16" ht="19.5" customHeight="1">
      <c r="A2" s="340"/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  <c r="P2" s="340"/>
    </row>
    <row r="3" spans="1:16" ht="19.5" customHeight="1">
      <c r="A3" s="280" t="s">
        <v>397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</row>
    <row r="4" ht="18" customHeight="1" thickBot="1">
      <c r="A4" s="110" t="s">
        <v>394</v>
      </c>
    </row>
    <row r="5" spans="1:16" ht="15" customHeight="1">
      <c r="A5" s="362" t="s">
        <v>395</v>
      </c>
      <c r="B5" s="363"/>
      <c r="C5" s="157"/>
      <c r="D5" s="349" t="s">
        <v>396</v>
      </c>
      <c r="E5" s="350"/>
      <c r="F5" s="350"/>
      <c r="G5" s="350"/>
      <c r="H5" s="350"/>
      <c r="I5" s="350"/>
      <c r="J5" s="351"/>
      <c r="K5" s="325" t="s">
        <v>399</v>
      </c>
      <c r="L5" s="325" t="s">
        <v>400</v>
      </c>
      <c r="M5" s="349" t="s">
        <v>162</v>
      </c>
      <c r="N5" s="350"/>
      <c r="O5" s="350"/>
      <c r="P5" s="350"/>
    </row>
    <row r="6" spans="1:16" ht="15" customHeight="1">
      <c r="A6" s="364"/>
      <c r="B6" s="365"/>
      <c r="C6" s="112" t="s">
        <v>236</v>
      </c>
      <c r="D6" s="354" t="s">
        <v>138</v>
      </c>
      <c r="E6" s="356" t="s">
        <v>163</v>
      </c>
      <c r="F6" s="357"/>
      <c r="G6" s="358"/>
      <c r="H6" s="356" t="s">
        <v>164</v>
      </c>
      <c r="I6" s="357"/>
      <c r="J6" s="358"/>
      <c r="K6" s="344"/>
      <c r="L6" s="344"/>
      <c r="M6" s="354" t="s">
        <v>141</v>
      </c>
      <c r="N6" s="233" t="s">
        <v>401</v>
      </c>
      <c r="O6" s="233" t="s">
        <v>402</v>
      </c>
      <c r="P6" s="334" t="s">
        <v>403</v>
      </c>
    </row>
    <row r="7" spans="1:16" ht="15" customHeight="1">
      <c r="A7" s="366"/>
      <c r="B7" s="367"/>
      <c r="C7" s="129"/>
      <c r="D7" s="276"/>
      <c r="E7" s="148" t="s">
        <v>141</v>
      </c>
      <c r="F7" s="148" t="s">
        <v>144</v>
      </c>
      <c r="G7" s="148" t="s">
        <v>145</v>
      </c>
      <c r="H7" s="148" t="s">
        <v>141</v>
      </c>
      <c r="I7" s="148" t="s">
        <v>144</v>
      </c>
      <c r="J7" s="148" t="s">
        <v>145</v>
      </c>
      <c r="K7" s="345"/>
      <c r="L7" s="345"/>
      <c r="M7" s="276"/>
      <c r="N7" s="345"/>
      <c r="O7" s="345"/>
      <c r="P7" s="353"/>
    </row>
    <row r="8" spans="1:16" s="108" customFormat="1" ht="15" customHeight="1">
      <c r="A8" s="359" t="s">
        <v>165</v>
      </c>
      <c r="B8" s="274"/>
      <c r="C8" s="221">
        <f>SUM(C10:C17,C19,C22,C28,C38,C45,C51,C59,C65)</f>
        <v>11864</v>
      </c>
      <c r="D8" s="221">
        <f>SUM(D10:D17,D19,D22,D28,D38,D45,D51,D59,D65)</f>
        <v>131035</v>
      </c>
      <c r="E8" s="221">
        <f aca="true" t="shared" si="0" ref="E8:P8">SUM(E10:E17,E19,E22,E28,E38,E45,E51,E59,E65)</f>
        <v>119126</v>
      </c>
      <c r="F8" s="221">
        <f t="shared" si="0"/>
        <v>67283</v>
      </c>
      <c r="G8" s="221">
        <f t="shared" si="0"/>
        <v>51843</v>
      </c>
      <c r="H8" s="221">
        <f t="shared" si="0"/>
        <v>11909</v>
      </c>
      <c r="I8" s="221">
        <f t="shared" si="0"/>
        <v>7185</v>
      </c>
      <c r="J8" s="221">
        <f t="shared" si="0"/>
        <v>4724</v>
      </c>
      <c r="K8" s="221">
        <f t="shared" si="0"/>
        <v>47364565</v>
      </c>
      <c r="L8" s="221">
        <f t="shared" si="0"/>
        <v>141272636</v>
      </c>
      <c r="M8" s="221">
        <f t="shared" si="0"/>
        <v>265027412</v>
      </c>
      <c r="N8" s="221">
        <f t="shared" si="0"/>
        <v>232179695</v>
      </c>
      <c r="O8" s="221">
        <f t="shared" si="0"/>
        <v>32261305</v>
      </c>
      <c r="P8" s="221">
        <f t="shared" si="0"/>
        <v>586412</v>
      </c>
    </row>
    <row r="9" spans="1:16" s="108" customFormat="1" ht="15" customHeight="1">
      <c r="A9" s="273"/>
      <c r="B9" s="274"/>
      <c r="C9" s="222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</row>
    <row r="10" spans="1:16" s="108" customFormat="1" ht="15" customHeight="1">
      <c r="A10" s="359" t="s">
        <v>166</v>
      </c>
      <c r="B10" s="274"/>
      <c r="C10" s="223">
        <v>2863</v>
      </c>
      <c r="D10" s="96">
        <f>SUM(E10,H10)</f>
        <v>32958</v>
      </c>
      <c r="E10" s="97">
        <f>SUM(F10:G10)</f>
        <v>30716</v>
      </c>
      <c r="F10" s="96">
        <v>18087</v>
      </c>
      <c r="G10" s="96">
        <v>12629</v>
      </c>
      <c r="H10" s="96">
        <f>SUM(I10:J10)</f>
        <v>2242</v>
      </c>
      <c r="I10" s="96">
        <v>1489</v>
      </c>
      <c r="J10" s="96">
        <v>753</v>
      </c>
      <c r="K10" s="96">
        <v>12501362</v>
      </c>
      <c r="L10" s="96">
        <v>31968198</v>
      </c>
      <c r="M10" s="96">
        <f>SUM(N10:P10)</f>
        <v>62620879</v>
      </c>
      <c r="N10" s="96">
        <v>55545148</v>
      </c>
      <c r="O10" s="96">
        <v>6951492</v>
      </c>
      <c r="P10" s="96">
        <v>124239</v>
      </c>
    </row>
    <row r="11" spans="1:16" s="108" customFormat="1" ht="15" customHeight="1">
      <c r="A11" s="359" t="s">
        <v>167</v>
      </c>
      <c r="B11" s="274"/>
      <c r="C11" s="223">
        <v>340</v>
      </c>
      <c r="D11" s="96">
        <f aca="true" t="shared" si="1" ref="D11:D17">SUM(E11,H11)</f>
        <v>5169</v>
      </c>
      <c r="E11" s="97">
        <f aca="true" t="shared" si="2" ref="E11:E17">SUM(F11:G11)</f>
        <v>4872</v>
      </c>
      <c r="F11" s="96">
        <v>2285</v>
      </c>
      <c r="G11" s="96">
        <v>2587</v>
      </c>
      <c r="H11" s="96">
        <f aca="true" t="shared" si="3" ref="H11:H17">SUM(I11:J11)</f>
        <v>297</v>
      </c>
      <c r="I11" s="96">
        <v>179</v>
      </c>
      <c r="J11" s="96">
        <v>118</v>
      </c>
      <c r="K11" s="96">
        <v>1696511</v>
      </c>
      <c r="L11" s="96">
        <v>6675051</v>
      </c>
      <c r="M11" s="96">
        <f aca="true" t="shared" si="4" ref="M11:M17">SUM(N11:P11)</f>
        <v>10619267</v>
      </c>
      <c r="N11" s="96">
        <v>9927680</v>
      </c>
      <c r="O11" s="96">
        <v>686004</v>
      </c>
      <c r="P11" s="96">
        <v>5583</v>
      </c>
    </row>
    <row r="12" spans="1:16" s="108" customFormat="1" ht="15" customHeight="1">
      <c r="A12" s="359" t="s">
        <v>168</v>
      </c>
      <c r="B12" s="274"/>
      <c r="C12" s="223">
        <v>1884</v>
      </c>
      <c r="D12" s="96">
        <f t="shared" si="1"/>
        <v>16294</v>
      </c>
      <c r="E12" s="97">
        <f t="shared" si="2"/>
        <v>14046</v>
      </c>
      <c r="F12" s="96">
        <v>8741</v>
      </c>
      <c r="G12" s="96">
        <v>5305</v>
      </c>
      <c r="H12" s="96">
        <f t="shared" si="3"/>
        <v>2248</v>
      </c>
      <c r="I12" s="96">
        <v>1262</v>
      </c>
      <c r="J12" s="96">
        <v>986</v>
      </c>
      <c r="K12" s="96">
        <v>6025055</v>
      </c>
      <c r="L12" s="96">
        <v>22758293</v>
      </c>
      <c r="M12" s="96">
        <f t="shared" si="4"/>
        <v>39476003</v>
      </c>
      <c r="N12" s="96">
        <v>35019066</v>
      </c>
      <c r="O12" s="96">
        <v>4403694</v>
      </c>
      <c r="P12" s="96">
        <v>53243</v>
      </c>
    </row>
    <row r="13" spans="1:16" s="108" customFormat="1" ht="15" customHeight="1">
      <c r="A13" s="359" t="s">
        <v>169</v>
      </c>
      <c r="B13" s="274"/>
      <c r="C13" s="223">
        <v>523</v>
      </c>
      <c r="D13" s="96">
        <f t="shared" si="1"/>
        <v>2838</v>
      </c>
      <c r="E13" s="97">
        <f t="shared" si="2"/>
        <v>2172</v>
      </c>
      <c r="F13" s="96">
        <v>1000</v>
      </c>
      <c r="G13" s="96">
        <v>1172</v>
      </c>
      <c r="H13" s="96">
        <f t="shared" si="3"/>
        <v>666</v>
      </c>
      <c r="I13" s="96">
        <v>442</v>
      </c>
      <c r="J13" s="96">
        <v>224</v>
      </c>
      <c r="K13" s="96">
        <v>622051</v>
      </c>
      <c r="L13" s="96">
        <v>1242422</v>
      </c>
      <c r="M13" s="96">
        <f t="shared" si="4"/>
        <v>2517715</v>
      </c>
      <c r="N13" s="96">
        <v>2348050</v>
      </c>
      <c r="O13" s="96">
        <v>162043</v>
      </c>
      <c r="P13" s="96">
        <v>7622</v>
      </c>
    </row>
    <row r="14" spans="1:16" s="108" customFormat="1" ht="15" customHeight="1">
      <c r="A14" s="359" t="s">
        <v>170</v>
      </c>
      <c r="B14" s="274"/>
      <c r="C14" s="223">
        <v>138</v>
      </c>
      <c r="D14" s="96">
        <f t="shared" si="1"/>
        <v>2163</v>
      </c>
      <c r="E14" s="97">
        <f t="shared" si="2"/>
        <v>2058</v>
      </c>
      <c r="F14" s="96">
        <v>548</v>
      </c>
      <c r="G14" s="96">
        <v>1510</v>
      </c>
      <c r="H14" s="96">
        <f t="shared" si="3"/>
        <v>105</v>
      </c>
      <c r="I14" s="96">
        <v>64</v>
      </c>
      <c r="J14" s="96">
        <v>41</v>
      </c>
      <c r="K14" s="96">
        <v>504200</v>
      </c>
      <c r="L14" s="96">
        <v>1123647</v>
      </c>
      <c r="M14" s="96">
        <f t="shared" si="4"/>
        <v>2075881</v>
      </c>
      <c r="N14" s="96">
        <v>1638961</v>
      </c>
      <c r="O14" s="96">
        <v>436246</v>
      </c>
      <c r="P14" s="96">
        <v>674</v>
      </c>
    </row>
    <row r="15" spans="1:16" s="108" customFormat="1" ht="15" customHeight="1">
      <c r="A15" s="359" t="s">
        <v>171</v>
      </c>
      <c r="B15" s="274"/>
      <c r="C15" s="223">
        <v>839</v>
      </c>
      <c r="D15" s="96">
        <f t="shared" si="1"/>
        <v>8460</v>
      </c>
      <c r="E15" s="97">
        <f t="shared" si="2"/>
        <v>7450</v>
      </c>
      <c r="F15" s="96">
        <v>4340</v>
      </c>
      <c r="G15" s="96">
        <v>3110</v>
      </c>
      <c r="H15" s="96">
        <f t="shared" si="3"/>
        <v>1010</v>
      </c>
      <c r="I15" s="96">
        <v>555</v>
      </c>
      <c r="J15" s="96">
        <v>455</v>
      </c>
      <c r="K15" s="96">
        <v>3141279</v>
      </c>
      <c r="L15" s="96">
        <v>6852154</v>
      </c>
      <c r="M15" s="96">
        <f t="shared" si="4"/>
        <v>14118026</v>
      </c>
      <c r="N15" s="96">
        <v>11589475</v>
      </c>
      <c r="O15" s="96">
        <v>2515008</v>
      </c>
      <c r="P15" s="96">
        <v>13543</v>
      </c>
    </row>
    <row r="16" spans="1:16" s="108" customFormat="1" ht="15" customHeight="1">
      <c r="A16" s="359" t="s">
        <v>172</v>
      </c>
      <c r="B16" s="274"/>
      <c r="C16" s="223">
        <v>302</v>
      </c>
      <c r="D16" s="96">
        <f t="shared" si="1"/>
        <v>3862</v>
      </c>
      <c r="E16" s="97">
        <f t="shared" si="2"/>
        <v>3542</v>
      </c>
      <c r="F16" s="96">
        <v>1625</v>
      </c>
      <c r="G16" s="96">
        <v>1917</v>
      </c>
      <c r="H16" s="96">
        <f t="shared" si="3"/>
        <v>320</v>
      </c>
      <c r="I16" s="96">
        <v>169</v>
      </c>
      <c r="J16" s="96">
        <v>151</v>
      </c>
      <c r="K16" s="96">
        <v>1217295</v>
      </c>
      <c r="L16" s="96">
        <v>2896402</v>
      </c>
      <c r="M16" s="96">
        <f t="shared" si="4"/>
        <v>5824542</v>
      </c>
      <c r="N16" s="96">
        <v>4708793</v>
      </c>
      <c r="O16" s="96">
        <v>1107954</v>
      </c>
      <c r="P16" s="96">
        <v>7795</v>
      </c>
    </row>
    <row r="17" spans="1:16" s="108" customFormat="1" ht="15" customHeight="1">
      <c r="A17" s="359" t="s">
        <v>173</v>
      </c>
      <c r="B17" s="274"/>
      <c r="C17" s="223">
        <v>496</v>
      </c>
      <c r="D17" s="96">
        <f t="shared" si="1"/>
        <v>12680</v>
      </c>
      <c r="E17" s="97">
        <f t="shared" si="2"/>
        <v>12460</v>
      </c>
      <c r="F17" s="96">
        <v>8018</v>
      </c>
      <c r="G17" s="96">
        <v>4442</v>
      </c>
      <c r="H17" s="96">
        <f t="shared" si="3"/>
        <v>220</v>
      </c>
      <c r="I17" s="96">
        <v>152</v>
      </c>
      <c r="J17" s="96">
        <v>68</v>
      </c>
      <c r="K17" s="96">
        <v>5319995</v>
      </c>
      <c r="L17" s="96">
        <v>18957070</v>
      </c>
      <c r="M17" s="96">
        <f t="shared" si="4"/>
        <v>36318133</v>
      </c>
      <c r="N17" s="96">
        <v>34538737</v>
      </c>
      <c r="O17" s="96">
        <v>1503217</v>
      </c>
      <c r="P17" s="96">
        <v>276179</v>
      </c>
    </row>
    <row r="18" spans="1:16" ht="15" customHeight="1">
      <c r="A18" s="360"/>
      <c r="B18" s="361"/>
      <c r="C18" s="223"/>
      <c r="D18" s="96"/>
      <c r="E18" s="97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</row>
    <row r="19" spans="1:16" s="108" customFormat="1" ht="15" customHeight="1">
      <c r="A19" s="359" t="s">
        <v>174</v>
      </c>
      <c r="B19" s="274"/>
      <c r="C19" s="96">
        <f>SUM(C20)</f>
        <v>448</v>
      </c>
      <c r="D19" s="96">
        <f>SUM(D20)</f>
        <v>1431</v>
      </c>
      <c r="E19" s="96">
        <f aca="true" t="shared" si="5" ref="E19:P19">SUM(E20)</f>
        <v>656</v>
      </c>
      <c r="F19" s="96">
        <f t="shared" si="5"/>
        <v>354</v>
      </c>
      <c r="G19" s="96">
        <f t="shared" si="5"/>
        <v>302</v>
      </c>
      <c r="H19" s="96">
        <f t="shared" si="5"/>
        <v>775</v>
      </c>
      <c r="I19" s="96">
        <f t="shared" si="5"/>
        <v>440</v>
      </c>
      <c r="J19" s="96">
        <f t="shared" si="5"/>
        <v>335</v>
      </c>
      <c r="K19" s="96">
        <f t="shared" si="5"/>
        <v>235274</v>
      </c>
      <c r="L19" s="96">
        <f t="shared" si="5"/>
        <v>579242</v>
      </c>
      <c r="M19" s="96">
        <f t="shared" si="5"/>
        <v>1356118</v>
      </c>
      <c r="N19" s="96">
        <f t="shared" si="5"/>
        <v>1038359</v>
      </c>
      <c r="O19" s="96">
        <f t="shared" si="5"/>
        <v>317208</v>
      </c>
      <c r="P19" s="96">
        <f t="shared" si="5"/>
        <v>551</v>
      </c>
    </row>
    <row r="20" spans="1:16" ht="15" customHeight="1">
      <c r="A20" s="158"/>
      <c r="B20" s="113" t="s">
        <v>175</v>
      </c>
      <c r="C20" s="216">
        <v>448</v>
      </c>
      <c r="D20" s="98">
        <f>SUM(E20,H20)</f>
        <v>1431</v>
      </c>
      <c r="E20" s="215">
        <f>SUM(F20:G20)</f>
        <v>656</v>
      </c>
      <c r="F20" s="98">
        <v>354</v>
      </c>
      <c r="G20" s="98">
        <v>302</v>
      </c>
      <c r="H20" s="98">
        <f>SUM(I20:J20)</f>
        <v>775</v>
      </c>
      <c r="I20" s="98">
        <v>440</v>
      </c>
      <c r="J20" s="98">
        <v>335</v>
      </c>
      <c r="K20" s="98">
        <v>235274</v>
      </c>
      <c r="L20" s="98">
        <v>579242</v>
      </c>
      <c r="M20" s="98">
        <f>SUM(N20:P20)</f>
        <v>1356118</v>
      </c>
      <c r="N20" s="98">
        <v>1038359</v>
      </c>
      <c r="O20" s="98">
        <v>317208</v>
      </c>
      <c r="P20" s="98">
        <v>551</v>
      </c>
    </row>
    <row r="21" spans="1:16" ht="15" customHeight="1">
      <c r="A21" s="158"/>
      <c r="B21" s="113"/>
      <c r="C21" s="216"/>
      <c r="D21" s="98"/>
      <c r="E21" s="215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</row>
    <row r="22" spans="1:16" s="108" customFormat="1" ht="15" customHeight="1">
      <c r="A22" s="359" t="s">
        <v>176</v>
      </c>
      <c r="B22" s="274"/>
      <c r="C22" s="96">
        <f>SUM(C23:C26)</f>
        <v>833</v>
      </c>
      <c r="D22" s="96">
        <f>SUM(D23:D26)</f>
        <v>11678</v>
      </c>
      <c r="E22" s="96">
        <f aca="true" t="shared" si="6" ref="E22:P22">SUM(E23:E26)</f>
        <v>10819</v>
      </c>
      <c r="F22" s="96">
        <f t="shared" si="6"/>
        <v>7278</v>
      </c>
      <c r="G22" s="96">
        <f t="shared" si="6"/>
        <v>3541</v>
      </c>
      <c r="H22" s="96">
        <f t="shared" si="6"/>
        <v>859</v>
      </c>
      <c r="I22" s="96">
        <f t="shared" si="6"/>
        <v>528</v>
      </c>
      <c r="J22" s="96">
        <f t="shared" si="6"/>
        <v>331</v>
      </c>
      <c r="K22" s="96">
        <f t="shared" si="6"/>
        <v>5117216</v>
      </c>
      <c r="L22" s="96">
        <f t="shared" si="6"/>
        <v>14526580</v>
      </c>
      <c r="M22" s="96">
        <f t="shared" si="6"/>
        <v>27091723</v>
      </c>
      <c r="N22" s="96">
        <f t="shared" si="6"/>
        <v>22209589</v>
      </c>
      <c r="O22" s="96">
        <f t="shared" si="6"/>
        <v>4859783</v>
      </c>
      <c r="P22" s="96">
        <f t="shared" si="6"/>
        <v>22351</v>
      </c>
    </row>
    <row r="23" spans="1:16" ht="15" customHeight="1">
      <c r="A23" s="158"/>
      <c r="B23" s="113" t="s">
        <v>177</v>
      </c>
      <c r="C23" s="216">
        <v>310</v>
      </c>
      <c r="D23" s="98">
        <f>SUM(E23,H23)</f>
        <v>4931</v>
      </c>
      <c r="E23" s="215">
        <f>SUM(F23:G23)</f>
        <v>4599</v>
      </c>
      <c r="F23" s="98">
        <v>2907</v>
      </c>
      <c r="G23" s="98">
        <v>1692</v>
      </c>
      <c r="H23" s="98">
        <f>SUM(I23:J23)</f>
        <v>332</v>
      </c>
      <c r="I23" s="98">
        <v>196</v>
      </c>
      <c r="J23" s="98">
        <v>136</v>
      </c>
      <c r="K23" s="98">
        <v>2173651</v>
      </c>
      <c r="L23" s="98">
        <v>5168462</v>
      </c>
      <c r="M23" s="98">
        <f>SUM(N23:P23)</f>
        <v>10214257</v>
      </c>
      <c r="N23" s="98">
        <v>6701121</v>
      </c>
      <c r="O23" s="98">
        <v>3506291</v>
      </c>
      <c r="P23" s="98">
        <v>6845</v>
      </c>
    </row>
    <row r="24" spans="1:16" ht="15" customHeight="1">
      <c r="A24" s="158"/>
      <c r="B24" s="113" t="s">
        <v>178</v>
      </c>
      <c r="C24" s="216">
        <v>313</v>
      </c>
      <c r="D24" s="98">
        <f>SUM(E24,H24)</f>
        <v>2524</v>
      </c>
      <c r="E24" s="215">
        <f>SUM(F24:G24)</f>
        <v>2162</v>
      </c>
      <c r="F24" s="98">
        <v>1353</v>
      </c>
      <c r="G24" s="98">
        <v>809</v>
      </c>
      <c r="H24" s="98">
        <f>SUM(I24:J24)</f>
        <v>362</v>
      </c>
      <c r="I24" s="98">
        <v>236</v>
      </c>
      <c r="J24" s="98">
        <v>126</v>
      </c>
      <c r="K24" s="98">
        <v>834899</v>
      </c>
      <c r="L24" s="98">
        <v>2220947</v>
      </c>
      <c r="M24" s="98">
        <f>SUM(N24:P24)</f>
        <v>3998805</v>
      </c>
      <c r="N24" s="98">
        <v>3310021</v>
      </c>
      <c r="O24" s="98">
        <v>683914</v>
      </c>
      <c r="P24" s="98">
        <v>4870</v>
      </c>
    </row>
    <row r="25" spans="1:16" ht="15" customHeight="1">
      <c r="A25" s="158"/>
      <c r="B25" s="113" t="s">
        <v>179</v>
      </c>
      <c r="C25" s="216">
        <v>140</v>
      </c>
      <c r="D25" s="98">
        <f>SUM(E25,H25)</f>
        <v>2566</v>
      </c>
      <c r="E25" s="215">
        <f>SUM(F25:G25)</f>
        <v>2449</v>
      </c>
      <c r="F25" s="98">
        <v>1727</v>
      </c>
      <c r="G25" s="98">
        <v>722</v>
      </c>
      <c r="H25" s="98">
        <f>SUM(I25:J25)</f>
        <v>117</v>
      </c>
      <c r="I25" s="98">
        <v>68</v>
      </c>
      <c r="J25" s="98">
        <v>49</v>
      </c>
      <c r="K25" s="98">
        <v>1013047</v>
      </c>
      <c r="L25" s="98">
        <v>3634141</v>
      </c>
      <c r="M25" s="98">
        <f>SUM(N25:P25)</f>
        <v>7196639</v>
      </c>
      <c r="N25" s="98">
        <v>6686470</v>
      </c>
      <c r="O25" s="98">
        <v>505227</v>
      </c>
      <c r="P25" s="98">
        <v>4942</v>
      </c>
    </row>
    <row r="26" spans="1:16" ht="15" customHeight="1">
      <c r="A26" s="158"/>
      <c r="B26" s="113" t="s">
        <v>180</v>
      </c>
      <c r="C26" s="216">
        <v>70</v>
      </c>
      <c r="D26" s="98">
        <f>SUM(E26,H26)</f>
        <v>1657</v>
      </c>
      <c r="E26" s="215">
        <f>SUM(F26:G26)</f>
        <v>1609</v>
      </c>
      <c r="F26" s="98">
        <v>1291</v>
      </c>
      <c r="G26" s="98">
        <v>318</v>
      </c>
      <c r="H26" s="98">
        <f>SUM(I26:J26)</f>
        <v>48</v>
      </c>
      <c r="I26" s="98">
        <v>28</v>
      </c>
      <c r="J26" s="98">
        <v>20</v>
      </c>
      <c r="K26" s="98">
        <v>1095619</v>
      </c>
      <c r="L26" s="98">
        <v>3503030</v>
      </c>
      <c r="M26" s="98">
        <f>SUM(N26:P26)</f>
        <v>5682022</v>
      </c>
      <c r="N26" s="98">
        <v>5511977</v>
      </c>
      <c r="O26" s="98">
        <v>164351</v>
      </c>
      <c r="P26" s="98">
        <v>5694</v>
      </c>
    </row>
    <row r="27" spans="1:16" ht="15" customHeight="1">
      <c r="A27" s="158"/>
      <c r="B27" s="113"/>
      <c r="C27" s="216"/>
      <c r="D27" s="98"/>
      <c r="E27" s="215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</row>
    <row r="28" spans="1:16" s="108" customFormat="1" ht="15" customHeight="1">
      <c r="A28" s="359" t="s">
        <v>181</v>
      </c>
      <c r="B28" s="274"/>
      <c r="C28" s="223">
        <f>SUM(C29:C36)</f>
        <v>483</v>
      </c>
      <c r="D28" s="96">
        <v>7652</v>
      </c>
      <c r="E28" s="97">
        <v>7303</v>
      </c>
      <c r="F28" s="96">
        <v>4421</v>
      </c>
      <c r="G28" s="96">
        <v>2882</v>
      </c>
      <c r="H28" s="96">
        <f>SUM(H29:H36)</f>
        <v>349</v>
      </c>
      <c r="I28" s="96">
        <f>SUM(I29:I36)</f>
        <v>239</v>
      </c>
      <c r="J28" s="96">
        <f>SUM(J29:J36)</f>
        <v>110</v>
      </c>
      <c r="K28" s="96">
        <v>3171364</v>
      </c>
      <c r="L28" s="96">
        <v>7564733</v>
      </c>
      <c r="M28" s="96">
        <v>15619699</v>
      </c>
      <c r="N28" s="96">
        <v>13685094</v>
      </c>
      <c r="O28" s="96">
        <v>1912250</v>
      </c>
      <c r="P28" s="96">
        <f>SUM(P29:P36)</f>
        <v>22355</v>
      </c>
    </row>
    <row r="29" spans="1:16" ht="15" customHeight="1">
      <c r="A29" s="158"/>
      <c r="B29" s="113" t="s">
        <v>182</v>
      </c>
      <c r="C29" s="216">
        <v>165</v>
      </c>
      <c r="D29" s="98">
        <f>SUM(E29,H29)</f>
        <v>1991</v>
      </c>
      <c r="E29" s="215">
        <f>SUM(F29:G29)</f>
        <v>1856</v>
      </c>
      <c r="F29" s="98">
        <v>1205</v>
      </c>
      <c r="G29" s="98">
        <v>651</v>
      </c>
      <c r="H29" s="98">
        <f aca="true" t="shared" si="7" ref="H29:H34">SUM(I29:J29)</f>
        <v>135</v>
      </c>
      <c r="I29" s="98">
        <v>96</v>
      </c>
      <c r="J29" s="98">
        <v>39</v>
      </c>
      <c r="K29" s="98">
        <v>886405</v>
      </c>
      <c r="L29" s="98">
        <v>2144057</v>
      </c>
      <c r="M29" s="98">
        <f>SUM(N29:P29)</f>
        <v>4199894</v>
      </c>
      <c r="N29" s="98">
        <v>2840772</v>
      </c>
      <c r="O29" s="98">
        <v>1351376</v>
      </c>
      <c r="P29" s="98">
        <v>7746</v>
      </c>
    </row>
    <row r="30" spans="1:16" ht="15" customHeight="1">
      <c r="A30" s="158"/>
      <c r="B30" s="113" t="s">
        <v>183</v>
      </c>
      <c r="C30" s="216">
        <v>108</v>
      </c>
      <c r="D30" s="98">
        <f>SUM(E30,H30)</f>
        <v>2745</v>
      </c>
      <c r="E30" s="215">
        <f>SUM(F30:G30)</f>
        <v>2665</v>
      </c>
      <c r="F30" s="98">
        <v>1543</v>
      </c>
      <c r="G30" s="98">
        <v>1122</v>
      </c>
      <c r="H30" s="98">
        <f t="shared" si="7"/>
        <v>80</v>
      </c>
      <c r="I30" s="98">
        <v>51</v>
      </c>
      <c r="J30" s="98">
        <v>29</v>
      </c>
      <c r="K30" s="98">
        <v>1073407</v>
      </c>
      <c r="L30" s="98">
        <v>3088965</v>
      </c>
      <c r="M30" s="98">
        <f>SUM(N30:P30)</f>
        <v>6011517</v>
      </c>
      <c r="N30" s="98">
        <v>5946314</v>
      </c>
      <c r="O30" s="98">
        <v>64539</v>
      </c>
      <c r="P30" s="98">
        <v>664</v>
      </c>
    </row>
    <row r="31" spans="1:16" ht="15" customHeight="1">
      <c r="A31" s="158"/>
      <c r="B31" s="113" t="s">
        <v>184</v>
      </c>
      <c r="C31" s="216">
        <v>163</v>
      </c>
      <c r="D31" s="98">
        <f>SUM(E31,H31)</f>
        <v>2457</v>
      </c>
      <c r="E31" s="215">
        <f>SUM(F31:G31)</f>
        <v>2365</v>
      </c>
      <c r="F31" s="98">
        <v>1458</v>
      </c>
      <c r="G31" s="98">
        <v>907</v>
      </c>
      <c r="H31" s="98">
        <f t="shared" si="7"/>
        <v>92</v>
      </c>
      <c r="I31" s="98">
        <v>69</v>
      </c>
      <c r="J31" s="98">
        <v>23</v>
      </c>
      <c r="K31" s="98">
        <v>1052940</v>
      </c>
      <c r="L31" s="98">
        <v>2109035</v>
      </c>
      <c r="M31" s="98">
        <f>SUM(N31:P31)</f>
        <v>4637089</v>
      </c>
      <c r="N31" s="98">
        <v>4165460</v>
      </c>
      <c r="O31" s="98">
        <v>457684</v>
      </c>
      <c r="P31" s="98">
        <v>13945</v>
      </c>
    </row>
    <row r="32" spans="1:16" ht="15" customHeight="1">
      <c r="A32" s="158"/>
      <c r="B32" s="113" t="s">
        <v>185</v>
      </c>
      <c r="C32" s="216">
        <v>11</v>
      </c>
      <c r="D32" s="98">
        <f>SUM(E32,H32)</f>
        <v>117</v>
      </c>
      <c r="E32" s="215">
        <f>SUM(F32:G32)</f>
        <v>110</v>
      </c>
      <c r="F32" s="98">
        <v>81</v>
      </c>
      <c r="G32" s="98">
        <v>29</v>
      </c>
      <c r="H32" s="98">
        <f t="shared" si="7"/>
        <v>7</v>
      </c>
      <c r="I32" s="98">
        <v>4</v>
      </c>
      <c r="J32" s="98">
        <v>3</v>
      </c>
      <c r="K32" s="98">
        <v>57191</v>
      </c>
      <c r="L32" s="98">
        <v>73320</v>
      </c>
      <c r="M32" s="98">
        <f>SUM(N32:P32)</f>
        <v>383683</v>
      </c>
      <c r="N32" s="98">
        <v>366933</v>
      </c>
      <c r="O32" s="98">
        <v>16750</v>
      </c>
      <c r="P32" s="98" t="s">
        <v>437</v>
      </c>
    </row>
    <row r="33" spans="1:16" ht="15" customHeight="1">
      <c r="A33" s="158"/>
      <c r="B33" s="113" t="s">
        <v>186</v>
      </c>
      <c r="C33" s="216">
        <v>11</v>
      </c>
      <c r="D33" s="98">
        <f>SUM(E33,H33)</f>
        <v>95</v>
      </c>
      <c r="E33" s="215">
        <f>SUM(F33:G33)</f>
        <v>79</v>
      </c>
      <c r="F33" s="98">
        <v>31</v>
      </c>
      <c r="G33" s="98">
        <v>48</v>
      </c>
      <c r="H33" s="98">
        <f t="shared" si="7"/>
        <v>16</v>
      </c>
      <c r="I33" s="98">
        <v>10</v>
      </c>
      <c r="J33" s="98">
        <v>6</v>
      </c>
      <c r="K33" s="98">
        <v>23566</v>
      </c>
      <c r="L33" s="98">
        <v>31303</v>
      </c>
      <c r="M33" s="98">
        <f>SUM(N33:P33)</f>
        <v>79684</v>
      </c>
      <c r="N33" s="98">
        <v>77960</v>
      </c>
      <c r="O33" s="98">
        <v>1724</v>
      </c>
      <c r="P33" s="98" t="s">
        <v>437</v>
      </c>
    </row>
    <row r="34" spans="1:16" ht="15" customHeight="1">
      <c r="A34" s="158"/>
      <c r="B34" s="113" t="s">
        <v>187</v>
      </c>
      <c r="C34" s="216">
        <v>14</v>
      </c>
      <c r="D34" s="98" t="s">
        <v>436</v>
      </c>
      <c r="E34" s="98" t="s">
        <v>436</v>
      </c>
      <c r="F34" s="98" t="s">
        <v>436</v>
      </c>
      <c r="G34" s="98" t="s">
        <v>436</v>
      </c>
      <c r="H34" s="98">
        <f t="shared" si="7"/>
        <v>14</v>
      </c>
      <c r="I34" s="98">
        <v>7</v>
      </c>
      <c r="J34" s="98">
        <v>7</v>
      </c>
      <c r="K34" s="98" t="s">
        <v>436</v>
      </c>
      <c r="L34" s="98" t="s">
        <v>436</v>
      </c>
      <c r="M34" s="98" t="s">
        <v>436</v>
      </c>
      <c r="N34" s="98" t="s">
        <v>436</v>
      </c>
      <c r="O34" s="98" t="s">
        <v>436</v>
      </c>
      <c r="P34" s="98" t="s">
        <v>437</v>
      </c>
    </row>
    <row r="35" spans="1:16" ht="15" customHeight="1">
      <c r="A35" s="158"/>
      <c r="B35" s="113" t="s">
        <v>188</v>
      </c>
      <c r="C35" s="216">
        <v>2</v>
      </c>
      <c r="D35" s="98" t="s">
        <v>436</v>
      </c>
      <c r="E35" s="98" t="s">
        <v>436</v>
      </c>
      <c r="F35" s="98" t="s">
        <v>436</v>
      </c>
      <c r="G35" s="98" t="s">
        <v>436</v>
      </c>
      <c r="H35" s="98" t="s">
        <v>437</v>
      </c>
      <c r="I35" s="98" t="s">
        <v>437</v>
      </c>
      <c r="J35" s="98" t="s">
        <v>437</v>
      </c>
      <c r="K35" s="98" t="s">
        <v>436</v>
      </c>
      <c r="L35" s="98" t="s">
        <v>436</v>
      </c>
      <c r="M35" s="98" t="s">
        <v>436</v>
      </c>
      <c r="N35" s="98" t="s">
        <v>436</v>
      </c>
      <c r="O35" s="98" t="s">
        <v>436</v>
      </c>
      <c r="P35" s="98" t="s">
        <v>437</v>
      </c>
    </row>
    <row r="36" spans="1:16" ht="15" customHeight="1">
      <c r="A36" s="158"/>
      <c r="B36" s="113" t="s">
        <v>189</v>
      </c>
      <c r="C36" s="216">
        <v>9</v>
      </c>
      <c r="D36" s="98">
        <f>SUM(E36,H36)</f>
        <v>127</v>
      </c>
      <c r="E36" s="215">
        <f>SUM(F36:G36)</f>
        <v>122</v>
      </c>
      <c r="F36" s="98">
        <v>74</v>
      </c>
      <c r="G36" s="98">
        <v>48</v>
      </c>
      <c r="H36" s="98">
        <f>SUM(I36:J36)</f>
        <v>5</v>
      </c>
      <c r="I36" s="98">
        <v>2</v>
      </c>
      <c r="J36" s="98">
        <v>3</v>
      </c>
      <c r="K36" s="98">
        <v>47644</v>
      </c>
      <c r="L36" s="98">
        <v>84783</v>
      </c>
      <c r="M36" s="98">
        <f>SUM(N36:P36)</f>
        <v>171069</v>
      </c>
      <c r="N36" s="98">
        <v>165854</v>
      </c>
      <c r="O36" s="98">
        <v>5215</v>
      </c>
      <c r="P36" s="98" t="s">
        <v>437</v>
      </c>
    </row>
    <row r="37" spans="1:16" ht="15" customHeight="1">
      <c r="A37" s="158"/>
      <c r="B37" s="113"/>
      <c r="C37" s="216"/>
      <c r="D37" s="98"/>
      <c r="E37" s="215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</row>
    <row r="38" spans="1:16" s="108" customFormat="1" ht="15" customHeight="1">
      <c r="A38" s="359" t="s">
        <v>190</v>
      </c>
      <c r="B38" s="274"/>
      <c r="C38" s="96">
        <f>SUM(C39:C43)</f>
        <v>1324</v>
      </c>
      <c r="D38" s="96">
        <f>SUM(D39:D43)</f>
        <v>10707</v>
      </c>
      <c r="E38" s="96">
        <f aca="true" t="shared" si="8" ref="E38:P38">SUM(E39:E43)</f>
        <v>9373</v>
      </c>
      <c r="F38" s="96">
        <f t="shared" si="8"/>
        <v>4710</v>
      </c>
      <c r="G38" s="96">
        <f t="shared" si="8"/>
        <v>4663</v>
      </c>
      <c r="H38" s="96">
        <f t="shared" si="8"/>
        <v>1334</v>
      </c>
      <c r="I38" s="96">
        <f t="shared" si="8"/>
        <v>757</v>
      </c>
      <c r="J38" s="96">
        <f t="shared" si="8"/>
        <v>577</v>
      </c>
      <c r="K38" s="96">
        <f t="shared" si="8"/>
        <v>3595066</v>
      </c>
      <c r="L38" s="96">
        <f t="shared" si="8"/>
        <v>15497637</v>
      </c>
      <c r="M38" s="96">
        <f t="shared" si="8"/>
        <v>22964227</v>
      </c>
      <c r="N38" s="96">
        <f t="shared" si="8"/>
        <v>20489091</v>
      </c>
      <c r="O38" s="96">
        <f t="shared" si="8"/>
        <v>2451881</v>
      </c>
      <c r="P38" s="96">
        <f t="shared" si="8"/>
        <v>23255</v>
      </c>
    </row>
    <row r="39" spans="1:16" ht="15" customHeight="1">
      <c r="A39" s="158"/>
      <c r="B39" s="113" t="s">
        <v>191</v>
      </c>
      <c r="C39" s="216">
        <v>166</v>
      </c>
      <c r="D39" s="98">
        <f>SUM(E39,H39)</f>
        <v>2299</v>
      </c>
      <c r="E39" s="215">
        <f>SUM(F39:G39)</f>
        <v>2167</v>
      </c>
      <c r="F39" s="98">
        <v>1214</v>
      </c>
      <c r="G39" s="98">
        <v>953</v>
      </c>
      <c r="H39" s="98">
        <f>SUM(I39:J39)</f>
        <v>132</v>
      </c>
      <c r="I39" s="98">
        <v>72</v>
      </c>
      <c r="J39" s="98">
        <v>60</v>
      </c>
      <c r="K39" s="98">
        <v>830586</v>
      </c>
      <c r="L39" s="98">
        <v>2098680</v>
      </c>
      <c r="M39" s="98">
        <f>SUM(N39:P39)</f>
        <v>3880756</v>
      </c>
      <c r="N39" s="98">
        <v>3502792</v>
      </c>
      <c r="O39" s="98">
        <v>377224</v>
      </c>
      <c r="P39" s="98">
        <v>740</v>
      </c>
    </row>
    <row r="40" spans="1:16" ht="15" customHeight="1">
      <c r="A40" s="158"/>
      <c r="B40" s="113" t="s">
        <v>192</v>
      </c>
      <c r="C40" s="216">
        <v>409</v>
      </c>
      <c r="D40" s="98">
        <f>SUM(E40,H40)</f>
        <v>2263</v>
      </c>
      <c r="E40" s="215">
        <f>SUM(F40:G40)</f>
        <v>1835</v>
      </c>
      <c r="F40" s="98">
        <v>814</v>
      </c>
      <c r="G40" s="98">
        <v>1021</v>
      </c>
      <c r="H40" s="98">
        <f>SUM(I40:J40)</f>
        <v>428</v>
      </c>
      <c r="I40" s="98">
        <v>246</v>
      </c>
      <c r="J40" s="98">
        <v>182</v>
      </c>
      <c r="K40" s="98">
        <v>649121</v>
      </c>
      <c r="L40" s="98">
        <v>1534133</v>
      </c>
      <c r="M40" s="98">
        <f>SUM(N40:P40)</f>
        <v>2985438</v>
      </c>
      <c r="N40" s="98">
        <v>2350903</v>
      </c>
      <c r="O40" s="98">
        <v>631855</v>
      </c>
      <c r="P40" s="98">
        <v>2680</v>
      </c>
    </row>
    <row r="41" spans="1:16" ht="15" customHeight="1">
      <c r="A41" s="158"/>
      <c r="B41" s="113" t="s">
        <v>193</v>
      </c>
      <c r="C41" s="216">
        <v>380</v>
      </c>
      <c r="D41" s="98">
        <f>SUM(E41,H41)</f>
        <v>2104</v>
      </c>
      <c r="E41" s="215">
        <f>SUM(F41:G41)</f>
        <v>1663</v>
      </c>
      <c r="F41" s="98">
        <v>640</v>
      </c>
      <c r="G41" s="98">
        <v>1023</v>
      </c>
      <c r="H41" s="98">
        <f>SUM(I41:J41)</f>
        <v>441</v>
      </c>
      <c r="I41" s="98">
        <v>246</v>
      </c>
      <c r="J41" s="98">
        <v>195</v>
      </c>
      <c r="K41" s="98">
        <v>519711</v>
      </c>
      <c r="L41" s="98">
        <v>1190864</v>
      </c>
      <c r="M41" s="98">
        <f>SUM(N41:P41)</f>
        <v>2345332</v>
      </c>
      <c r="N41" s="98">
        <v>1568674</v>
      </c>
      <c r="O41" s="98">
        <v>776002</v>
      </c>
      <c r="P41" s="98">
        <v>656</v>
      </c>
    </row>
    <row r="42" spans="1:16" ht="15" customHeight="1">
      <c r="A42" s="158"/>
      <c r="B42" s="113" t="s">
        <v>194</v>
      </c>
      <c r="C42" s="216">
        <v>213</v>
      </c>
      <c r="D42" s="98">
        <f>SUM(E42,H42)</f>
        <v>3152</v>
      </c>
      <c r="E42" s="215">
        <f>SUM(F42:G42)</f>
        <v>2978</v>
      </c>
      <c r="F42" s="98">
        <v>1803</v>
      </c>
      <c r="G42" s="98">
        <v>1175</v>
      </c>
      <c r="H42" s="98">
        <f>SUM(I42:J42)</f>
        <v>174</v>
      </c>
      <c r="I42" s="98">
        <v>101</v>
      </c>
      <c r="J42" s="98">
        <v>73</v>
      </c>
      <c r="K42" s="98">
        <v>1378877</v>
      </c>
      <c r="L42" s="98">
        <v>9853435</v>
      </c>
      <c r="M42" s="98">
        <f>SUM(N42:P42)</f>
        <v>12411122</v>
      </c>
      <c r="N42" s="98">
        <v>12058088</v>
      </c>
      <c r="O42" s="98">
        <v>335025</v>
      </c>
      <c r="P42" s="98">
        <v>18009</v>
      </c>
    </row>
    <row r="43" spans="1:16" ht="15" customHeight="1">
      <c r="A43" s="158"/>
      <c r="B43" s="113" t="s">
        <v>195</v>
      </c>
      <c r="C43" s="216">
        <v>156</v>
      </c>
      <c r="D43" s="98">
        <f>SUM(E43,H43)</f>
        <v>889</v>
      </c>
      <c r="E43" s="215">
        <f>SUM(F43:G43)</f>
        <v>730</v>
      </c>
      <c r="F43" s="98">
        <v>239</v>
      </c>
      <c r="G43" s="98">
        <v>491</v>
      </c>
      <c r="H43" s="98">
        <f>SUM(I43:J43)</f>
        <v>159</v>
      </c>
      <c r="I43" s="98">
        <v>92</v>
      </c>
      <c r="J43" s="98">
        <v>67</v>
      </c>
      <c r="K43" s="217">
        <v>216771</v>
      </c>
      <c r="L43" s="98">
        <v>820525</v>
      </c>
      <c r="M43" s="98">
        <f>SUM(N43:P43)</f>
        <v>1341579</v>
      </c>
      <c r="N43" s="98">
        <v>1008634</v>
      </c>
      <c r="O43" s="98">
        <v>331775</v>
      </c>
      <c r="P43" s="98">
        <v>1170</v>
      </c>
    </row>
    <row r="44" spans="1:16" ht="15" customHeight="1">
      <c r="A44" s="158"/>
      <c r="B44" s="113"/>
      <c r="C44" s="216"/>
      <c r="D44" s="98"/>
      <c r="E44" s="215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</row>
    <row r="45" spans="1:16" s="108" customFormat="1" ht="15" customHeight="1">
      <c r="A45" s="359" t="s">
        <v>196</v>
      </c>
      <c r="B45" s="274"/>
      <c r="C45" s="96">
        <f>SUM(C46:C49)</f>
        <v>433</v>
      </c>
      <c r="D45" s="96">
        <f>SUM(D46:D49)</f>
        <v>6143</v>
      </c>
      <c r="E45" s="96">
        <f aca="true" t="shared" si="9" ref="E45:P45">SUM(E46:E49)</f>
        <v>5712</v>
      </c>
      <c r="F45" s="96">
        <f t="shared" si="9"/>
        <v>2909</v>
      </c>
      <c r="G45" s="96">
        <f t="shared" si="9"/>
        <v>2803</v>
      </c>
      <c r="H45" s="96">
        <f t="shared" si="9"/>
        <v>431</v>
      </c>
      <c r="I45" s="96">
        <f t="shared" si="9"/>
        <v>249</v>
      </c>
      <c r="J45" s="96">
        <f t="shared" si="9"/>
        <v>182</v>
      </c>
      <c r="K45" s="96">
        <f t="shared" si="9"/>
        <v>1995107</v>
      </c>
      <c r="L45" s="96">
        <f t="shared" si="9"/>
        <v>6347309</v>
      </c>
      <c r="M45" s="96">
        <f t="shared" si="9"/>
        <v>15489864</v>
      </c>
      <c r="N45" s="96">
        <f t="shared" si="9"/>
        <v>13983803</v>
      </c>
      <c r="O45" s="96">
        <f t="shared" si="9"/>
        <v>1501265</v>
      </c>
      <c r="P45" s="96">
        <f t="shared" si="9"/>
        <v>4796</v>
      </c>
    </row>
    <row r="46" spans="1:16" ht="15" customHeight="1">
      <c r="A46" s="158"/>
      <c r="B46" s="113" t="s">
        <v>197</v>
      </c>
      <c r="C46" s="216">
        <v>59</v>
      </c>
      <c r="D46" s="98">
        <f>SUM(E46,H46)</f>
        <v>1065</v>
      </c>
      <c r="E46" s="215">
        <f>SUM(F46:G46)</f>
        <v>1017</v>
      </c>
      <c r="F46" s="98">
        <v>301</v>
      </c>
      <c r="G46" s="98">
        <v>716</v>
      </c>
      <c r="H46" s="98">
        <f>SUM(I46:J46)</f>
        <v>48</v>
      </c>
      <c r="I46" s="98">
        <v>29</v>
      </c>
      <c r="J46" s="98">
        <v>19</v>
      </c>
      <c r="K46" s="98">
        <v>264219</v>
      </c>
      <c r="L46" s="98">
        <v>382895</v>
      </c>
      <c r="M46" s="98">
        <f>SUM(N46:P46)</f>
        <v>850284</v>
      </c>
      <c r="N46" s="98">
        <v>520435</v>
      </c>
      <c r="O46" s="98">
        <v>329849</v>
      </c>
      <c r="P46" s="98" t="s">
        <v>437</v>
      </c>
    </row>
    <row r="47" spans="1:16" ht="15" customHeight="1">
      <c r="A47" s="158"/>
      <c r="B47" s="113" t="s">
        <v>198</v>
      </c>
      <c r="C47" s="216">
        <v>69</v>
      </c>
      <c r="D47" s="98">
        <f>SUM(E47,H47)</f>
        <v>1413</v>
      </c>
      <c r="E47" s="215">
        <f>SUM(F47:G47)</f>
        <v>1358</v>
      </c>
      <c r="F47" s="98">
        <v>733</v>
      </c>
      <c r="G47" s="98">
        <v>625</v>
      </c>
      <c r="H47" s="98">
        <f>SUM(I47:J47)</f>
        <v>55</v>
      </c>
      <c r="I47" s="98">
        <v>33</v>
      </c>
      <c r="J47" s="98">
        <v>22</v>
      </c>
      <c r="K47" s="98">
        <v>490669</v>
      </c>
      <c r="L47" s="98">
        <v>1472618</v>
      </c>
      <c r="M47" s="98">
        <f>SUM(N47:P47)</f>
        <v>6791908</v>
      </c>
      <c r="N47" s="98">
        <v>6347020</v>
      </c>
      <c r="O47" s="98">
        <v>444674</v>
      </c>
      <c r="P47" s="98">
        <v>214</v>
      </c>
    </row>
    <row r="48" spans="1:16" ht="15" customHeight="1">
      <c r="A48" s="158"/>
      <c r="B48" s="113" t="s">
        <v>199</v>
      </c>
      <c r="C48" s="216">
        <v>192</v>
      </c>
      <c r="D48" s="98">
        <f>SUM(E48,H48)</f>
        <v>2773</v>
      </c>
      <c r="E48" s="215">
        <f>SUM(F48:G48)</f>
        <v>2541</v>
      </c>
      <c r="F48" s="98">
        <v>1500</v>
      </c>
      <c r="G48" s="98">
        <v>1041</v>
      </c>
      <c r="H48" s="98">
        <f>SUM(I48:J48)</f>
        <v>232</v>
      </c>
      <c r="I48" s="98">
        <v>126</v>
      </c>
      <c r="J48" s="98">
        <v>106</v>
      </c>
      <c r="K48" s="98">
        <v>1000720</v>
      </c>
      <c r="L48" s="98">
        <v>3888848</v>
      </c>
      <c r="M48" s="98">
        <f>SUM(N48:P48)</f>
        <v>6578268</v>
      </c>
      <c r="N48" s="98">
        <v>6155788</v>
      </c>
      <c r="O48" s="98">
        <v>418697</v>
      </c>
      <c r="P48" s="98">
        <v>3783</v>
      </c>
    </row>
    <row r="49" spans="1:16" ht="15" customHeight="1">
      <c r="A49" s="158"/>
      <c r="B49" s="113" t="s">
        <v>200</v>
      </c>
      <c r="C49" s="216">
        <v>113</v>
      </c>
      <c r="D49" s="98">
        <f>SUM(E49,H49)</f>
        <v>892</v>
      </c>
      <c r="E49" s="215">
        <f>SUM(F49:G49)</f>
        <v>796</v>
      </c>
      <c r="F49" s="98">
        <v>375</v>
      </c>
      <c r="G49" s="98">
        <v>421</v>
      </c>
      <c r="H49" s="98">
        <f>SUM(I49:J49)</f>
        <v>96</v>
      </c>
      <c r="I49" s="98">
        <v>61</v>
      </c>
      <c r="J49" s="98">
        <v>35</v>
      </c>
      <c r="K49" s="98">
        <v>239499</v>
      </c>
      <c r="L49" s="98">
        <v>602948</v>
      </c>
      <c r="M49" s="98">
        <f>SUM(N49:P49)</f>
        <v>1269404</v>
      </c>
      <c r="N49" s="98">
        <v>960560</v>
      </c>
      <c r="O49" s="98">
        <v>308045</v>
      </c>
      <c r="P49" s="98">
        <v>799</v>
      </c>
    </row>
    <row r="50" spans="1:16" ht="15" customHeight="1">
      <c r="A50" s="158"/>
      <c r="B50" s="113"/>
      <c r="C50" s="216"/>
      <c r="D50" s="98"/>
      <c r="E50" s="215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</row>
    <row r="51" spans="1:16" s="108" customFormat="1" ht="15" customHeight="1">
      <c r="A51" s="359" t="s">
        <v>201</v>
      </c>
      <c r="B51" s="274"/>
      <c r="C51" s="96">
        <f>SUM(C52:C57)</f>
        <v>716</v>
      </c>
      <c r="D51" s="96">
        <f>SUM(D52:D57)</f>
        <v>5168</v>
      </c>
      <c r="E51" s="96">
        <f aca="true" t="shared" si="10" ref="E51:P51">SUM(E52:E57)</f>
        <v>4340</v>
      </c>
      <c r="F51" s="96">
        <f t="shared" si="10"/>
        <v>1838</v>
      </c>
      <c r="G51" s="96">
        <f t="shared" si="10"/>
        <v>2502</v>
      </c>
      <c r="H51" s="96">
        <f t="shared" si="10"/>
        <v>828</v>
      </c>
      <c r="I51" s="96">
        <f t="shared" si="10"/>
        <v>528</v>
      </c>
      <c r="J51" s="96">
        <f t="shared" si="10"/>
        <v>300</v>
      </c>
      <c r="K51" s="96">
        <f t="shared" si="10"/>
        <v>1261547</v>
      </c>
      <c r="L51" s="96">
        <f t="shared" si="10"/>
        <v>2606720</v>
      </c>
      <c r="M51" s="96">
        <f t="shared" si="10"/>
        <v>5286788</v>
      </c>
      <c r="N51" s="96">
        <f t="shared" si="10"/>
        <v>2987278</v>
      </c>
      <c r="O51" s="96">
        <f t="shared" si="10"/>
        <v>2295788</v>
      </c>
      <c r="P51" s="96">
        <f t="shared" si="10"/>
        <v>3722</v>
      </c>
    </row>
    <row r="52" spans="1:16" ht="15" customHeight="1">
      <c r="A52" s="158"/>
      <c r="B52" s="113" t="s">
        <v>202</v>
      </c>
      <c r="C52" s="216">
        <v>113</v>
      </c>
      <c r="D52" s="98">
        <f aca="true" t="shared" si="11" ref="D52:D57">SUM(E52,H52)</f>
        <v>967</v>
      </c>
      <c r="E52" s="215">
        <f aca="true" t="shared" si="12" ref="E52:E57">SUM(F52:G52)</f>
        <v>793</v>
      </c>
      <c r="F52" s="98">
        <v>341</v>
      </c>
      <c r="G52" s="98">
        <v>452</v>
      </c>
      <c r="H52" s="98">
        <f aca="true" t="shared" si="13" ref="H52:H57">SUM(I52:J52)</f>
        <v>174</v>
      </c>
      <c r="I52" s="98">
        <v>114</v>
      </c>
      <c r="J52" s="98">
        <v>60</v>
      </c>
      <c r="K52" s="98">
        <v>252042</v>
      </c>
      <c r="L52" s="98">
        <v>867875</v>
      </c>
      <c r="M52" s="98">
        <f aca="true" t="shared" si="14" ref="M52:M57">SUM(N52:P52)</f>
        <v>1416688</v>
      </c>
      <c r="N52" s="98">
        <v>1305260</v>
      </c>
      <c r="O52" s="98">
        <v>111251</v>
      </c>
      <c r="P52" s="98">
        <v>177</v>
      </c>
    </row>
    <row r="53" spans="1:16" ht="15" customHeight="1">
      <c r="A53" s="158"/>
      <c r="B53" s="113" t="s">
        <v>203</v>
      </c>
      <c r="C53" s="216">
        <v>142</v>
      </c>
      <c r="D53" s="98">
        <f t="shared" si="11"/>
        <v>854</v>
      </c>
      <c r="E53" s="215">
        <f t="shared" si="12"/>
        <v>701</v>
      </c>
      <c r="F53" s="98">
        <v>320</v>
      </c>
      <c r="G53" s="98">
        <v>381</v>
      </c>
      <c r="H53" s="98">
        <f t="shared" si="13"/>
        <v>153</v>
      </c>
      <c r="I53" s="98">
        <v>92</v>
      </c>
      <c r="J53" s="98">
        <v>61</v>
      </c>
      <c r="K53" s="98">
        <v>203242</v>
      </c>
      <c r="L53" s="98">
        <v>496113</v>
      </c>
      <c r="M53" s="98">
        <f t="shared" si="14"/>
        <v>957249</v>
      </c>
      <c r="N53" s="98">
        <v>617362</v>
      </c>
      <c r="O53" s="98">
        <v>339887</v>
      </c>
      <c r="P53" s="98" t="s">
        <v>437</v>
      </c>
    </row>
    <row r="54" spans="1:16" ht="15" customHeight="1">
      <c r="A54" s="158"/>
      <c r="B54" s="113" t="s">
        <v>204</v>
      </c>
      <c r="C54" s="216">
        <v>45</v>
      </c>
      <c r="D54" s="98">
        <f t="shared" si="11"/>
        <v>591</v>
      </c>
      <c r="E54" s="215">
        <f t="shared" si="12"/>
        <v>545</v>
      </c>
      <c r="F54" s="98">
        <v>215</v>
      </c>
      <c r="G54" s="98">
        <v>330</v>
      </c>
      <c r="H54" s="98">
        <f t="shared" si="13"/>
        <v>46</v>
      </c>
      <c r="I54" s="98">
        <v>23</v>
      </c>
      <c r="J54" s="98">
        <v>23</v>
      </c>
      <c r="K54" s="98">
        <v>161188</v>
      </c>
      <c r="L54" s="98">
        <v>158093</v>
      </c>
      <c r="M54" s="98">
        <f t="shared" si="14"/>
        <v>386333</v>
      </c>
      <c r="N54" s="98">
        <v>278484</v>
      </c>
      <c r="O54" s="98">
        <v>107849</v>
      </c>
      <c r="P54" s="98" t="s">
        <v>437</v>
      </c>
    </row>
    <row r="55" spans="1:16" ht="15" customHeight="1">
      <c r="A55" s="158"/>
      <c r="B55" s="113" t="s">
        <v>205</v>
      </c>
      <c r="C55" s="216">
        <v>264</v>
      </c>
      <c r="D55" s="98">
        <f t="shared" si="11"/>
        <v>1833</v>
      </c>
      <c r="E55" s="215">
        <f t="shared" si="12"/>
        <v>1544</v>
      </c>
      <c r="F55" s="98">
        <v>690</v>
      </c>
      <c r="G55" s="98">
        <v>854</v>
      </c>
      <c r="H55" s="98">
        <f t="shared" si="13"/>
        <v>289</v>
      </c>
      <c r="I55" s="98">
        <v>201</v>
      </c>
      <c r="J55" s="98">
        <v>88</v>
      </c>
      <c r="K55" s="98">
        <v>449388</v>
      </c>
      <c r="L55" s="98">
        <v>856492</v>
      </c>
      <c r="M55" s="98">
        <f t="shared" si="14"/>
        <v>1871971</v>
      </c>
      <c r="N55" s="98">
        <v>638282</v>
      </c>
      <c r="O55" s="98">
        <v>1233629</v>
      </c>
      <c r="P55" s="98">
        <v>60</v>
      </c>
    </row>
    <row r="56" spans="1:16" ht="15" customHeight="1">
      <c r="A56" s="158"/>
      <c r="B56" s="113" t="s">
        <v>206</v>
      </c>
      <c r="C56" s="216">
        <v>21</v>
      </c>
      <c r="D56" s="98">
        <f t="shared" si="11"/>
        <v>147</v>
      </c>
      <c r="E56" s="215">
        <f t="shared" si="12"/>
        <v>130</v>
      </c>
      <c r="F56" s="98">
        <v>20</v>
      </c>
      <c r="G56" s="98">
        <v>110</v>
      </c>
      <c r="H56" s="98">
        <f t="shared" si="13"/>
        <v>17</v>
      </c>
      <c r="I56" s="98">
        <v>13</v>
      </c>
      <c r="J56" s="98">
        <v>4</v>
      </c>
      <c r="K56" s="98">
        <v>22951</v>
      </c>
      <c r="L56" s="98">
        <v>23754</v>
      </c>
      <c r="M56" s="98">
        <f t="shared" si="14"/>
        <v>66230</v>
      </c>
      <c r="N56" s="98">
        <v>35001</v>
      </c>
      <c r="O56" s="98">
        <v>31229</v>
      </c>
      <c r="P56" s="98" t="s">
        <v>437</v>
      </c>
    </row>
    <row r="57" spans="1:16" ht="15" customHeight="1">
      <c r="A57" s="158"/>
      <c r="B57" s="113" t="s">
        <v>207</v>
      </c>
      <c r="C57" s="216">
        <v>131</v>
      </c>
      <c r="D57" s="98">
        <f t="shared" si="11"/>
        <v>776</v>
      </c>
      <c r="E57" s="215">
        <f t="shared" si="12"/>
        <v>627</v>
      </c>
      <c r="F57" s="98">
        <v>252</v>
      </c>
      <c r="G57" s="98">
        <v>375</v>
      </c>
      <c r="H57" s="98">
        <f t="shared" si="13"/>
        <v>149</v>
      </c>
      <c r="I57" s="98">
        <v>85</v>
      </c>
      <c r="J57" s="98">
        <v>64</v>
      </c>
      <c r="K57" s="98">
        <v>172736</v>
      </c>
      <c r="L57" s="98">
        <v>204393</v>
      </c>
      <c r="M57" s="98">
        <f t="shared" si="14"/>
        <v>588317</v>
      </c>
      <c r="N57" s="98">
        <v>112889</v>
      </c>
      <c r="O57" s="98">
        <v>471943</v>
      </c>
      <c r="P57" s="98">
        <v>3485</v>
      </c>
    </row>
    <row r="58" spans="1:16" ht="15" customHeight="1">
      <c r="A58" s="158"/>
      <c r="B58" s="113"/>
      <c r="C58" s="216"/>
      <c r="D58" s="98"/>
      <c r="E58" s="215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</row>
    <row r="59" spans="1:16" s="108" customFormat="1" ht="15" customHeight="1">
      <c r="A59" s="359" t="s">
        <v>208</v>
      </c>
      <c r="B59" s="274"/>
      <c r="C59" s="96">
        <f>SUM(C60:C63)</f>
        <v>209</v>
      </c>
      <c r="D59" s="96">
        <f>SUM(D60:D63)</f>
        <v>3143</v>
      </c>
      <c r="E59" s="96">
        <f aca="true" t="shared" si="15" ref="E59:P59">SUM(E60:E63)</f>
        <v>2947</v>
      </c>
      <c r="F59" s="96">
        <f t="shared" si="15"/>
        <v>819</v>
      </c>
      <c r="G59" s="96">
        <f t="shared" si="15"/>
        <v>2128</v>
      </c>
      <c r="H59" s="96">
        <f t="shared" si="15"/>
        <v>196</v>
      </c>
      <c r="I59" s="96">
        <f t="shared" si="15"/>
        <v>116</v>
      </c>
      <c r="J59" s="96">
        <f t="shared" si="15"/>
        <v>80</v>
      </c>
      <c r="K59" s="96">
        <f t="shared" si="15"/>
        <v>744291</v>
      </c>
      <c r="L59" s="96">
        <f t="shared" si="15"/>
        <v>1200381</v>
      </c>
      <c r="M59" s="96">
        <f t="shared" si="15"/>
        <v>2776645</v>
      </c>
      <c r="N59" s="96">
        <f t="shared" si="15"/>
        <v>1650204</v>
      </c>
      <c r="O59" s="96">
        <f t="shared" si="15"/>
        <v>1106312</v>
      </c>
      <c r="P59" s="96">
        <f t="shared" si="15"/>
        <v>20129</v>
      </c>
    </row>
    <row r="60" spans="1:16" ht="15" customHeight="1">
      <c r="A60" s="158"/>
      <c r="B60" s="113" t="s">
        <v>209</v>
      </c>
      <c r="C60" s="216">
        <v>54</v>
      </c>
      <c r="D60" s="98">
        <f>SUM(E60,H60)</f>
        <v>755</v>
      </c>
      <c r="E60" s="215">
        <f>SUM(F60:G60)</f>
        <v>696</v>
      </c>
      <c r="F60" s="98">
        <v>186</v>
      </c>
      <c r="G60" s="98">
        <v>510</v>
      </c>
      <c r="H60" s="98">
        <f>SUM(I60:J60)</f>
        <v>59</v>
      </c>
      <c r="I60" s="98">
        <v>36</v>
      </c>
      <c r="J60" s="98">
        <v>23</v>
      </c>
      <c r="K60" s="98">
        <v>180092</v>
      </c>
      <c r="L60" s="98">
        <v>308886</v>
      </c>
      <c r="M60" s="98">
        <f>SUM(N60:P60)</f>
        <v>690486</v>
      </c>
      <c r="N60" s="98">
        <v>558530</v>
      </c>
      <c r="O60" s="98">
        <v>131936</v>
      </c>
      <c r="P60" s="98">
        <v>20</v>
      </c>
    </row>
    <row r="61" spans="1:16" ht="15" customHeight="1">
      <c r="A61" s="158"/>
      <c r="B61" s="113" t="s">
        <v>210</v>
      </c>
      <c r="C61" s="216">
        <v>54</v>
      </c>
      <c r="D61" s="98">
        <f>SUM(E61,H61)</f>
        <v>951</v>
      </c>
      <c r="E61" s="215">
        <f>SUM(F61:G61)</f>
        <v>897</v>
      </c>
      <c r="F61" s="98">
        <v>294</v>
      </c>
      <c r="G61" s="98">
        <v>603</v>
      </c>
      <c r="H61" s="98">
        <f>SUM(I61:J61)</f>
        <v>54</v>
      </c>
      <c r="I61" s="98">
        <v>31</v>
      </c>
      <c r="J61" s="98">
        <v>23</v>
      </c>
      <c r="K61" s="98">
        <v>250264</v>
      </c>
      <c r="L61" s="98">
        <v>402676</v>
      </c>
      <c r="M61" s="98">
        <f>SUM(N61:P61)</f>
        <v>972472</v>
      </c>
      <c r="N61" s="98">
        <v>732004</v>
      </c>
      <c r="O61" s="98">
        <v>240461</v>
      </c>
      <c r="P61" s="98">
        <v>7</v>
      </c>
    </row>
    <row r="62" spans="1:16" ht="15" customHeight="1">
      <c r="A62" s="158"/>
      <c r="B62" s="113" t="s">
        <v>211</v>
      </c>
      <c r="C62" s="216">
        <v>77</v>
      </c>
      <c r="D62" s="98">
        <f>SUM(E62,H62)</f>
        <v>1033</v>
      </c>
      <c r="E62" s="215">
        <f>SUM(F62:G62)</f>
        <v>961</v>
      </c>
      <c r="F62" s="98">
        <v>253</v>
      </c>
      <c r="G62" s="98">
        <v>708</v>
      </c>
      <c r="H62" s="98">
        <f>SUM(I62:J62)</f>
        <v>72</v>
      </c>
      <c r="I62" s="98">
        <v>43</v>
      </c>
      <c r="J62" s="98">
        <v>29</v>
      </c>
      <c r="K62" s="98">
        <v>228639</v>
      </c>
      <c r="L62" s="98">
        <v>403902</v>
      </c>
      <c r="M62" s="98">
        <f>SUM(N62:P62)</f>
        <v>817968</v>
      </c>
      <c r="N62" s="98">
        <v>267840</v>
      </c>
      <c r="O62" s="98">
        <v>549226</v>
      </c>
      <c r="P62" s="98">
        <v>902</v>
      </c>
    </row>
    <row r="63" spans="1:16" ht="15" customHeight="1">
      <c r="A63" s="158"/>
      <c r="B63" s="113" t="s">
        <v>212</v>
      </c>
      <c r="C63" s="216">
        <v>24</v>
      </c>
      <c r="D63" s="98">
        <f>SUM(E63,H63)</f>
        <v>404</v>
      </c>
      <c r="E63" s="215">
        <f>SUM(F63:G63)</f>
        <v>393</v>
      </c>
      <c r="F63" s="98">
        <v>86</v>
      </c>
      <c r="G63" s="98">
        <v>307</v>
      </c>
      <c r="H63" s="98">
        <f>SUM(I63:J63)</f>
        <v>11</v>
      </c>
      <c r="I63" s="98">
        <v>6</v>
      </c>
      <c r="J63" s="98">
        <v>5</v>
      </c>
      <c r="K63" s="98">
        <v>85296</v>
      </c>
      <c r="L63" s="98">
        <v>84917</v>
      </c>
      <c r="M63" s="98">
        <f>SUM(N63:P63)</f>
        <v>295719</v>
      </c>
      <c r="N63" s="98">
        <v>91830</v>
      </c>
      <c r="O63" s="98">
        <v>184689</v>
      </c>
      <c r="P63" s="98">
        <v>19200</v>
      </c>
    </row>
    <row r="64" spans="1:16" ht="15" customHeight="1">
      <c r="A64" s="158"/>
      <c r="B64" s="113"/>
      <c r="C64" s="216"/>
      <c r="D64" s="98"/>
      <c r="E64" s="215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</row>
    <row r="65" spans="1:16" s="108" customFormat="1" ht="15" customHeight="1">
      <c r="A65" s="359" t="s">
        <v>213</v>
      </c>
      <c r="B65" s="274"/>
      <c r="C65" s="96">
        <f>SUM(C66)</f>
        <v>33</v>
      </c>
      <c r="D65" s="96">
        <f>SUM(D66)</f>
        <v>689</v>
      </c>
      <c r="E65" s="96">
        <f aca="true" t="shared" si="16" ref="E65:P65">SUM(E66)</f>
        <v>660</v>
      </c>
      <c r="F65" s="96">
        <f t="shared" si="16"/>
        <v>310</v>
      </c>
      <c r="G65" s="96">
        <f t="shared" si="16"/>
        <v>350</v>
      </c>
      <c r="H65" s="96">
        <f t="shared" si="16"/>
        <v>29</v>
      </c>
      <c r="I65" s="96">
        <f t="shared" si="16"/>
        <v>16</v>
      </c>
      <c r="J65" s="96">
        <f t="shared" si="16"/>
        <v>13</v>
      </c>
      <c r="K65" s="96">
        <f t="shared" si="16"/>
        <v>216952</v>
      </c>
      <c r="L65" s="96">
        <f t="shared" si="16"/>
        <v>476797</v>
      </c>
      <c r="M65" s="96">
        <f t="shared" si="16"/>
        <v>871902</v>
      </c>
      <c r="N65" s="96">
        <f t="shared" si="16"/>
        <v>820367</v>
      </c>
      <c r="O65" s="96">
        <f t="shared" si="16"/>
        <v>51160</v>
      </c>
      <c r="P65" s="96">
        <f t="shared" si="16"/>
        <v>375</v>
      </c>
    </row>
    <row r="66" spans="1:16" ht="15" customHeight="1">
      <c r="A66" s="62"/>
      <c r="B66" s="159" t="s">
        <v>214</v>
      </c>
      <c r="C66" s="218">
        <v>33</v>
      </c>
      <c r="D66" s="219">
        <f>SUM(E66,H66)</f>
        <v>689</v>
      </c>
      <c r="E66" s="220">
        <f>SUM(F66:G66)</f>
        <v>660</v>
      </c>
      <c r="F66" s="219">
        <v>310</v>
      </c>
      <c r="G66" s="219">
        <v>350</v>
      </c>
      <c r="H66" s="219">
        <f>SUM(I66:J66)</f>
        <v>29</v>
      </c>
      <c r="I66" s="219">
        <v>16</v>
      </c>
      <c r="J66" s="219">
        <v>13</v>
      </c>
      <c r="K66" s="219">
        <v>216952</v>
      </c>
      <c r="L66" s="219">
        <v>476797</v>
      </c>
      <c r="M66" s="98">
        <f>SUM(N66:P66)</f>
        <v>871902</v>
      </c>
      <c r="N66" s="219">
        <v>820367</v>
      </c>
      <c r="O66" s="219">
        <v>51160</v>
      </c>
      <c r="P66" s="219">
        <v>375</v>
      </c>
    </row>
    <row r="67" spans="1:16" ht="15" customHeight="1">
      <c r="A67" s="109" t="s">
        <v>128</v>
      </c>
      <c r="B67" s="109"/>
      <c r="C67" s="80"/>
      <c r="D67" s="80"/>
      <c r="E67" s="80"/>
      <c r="F67" s="80"/>
      <c r="G67" s="80"/>
      <c r="H67" s="80"/>
      <c r="I67" s="80"/>
      <c r="J67" s="80"/>
      <c r="K67" s="80" t="s">
        <v>398</v>
      </c>
      <c r="L67" s="80"/>
      <c r="M67" s="156"/>
      <c r="N67" s="80"/>
      <c r="O67" s="80"/>
      <c r="P67" s="80"/>
    </row>
  </sheetData>
  <sheetProtection/>
  <mergeCells count="33">
    <mergeCell ref="A8:B8"/>
    <mergeCell ref="A9:B9"/>
    <mergeCell ref="A10:B10"/>
    <mergeCell ref="A2:P2"/>
    <mergeCell ref="A5:B7"/>
    <mergeCell ref="D5:J5"/>
    <mergeCell ref="K5:K7"/>
    <mergeCell ref="L5:L7"/>
    <mergeCell ref="M5:P5"/>
    <mergeCell ref="D6:D7"/>
    <mergeCell ref="A3:P3"/>
    <mergeCell ref="N6:N7"/>
    <mergeCell ref="O6:O7"/>
    <mergeCell ref="A65:B65"/>
    <mergeCell ref="A22:B22"/>
    <mergeCell ref="A28:B28"/>
    <mergeCell ref="A38:B38"/>
    <mergeCell ref="A45:B45"/>
    <mergeCell ref="A11:B11"/>
    <mergeCell ref="A12:B12"/>
    <mergeCell ref="A13:B13"/>
    <mergeCell ref="A14:B14"/>
    <mergeCell ref="A15:B15"/>
    <mergeCell ref="P6:P7"/>
    <mergeCell ref="A17:B17"/>
    <mergeCell ref="A18:B18"/>
    <mergeCell ref="A19:B19"/>
    <mergeCell ref="A51:B51"/>
    <mergeCell ref="A59:B59"/>
    <mergeCell ref="A16:B16"/>
    <mergeCell ref="E6:G6"/>
    <mergeCell ref="H6:J6"/>
    <mergeCell ref="M6:M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tabSelected="1" zoomScale="70" zoomScaleNormal="70" zoomScalePageLayoutView="0" workbookViewId="0" topLeftCell="A1">
      <selection activeCell="A9" sqref="A9"/>
    </sheetView>
  </sheetViews>
  <sheetFormatPr defaultColWidth="10.59765625" defaultRowHeight="15"/>
  <cols>
    <col min="1" max="1" width="22.59765625" style="110" customWidth="1"/>
    <col min="2" max="10" width="17.3984375" style="110" customWidth="1"/>
    <col min="11" max="16384" width="10.59765625" style="110" customWidth="1"/>
  </cols>
  <sheetData>
    <row r="1" spans="1:10" s="145" customFormat="1" ht="19.5" customHeight="1">
      <c r="A1" s="25" t="s">
        <v>215</v>
      </c>
      <c r="J1" s="27" t="s">
        <v>216</v>
      </c>
    </row>
    <row r="2" spans="1:15" ht="19.5" customHeight="1">
      <c r="A2" s="340"/>
      <c r="B2" s="340"/>
      <c r="C2" s="340"/>
      <c r="D2" s="340"/>
      <c r="E2" s="340"/>
      <c r="F2" s="340"/>
      <c r="G2" s="340"/>
      <c r="H2" s="340"/>
      <c r="I2" s="340"/>
      <c r="J2" s="340"/>
      <c r="K2" s="63"/>
      <c r="L2" s="63"/>
      <c r="M2" s="63"/>
      <c r="N2" s="63"/>
      <c r="O2" s="63"/>
    </row>
    <row r="3" spans="1:10" ht="19.5" customHeight="1">
      <c r="A3" s="279" t="s">
        <v>404</v>
      </c>
      <c r="B3" s="280"/>
      <c r="C3" s="280"/>
      <c r="D3" s="280"/>
      <c r="E3" s="280"/>
      <c r="F3" s="280"/>
      <c r="G3" s="280"/>
      <c r="H3" s="280"/>
      <c r="I3" s="280"/>
      <c r="J3" s="280"/>
    </row>
    <row r="4" spans="1:10" ht="18" customHeight="1" thickBot="1">
      <c r="A4" s="125"/>
      <c r="B4" s="125"/>
      <c r="C4" s="125"/>
      <c r="D4" s="125"/>
      <c r="E4" s="125"/>
      <c r="F4" s="125"/>
      <c r="G4" s="125"/>
      <c r="H4" s="109"/>
      <c r="I4" s="125"/>
      <c r="J4" s="82" t="s">
        <v>217</v>
      </c>
    </row>
    <row r="5" spans="1:10" ht="18.75" customHeight="1">
      <c r="A5" s="368" t="s">
        <v>218</v>
      </c>
      <c r="B5" s="370" t="s">
        <v>219</v>
      </c>
      <c r="C5" s="371"/>
      <c r="D5" s="363"/>
      <c r="E5" s="370" t="s">
        <v>220</v>
      </c>
      <c r="F5" s="350"/>
      <c r="G5" s="362"/>
      <c r="H5" s="350"/>
      <c r="I5" s="350"/>
      <c r="J5" s="350"/>
    </row>
    <row r="6" spans="1:10" ht="18.75" customHeight="1">
      <c r="A6" s="369"/>
      <c r="B6" s="166" t="s">
        <v>405</v>
      </c>
      <c r="C6" s="166" t="s">
        <v>406</v>
      </c>
      <c r="D6" s="166" t="s">
        <v>407</v>
      </c>
      <c r="E6" s="166" t="s">
        <v>405</v>
      </c>
      <c r="F6" s="148" t="s">
        <v>221</v>
      </c>
      <c r="G6" s="166" t="s">
        <v>406</v>
      </c>
      <c r="H6" s="148" t="s">
        <v>221</v>
      </c>
      <c r="I6" s="166" t="s">
        <v>407</v>
      </c>
      <c r="J6" s="160" t="s">
        <v>221</v>
      </c>
    </row>
    <row r="7" spans="1:13" s="108" customFormat="1" ht="23.25" customHeight="1">
      <c r="A7" s="76" t="s">
        <v>439</v>
      </c>
      <c r="B7" s="231">
        <f>SUM(B32:B36)</f>
        <v>157336226</v>
      </c>
      <c r="C7" s="93">
        <f>SUM(C32:C36)</f>
        <v>165678894</v>
      </c>
      <c r="D7" s="93">
        <f>SUM(D32:D36)</f>
        <v>180218089</v>
      </c>
      <c r="E7" s="93">
        <f>SUM(E32:E36)</f>
        <v>5538246</v>
      </c>
      <c r="F7" s="232">
        <f>100*E7/B7</f>
        <v>3.5200068927546284</v>
      </c>
      <c r="G7" s="93">
        <f>SUM(G32:G36)</f>
        <v>5827089</v>
      </c>
      <c r="H7" s="232">
        <f>100*G7/C7</f>
        <v>3.5170979593815974</v>
      </c>
      <c r="I7" s="93">
        <f>SUM(I32:I36)</f>
        <v>5894400</v>
      </c>
      <c r="J7" s="232">
        <f>100*I7/D7</f>
        <v>3.270703863694837</v>
      </c>
      <c r="K7" s="167"/>
      <c r="L7" s="167"/>
      <c r="M7" s="167"/>
    </row>
    <row r="8" spans="1:13" ht="23.25" customHeight="1">
      <c r="A8" s="91"/>
      <c r="B8" s="225"/>
      <c r="C8" s="86"/>
      <c r="D8" s="86"/>
      <c r="E8" s="86"/>
      <c r="F8" s="86"/>
      <c r="G8" s="86"/>
      <c r="H8" s="86"/>
      <c r="I8" s="86"/>
      <c r="J8" s="86"/>
      <c r="K8" s="161"/>
      <c r="L8" s="161"/>
      <c r="M8" s="161"/>
    </row>
    <row r="9" spans="1:13" ht="23.25" customHeight="1">
      <c r="A9" s="113" t="s">
        <v>222</v>
      </c>
      <c r="B9" s="225">
        <v>9878314</v>
      </c>
      <c r="C9" s="86">
        <v>10434016</v>
      </c>
      <c r="D9" s="86">
        <v>10145041</v>
      </c>
      <c r="E9" s="86">
        <v>158021</v>
      </c>
      <c r="F9" s="224">
        <v>1.6</v>
      </c>
      <c r="G9" s="86">
        <v>159452</v>
      </c>
      <c r="H9" s="224">
        <f aca="true" t="shared" si="0" ref="H9:H36">100*G9/C9</f>
        <v>1.5281939379813103</v>
      </c>
      <c r="I9" s="86">
        <v>169232</v>
      </c>
      <c r="J9" s="224">
        <f aca="true" t="shared" si="1" ref="J9:J36">100*I9/D9</f>
        <v>1.6681253432095544</v>
      </c>
      <c r="K9" s="161"/>
      <c r="L9" s="161"/>
      <c r="M9" s="161"/>
    </row>
    <row r="10" spans="1:13" ht="23.25" customHeight="1">
      <c r="A10" s="113" t="s">
        <v>106</v>
      </c>
      <c r="B10" s="225">
        <v>10054399</v>
      </c>
      <c r="C10" s="86">
        <v>9733260</v>
      </c>
      <c r="D10" s="86">
        <v>9873564</v>
      </c>
      <c r="E10" s="86">
        <v>113625</v>
      </c>
      <c r="F10" s="224">
        <v>1.1</v>
      </c>
      <c r="G10" s="86">
        <v>132389</v>
      </c>
      <c r="H10" s="224">
        <f t="shared" si="0"/>
        <v>1.360171206769366</v>
      </c>
      <c r="I10" s="86">
        <v>216915</v>
      </c>
      <c r="J10" s="224">
        <f t="shared" si="1"/>
        <v>2.196927067065145</v>
      </c>
      <c r="K10" s="161"/>
      <c r="L10" s="161"/>
      <c r="M10" s="161"/>
    </row>
    <row r="11" spans="1:13" ht="23.25" customHeight="1">
      <c r="A11" s="113" t="s">
        <v>223</v>
      </c>
      <c r="B11" s="225">
        <v>5843531</v>
      </c>
      <c r="C11" s="86">
        <v>5601739</v>
      </c>
      <c r="D11" s="86">
        <v>5192797</v>
      </c>
      <c r="E11" s="86">
        <v>263298</v>
      </c>
      <c r="F11" s="224">
        <v>4.5</v>
      </c>
      <c r="G11" s="86">
        <v>253509</v>
      </c>
      <c r="H11" s="224">
        <f t="shared" si="0"/>
        <v>4.525541086437622</v>
      </c>
      <c r="I11" s="86">
        <v>277499</v>
      </c>
      <c r="J11" s="224">
        <f t="shared" si="1"/>
        <v>5.343921589848399</v>
      </c>
      <c r="K11" s="161"/>
      <c r="L11" s="161"/>
      <c r="M11" s="161"/>
    </row>
    <row r="12" spans="1:13" ht="23.25" customHeight="1">
      <c r="A12" s="113" t="s">
        <v>224</v>
      </c>
      <c r="B12" s="225">
        <v>3121716</v>
      </c>
      <c r="C12" s="86">
        <v>2887072</v>
      </c>
      <c r="D12" s="86">
        <v>2916509</v>
      </c>
      <c r="E12" s="86">
        <v>246239</v>
      </c>
      <c r="F12" s="224">
        <v>7.9</v>
      </c>
      <c r="G12" s="86">
        <v>199643</v>
      </c>
      <c r="H12" s="224">
        <f t="shared" si="0"/>
        <v>6.915068276787001</v>
      </c>
      <c r="I12" s="86">
        <v>220343</v>
      </c>
      <c r="J12" s="224">
        <f t="shared" si="1"/>
        <v>7.55502554595237</v>
      </c>
      <c r="K12" s="161"/>
      <c r="L12" s="161"/>
      <c r="M12" s="161"/>
    </row>
    <row r="13" spans="1:13" ht="23.25" customHeight="1">
      <c r="A13" s="113" t="s">
        <v>225</v>
      </c>
      <c r="B13" s="225">
        <v>2373036</v>
      </c>
      <c r="C13" s="86">
        <v>2283492</v>
      </c>
      <c r="D13" s="86">
        <v>3292469</v>
      </c>
      <c r="E13" s="86">
        <v>84262</v>
      </c>
      <c r="F13" s="224">
        <v>3.6</v>
      </c>
      <c r="G13" s="86">
        <v>102853</v>
      </c>
      <c r="H13" s="224">
        <f t="shared" si="0"/>
        <v>4.504197956463171</v>
      </c>
      <c r="I13" s="86">
        <v>125677</v>
      </c>
      <c r="J13" s="224">
        <f t="shared" si="1"/>
        <v>3.8171050357649534</v>
      </c>
      <c r="K13" s="161"/>
      <c r="L13" s="161"/>
      <c r="M13" s="161"/>
    </row>
    <row r="14" spans="1:13" ht="23.25" customHeight="1">
      <c r="A14" s="113" t="s">
        <v>226</v>
      </c>
      <c r="B14" s="225">
        <v>3289674</v>
      </c>
      <c r="C14" s="86">
        <v>3258277</v>
      </c>
      <c r="D14" s="86">
        <v>3495235</v>
      </c>
      <c r="E14" s="86">
        <v>33691</v>
      </c>
      <c r="F14" s="224">
        <v>1</v>
      </c>
      <c r="G14" s="86">
        <v>35589</v>
      </c>
      <c r="H14" s="224">
        <f t="shared" si="0"/>
        <v>1.0922644084588264</v>
      </c>
      <c r="I14" s="86">
        <v>41604</v>
      </c>
      <c r="J14" s="224">
        <f t="shared" si="1"/>
        <v>1.1903062311976162</v>
      </c>
      <c r="K14" s="161"/>
      <c r="L14" s="161"/>
      <c r="M14" s="161"/>
    </row>
    <row r="15" spans="1:13" ht="23.25" customHeight="1">
      <c r="A15" s="113" t="s">
        <v>227</v>
      </c>
      <c r="B15" s="225">
        <v>2070614</v>
      </c>
      <c r="C15" s="86">
        <v>1849061</v>
      </c>
      <c r="D15" s="86">
        <v>1877797</v>
      </c>
      <c r="E15" s="86">
        <v>93397</v>
      </c>
      <c r="F15" s="224">
        <v>4.5</v>
      </c>
      <c r="G15" s="86">
        <v>96363</v>
      </c>
      <c r="H15" s="224">
        <f t="shared" si="0"/>
        <v>5.211455976844463</v>
      </c>
      <c r="I15" s="86">
        <v>95971</v>
      </c>
      <c r="J15" s="224">
        <f t="shared" si="1"/>
        <v>5.110829338847596</v>
      </c>
      <c r="K15" s="161"/>
      <c r="L15" s="161"/>
      <c r="M15" s="161"/>
    </row>
    <row r="16" spans="1:13" ht="23.25" customHeight="1">
      <c r="A16" s="113" t="s">
        <v>228</v>
      </c>
      <c r="B16" s="225">
        <v>7590478</v>
      </c>
      <c r="C16" s="86">
        <v>7518925</v>
      </c>
      <c r="D16" s="86">
        <v>8044999</v>
      </c>
      <c r="E16" s="86">
        <v>52836</v>
      </c>
      <c r="F16" s="224">
        <v>0.7</v>
      </c>
      <c r="G16" s="86">
        <v>58984</v>
      </c>
      <c r="H16" s="224">
        <f t="shared" si="0"/>
        <v>0.7844738443328002</v>
      </c>
      <c r="I16" s="86">
        <v>64995</v>
      </c>
      <c r="J16" s="224">
        <f t="shared" si="1"/>
        <v>0.8078932017269362</v>
      </c>
      <c r="K16" s="161"/>
      <c r="L16" s="161"/>
      <c r="M16" s="161"/>
    </row>
    <row r="17" spans="1:13" ht="23.25" customHeight="1">
      <c r="A17" s="113" t="s">
        <v>229</v>
      </c>
      <c r="B17" s="225">
        <v>9437930</v>
      </c>
      <c r="C17" s="86">
        <v>9610268</v>
      </c>
      <c r="D17" s="86">
        <v>10864322</v>
      </c>
      <c r="E17" s="86">
        <v>214015</v>
      </c>
      <c r="F17" s="224">
        <v>2.3</v>
      </c>
      <c r="G17" s="86">
        <v>233864</v>
      </c>
      <c r="H17" s="224">
        <f t="shared" si="0"/>
        <v>2.433480523123809</v>
      </c>
      <c r="I17" s="86">
        <v>217658</v>
      </c>
      <c r="J17" s="224">
        <f t="shared" si="1"/>
        <v>2.003420001726753</v>
      </c>
      <c r="K17" s="161"/>
      <c r="L17" s="161"/>
      <c r="M17" s="161"/>
    </row>
    <row r="18" spans="1:13" ht="23.25" customHeight="1">
      <c r="A18" s="113" t="s">
        <v>230</v>
      </c>
      <c r="B18" s="225" t="s">
        <v>252</v>
      </c>
      <c r="C18" s="86" t="s">
        <v>252</v>
      </c>
      <c r="D18" s="86" t="s">
        <v>252</v>
      </c>
      <c r="E18" s="86" t="s">
        <v>252</v>
      </c>
      <c r="F18" s="86" t="s">
        <v>252</v>
      </c>
      <c r="G18" s="86" t="s">
        <v>252</v>
      </c>
      <c r="H18" s="86" t="s">
        <v>252</v>
      </c>
      <c r="I18" s="86" t="s">
        <v>252</v>
      </c>
      <c r="J18" s="86" t="s">
        <v>252</v>
      </c>
      <c r="K18" s="161"/>
      <c r="L18" s="161"/>
      <c r="M18" s="161"/>
    </row>
    <row r="19" spans="1:13" ht="23.25" customHeight="1">
      <c r="A19" s="113" t="s">
        <v>89</v>
      </c>
      <c r="B19" s="225">
        <v>4299428</v>
      </c>
      <c r="C19" s="86">
        <v>4613547</v>
      </c>
      <c r="D19" s="86">
        <v>4662391</v>
      </c>
      <c r="E19" s="86">
        <v>187656</v>
      </c>
      <c r="F19" s="224">
        <f>100*E19/B19</f>
        <v>4.364673626352157</v>
      </c>
      <c r="G19" s="86">
        <v>203904</v>
      </c>
      <c r="H19" s="224">
        <f t="shared" si="0"/>
        <v>4.419679695470752</v>
      </c>
      <c r="I19" s="86">
        <v>188530</v>
      </c>
      <c r="J19" s="224">
        <f t="shared" si="1"/>
        <v>4.043633406121452</v>
      </c>
      <c r="K19" s="161"/>
      <c r="L19" s="161"/>
      <c r="M19" s="161"/>
    </row>
    <row r="20" spans="1:13" ht="23.25" customHeight="1">
      <c r="A20" s="113" t="s">
        <v>115</v>
      </c>
      <c r="B20" s="86" t="s">
        <v>27</v>
      </c>
      <c r="C20" s="86" t="s">
        <v>27</v>
      </c>
      <c r="D20" s="86" t="s">
        <v>436</v>
      </c>
      <c r="E20" s="86" t="s">
        <v>27</v>
      </c>
      <c r="F20" s="86" t="s">
        <v>27</v>
      </c>
      <c r="G20" s="86" t="s">
        <v>27</v>
      </c>
      <c r="H20" s="86" t="s">
        <v>27</v>
      </c>
      <c r="I20" s="86" t="s">
        <v>436</v>
      </c>
      <c r="J20" s="86" t="s">
        <v>436</v>
      </c>
      <c r="K20" s="161"/>
      <c r="L20" s="161"/>
      <c r="M20" s="161"/>
    </row>
    <row r="21" spans="1:13" ht="23.25" customHeight="1">
      <c r="A21" s="113" t="s">
        <v>152</v>
      </c>
      <c r="B21" s="86" t="s">
        <v>27</v>
      </c>
      <c r="C21" s="86" t="s">
        <v>27</v>
      </c>
      <c r="D21" s="86" t="s">
        <v>27</v>
      </c>
      <c r="E21" s="86" t="s">
        <v>27</v>
      </c>
      <c r="F21" s="86" t="s">
        <v>27</v>
      </c>
      <c r="G21" s="86" t="s">
        <v>27</v>
      </c>
      <c r="H21" s="86" t="s">
        <v>27</v>
      </c>
      <c r="I21" s="86" t="s">
        <v>27</v>
      </c>
      <c r="J21" s="86" t="s">
        <v>27</v>
      </c>
      <c r="K21" s="161"/>
      <c r="L21" s="161"/>
      <c r="M21" s="161"/>
    </row>
    <row r="22" spans="1:13" ht="23.25" customHeight="1">
      <c r="A22" s="113" t="s">
        <v>231</v>
      </c>
      <c r="B22" s="225">
        <v>2606017</v>
      </c>
      <c r="C22" s="86">
        <v>2824399</v>
      </c>
      <c r="D22" s="86">
        <v>2825615</v>
      </c>
      <c r="E22" s="86">
        <v>380701</v>
      </c>
      <c r="F22" s="224">
        <v>14.6</v>
      </c>
      <c r="G22" s="86">
        <v>407306</v>
      </c>
      <c r="H22" s="224">
        <f t="shared" si="0"/>
        <v>14.420979472093</v>
      </c>
      <c r="I22" s="86">
        <v>404085</v>
      </c>
      <c r="J22" s="224">
        <f t="shared" si="1"/>
        <v>14.300780538042162</v>
      </c>
      <c r="K22" s="161"/>
      <c r="L22" s="161"/>
      <c r="M22" s="161"/>
    </row>
    <row r="23" spans="1:13" ht="23.25" customHeight="1">
      <c r="A23" s="113" t="s">
        <v>232</v>
      </c>
      <c r="B23" s="225">
        <v>2623930</v>
      </c>
      <c r="C23" s="86">
        <v>2590072</v>
      </c>
      <c r="D23" s="86">
        <v>2979617</v>
      </c>
      <c r="E23" s="86">
        <v>112042</v>
      </c>
      <c r="F23" s="224">
        <v>4.3</v>
      </c>
      <c r="G23" s="86">
        <v>108534</v>
      </c>
      <c r="H23" s="224">
        <f t="shared" si="0"/>
        <v>4.190385441022489</v>
      </c>
      <c r="I23" s="86">
        <v>123028</v>
      </c>
      <c r="J23" s="224">
        <f t="shared" si="1"/>
        <v>4.12898704766418</v>
      </c>
      <c r="K23" s="161"/>
      <c r="L23" s="161"/>
      <c r="M23" s="161"/>
    </row>
    <row r="24" spans="1:13" ht="23.25" customHeight="1">
      <c r="A24" s="113" t="s">
        <v>119</v>
      </c>
      <c r="B24" s="225">
        <v>1365756</v>
      </c>
      <c r="C24" s="86">
        <v>1549841</v>
      </c>
      <c r="D24" s="86">
        <v>1694399</v>
      </c>
      <c r="E24" s="86" t="s">
        <v>252</v>
      </c>
      <c r="F24" s="86" t="s">
        <v>252</v>
      </c>
      <c r="G24" s="86">
        <v>2195</v>
      </c>
      <c r="H24" s="224">
        <f t="shared" si="0"/>
        <v>0.14162743145909806</v>
      </c>
      <c r="I24" s="86">
        <v>2583</v>
      </c>
      <c r="J24" s="224">
        <f t="shared" si="1"/>
        <v>0.15244343274517985</v>
      </c>
      <c r="K24" s="161"/>
      <c r="L24" s="161"/>
      <c r="M24" s="161"/>
    </row>
    <row r="25" spans="1:13" ht="23.25" customHeight="1">
      <c r="A25" s="113" t="s">
        <v>120</v>
      </c>
      <c r="B25" s="225">
        <v>6079773</v>
      </c>
      <c r="C25" s="86">
        <v>6942060</v>
      </c>
      <c r="D25" s="86">
        <v>6743737</v>
      </c>
      <c r="E25" s="86">
        <v>213408</v>
      </c>
      <c r="F25" s="224">
        <v>3.5</v>
      </c>
      <c r="G25" s="86">
        <v>265034</v>
      </c>
      <c r="H25" s="224">
        <f t="shared" si="0"/>
        <v>3.8178004799728034</v>
      </c>
      <c r="I25" s="86">
        <v>262695</v>
      </c>
      <c r="J25" s="224">
        <f t="shared" si="1"/>
        <v>3.8953921245742533</v>
      </c>
      <c r="K25" s="161"/>
      <c r="L25" s="161"/>
      <c r="M25" s="161"/>
    </row>
    <row r="26" spans="1:13" ht="23.25" customHeight="1">
      <c r="A26" s="113" t="s">
        <v>121</v>
      </c>
      <c r="B26" s="225">
        <v>38968125</v>
      </c>
      <c r="C26" s="86">
        <v>38943935</v>
      </c>
      <c r="D26" s="86">
        <v>45023660</v>
      </c>
      <c r="E26" s="86">
        <v>1782752</v>
      </c>
      <c r="F26" s="224">
        <v>4.6</v>
      </c>
      <c r="G26" s="86">
        <v>1706953</v>
      </c>
      <c r="H26" s="224">
        <f t="shared" si="0"/>
        <v>4.383103556433113</v>
      </c>
      <c r="I26" s="86">
        <v>1605234</v>
      </c>
      <c r="J26" s="224">
        <f t="shared" si="1"/>
        <v>3.5653121047911256</v>
      </c>
      <c r="K26" s="161"/>
      <c r="L26" s="161"/>
      <c r="M26" s="161"/>
    </row>
    <row r="27" spans="1:13" ht="23.25" customHeight="1">
      <c r="A27" s="113" t="s">
        <v>122</v>
      </c>
      <c r="B27" s="225">
        <v>40341522</v>
      </c>
      <c r="C27" s="86">
        <v>47746446</v>
      </c>
      <c r="D27" s="86">
        <v>53706040</v>
      </c>
      <c r="E27" s="86">
        <v>1370334</v>
      </c>
      <c r="F27" s="224">
        <v>3.4</v>
      </c>
      <c r="G27" s="86">
        <v>1659998</v>
      </c>
      <c r="H27" s="224">
        <f t="shared" si="0"/>
        <v>3.47669437008987</v>
      </c>
      <c r="I27" s="86">
        <v>1653219</v>
      </c>
      <c r="J27" s="224">
        <f t="shared" si="1"/>
        <v>3.0782738775750365</v>
      </c>
      <c r="K27" s="161"/>
      <c r="L27" s="161"/>
      <c r="M27" s="161"/>
    </row>
    <row r="28" spans="1:13" ht="23.25" customHeight="1">
      <c r="A28" s="113" t="s">
        <v>123</v>
      </c>
      <c r="B28" s="225">
        <v>3159088</v>
      </c>
      <c r="C28" s="86">
        <v>4182912</v>
      </c>
      <c r="D28" s="86">
        <v>3788970</v>
      </c>
      <c r="E28" s="86">
        <v>18035</v>
      </c>
      <c r="F28" s="224">
        <v>0.6</v>
      </c>
      <c r="G28" s="86">
        <v>19815</v>
      </c>
      <c r="H28" s="224">
        <f t="shared" si="0"/>
        <v>0.47371304966492245</v>
      </c>
      <c r="I28" s="86">
        <v>12878</v>
      </c>
      <c r="J28" s="224">
        <f t="shared" si="1"/>
        <v>0.33988128699884135</v>
      </c>
      <c r="K28" s="161"/>
      <c r="L28" s="161"/>
      <c r="M28" s="161"/>
    </row>
    <row r="29" spans="1:13" ht="23.25" customHeight="1">
      <c r="A29" s="113" t="s">
        <v>124</v>
      </c>
      <c r="B29" s="225" t="s">
        <v>252</v>
      </c>
      <c r="C29" s="86" t="s">
        <v>436</v>
      </c>
      <c r="D29" s="86" t="s">
        <v>436</v>
      </c>
      <c r="E29" s="86" t="s">
        <v>436</v>
      </c>
      <c r="F29" s="86" t="s">
        <v>436</v>
      </c>
      <c r="G29" s="86" t="s">
        <v>436</v>
      </c>
      <c r="H29" s="86" t="s">
        <v>436</v>
      </c>
      <c r="I29" s="86" t="s">
        <v>27</v>
      </c>
      <c r="J29" s="86" t="s">
        <v>27</v>
      </c>
      <c r="K29" s="161"/>
      <c r="L29" s="161"/>
      <c r="M29" s="161"/>
    </row>
    <row r="30" spans="1:13" ht="23.25" customHeight="1">
      <c r="A30" s="113" t="s">
        <v>233</v>
      </c>
      <c r="B30" s="86" t="s">
        <v>27</v>
      </c>
      <c r="C30" s="86" t="s">
        <v>27</v>
      </c>
      <c r="D30" s="86" t="s">
        <v>27</v>
      </c>
      <c r="E30" s="86" t="s">
        <v>27</v>
      </c>
      <c r="F30" s="86" t="s">
        <v>27</v>
      </c>
      <c r="G30" s="86" t="s">
        <v>27</v>
      </c>
      <c r="H30" s="86" t="s">
        <v>27</v>
      </c>
      <c r="I30" s="86" t="s">
        <v>27</v>
      </c>
      <c r="J30" s="86" t="s">
        <v>27</v>
      </c>
      <c r="K30" s="161"/>
      <c r="L30" s="161"/>
      <c r="M30" s="161"/>
    </row>
    <row r="31" spans="1:13" ht="23.25" customHeight="1">
      <c r="A31" s="159" t="s">
        <v>126</v>
      </c>
      <c r="B31" s="225">
        <v>4166845</v>
      </c>
      <c r="C31" s="86">
        <v>2992865</v>
      </c>
      <c r="D31" s="86">
        <v>2757830</v>
      </c>
      <c r="E31" s="86">
        <v>211442</v>
      </c>
      <c r="F31" s="224">
        <v>5.1</v>
      </c>
      <c r="G31" s="86">
        <v>175860</v>
      </c>
      <c r="H31" s="226">
        <f t="shared" si="0"/>
        <v>5.875975027273198</v>
      </c>
      <c r="I31" s="86">
        <v>209408</v>
      </c>
      <c r="J31" s="226">
        <f t="shared" si="1"/>
        <v>7.59321640565227</v>
      </c>
      <c r="K31" s="161"/>
      <c r="L31" s="161"/>
      <c r="M31" s="161"/>
    </row>
    <row r="32" spans="1:13" ht="23.25" customHeight="1">
      <c r="A32" s="64" t="s">
        <v>408</v>
      </c>
      <c r="B32" s="227">
        <v>13783774</v>
      </c>
      <c r="C32" s="228">
        <v>15678663</v>
      </c>
      <c r="D32" s="228">
        <v>15665380</v>
      </c>
      <c r="E32" s="229">
        <v>646035</v>
      </c>
      <c r="F32" s="230">
        <v>4.7</v>
      </c>
      <c r="G32" s="229">
        <v>610874</v>
      </c>
      <c r="H32" s="224">
        <f t="shared" si="0"/>
        <v>3.8962123237166333</v>
      </c>
      <c r="I32" s="229">
        <v>648264</v>
      </c>
      <c r="J32" s="224">
        <f t="shared" si="1"/>
        <v>4.138195179433885</v>
      </c>
      <c r="K32" s="161"/>
      <c r="L32" s="161"/>
      <c r="M32" s="161"/>
    </row>
    <row r="33" spans="1:13" ht="23.25" customHeight="1">
      <c r="A33" s="64" t="s">
        <v>409</v>
      </c>
      <c r="B33" s="225">
        <v>25859613</v>
      </c>
      <c r="C33" s="86">
        <v>25019235</v>
      </c>
      <c r="D33" s="86">
        <v>28733518</v>
      </c>
      <c r="E33" s="86">
        <v>1068551</v>
      </c>
      <c r="F33" s="224">
        <v>4.1</v>
      </c>
      <c r="G33" s="86">
        <v>1014920</v>
      </c>
      <c r="H33" s="224">
        <f t="shared" si="0"/>
        <v>4.056558883594962</v>
      </c>
      <c r="I33" s="86">
        <v>1069396</v>
      </c>
      <c r="J33" s="224">
        <f t="shared" si="1"/>
        <v>3.7217719041573676</v>
      </c>
      <c r="K33" s="161"/>
      <c r="L33" s="161"/>
      <c r="M33" s="161"/>
    </row>
    <row r="34" spans="1:13" ht="23.25" customHeight="1">
      <c r="A34" s="64" t="s">
        <v>410</v>
      </c>
      <c r="B34" s="225">
        <v>28269274</v>
      </c>
      <c r="C34" s="86">
        <v>30764043</v>
      </c>
      <c r="D34" s="86">
        <v>30176232</v>
      </c>
      <c r="E34" s="86">
        <v>874183</v>
      </c>
      <c r="F34" s="224">
        <v>3.1</v>
      </c>
      <c r="G34" s="86">
        <v>999592</v>
      </c>
      <c r="H34" s="224">
        <f t="shared" si="0"/>
        <v>3.249221826923074</v>
      </c>
      <c r="I34" s="86">
        <v>955146</v>
      </c>
      <c r="J34" s="224">
        <f t="shared" si="1"/>
        <v>3.1652261952386898</v>
      </c>
      <c r="K34" s="161"/>
      <c r="L34" s="161"/>
      <c r="M34" s="161"/>
    </row>
    <row r="35" spans="1:13" ht="23.25" customHeight="1">
      <c r="A35" s="64" t="s">
        <v>411</v>
      </c>
      <c r="B35" s="225">
        <v>23229834</v>
      </c>
      <c r="C35" s="86">
        <v>26300772</v>
      </c>
      <c r="D35" s="86">
        <v>23808082</v>
      </c>
      <c r="E35" s="86">
        <v>779616</v>
      </c>
      <c r="F35" s="224">
        <v>3.4</v>
      </c>
      <c r="G35" s="86">
        <v>748596</v>
      </c>
      <c r="H35" s="224">
        <f t="shared" si="0"/>
        <v>2.8462890747085297</v>
      </c>
      <c r="I35" s="86">
        <v>703313</v>
      </c>
      <c r="J35" s="224">
        <f t="shared" si="1"/>
        <v>2.9540934880852645</v>
      </c>
      <c r="K35" s="161"/>
      <c r="L35" s="161"/>
      <c r="M35" s="161"/>
    </row>
    <row r="36" spans="1:13" ht="23.25" customHeight="1">
      <c r="A36" s="64" t="s">
        <v>412</v>
      </c>
      <c r="B36" s="225">
        <v>66193731</v>
      </c>
      <c r="C36" s="86">
        <v>67916181</v>
      </c>
      <c r="D36" s="86">
        <v>81834877</v>
      </c>
      <c r="E36" s="155">
        <v>2169861</v>
      </c>
      <c r="F36" s="226">
        <v>3.3</v>
      </c>
      <c r="G36" s="155">
        <v>2453107</v>
      </c>
      <c r="H36" s="226">
        <f t="shared" si="0"/>
        <v>3.6119625159724453</v>
      </c>
      <c r="I36" s="155">
        <v>2518281</v>
      </c>
      <c r="J36" s="226">
        <f t="shared" si="1"/>
        <v>3.077271075998562</v>
      </c>
      <c r="K36" s="161"/>
      <c r="L36" s="161"/>
      <c r="M36" s="161"/>
    </row>
    <row r="37" spans="1:10" ht="15" customHeight="1">
      <c r="A37" s="165" t="s">
        <v>128</v>
      </c>
      <c r="B37" s="165"/>
      <c r="C37" s="165"/>
      <c r="D37" s="165"/>
      <c r="E37" s="109"/>
      <c r="F37" s="109"/>
      <c r="G37" s="109"/>
      <c r="H37" s="109"/>
      <c r="I37" s="109"/>
      <c r="J37" s="109"/>
    </row>
    <row r="38" spans="1:4" ht="14.25">
      <c r="A38" s="121"/>
      <c r="B38" s="121"/>
      <c r="C38" s="121"/>
      <c r="D38" s="121"/>
    </row>
  </sheetData>
  <sheetProtection/>
  <mergeCells count="5">
    <mergeCell ref="A2:J2"/>
    <mergeCell ref="A3:J3"/>
    <mergeCell ref="A5:A6"/>
    <mergeCell ref="B5:D5"/>
    <mergeCell ref="E5:J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石川県統計情報室</dc:creator>
  <cp:keywords/>
  <dc:description/>
  <cp:lastModifiedBy>yutaka-k</cp:lastModifiedBy>
  <cp:lastPrinted>2013-06-06T02:23:19Z</cp:lastPrinted>
  <dcterms:created xsi:type="dcterms:W3CDTF">1997-12-02T04:49:28Z</dcterms:created>
  <dcterms:modified xsi:type="dcterms:W3CDTF">2013-06-06T02:23:23Z</dcterms:modified>
  <cp:category/>
  <cp:version/>
  <cp:contentType/>
  <cp:contentStatus/>
</cp:coreProperties>
</file>