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615" windowWidth="9690" windowHeight="6450" activeTab="6"/>
  </bookViews>
  <sheets>
    <sheet name="１４０" sheetId="1" r:id="rId1"/>
    <sheet name="１４２" sheetId="2" r:id="rId2"/>
    <sheet name="１４４" sheetId="3" r:id="rId3"/>
    <sheet name="１４６" sheetId="4" r:id="rId4"/>
    <sheet name="１４８" sheetId="5" r:id="rId5"/>
    <sheet name="１５０" sheetId="6" r:id="rId6"/>
    <sheet name="１５２" sheetId="7" r:id="rId7"/>
  </sheets>
  <definedNames>
    <definedName name="_xlnm.Print_Area" localSheetId="0">'１４０'!$A$1:$P$59</definedName>
  </definedNames>
  <calcPr fullCalcOnLoad="1"/>
</workbook>
</file>

<file path=xl/sharedStrings.xml><?xml version="1.0" encoding="utf-8"?>
<sst xmlns="http://schemas.openxmlformats.org/spreadsheetml/2006/main" count="897" uniqueCount="429">
  <si>
    <t>（単位：百万円）</t>
  </si>
  <si>
    <t>合    計</t>
  </si>
  <si>
    <t>銀    行</t>
  </si>
  <si>
    <t>第 二 地 銀</t>
  </si>
  <si>
    <t>信 用 金 庫</t>
  </si>
  <si>
    <t>信 用 組 合</t>
  </si>
  <si>
    <t>労 働 金 庫</t>
  </si>
  <si>
    <t>農    協</t>
  </si>
  <si>
    <t>漁    協</t>
  </si>
  <si>
    <t>農 林 中 金</t>
  </si>
  <si>
    <t>郵  便  局</t>
  </si>
  <si>
    <t>商 工 中 金</t>
  </si>
  <si>
    <t>合　　計</t>
  </si>
  <si>
    <t>銀　　行</t>
  </si>
  <si>
    <t>人員（人）</t>
  </si>
  <si>
    <t>貯金証書数</t>
  </si>
  <si>
    <t>年次及び月次</t>
  </si>
  <si>
    <t>（単位：千円、％）</t>
  </si>
  <si>
    <t>（単位：千円）</t>
  </si>
  <si>
    <t>項　　　　　　　　　　　　目</t>
  </si>
  <si>
    <t>対前年度増減率</t>
  </si>
  <si>
    <t>会 　 計　  名</t>
  </si>
  <si>
    <t>歳　　　　　　　　　　　　入</t>
  </si>
  <si>
    <t>歳　　　　　　　　　　　出</t>
  </si>
  <si>
    <t>歳　入　総　額</t>
  </si>
  <si>
    <t>県税</t>
  </si>
  <si>
    <t>中央病院事業</t>
  </si>
  <si>
    <t>高松病院事業</t>
  </si>
  <si>
    <t>地方譲与税</t>
  </si>
  <si>
    <t>港湾土地造成事業</t>
  </si>
  <si>
    <t>電気事業</t>
  </si>
  <si>
    <t>地方交付税</t>
  </si>
  <si>
    <t>交通安全対策特別交付金</t>
  </si>
  <si>
    <t>分担金及び負担金</t>
  </si>
  <si>
    <t>注　収益的収支と資本的収支の合計である。</t>
  </si>
  <si>
    <t>使用料及び手数料</t>
  </si>
  <si>
    <t>資料　石川県財政課「財政のあらまし」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</si>
  <si>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</si>
  <si>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</si>
  <si>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</si>
  <si>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</si>
  <si>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</si>
  <si>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</si>
  <si>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</si>
  <si>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歳　出　総　額</t>
  </si>
  <si>
    <t>対前年度増減率(%)</t>
  </si>
  <si>
    <t>議会費</t>
  </si>
  <si>
    <t>土地</t>
  </si>
  <si>
    <t>総務費</t>
  </si>
  <si>
    <t>建物</t>
  </si>
  <si>
    <t>立木</t>
  </si>
  <si>
    <t>船舶</t>
  </si>
  <si>
    <t>隻</t>
  </si>
  <si>
    <t>航空機</t>
  </si>
  <si>
    <t>機</t>
  </si>
  <si>
    <t>物権</t>
  </si>
  <si>
    <t>農林水産業費</t>
  </si>
  <si>
    <t xml:space="preserve"> 〃</t>
  </si>
  <si>
    <t>件</t>
  </si>
  <si>
    <t>土木費</t>
  </si>
  <si>
    <t>無体財産権</t>
  </si>
  <si>
    <t>警察費</t>
  </si>
  <si>
    <t>有価証券</t>
  </si>
  <si>
    <t>千円</t>
  </si>
  <si>
    <t>教育費</t>
  </si>
  <si>
    <t>出資による権利</t>
  </si>
  <si>
    <t>災害復旧費</t>
  </si>
  <si>
    <t>物品</t>
  </si>
  <si>
    <t>公債費</t>
  </si>
  <si>
    <t>債権</t>
  </si>
  <si>
    <t>基金</t>
  </si>
  <si>
    <t xml:space="preserve">歳 入 歳 出 差 引 額 </t>
  </si>
  <si>
    <t>実 質 収 支 額</t>
  </si>
  <si>
    <t>一　般　会　計</t>
  </si>
  <si>
    <t>普通債</t>
  </si>
  <si>
    <t>土木</t>
  </si>
  <si>
    <t>農林水産</t>
  </si>
  <si>
    <t>教育</t>
  </si>
  <si>
    <t>公営住宅</t>
  </si>
  <si>
    <t>その他</t>
  </si>
  <si>
    <t>災害復旧債</t>
  </si>
  <si>
    <t>その他債</t>
  </si>
  <si>
    <t>計</t>
  </si>
  <si>
    <t>歳　　　　　　　　入</t>
  </si>
  <si>
    <t>歳　　　　　　　　出</t>
  </si>
  <si>
    <t>特　別　会　計</t>
  </si>
  <si>
    <t>土地取得</t>
  </si>
  <si>
    <t>証紙</t>
  </si>
  <si>
    <t>母子寡婦福祉資金</t>
  </si>
  <si>
    <t>中小企業近代化資金</t>
  </si>
  <si>
    <t>農業改良資金</t>
  </si>
  <si>
    <t>金沢西部地区土地区画整理</t>
  </si>
  <si>
    <t>林業改善資金</t>
  </si>
  <si>
    <t>流域下水道</t>
  </si>
  <si>
    <t>沿岸漁業改善資金</t>
  </si>
  <si>
    <t>公営競馬</t>
  </si>
  <si>
    <t>事　業　会　計</t>
  </si>
  <si>
    <t>中小企業近代化資金貸付金</t>
  </si>
  <si>
    <t>病　院　事　業</t>
  </si>
  <si>
    <t>電　気　事　業</t>
  </si>
  <si>
    <t>水道用水供給事業</t>
  </si>
  <si>
    <t>育英資金</t>
  </si>
  <si>
    <t>合           計</t>
  </si>
  <si>
    <t>税　　　　目　　　　別</t>
  </si>
  <si>
    <t>予  算  額</t>
  </si>
  <si>
    <t>調　定　額</t>
  </si>
  <si>
    <t>収　入　額</t>
  </si>
  <si>
    <t>収入歩合</t>
  </si>
  <si>
    <t>予　算　額</t>
  </si>
  <si>
    <t>調  定  額</t>
  </si>
  <si>
    <t>収  入  額</t>
  </si>
  <si>
    <t>総　　　　　　　　　額</t>
  </si>
  <si>
    <t>個人</t>
  </si>
  <si>
    <t>県民税</t>
  </si>
  <si>
    <t>法人</t>
  </si>
  <si>
    <t>利子割</t>
  </si>
  <si>
    <t>事業税</t>
  </si>
  <si>
    <t>不　動　産　取　得　税</t>
  </si>
  <si>
    <t>県　た　ば　こ　税</t>
  </si>
  <si>
    <t>ゴ ル フ 場 利 用 税</t>
  </si>
  <si>
    <t>特 別 地 方 消 費 税</t>
  </si>
  <si>
    <t>自  　動 　 車　  税</t>
  </si>
  <si>
    <t>鉱 　　　区　 　　税</t>
  </si>
  <si>
    <t xml:space="preserve">狩 猟 者 登 録 税 </t>
  </si>
  <si>
    <t xml:space="preserve">自 動 車 取 得 税 </t>
  </si>
  <si>
    <t>軽  油  引  取  税</t>
  </si>
  <si>
    <t>入　　　猟　　　税</t>
  </si>
  <si>
    <t>核 　燃 　料　 税</t>
  </si>
  <si>
    <t>娯楽施設利用税</t>
  </si>
  <si>
    <t>資料　石川県税務課「税務統計書」</t>
  </si>
  <si>
    <t>区　　　　　　　分</t>
  </si>
  <si>
    <t>総額</t>
  </si>
  <si>
    <t>所得税</t>
  </si>
  <si>
    <t>法人税</t>
  </si>
  <si>
    <t>相続税</t>
  </si>
  <si>
    <t>有価証券取引税</t>
  </si>
  <si>
    <t>消費税</t>
  </si>
  <si>
    <t>酒税</t>
  </si>
  <si>
    <t>たばこ税</t>
  </si>
  <si>
    <t>石油ガス税</t>
  </si>
  <si>
    <t>航空機燃料税</t>
  </si>
  <si>
    <t>印紙収入</t>
  </si>
  <si>
    <t>旧税</t>
  </si>
  <si>
    <t>歳 出 総 額</t>
  </si>
  <si>
    <t>歳入歳出  　　　 　差 引 額</t>
  </si>
  <si>
    <t>翌年度に繰り　　　越すべき財源</t>
  </si>
  <si>
    <t>実 質 収 支</t>
  </si>
  <si>
    <t>財政力指数</t>
  </si>
  <si>
    <t>地  方  税</t>
  </si>
  <si>
    <t>利子割交付金</t>
  </si>
  <si>
    <t>ゴルフ場利用税　　　　交　　付　　金</t>
  </si>
  <si>
    <t>特別地方消費税　　　　交　　付　　金</t>
  </si>
  <si>
    <t>自動車取得税　　　　交　 付　 金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</si>
  <si>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</si>
  <si>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</si>
  <si>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</si>
  <si>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</si>
  <si>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</si>
  <si>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</si>
  <si>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</si>
  <si>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</si>
  <si>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市　計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</si>
  <si>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</si>
  <si>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</si>
  <si>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</si>
  <si>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</si>
  <si>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</si>
  <si>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</si>
  <si>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</si>
  <si>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</si>
  <si>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</si>
  <si>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</si>
  <si>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</si>
  <si>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</si>
  <si>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</si>
  <si>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</si>
  <si>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</si>
  <si>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</si>
  <si>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</si>
  <si>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</si>
  <si>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</si>
  <si>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</si>
  <si>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</si>
  <si>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</si>
  <si>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</si>
  <si>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</si>
  <si>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</si>
  <si>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</si>
  <si>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</si>
  <si>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</si>
  <si>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</si>
  <si>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</si>
  <si>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</si>
  <si>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</si>
  <si>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</si>
  <si>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町 村 計</t>
  </si>
  <si>
    <t>地方交付税</t>
  </si>
  <si>
    <t>交通安全対策　　特別交付金</t>
  </si>
  <si>
    <t>分担金及び　　負　担　金</t>
  </si>
  <si>
    <t>使　用　料</t>
  </si>
  <si>
    <t>手　数　料</t>
  </si>
  <si>
    <t>国庫支出金</t>
  </si>
  <si>
    <t>財産収入</t>
  </si>
  <si>
    <t>市  計</t>
  </si>
  <si>
    <t>資料　石川県地方課「地方財政状況調査」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</si>
  <si>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</si>
  <si>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</si>
  <si>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</si>
  <si>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</si>
  <si>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</si>
  <si>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</si>
  <si>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</si>
  <si>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</si>
  <si>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公 債 費</t>
  </si>
  <si>
    <t>諸支出金</t>
  </si>
  <si>
    <t>地方債現在高</t>
  </si>
  <si>
    <t>-</t>
  </si>
  <si>
    <t>信託勘定</t>
  </si>
  <si>
    <t>（単位：株数 千株、金額 百万円）</t>
  </si>
  <si>
    <t>資料　北陸財務局調</t>
  </si>
  <si>
    <t>注　　本表は郵便局計数である。</t>
  </si>
  <si>
    <t>資料　日本銀行金沢支店調</t>
  </si>
  <si>
    <t>資料　日本証券業協会北陸地区協会調</t>
  </si>
  <si>
    <t>民生費</t>
  </si>
  <si>
    <t>衛生費</t>
  </si>
  <si>
    <t>労働費</t>
  </si>
  <si>
    <t>商工費</t>
  </si>
  <si>
    <t>80　　県　債　目　的　別　現　在　高（各年度3月31日現在）</t>
  </si>
  <si>
    <t>-</t>
  </si>
  <si>
    <t>82　　県　 税　 徴　 収　 状　 況（各年度3月31日現在）</t>
  </si>
  <si>
    <t>砂糖消費税</t>
  </si>
  <si>
    <t>物品税</t>
  </si>
  <si>
    <t>取引所税</t>
  </si>
  <si>
    <t>通行税</t>
  </si>
  <si>
    <t>入場税</t>
  </si>
  <si>
    <t>日本銀行券発行税</t>
  </si>
  <si>
    <t>電源開発促進税</t>
  </si>
  <si>
    <t>自動車重量税</t>
  </si>
  <si>
    <t>法人臨時特別説</t>
  </si>
  <si>
    <t>法人特別税</t>
  </si>
  <si>
    <t>地価税</t>
  </si>
  <si>
    <t>資料　金沢国税局「国税徴収表」</t>
  </si>
  <si>
    <t>議　会　費</t>
  </si>
  <si>
    <t>県支出金</t>
  </si>
  <si>
    <t>140 金融及び財政</t>
  </si>
  <si>
    <t>金融及び財政 141</t>
  </si>
  <si>
    <t>142金融及び財政</t>
  </si>
  <si>
    <t>資料　北陸郵政局調</t>
  </si>
  <si>
    <t>金融及び財政 143</t>
  </si>
  <si>
    <t>年次及び月次</t>
  </si>
  <si>
    <t>144 金融及び財政</t>
  </si>
  <si>
    <t>金融及び財政 145</t>
  </si>
  <si>
    <t>146 金融及び財政</t>
  </si>
  <si>
    <t>金融及び財政 147</t>
  </si>
  <si>
    <t>県たばこ消費税</t>
  </si>
  <si>
    <t>148 金融及び財政</t>
  </si>
  <si>
    <t>84　　市　　　　町　　　　村　　　　財　　　　政（各年度3月31日現在）</t>
  </si>
  <si>
    <t>市町村別</t>
  </si>
  <si>
    <t>金融及び財政 149</t>
  </si>
  <si>
    <t>金融及び財政 151</t>
  </si>
  <si>
    <t>150 金融及び財政</t>
  </si>
  <si>
    <t>152 金融及び財政</t>
  </si>
  <si>
    <t>金融及び財政 153</t>
  </si>
  <si>
    <t>X</t>
  </si>
  <si>
    <t>x</t>
  </si>
  <si>
    <t>…</t>
  </si>
  <si>
    <t>年度及び月末</t>
  </si>
  <si>
    <t>資料　北陸財務局調</t>
  </si>
  <si>
    <t>（うち） 取引停止処分</t>
  </si>
  <si>
    <r>
      <t>（単位：口数 千口、金額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百万円）</t>
    </r>
  </si>
  <si>
    <t>注　　本表は貯金事務センター計数である。</t>
  </si>
  <si>
    <t>（年　度）　末　現　在　高</t>
  </si>
  <si>
    <r>
      <t>（単位：件数 千件、口座数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千口座、預金証書数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千枚、金額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百万円）</t>
    </r>
  </si>
  <si>
    <t>水道用水供給事業</t>
  </si>
  <si>
    <t>（旧法による税）</t>
  </si>
  <si>
    <t>料理飲食等消費税</t>
  </si>
  <si>
    <t>トランプ類税</t>
  </si>
  <si>
    <t xml:space="preserve">  　　市　　　　町　　　　村　　　　財　　　　政（つづき）</t>
  </si>
  <si>
    <t>皆増</t>
  </si>
  <si>
    <t>12　　　金　　　融　　　及　　　び　　　財　　　政</t>
  </si>
  <si>
    <t>72　　金　融　機　関　別　預　金　残　高（各年度3月31日現在）</t>
  </si>
  <si>
    <t>73　　金　融　機　関　別　貸　出　残　高（各年度3月31日現在）</t>
  </si>
  <si>
    <t>第 二 地 銀</t>
  </si>
  <si>
    <t>信 用 金 庫</t>
  </si>
  <si>
    <t>…</t>
  </si>
  <si>
    <t>平成4年度</t>
  </si>
  <si>
    <t>平成8年4月末</t>
  </si>
  <si>
    <t>日本開発銀行</t>
  </si>
  <si>
    <t>国民金融公庫</t>
  </si>
  <si>
    <t>住宅金融公庫</t>
  </si>
  <si>
    <t>中小企業公庫</t>
  </si>
  <si>
    <t>9 年 1 月末</t>
  </si>
  <si>
    <t>74　　手　形　交　換　状　況（各年度3月31日現在）</t>
  </si>
  <si>
    <t>年度及び月次</t>
  </si>
  <si>
    <t>枚　数（千枚）</t>
  </si>
  <si>
    <t>金　　額（百万円）</t>
  </si>
  <si>
    <t>金　　額（千円）</t>
  </si>
  <si>
    <t>金　額（千円）</t>
  </si>
  <si>
    <r>
      <t xml:space="preserve">不 　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渡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　手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　形</t>
    </r>
  </si>
  <si>
    <r>
      <t xml:space="preserve">交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    換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 xml:space="preserve">      高</t>
    </r>
  </si>
  <si>
    <t>76　　株　式　取　引 状 況</t>
  </si>
  <si>
    <r>
      <t>会 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</si>
  <si>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取    引    高</t>
  </si>
  <si>
    <r>
      <t>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地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方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株</t>
    </r>
  </si>
  <si>
    <r>
      <t xml:space="preserve">株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</si>
  <si>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 xml:space="preserve">金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額</t>
    </r>
  </si>
  <si>
    <r>
      <t xml:space="preserve">株　   </t>
    </r>
    <r>
      <rPr>
        <sz val="12"/>
        <rFont val="ＭＳ 明朝"/>
        <family val="1"/>
      </rPr>
      <t>数</t>
    </r>
  </si>
  <si>
    <r>
      <t xml:space="preserve">金　   </t>
    </r>
    <r>
      <rPr>
        <sz val="12"/>
        <rFont val="ＭＳ 明朝"/>
        <family val="1"/>
      </rPr>
      <t>額</t>
    </r>
  </si>
  <si>
    <r>
      <t>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</si>
  <si>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r>
      <t>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</si>
  <si>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平成8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</si>
  <si>
    <t>2</t>
  </si>
  <si>
    <t>9 年 1 月</t>
  </si>
  <si>
    <t>75　　郵　政　関　係　状　況（各年度3月31日現在）</t>
  </si>
  <si>
    <r>
      <rPr>
        <sz val="12"/>
        <rFont val="ＭＳ 明朝"/>
        <family val="1"/>
      </rPr>
      <t xml:space="preserve">(1)  </t>
    </r>
    <r>
      <rPr>
        <sz val="12"/>
        <rFont val="ＭＳ 明朝"/>
        <family val="1"/>
      </rPr>
      <t xml:space="preserve"> 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出、払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</si>
  <si>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度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別</t>
    </r>
  </si>
  <si>
    <r>
      <t xml:space="preserve">振 </t>
    </r>
    <r>
      <rPr>
        <sz val="12"/>
        <rFont val="ＭＳ 明朝"/>
        <family val="1"/>
      </rPr>
      <t xml:space="preserve">              </t>
    </r>
    <r>
      <rPr>
        <sz val="12"/>
        <rFont val="ＭＳ 明朝"/>
        <family val="1"/>
      </rPr>
      <t>　　出</t>
    </r>
  </si>
  <si>
    <r>
      <t xml:space="preserve">払　　　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渡　</t>
    </r>
  </si>
  <si>
    <r>
      <t xml:space="preserve">　口　　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数</t>
    </r>
  </si>
  <si>
    <r>
      <t xml:space="preserve">金　　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額</t>
    </r>
  </si>
  <si>
    <r>
      <t xml:space="preserve">　口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</si>
  <si>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金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</si>
  <si>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>（2）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入、払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戻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</si>
  <si>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r>
      <t xml:space="preserve">預　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入</t>
    </r>
  </si>
  <si>
    <r>
      <t xml:space="preserve">払　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戻　</t>
    </r>
  </si>
  <si>
    <t>件　  数</t>
  </si>
  <si>
    <t>金　  額</t>
  </si>
  <si>
    <t>口 　座　 数</t>
  </si>
  <si>
    <r>
      <t xml:space="preserve">金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</si>
  <si>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77　　日 銀 券 受 入 支 払 状 況</t>
  </si>
  <si>
    <r>
      <t xml:space="preserve">支　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払</t>
    </r>
  </si>
  <si>
    <r>
      <t xml:space="preserve">受　        </t>
    </r>
    <r>
      <rPr>
        <sz val="12"/>
        <rFont val="ＭＳ 明朝"/>
        <family val="1"/>
      </rPr>
      <t>入</t>
    </r>
  </si>
  <si>
    <r>
      <t xml:space="preserve">石　        </t>
    </r>
    <r>
      <rPr>
        <sz val="12"/>
        <rFont val="ＭＳ 明朝"/>
        <family val="1"/>
      </rPr>
      <t>　川　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　県</t>
    </r>
  </si>
  <si>
    <r>
      <t xml:space="preserve">北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陸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三　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県</t>
    </r>
  </si>
  <si>
    <r>
      <t xml:space="preserve">受　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入</t>
    </r>
  </si>
  <si>
    <t>財     　　   産</t>
  </si>
  <si>
    <r>
      <t xml:space="preserve">単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位</t>
    </r>
  </si>
  <si>
    <t>㎡</t>
  </si>
  <si>
    <t>㎥</t>
  </si>
  <si>
    <t>-</t>
  </si>
  <si>
    <t>㎡</t>
  </si>
  <si>
    <t>台個</t>
  </si>
  <si>
    <t>翌年度へ繰り越しすべき財源</t>
  </si>
  <si>
    <t>会　　　計　　　区　　　分</t>
  </si>
  <si>
    <r>
      <t>構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</si>
  <si>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t>合          計</t>
  </si>
  <si>
    <t>(1)    一　    般　　   会　    計</t>
  </si>
  <si>
    <t>78　　　石　 川　 県 　歳 　入 　歳 　出 　決 　算（各年度3月31日現在）</t>
  </si>
  <si>
    <t>平成6年度</t>
  </si>
  <si>
    <t>平成7年度</t>
  </si>
  <si>
    <t xml:space="preserve">平成8年度 </t>
  </si>
  <si>
    <t>構　成　比</t>
  </si>
  <si>
    <t>7  年  度</t>
  </si>
  <si>
    <t>8  年  度</t>
  </si>
  <si>
    <t>(2)   特　　別　　会　　計</t>
  </si>
  <si>
    <t>項　　　　　　　目</t>
  </si>
  <si>
    <t>(3)　事　　　　　業　　　　　会　　　　　計</t>
  </si>
  <si>
    <t>平成6年度</t>
  </si>
  <si>
    <t>7　　年　　度</t>
  </si>
  <si>
    <t>7　年　度</t>
  </si>
  <si>
    <t>8　年　度</t>
  </si>
  <si>
    <t>79　　県　有　財　産　現　在　高（各年度3月31日現在）</t>
  </si>
  <si>
    <t>7   年   度</t>
  </si>
  <si>
    <t>8   年   度</t>
  </si>
  <si>
    <t>-</t>
  </si>
  <si>
    <t>税　　目　　別</t>
  </si>
  <si>
    <t>調定額</t>
  </si>
  <si>
    <t>収入額</t>
  </si>
  <si>
    <t xml:space="preserve"> 源泉分</t>
  </si>
  <si>
    <t xml:space="preserve"> 申告分</t>
  </si>
  <si>
    <t xml:space="preserve">滞納処分停止額 </t>
  </si>
  <si>
    <t>不納欠損額</t>
  </si>
  <si>
    <t>石油税</t>
  </si>
  <si>
    <t>収入未済額</t>
  </si>
  <si>
    <t>収入歩合</t>
  </si>
  <si>
    <t>揮発油税及び地方道路税</t>
  </si>
  <si>
    <t>81    　　県 　　税　　 税　　 目　　 別　　 決　　 算　　 額（各年度3月31日現在）</t>
  </si>
  <si>
    <t>4　　年　　度</t>
  </si>
  <si>
    <t>5　　年　　度</t>
  </si>
  <si>
    <t>6　　年　　度</t>
  </si>
  <si>
    <t>8　　年　　度</t>
  </si>
  <si>
    <t>1人当たり県税負担額（円）</t>
  </si>
  <si>
    <t>4    年    度</t>
  </si>
  <si>
    <t>5    年    度</t>
  </si>
  <si>
    <t>6    年    度</t>
  </si>
  <si>
    <t>7    年    度</t>
  </si>
  <si>
    <t>8    年    度</t>
  </si>
  <si>
    <t>83　　国税税目別徴収決定済額（各年度3月31日現在）</t>
  </si>
  <si>
    <t>平成4年度</t>
  </si>
  <si>
    <t>5  年  度</t>
  </si>
  <si>
    <t>6  年  度</t>
  </si>
  <si>
    <t>７      年</t>
  </si>
  <si>
    <t>8　年　度</t>
  </si>
  <si>
    <t>-</t>
  </si>
  <si>
    <t>-</t>
  </si>
  <si>
    <t>-</t>
  </si>
  <si>
    <t>資料　石川県地方課「地方財政状況調査」</t>
  </si>
  <si>
    <r>
      <t>歳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</si>
  <si>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>実 質 収 支　　　　比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率</t>
    </r>
  </si>
  <si>
    <r>
      <t>経 常 収 支　　　　　比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率</t>
    </r>
  </si>
  <si>
    <r>
      <t>寄 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</si>
  <si>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繰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</si>
  <si>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繰 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</si>
  <si>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諸 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</si>
  <si>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債</t>
    </r>
  </si>
  <si>
    <t>国有提供施設等</t>
  </si>
  <si>
    <t>所在市町村交付金</t>
  </si>
  <si>
    <t>農林水産業費</t>
  </si>
  <si>
    <t>災害復旧費</t>
  </si>
  <si>
    <t>積立金現在高</t>
  </si>
  <si>
    <t>前年度繰上　　　充  用  金</t>
  </si>
  <si>
    <t>　　市　　　町　　　村　　　財　　　政（つづき）</t>
  </si>
  <si>
    <t xml:space="preserve">    5</t>
  </si>
  <si>
    <t xml:space="preserve">    6</t>
  </si>
  <si>
    <t xml:space="preserve">    7</t>
  </si>
  <si>
    <t xml:space="preserve">    12</t>
  </si>
  <si>
    <t xml:space="preserve">    2</t>
  </si>
  <si>
    <t xml:space="preserve">    3</t>
  </si>
  <si>
    <t xml:space="preserve">    11</t>
  </si>
  <si>
    <t xml:space="preserve">    10</t>
  </si>
  <si>
    <t xml:space="preserve">    9</t>
  </si>
  <si>
    <t xml:space="preserve">    8</t>
  </si>
  <si>
    <t>―</t>
  </si>
  <si>
    <t>-</t>
  </si>
  <si>
    <t>合　　　　　　  　計</t>
  </si>
  <si>
    <t>-</t>
  </si>
  <si>
    <t>―</t>
  </si>
  <si>
    <t>町 村 計</t>
  </si>
  <si>
    <t>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</si>
</sst>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0_ 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 applyProtection="1" quotePrefix="1">
      <alignment horizontal="center" vertical="center"/>
      <protection/>
    </xf>
    <xf numFmtId="38" fontId="0" fillId="0" borderId="11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8" fillId="0" borderId="0" xfId="49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13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Border="1" applyAlignment="1" applyProtection="1">
      <alignment/>
      <protection locked="0"/>
    </xf>
    <xf numFmtId="0" fontId="15" fillId="0" borderId="11" xfId="0" applyFont="1" applyFill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 quotePrefix="1">
      <alignment horizontal="center" vertical="center"/>
      <protection/>
    </xf>
    <xf numFmtId="38" fontId="16" fillId="0" borderId="10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 applyProtection="1">
      <alignment vertical="center"/>
      <protection/>
    </xf>
    <xf numFmtId="38" fontId="17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180" fontId="15" fillId="0" borderId="0" xfId="0" applyNumberFormat="1" applyFont="1" applyFill="1" applyBorder="1" applyAlignment="1" applyProtection="1">
      <alignment vertical="center"/>
      <protection/>
    </xf>
    <xf numFmtId="180" fontId="15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9" fontId="15" fillId="0" borderId="0" xfId="0" applyNumberFormat="1" applyFont="1" applyFill="1" applyBorder="1" applyAlignment="1" applyProtection="1">
      <alignment vertical="center"/>
      <protection/>
    </xf>
    <xf numFmtId="189" fontId="15" fillId="0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38" fontId="0" fillId="0" borderId="0" xfId="49" applyFont="1" applyFill="1" applyAlignment="1" applyProtection="1">
      <alignment vertical="center"/>
      <protection/>
    </xf>
    <xf numFmtId="38" fontId="0" fillId="0" borderId="2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2" fontId="0" fillId="0" borderId="1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 indent="1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right" vertical="center" indent="2"/>
      <protection/>
    </xf>
    <xf numFmtId="0" fontId="0" fillId="0" borderId="12" xfId="0" applyFont="1" applyFill="1" applyBorder="1" applyAlignment="1" applyProtection="1">
      <alignment horizontal="right" vertical="center" indent="2"/>
      <protection/>
    </xf>
    <xf numFmtId="0" fontId="0" fillId="0" borderId="16" xfId="0" applyFont="1" applyFill="1" applyBorder="1" applyAlignment="1" applyProtection="1" quotePrefix="1">
      <alignment horizontal="right" vertical="center" indent="2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right" vertical="center" indent="1"/>
      <protection/>
    </xf>
    <xf numFmtId="0" fontId="0" fillId="0" borderId="12" xfId="0" applyFont="1" applyFill="1" applyBorder="1" applyAlignment="1" applyProtection="1">
      <alignment horizontal="right" vertical="center" indent="1"/>
      <protection/>
    </xf>
    <xf numFmtId="0" fontId="0" fillId="0" borderId="12" xfId="0" applyFont="1" applyFill="1" applyBorder="1" applyAlignment="1" quotePrefix="1">
      <alignment horizontal="right" vertical="center" indent="1"/>
    </xf>
    <xf numFmtId="0" fontId="0" fillId="0" borderId="25" xfId="0" applyFont="1" applyFill="1" applyBorder="1" applyAlignment="1" applyProtection="1" quotePrefix="1">
      <alignment horizontal="right" vertical="center" indent="1"/>
      <protection/>
    </xf>
    <xf numFmtId="0" fontId="1" fillId="0" borderId="26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left" vertical="center" indent="4"/>
      <protection/>
    </xf>
    <xf numFmtId="0" fontId="0" fillId="0" borderId="12" xfId="0" applyFont="1" applyFill="1" applyBorder="1" applyAlignment="1" applyProtection="1">
      <alignment horizontal="left" vertical="center" indent="4"/>
      <protection/>
    </xf>
    <xf numFmtId="49" fontId="0" fillId="0" borderId="12" xfId="0" applyNumberForma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left" vertical="center" indent="4"/>
      <protection/>
    </xf>
    <xf numFmtId="0" fontId="0" fillId="0" borderId="26" xfId="0" applyFill="1" applyBorder="1" applyAlignment="1" applyProtection="1" quotePrefix="1">
      <alignment horizontal="left" vertical="center" indent="4"/>
      <protection/>
    </xf>
    <xf numFmtId="37" fontId="1" fillId="0" borderId="16" xfId="0" applyNumberFormat="1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>
      <alignment vertical="center"/>
    </xf>
    <xf numFmtId="38" fontId="15" fillId="0" borderId="16" xfId="49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>
      <alignment vertical="center"/>
    </xf>
    <xf numFmtId="37" fontId="15" fillId="0" borderId="16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>
      <alignment vertical="center"/>
    </xf>
    <xf numFmtId="37" fontId="1" fillId="0" borderId="16" xfId="0" applyNumberFormat="1" applyFont="1" applyFill="1" applyBorder="1" applyAlignment="1" applyProtection="1">
      <alignment horizontal="right" vertical="center"/>
      <protection/>
    </xf>
    <xf numFmtId="37" fontId="15" fillId="0" borderId="11" xfId="0" applyNumberFormat="1" applyFont="1" applyFill="1" applyBorder="1" applyAlignment="1">
      <alignment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quotePrefix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10" fillId="0" borderId="2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37" fontId="0" fillId="0" borderId="25" xfId="0" applyNumberFormat="1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37" fontId="15" fillId="0" borderId="0" xfId="0" applyNumberFormat="1" applyFont="1" applyFill="1" applyAlignment="1" applyProtection="1">
      <alignment vertical="center"/>
      <protection/>
    </xf>
    <xf numFmtId="3" fontId="15" fillId="0" borderId="0" xfId="0" applyNumberFormat="1" applyFont="1" applyFill="1" applyBorder="1" applyAlignment="1">
      <alignment horizontal="center" vertical="center"/>
    </xf>
    <xf numFmtId="37" fontId="15" fillId="0" borderId="10" xfId="0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5" fontId="15" fillId="0" borderId="0" xfId="0" applyNumberFormat="1" applyFont="1" applyFill="1" applyBorder="1" applyAlignment="1" applyProtection="1">
      <alignment vertical="center"/>
      <protection/>
    </xf>
    <xf numFmtId="188" fontId="15" fillId="0" borderId="0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181" fontId="15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15" fillId="0" borderId="12" xfId="0" applyFont="1" applyFill="1" applyBorder="1" applyAlignment="1" applyProtection="1">
      <alignment horizontal="distributed" vertical="center" indent="1"/>
      <protection/>
    </xf>
    <xf numFmtId="0" fontId="15" fillId="0" borderId="25" xfId="0" applyFont="1" applyFill="1" applyBorder="1" applyAlignment="1" applyProtection="1">
      <alignment horizontal="distributed" vertical="center" indent="1"/>
      <protection/>
    </xf>
    <xf numFmtId="0" fontId="0" fillId="0" borderId="33" xfId="0" applyFont="1" applyFill="1" applyBorder="1" applyAlignment="1" applyProtection="1">
      <alignment horizontal="right" vertical="center"/>
      <protection/>
    </xf>
    <xf numFmtId="37" fontId="15" fillId="0" borderId="34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182" fontId="15" fillId="0" borderId="0" xfId="0" applyNumberFormat="1" applyFont="1" applyFill="1" applyAlignment="1">
      <alignment vertical="center"/>
    </xf>
    <xf numFmtId="38" fontId="0" fillId="0" borderId="36" xfId="49" applyFont="1" applyFill="1" applyBorder="1" applyAlignment="1">
      <alignment horizontal="right" vertical="center"/>
    </xf>
    <xf numFmtId="37" fontId="15" fillId="0" borderId="11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>
      <alignment horizontal="right" vertical="center"/>
    </xf>
    <xf numFmtId="0" fontId="0" fillId="0" borderId="16" xfId="0" applyFill="1" applyBorder="1" applyAlignment="1" applyProtection="1" quotePrefix="1">
      <alignment horizontal="center" vertical="center"/>
      <protection/>
    </xf>
    <xf numFmtId="38" fontId="15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15" fillId="0" borderId="10" xfId="0" applyNumberFormat="1" applyFont="1" applyFill="1" applyBorder="1" applyAlignment="1" applyProtection="1">
      <alignment vertical="center"/>
      <protection/>
    </xf>
    <xf numFmtId="177" fontId="15" fillId="0" borderId="10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34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37" fontId="15" fillId="0" borderId="37" xfId="0" applyNumberFormat="1" applyFont="1" applyFill="1" applyBorder="1" applyAlignment="1" applyProtection="1">
      <alignment vertical="center"/>
      <protection/>
    </xf>
    <xf numFmtId="176" fontId="15" fillId="0" borderId="38" xfId="0" applyNumberFormat="1" applyFont="1" applyFill="1" applyBorder="1" applyAlignment="1" applyProtection="1">
      <alignment vertical="center"/>
      <protection/>
    </xf>
    <xf numFmtId="177" fontId="15" fillId="0" borderId="38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38" fontId="15" fillId="0" borderId="13" xfId="0" applyNumberFormat="1" applyFont="1" applyFill="1" applyBorder="1" applyAlignment="1" applyProtection="1">
      <alignment vertical="center"/>
      <protection/>
    </xf>
    <xf numFmtId="38" fontId="15" fillId="0" borderId="10" xfId="0" applyNumberFormat="1" applyFont="1" applyFill="1" applyBorder="1" applyAlignment="1" applyProtection="1">
      <alignment vertical="center"/>
      <protection/>
    </xf>
    <xf numFmtId="182" fontId="15" fillId="0" borderId="0" xfId="0" applyNumberFormat="1" applyFont="1" applyFill="1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15" fillId="0" borderId="2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2" xfId="0" applyFont="1" applyBorder="1" applyAlignment="1">
      <alignment horizontal="distributed" vertical="distributed"/>
    </xf>
    <xf numFmtId="0" fontId="0" fillId="0" borderId="12" xfId="0" applyFont="1" applyFill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Alignment="1">
      <alignment vertical="distributed"/>
    </xf>
    <xf numFmtId="0" fontId="0" fillId="0" borderId="12" xfId="0" applyFont="1" applyBorder="1" applyAlignment="1">
      <alignment vertical="distributed"/>
    </xf>
    <xf numFmtId="0" fontId="0" fillId="0" borderId="0" xfId="0" applyFont="1" applyFill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distributed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5" fillId="0" borderId="0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37" fontId="15" fillId="0" borderId="10" xfId="0" applyNumberFormat="1" applyFont="1" applyFill="1" applyBorder="1" applyAlignment="1" applyProtection="1">
      <alignment horizontal="distributed" vertical="center"/>
      <protection/>
    </xf>
    <xf numFmtId="0" fontId="15" fillId="0" borderId="22" xfId="0" applyFont="1" applyFill="1" applyBorder="1" applyAlignment="1">
      <alignment horizontal="distributed" vertical="center"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32" xfId="0" applyNumberForma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37" fontId="0" fillId="0" borderId="27" xfId="0" applyNumberFormat="1" applyFill="1" applyBorder="1" applyAlignment="1" applyProtection="1">
      <alignment horizontal="center" vertical="center"/>
      <protection/>
    </xf>
    <xf numFmtId="37" fontId="0" fillId="0" borderId="28" xfId="0" applyNumberForma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distributed" vertical="center" wrapText="1"/>
      <protection/>
    </xf>
    <xf numFmtId="0" fontId="10" fillId="0" borderId="21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37" fontId="39" fillId="0" borderId="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 vertical="center"/>
    </xf>
    <xf numFmtId="37" fontId="39" fillId="0" borderId="10" xfId="0" applyNumberFormat="1" applyFont="1" applyFill="1" applyBorder="1" applyAlignment="1" applyProtection="1">
      <alignment vertical="center"/>
      <protection/>
    </xf>
    <xf numFmtId="37" fontId="39" fillId="0" borderId="1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>
      <alignment vertical="center"/>
    </xf>
    <xf numFmtId="37" fontId="39" fillId="0" borderId="0" xfId="0" applyNumberFormat="1" applyFont="1" applyFill="1" applyBorder="1" applyAlignment="1" applyProtection="1">
      <alignment horizontal="right" vertical="center"/>
      <protection/>
    </xf>
    <xf numFmtId="37" fontId="40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>
      <alignment vertical="center"/>
    </xf>
    <xf numFmtId="37" fontId="40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38" fontId="39" fillId="0" borderId="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</xdr:row>
      <xdr:rowOff>219075</xdr:rowOff>
    </xdr:from>
    <xdr:to>
      <xdr:col>0</xdr:col>
      <xdr:colOff>609600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85775" y="942975"/>
          <a:ext cx="123825" cy="466725"/>
        </a:xfrm>
        <a:prstGeom prst="leftBrace">
          <a:avLst>
            <a:gd name="adj" fmla="val -36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428625</xdr:colOff>
      <xdr:row>13</xdr:row>
      <xdr:rowOff>104775</xdr:rowOff>
    </xdr:from>
    <xdr:to>
      <xdr:col>0</xdr:col>
      <xdr:colOff>590550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8625" y="3590925"/>
          <a:ext cx="161925" cy="447675"/>
        </a:xfrm>
        <a:prstGeom prst="leftBrace">
          <a:avLst>
            <a:gd name="adj" fmla="val -40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514350</xdr:colOff>
      <xdr:row>5</xdr:row>
      <xdr:rowOff>152400</xdr:rowOff>
    </xdr:from>
    <xdr:to>
      <xdr:col>0</xdr:col>
      <xdr:colOff>609600</xdr:colOff>
      <xdr:row>6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514350" y="1428750"/>
          <a:ext cx="95250" cy="304800"/>
        </a:xfrm>
        <a:prstGeom prst="leftBrace">
          <a:avLst>
            <a:gd name="adj" fmla="val -36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defaultGridColor="0" zoomScale="80" zoomScaleNormal="80" zoomScalePageLayoutView="0" colorId="27" workbookViewId="0" topLeftCell="A26">
      <selection activeCell="A58" sqref="A58"/>
    </sheetView>
  </sheetViews>
  <sheetFormatPr defaultColWidth="8.796875" defaultRowHeight="15"/>
  <cols>
    <col min="1" max="1" width="17.3984375" style="3" customWidth="1"/>
    <col min="2" max="3" width="13.3984375" style="3" bestFit="1" customWidth="1"/>
    <col min="4" max="4" width="9.59765625" style="3" bestFit="1" customWidth="1"/>
    <col min="5" max="16" width="12.59765625" style="3" customWidth="1"/>
    <col min="17" max="18" width="10.59765625" style="3" customWidth="1"/>
    <col min="19" max="16384" width="9" style="3" customWidth="1"/>
  </cols>
  <sheetData>
    <row r="1" spans="1:16" s="6" customFormat="1" ht="19.5" customHeight="1">
      <c r="A1" s="5" t="s">
        <v>244</v>
      </c>
      <c r="P1" s="7" t="s">
        <v>245</v>
      </c>
    </row>
    <row r="2" spans="1:16" s="1" customFormat="1" ht="24.75" customHeight="1">
      <c r="A2" s="276" t="s">
        <v>279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8"/>
    </row>
    <row r="3" spans="1:16" s="2" customFormat="1" ht="19.5" customHeight="1">
      <c r="A3" s="273" t="s">
        <v>280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9"/>
    </row>
    <row r="4" spans="2:15" s="129" customFormat="1" ht="18" customHeight="1" thickBo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 t="s">
        <v>0</v>
      </c>
    </row>
    <row r="5" spans="1:15" s="129" customFormat="1" ht="15" customHeight="1">
      <c r="A5" s="274" t="s">
        <v>266</v>
      </c>
      <c r="B5" s="282" t="s">
        <v>1</v>
      </c>
      <c r="C5" s="274"/>
      <c r="D5" s="282" t="s">
        <v>2</v>
      </c>
      <c r="E5" s="284"/>
      <c r="F5" s="271" t="s">
        <v>217</v>
      </c>
      <c r="G5" s="271" t="s">
        <v>282</v>
      </c>
      <c r="H5" s="271" t="s">
        <v>283</v>
      </c>
      <c r="I5" s="271" t="s">
        <v>5</v>
      </c>
      <c r="J5" s="271" t="s">
        <v>6</v>
      </c>
      <c r="K5" s="271" t="s">
        <v>7</v>
      </c>
      <c r="L5" s="271" t="s">
        <v>8</v>
      </c>
      <c r="M5" s="271" t="s">
        <v>9</v>
      </c>
      <c r="N5" s="271" t="s">
        <v>10</v>
      </c>
      <c r="O5" s="282" t="s">
        <v>11</v>
      </c>
    </row>
    <row r="6" spans="1:15" s="129" customFormat="1" ht="15" customHeight="1">
      <c r="A6" s="275"/>
      <c r="B6" s="283"/>
      <c r="C6" s="275"/>
      <c r="D6" s="285"/>
      <c r="E6" s="286"/>
      <c r="F6" s="272"/>
      <c r="G6" s="281"/>
      <c r="H6" s="281"/>
      <c r="I6" s="281"/>
      <c r="J6" s="281"/>
      <c r="K6" s="281"/>
      <c r="L6" s="281"/>
      <c r="M6" s="281"/>
      <c r="N6" s="281"/>
      <c r="O6" s="283"/>
    </row>
    <row r="7" spans="1:15" s="129" customFormat="1" ht="15" customHeight="1">
      <c r="A7" s="141" t="s">
        <v>285</v>
      </c>
      <c r="B7" s="132"/>
      <c r="C7" s="427">
        <f>SUM(E7:O7)</f>
        <v>7661813</v>
      </c>
      <c r="D7" s="428"/>
      <c r="E7" s="429">
        <v>2906660</v>
      </c>
      <c r="F7" s="429">
        <v>384928</v>
      </c>
      <c r="G7" s="429">
        <v>373884</v>
      </c>
      <c r="H7" s="429">
        <v>998115</v>
      </c>
      <c r="I7" s="429">
        <v>97699</v>
      </c>
      <c r="J7" s="429">
        <v>113655</v>
      </c>
      <c r="K7" s="429">
        <v>784389</v>
      </c>
      <c r="L7" s="430" t="s">
        <v>284</v>
      </c>
      <c r="M7" s="429">
        <v>338042</v>
      </c>
      <c r="N7" s="429">
        <v>1642683</v>
      </c>
      <c r="O7" s="429">
        <v>21758</v>
      </c>
    </row>
    <row r="8" spans="1:15" s="129" customFormat="1" ht="15" customHeight="1">
      <c r="A8" s="133">
        <v>5</v>
      </c>
      <c r="B8" s="134"/>
      <c r="C8" s="427">
        <f>SUM(E8:O8)</f>
        <v>8022568</v>
      </c>
      <c r="D8" s="431"/>
      <c r="E8" s="427">
        <v>3003867</v>
      </c>
      <c r="F8" s="427">
        <v>393985</v>
      </c>
      <c r="G8" s="427">
        <v>389910</v>
      </c>
      <c r="H8" s="427">
        <v>1020908</v>
      </c>
      <c r="I8" s="427">
        <v>102946</v>
      </c>
      <c r="J8" s="427">
        <v>121159</v>
      </c>
      <c r="K8" s="427">
        <v>818280</v>
      </c>
      <c r="L8" s="432" t="s">
        <v>265</v>
      </c>
      <c r="M8" s="427">
        <v>381355</v>
      </c>
      <c r="N8" s="427">
        <v>1768443</v>
      </c>
      <c r="O8" s="427">
        <v>21715</v>
      </c>
    </row>
    <row r="9" spans="1:15" s="129" customFormat="1" ht="15" customHeight="1">
      <c r="A9" s="133">
        <v>6</v>
      </c>
      <c r="B9" s="134"/>
      <c r="C9" s="427">
        <f>SUM(E9:O9)</f>
        <v>8332629</v>
      </c>
      <c r="D9" s="431"/>
      <c r="E9" s="427">
        <v>3105380</v>
      </c>
      <c r="F9" s="427">
        <v>387144</v>
      </c>
      <c r="G9" s="427">
        <v>406552</v>
      </c>
      <c r="H9" s="427">
        <v>1056437</v>
      </c>
      <c r="I9" s="427">
        <v>108381</v>
      </c>
      <c r="J9" s="427">
        <v>128008</v>
      </c>
      <c r="K9" s="427">
        <v>861313</v>
      </c>
      <c r="L9" s="432" t="s">
        <v>265</v>
      </c>
      <c r="M9" s="427">
        <v>343584</v>
      </c>
      <c r="N9" s="427">
        <v>1915349</v>
      </c>
      <c r="O9" s="427">
        <v>20481</v>
      </c>
    </row>
    <row r="10" spans="1:17" s="129" customFormat="1" ht="15" customHeight="1">
      <c r="A10" s="133">
        <v>7</v>
      </c>
      <c r="B10" s="134"/>
      <c r="C10" s="427">
        <f>SUM(E10:O10)</f>
        <v>8544234</v>
      </c>
      <c r="D10" s="431"/>
      <c r="E10" s="427">
        <v>3098092</v>
      </c>
      <c r="F10" s="427">
        <v>354102</v>
      </c>
      <c r="G10" s="427">
        <v>432587</v>
      </c>
      <c r="H10" s="427">
        <v>1077264</v>
      </c>
      <c r="I10" s="427">
        <v>111321</v>
      </c>
      <c r="J10" s="427">
        <v>137730</v>
      </c>
      <c r="K10" s="427">
        <v>872408</v>
      </c>
      <c r="L10" s="432" t="s">
        <v>265</v>
      </c>
      <c r="M10" s="427">
        <v>367501</v>
      </c>
      <c r="N10" s="427">
        <v>2070880</v>
      </c>
      <c r="O10" s="427">
        <v>22349</v>
      </c>
      <c r="Q10" s="135"/>
    </row>
    <row r="11" spans="1:17" s="123" customFormat="1" ht="15" customHeight="1">
      <c r="A11" s="125">
        <v>8</v>
      </c>
      <c r="B11" s="54"/>
      <c r="C11" s="433">
        <f>SUM(E11:O11)</f>
        <v>8770355</v>
      </c>
      <c r="D11" s="434"/>
      <c r="E11" s="433">
        <f>SUM(E26)</f>
        <v>3208445</v>
      </c>
      <c r="F11" s="433">
        <f aca="true" t="shared" si="0" ref="F11:K11">SUM(F26)</f>
        <v>304937</v>
      </c>
      <c r="G11" s="433">
        <f t="shared" si="0"/>
        <v>450313</v>
      </c>
      <c r="H11" s="433">
        <f t="shared" si="0"/>
        <v>1095814</v>
      </c>
      <c r="I11" s="433">
        <f t="shared" si="0"/>
        <v>110828</v>
      </c>
      <c r="J11" s="433">
        <f t="shared" si="0"/>
        <v>143142</v>
      </c>
      <c r="K11" s="433">
        <f t="shared" si="0"/>
        <v>877280</v>
      </c>
      <c r="L11" s="435" t="s">
        <v>265</v>
      </c>
      <c r="M11" s="433">
        <f>SUM(M26)</f>
        <v>374870</v>
      </c>
      <c r="N11" s="433">
        <f>SUM(N26)</f>
        <v>2183217</v>
      </c>
      <c r="O11" s="433">
        <f>SUM(O26)</f>
        <v>21509</v>
      </c>
      <c r="Q11" s="124"/>
    </row>
    <row r="12" spans="1:17" s="129" customFormat="1" ht="15" customHeight="1">
      <c r="A12" s="136"/>
      <c r="B12" s="134"/>
      <c r="C12" s="436"/>
      <c r="D12" s="436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Q12" s="135"/>
    </row>
    <row r="13" spans="1:17" s="129" customFormat="1" ht="15" customHeight="1">
      <c r="A13" s="142" t="s">
        <v>286</v>
      </c>
      <c r="B13" s="134"/>
      <c r="C13" s="427">
        <f aca="true" t="shared" si="1" ref="C13:C26">SUM(E13:O13)</f>
        <v>6483012</v>
      </c>
      <c r="D13" s="427"/>
      <c r="E13" s="437">
        <v>3120599</v>
      </c>
      <c r="F13" s="437">
        <v>348818</v>
      </c>
      <c r="G13" s="437">
        <v>422218</v>
      </c>
      <c r="H13" s="437">
        <v>1094705</v>
      </c>
      <c r="I13" s="437">
        <v>107029</v>
      </c>
      <c r="J13" s="437">
        <v>135288</v>
      </c>
      <c r="K13" s="437">
        <v>866564</v>
      </c>
      <c r="L13" s="437" t="s">
        <v>265</v>
      </c>
      <c r="M13" s="437">
        <v>366085</v>
      </c>
      <c r="N13" s="437" t="s">
        <v>265</v>
      </c>
      <c r="O13" s="437">
        <v>21706</v>
      </c>
      <c r="Q13" s="135"/>
    </row>
    <row r="14" spans="1:17" s="129" customFormat="1" ht="15" customHeight="1">
      <c r="A14" s="145">
        <v>5</v>
      </c>
      <c r="B14" s="134"/>
      <c r="C14" s="427">
        <f t="shared" si="1"/>
        <v>6476337</v>
      </c>
      <c r="D14" s="427"/>
      <c r="E14" s="437">
        <v>3137221</v>
      </c>
      <c r="F14" s="437">
        <v>344815</v>
      </c>
      <c r="G14" s="437">
        <v>426610</v>
      </c>
      <c r="H14" s="437">
        <v>1098600</v>
      </c>
      <c r="I14" s="437">
        <v>107770</v>
      </c>
      <c r="J14" s="437">
        <v>135015</v>
      </c>
      <c r="K14" s="437">
        <v>858378</v>
      </c>
      <c r="L14" s="437" t="s">
        <v>265</v>
      </c>
      <c r="M14" s="437">
        <v>347019</v>
      </c>
      <c r="N14" s="437" t="s">
        <v>265</v>
      </c>
      <c r="O14" s="437">
        <v>20909</v>
      </c>
      <c r="Q14" s="135"/>
    </row>
    <row r="15" spans="1:17" s="129" customFormat="1" ht="15" customHeight="1">
      <c r="A15" s="145">
        <v>6</v>
      </c>
      <c r="B15" s="134"/>
      <c r="C15" s="427">
        <f t="shared" si="1"/>
        <v>6562054</v>
      </c>
      <c r="D15" s="427"/>
      <c r="E15" s="437">
        <v>3190695</v>
      </c>
      <c r="F15" s="437">
        <v>340274</v>
      </c>
      <c r="G15" s="437">
        <v>442997</v>
      </c>
      <c r="H15" s="437">
        <v>1111887</v>
      </c>
      <c r="I15" s="437">
        <v>108378</v>
      </c>
      <c r="J15" s="437">
        <v>141421</v>
      </c>
      <c r="K15" s="437">
        <v>864263</v>
      </c>
      <c r="L15" s="437" t="s">
        <v>265</v>
      </c>
      <c r="M15" s="437">
        <v>338822</v>
      </c>
      <c r="N15" s="437" t="s">
        <v>265</v>
      </c>
      <c r="O15" s="437">
        <v>23317</v>
      </c>
      <c r="Q15" s="135"/>
    </row>
    <row r="16" spans="1:17" s="129" customFormat="1" ht="15" customHeight="1">
      <c r="A16" s="145">
        <v>7</v>
      </c>
      <c r="B16" s="134"/>
      <c r="C16" s="427">
        <f t="shared" si="1"/>
        <v>6481691</v>
      </c>
      <c r="D16" s="427"/>
      <c r="E16" s="437">
        <v>3149310</v>
      </c>
      <c r="F16" s="437">
        <v>336541</v>
      </c>
      <c r="G16" s="437">
        <v>439901</v>
      </c>
      <c r="H16" s="437">
        <v>1099211</v>
      </c>
      <c r="I16" s="437">
        <v>107409</v>
      </c>
      <c r="J16" s="437">
        <v>143012</v>
      </c>
      <c r="K16" s="437">
        <v>864712</v>
      </c>
      <c r="L16" s="437" t="s">
        <v>265</v>
      </c>
      <c r="M16" s="437">
        <v>320446</v>
      </c>
      <c r="N16" s="437" t="s">
        <v>265</v>
      </c>
      <c r="O16" s="437">
        <v>21149</v>
      </c>
      <c r="Q16" s="135"/>
    </row>
    <row r="17" spans="1:17" s="129" customFormat="1" ht="15" customHeight="1">
      <c r="A17" s="146"/>
      <c r="B17" s="134"/>
      <c r="C17" s="436"/>
      <c r="D17" s="436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Q17" s="135"/>
    </row>
    <row r="18" spans="1:17" s="129" customFormat="1" ht="15" customHeight="1">
      <c r="A18" s="145">
        <v>8</v>
      </c>
      <c r="B18" s="134"/>
      <c r="C18" s="427">
        <f t="shared" si="1"/>
        <v>6521509</v>
      </c>
      <c r="D18" s="427"/>
      <c r="E18" s="437">
        <v>3172915</v>
      </c>
      <c r="F18" s="437">
        <v>332844</v>
      </c>
      <c r="G18" s="437">
        <v>439722</v>
      </c>
      <c r="H18" s="437">
        <v>1108279</v>
      </c>
      <c r="I18" s="437">
        <v>107767</v>
      </c>
      <c r="J18" s="437">
        <v>140114</v>
      </c>
      <c r="K18" s="437">
        <v>867465</v>
      </c>
      <c r="L18" s="437" t="s">
        <v>265</v>
      </c>
      <c r="M18" s="437">
        <v>329212</v>
      </c>
      <c r="N18" s="437" t="s">
        <v>265</v>
      </c>
      <c r="O18" s="437">
        <v>23191</v>
      </c>
      <c r="Q18" s="135"/>
    </row>
    <row r="19" spans="1:17" s="129" customFormat="1" ht="15" customHeight="1">
      <c r="A19" s="145">
        <v>9</v>
      </c>
      <c r="B19" s="134"/>
      <c r="C19" s="427">
        <v>6483549</v>
      </c>
      <c r="D19" s="427"/>
      <c r="E19" s="437">
        <v>3127277</v>
      </c>
      <c r="F19" s="437">
        <v>328695</v>
      </c>
      <c r="G19" s="437">
        <v>448998</v>
      </c>
      <c r="H19" s="437">
        <v>1103019</v>
      </c>
      <c r="I19" s="437">
        <v>109084</v>
      </c>
      <c r="J19" s="437">
        <v>140958</v>
      </c>
      <c r="K19" s="437">
        <v>871783</v>
      </c>
      <c r="L19" s="437" t="s">
        <v>265</v>
      </c>
      <c r="M19" s="437">
        <v>331270</v>
      </c>
      <c r="N19" s="437" t="s">
        <v>265</v>
      </c>
      <c r="O19" s="437">
        <v>22365</v>
      </c>
      <c r="Q19" s="135"/>
    </row>
    <row r="20" spans="1:17" s="129" customFormat="1" ht="15" customHeight="1">
      <c r="A20" s="145">
        <v>10</v>
      </c>
      <c r="B20" s="134"/>
      <c r="C20" s="427">
        <f t="shared" si="1"/>
        <v>6446857</v>
      </c>
      <c r="D20" s="427"/>
      <c r="E20" s="437">
        <v>3096139</v>
      </c>
      <c r="F20" s="437">
        <v>324288</v>
      </c>
      <c r="G20" s="437">
        <v>434993</v>
      </c>
      <c r="H20" s="437">
        <v>1100977</v>
      </c>
      <c r="I20" s="437">
        <v>106712</v>
      </c>
      <c r="J20" s="437">
        <v>141256</v>
      </c>
      <c r="K20" s="437">
        <v>877898</v>
      </c>
      <c r="L20" s="437" t="s">
        <v>265</v>
      </c>
      <c r="M20" s="437">
        <v>342260</v>
      </c>
      <c r="N20" s="437" t="s">
        <v>265</v>
      </c>
      <c r="O20" s="437">
        <v>22334</v>
      </c>
      <c r="Q20" s="135"/>
    </row>
    <row r="21" spans="1:17" s="129" customFormat="1" ht="15" customHeight="1">
      <c r="A21" s="145">
        <v>11</v>
      </c>
      <c r="B21" s="134"/>
      <c r="C21" s="427">
        <f t="shared" si="1"/>
        <v>6553886</v>
      </c>
      <c r="D21" s="427"/>
      <c r="E21" s="437">
        <v>3178004</v>
      </c>
      <c r="F21" s="437">
        <v>321234</v>
      </c>
      <c r="G21" s="437">
        <v>440268</v>
      </c>
      <c r="H21" s="437">
        <v>1111491</v>
      </c>
      <c r="I21" s="437">
        <v>108992</v>
      </c>
      <c r="J21" s="437">
        <v>141083</v>
      </c>
      <c r="K21" s="437">
        <v>874079</v>
      </c>
      <c r="L21" s="437" t="s">
        <v>265</v>
      </c>
      <c r="M21" s="437">
        <v>353850</v>
      </c>
      <c r="N21" s="437" t="s">
        <v>265</v>
      </c>
      <c r="O21" s="437">
        <v>24885</v>
      </c>
      <c r="Q21" s="135"/>
    </row>
    <row r="22" spans="1:17" s="129" customFormat="1" ht="15" customHeight="1">
      <c r="A22" s="146"/>
      <c r="B22" s="134"/>
      <c r="C22" s="436"/>
      <c r="D22" s="436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Q22" s="135"/>
    </row>
    <row r="23" spans="1:17" s="129" customFormat="1" ht="15" customHeight="1">
      <c r="A23" s="145">
        <v>12</v>
      </c>
      <c r="B23" s="134"/>
      <c r="C23" s="427">
        <f t="shared" si="1"/>
        <v>6667703</v>
      </c>
      <c r="D23" s="427"/>
      <c r="E23" s="437">
        <v>3218636</v>
      </c>
      <c r="F23" s="437">
        <v>318010</v>
      </c>
      <c r="G23" s="437">
        <v>452133</v>
      </c>
      <c r="H23" s="437">
        <v>1132796</v>
      </c>
      <c r="I23" s="437">
        <v>110538</v>
      </c>
      <c r="J23" s="437">
        <v>147106</v>
      </c>
      <c r="K23" s="437">
        <v>916508</v>
      </c>
      <c r="L23" s="437" t="s">
        <v>265</v>
      </c>
      <c r="M23" s="437">
        <v>348624</v>
      </c>
      <c r="N23" s="437" t="s">
        <v>265</v>
      </c>
      <c r="O23" s="437">
        <v>23352</v>
      </c>
      <c r="Q23" s="135"/>
    </row>
    <row r="24" spans="1:17" s="129" customFormat="1" ht="15" customHeight="1">
      <c r="A24" s="144" t="s">
        <v>291</v>
      </c>
      <c r="B24" s="134"/>
      <c r="C24" s="427">
        <f t="shared" si="1"/>
        <v>6488246</v>
      </c>
      <c r="D24" s="427"/>
      <c r="E24" s="437">
        <v>3122273</v>
      </c>
      <c r="F24" s="437">
        <v>314775</v>
      </c>
      <c r="G24" s="437">
        <v>433287</v>
      </c>
      <c r="H24" s="437">
        <v>1108011</v>
      </c>
      <c r="I24" s="437">
        <v>109047</v>
      </c>
      <c r="J24" s="437">
        <v>143184</v>
      </c>
      <c r="K24" s="437">
        <v>882083</v>
      </c>
      <c r="L24" s="437" t="s">
        <v>265</v>
      </c>
      <c r="M24" s="437">
        <v>353468</v>
      </c>
      <c r="N24" s="437" t="s">
        <v>265</v>
      </c>
      <c r="O24" s="437">
        <v>22118</v>
      </c>
      <c r="Q24" s="135"/>
    </row>
    <row r="25" spans="1:17" s="129" customFormat="1" ht="15" customHeight="1">
      <c r="A25" s="145">
        <v>2</v>
      </c>
      <c r="B25" s="134"/>
      <c r="C25" s="427">
        <f t="shared" si="1"/>
        <v>6483142</v>
      </c>
      <c r="D25" s="427"/>
      <c r="E25" s="437">
        <v>3114843</v>
      </c>
      <c r="F25" s="437">
        <v>307612</v>
      </c>
      <c r="G25" s="437">
        <v>427843</v>
      </c>
      <c r="H25" s="437">
        <v>1111109</v>
      </c>
      <c r="I25" s="437">
        <v>108919</v>
      </c>
      <c r="J25" s="437">
        <v>144119</v>
      </c>
      <c r="K25" s="437">
        <v>882448</v>
      </c>
      <c r="L25" s="437" t="s">
        <v>265</v>
      </c>
      <c r="M25" s="437">
        <v>363806</v>
      </c>
      <c r="N25" s="437" t="s">
        <v>265</v>
      </c>
      <c r="O25" s="437">
        <v>22443</v>
      </c>
      <c r="Q25" s="135"/>
    </row>
    <row r="26" spans="1:17" s="129" customFormat="1" ht="15" customHeight="1">
      <c r="A26" s="147">
        <v>3</v>
      </c>
      <c r="B26" s="137"/>
      <c r="C26" s="427">
        <f t="shared" si="1"/>
        <v>8770355</v>
      </c>
      <c r="D26" s="427"/>
      <c r="E26" s="437">
        <v>3208445</v>
      </c>
      <c r="F26" s="437">
        <v>304937</v>
      </c>
      <c r="G26" s="437">
        <v>450313</v>
      </c>
      <c r="H26" s="437">
        <v>1095814</v>
      </c>
      <c r="I26" s="437">
        <v>110828</v>
      </c>
      <c r="J26" s="437">
        <v>143142</v>
      </c>
      <c r="K26" s="437">
        <v>877280</v>
      </c>
      <c r="L26" s="437" t="s">
        <v>265</v>
      </c>
      <c r="M26" s="437">
        <v>374870</v>
      </c>
      <c r="N26" s="437">
        <v>2183217</v>
      </c>
      <c r="O26" s="437">
        <v>21509</v>
      </c>
      <c r="Q26" s="135"/>
    </row>
    <row r="27" spans="1:15" s="129" customFormat="1" ht="15" customHeight="1">
      <c r="A27" s="80" t="s">
        <v>219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s="129" customFormat="1" ht="1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ht="15" customHeight="1">
      <c r="A29" s="10"/>
    </row>
    <row r="30" ht="15" customHeight="1"/>
    <row r="31" ht="15" customHeight="1"/>
    <row r="32" spans="1:16" s="2" customFormat="1" ht="19.5" customHeight="1">
      <c r="A32" s="273" t="s">
        <v>281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</row>
    <row r="33" spans="2:16" s="129" customFormat="1" ht="18" customHeight="1" thickBot="1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 t="s">
        <v>0</v>
      </c>
    </row>
    <row r="34" spans="1:16" s="129" customFormat="1" ht="15" customHeight="1">
      <c r="A34" s="274" t="s">
        <v>266</v>
      </c>
      <c r="B34" s="271" t="s">
        <v>12</v>
      </c>
      <c r="C34" s="271" t="s">
        <v>13</v>
      </c>
      <c r="D34" s="271" t="s">
        <v>217</v>
      </c>
      <c r="E34" s="271" t="s">
        <v>3</v>
      </c>
      <c r="F34" s="271" t="s">
        <v>4</v>
      </c>
      <c r="G34" s="271" t="s">
        <v>5</v>
      </c>
      <c r="H34" s="271" t="s">
        <v>6</v>
      </c>
      <c r="I34" s="271" t="s">
        <v>7</v>
      </c>
      <c r="J34" s="271" t="s">
        <v>8</v>
      </c>
      <c r="K34" s="271" t="s">
        <v>11</v>
      </c>
      <c r="L34" s="277" t="s">
        <v>290</v>
      </c>
      <c r="M34" s="277" t="s">
        <v>288</v>
      </c>
      <c r="N34" s="271" t="s">
        <v>9</v>
      </c>
      <c r="O34" s="277" t="s">
        <v>287</v>
      </c>
      <c r="P34" s="279" t="s">
        <v>289</v>
      </c>
    </row>
    <row r="35" spans="1:16" s="129" customFormat="1" ht="15" customHeight="1">
      <c r="A35" s="275"/>
      <c r="B35" s="272"/>
      <c r="C35" s="272"/>
      <c r="D35" s="272"/>
      <c r="E35" s="272"/>
      <c r="F35" s="287"/>
      <c r="G35" s="272"/>
      <c r="H35" s="272"/>
      <c r="I35" s="272"/>
      <c r="J35" s="272"/>
      <c r="K35" s="272"/>
      <c r="L35" s="278"/>
      <c r="M35" s="278"/>
      <c r="N35" s="272"/>
      <c r="O35" s="278"/>
      <c r="P35" s="280"/>
    </row>
    <row r="36" spans="1:16" s="129" customFormat="1" ht="15" customHeight="1">
      <c r="A36" s="141" t="s">
        <v>285</v>
      </c>
      <c r="B36" s="88">
        <f>SUM(C36:P36)</f>
        <v>4795523</v>
      </c>
      <c r="C36" s="74">
        <v>2509584</v>
      </c>
      <c r="D36" s="74">
        <v>62904</v>
      </c>
      <c r="E36" s="74">
        <v>287525</v>
      </c>
      <c r="F36" s="74">
        <v>709510</v>
      </c>
      <c r="G36" s="74">
        <v>61766</v>
      </c>
      <c r="H36" s="74">
        <v>63830</v>
      </c>
      <c r="I36" s="74">
        <v>172754</v>
      </c>
      <c r="J36" s="78" t="s">
        <v>265</v>
      </c>
      <c r="K36" s="74">
        <v>122544</v>
      </c>
      <c r="L36" s="74">
        <v>122345</v>
      </c>
      <c r="M36" s="74">
        <v>106516</v>
      </c>
      <c r="N36" s="74">
        <v>118331</v>
      </c>
      <c r="O36" s="74">
        <v>115513</v>
      </c>
      <c r="P36" s="74">
        <v>342401</v>
      </c>
    </row>
    <row r="37" spans="1:16" s="129" customFormat="1" ht="15" customHeight="1">
      <c r="A37" s="133">
        <v>5</v>
      </c>
      <c r="B37" s="88">
        <f>SUM(C37:P37)</f>
        <v>5033455</v>
      </c>
      <c r="C37" s="76">
        <v>2572096</v>
      </c>
      <c r="D37" s="76">
        <v>52934</v>
      </c>
      <c r="E37" s="76">
        <v>300293</v>
      </c>
      <c r="F37" s="76">
        <v>736832</v>
      </c>
      <c r="G37" s="76">
        <v>67176</v>
      </c>
      <c r="H37" s="76">
        <v>68365</v>
      </c>
      <c r="I37" s="76">
        <v>186622</v>
      </c>
      <c r="J37" s="78" t="s">
        <v>265</v>
      </c>
      <c r="K37" s="76">
        <v>127153</v>
      </c>
      <c r="L37" s="76">
        <v>128014</v>
      </c>
      <c r="M37" s="76">
        <v>116152</v>
      </c>
      <c r="N37" s="76">
        <v>129228</v>
      </c>
      <c r="O37" s="76">
        <v>140567</v>
      </c>
      <c r="P37" s="76">
        <v>408023</v>
      </c>
    </row>
    <row r="38" spans="1:16" s="129" customFormat="1" ht="15" customHeight="1">
      <c r="A38" s="133">
        <v>6</v>
      </c>
      <c r="B38" s="88">
        <f>SUM(C38:P38)</f>
        <v>5234368</v>
      </c>
      <c r="C38" s="76">
        <v>2633201</v>
      </c>
      <c r="D38" s="76">
        <v>43783</v>
      </c>
      <c r="E38" s="76">
        <v>317761</v>
      </c>
      <c r="F38" s="76">
        <v>757197</v>
      </c>
      <c r="G38" s="76">
        <v>67866</v>
      </c>
      <c r="H38" s="76">
        <v>71531</v>
      </c>
      <c r="I38" s="76">
        <v>199233</v>
      </c>
      <c r="J38" s="78" t="s">
        <v>265</v>
      </c>
      <c r="K38" s="76">
        <v>128488</v>
      </c>
      <c r="L38" s="76">
        <v>125960</v>
      </c>
      <c r="M38" s="76">
        <v>121898</v>
      </c>
      <c r="N38" s="76">
        <v>134512</v>
      </c>
      <c r="O38" s="76">
        <v>150294</v>
      </c>
      <c r="P38" s="76">
        <v>482644</v>
      </c>
    </row>
    <row r="39" spans="1:18" s="129" customFormat="1" ht="15" customHeight="1">
      <c r="A39" s="133">
        <v>7</v>
      </c>
      <c r="B39" s="88">
        <f>SUM(C39:P39)</f>
        <v>5357426</v>
      </c>
      <c r="C39" s="76">
        <v>2694461</v>
      </c>
      <c r="D39" s="76">
        <v>35604</v>
      </c>
      <c r="E39" s="76">
        <v>316355</v>
      </c>
      <c r="F39" s="76">
        <v>791340</v>
      </c>
      <c r="G39" s="76">
        <v>69162</v>
      </c>
      <c r="H39" s="76">
        <v>86300</v>
      </c>
      <c r="I39" s="76">
        <v>209068</v>
      </c>
      <c r="J39" s="78" t="s">
        <v>265</v>
      </c>
      <c r="K39" s="76">
        <v>134891</v>
      </c>
      <c r="L39" s="76">
        <v>108440</v>
      </c>
      <c r="M39" s="76">
        <v>118724</v>
      </c>
      <c r="N39" s="76">
        <v>159370</v>
      </c>
      <c r="O39" s="76">
        <v>156902</v>
      </c>
      <c r="P39" s="76">
        <v>476809</v>
      </c>
      <c r="R39" s="135"/>
    </row>
    <row r="40" spans="1:18" s="123" customFormat="1" ht="15" customHeight="1">
      <c r="A40" s="125">
        <v>8</v>
      </c>
      <c r="B40" s="248">
        <f aca="true" t="shared" si="2" ref="B40:B54">SUM(C40:P40)</f>
        <v>5463106</v>
      </c>
      <c r="C40" s="249">
        <f>SUM(C55)</f>
        <v>2709496</v>
      </c>
      <c r="D40" s="249">
        <f aca="true" t="shared" si="3" ref="D40:I40">SUM(D55)</f>
        <v>26229</v>
      </c>
      <c r="E40" s="249">
        <f t="shared" si="3"/>
        <v>309498</v>
      </c>
      <c r="F40" s="249">
        <f t="shared" si="3"/>
        <v>804666</v>
      </c>
      <c r="G40" s="249">
        <f t="shared" si="3"/>
        <v>67742</v>
      </c>
      <c r="H40" s="249">
        <f t="shared" si="3"/>
        <v>88502</v>
      </c>
      <c r="I40" s="249">
        <f t="shared" si="3"/>
        <v>234772</v>
      </c>
      <c r="J40" s="250" t="s">
        <v>265</v>
      </c>
      <c r="K40" s="249">
        <f aca="true" t="shared" si="4" ref="K40:P40">SUM(K55)</f>
        <v>132658</v>
      </c>
      <c r="L40" s="249">
        <f t="shared" si="4"/>
        <v>104156</v>
      </c>
      <c r="M40" s="249">
        <f t="shared" si="4"/>
        <v>121073</v>
      </c>
      <c r="N40" s="249">
        <f t="shared" si="4"/>
        <v>181061</v>
      </c>
      <c r="O40" s="249">
        <f t="shared" si="4"/>
        <v>167131</v>
      </c>
      <c r="P40" s="249">
        <f t="shared" si="4"/>
        <v>516122</v>
      </c>
      <c r="R40" s="128"/>
    </row>
    <row r="41" spans="1:16" s="129" customFormat="1" ht="15" customHeight="1">
      <c r="A41" s="13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8" s="129" customFormat="1" ht="15" customHeight="1">
      <c r="A42" s="142" t="s">
        <v>286</v>
      </c>
      <c r="B42" s="88">
        <f t="shared" si="2"/>
        <v>5291698</v>
      </c>
      <c r="C42" s="78">
        <v>2635639</v>
      </c>
      <c r="D42" s="78">
        <v>35196</v>
      </c>
      <c r="E42" s="78">
        <v>309473</v>
      </c>
      <c r="F42" s="78">
        <v>788658</v>
      </c>
      <c r="G42" s="78">
        <v>67613</v>
      </c>
      <c r="H42" s="78">
        <v>86112</v>
      </c>
      <c r="I42" s="78">
        <v>209330</v>
      </c>
      <c r="J42" s="78" t="s">
        <v>265</v>
      </c>
      <c r="K42" s="78">
        <v>130011</v>
      </c>
      <c r="L42" s="78">
        <v>106861</v>
      </c>
      <c r="M42" s="78">
        <v>119732</v>
      </c>
      <c r="N42" s="78">
        <v>170101</v>
      </c>
      <c r="O42" s="78">
        <v>154817</v>
      </c>
      <c r="P42" s="78">
        <v>478155</v>
      </c>
      <c r="R42" s="135"/>
    </row>
    <row r="43" spans="1:18" s="129" customFormat="1" ht="15" customHeight="1">
      <c r="A43" s="15" t="s">
        <v>412</v>
      </c>
      <c r="B43" s="88">
        <f t="shared" si="2"/>
        <v>5280658</v>
      </c>
      <c r="C43" s="78">
        <v>2619478</v>
      </c>
      <c r="D43" s="78">
        <v>34160</v>
      </c>
      <c r="E43" s="78">
        <v>308388</v>
      </c>
      <c r="F43" s="78">
        <v>783184</v>
      </c>
      <c r="G43" s="78">
        <v>66969</v>
      </c>
      <c r="H43" s="78">
        <v>86299</v>
      </c>
      <c r="I43" s="78">
        <v>211889</v>
      </c>
      <c r="J43" s="78" t="s">
        <v>265</v>
      </c>
      <c r="K43" s="78">
        <v>130123</v>
      </c>
      <c r="L43" s="78">
        <v>105760</v>
      </c>
      <c r="M43" s="78">
        <v>119493</v>
      </c>
      <c r="N43" s="78">
        <v>173766</v>
      </c>
      <c r="O43" s="78">
        <v>154675</v>
      </c>
      <c r="P43" s="78">
        <v>486474</v>
      </c>
      <c r="R43" s="135"/>
    </row>
    <row r="44" spans="1:18" s="129" customFormat="1" ht="15" customHeight="1">
      <c r="A44" s="15" t="s">
        <v>413</v>
      </c>
      <c r="B44" s="88">
        <f t="shared" si="2"/>
        <v>5324919</v>
      </c>
      <c r="C44" s="78">
        <v>2642839</v>
      </c>
      <c r="D44" s="78">
        <v>33313</v>
      </c>
      <c r="E44" s="78">
        <v>309847</v>
      </c>
      <c r="F44" s="78">
        <v>789030</v>
      </c>
      <c r="G44" s="78">
        <v>66832</v>
      </c>
      <c r="H44" s="78">
        <v>86437</v>
      </c>
      <c r="I44" s="78">
        <v>213050</v>
      </c>
      <c r="J44" s="78" t="s">
        <v>265</v>
      </c>
      <c r="K44" s="78">
        <v>131900</v>
      </c>
      <c r="L44" s="78">
        <v>106110</v>
      </c>
      <c r="M44" s="78">
        <v>120056</v>
      </c>
      <c r="N44" s="78">
        <v>175103</v>
      </c>
      <c r="O44" s="78">
        <v>163364</v>
      </c>
      <c r="P44" s="78">
        <v>487038</v>
      </c>
      <c r="R44" s="135"/>
    </row>
    <row r="45" spans="1:18" s="129" customFormat="1" ht="15" customHeight="1">
      <c r="A45" s="15" t="s">
        <v>414</v>
      </c>
      <c r="B45" s="88">
        <f t="shared" si="2"/>
        <v>5329343</v>
      </c>
      <c r="C45" s="78">
        <v>2645051</v>
      </c>
      <c r="D45" s="78">
        <v>32942</v>
      </c>
      <c r="E45" s="78">
        <v>310377</v>
      </c>
      <c r="F45" s="78">
        <v>790685</v>
      </c>
      <c r="G45" s="78">
        <v>66934</v>
      </c>
      <c r="H45" s="78">
        <v>86178</v>
      </c>
      <c r="I45" s="78">
        <v>214833</v>
      </c>
      <c r="J45" s="78" t="s">
        <v>265</v>
      </c>
      <c r="K45" s="78">
        <v>130350</v>
      </c>
      <c r="L45" s="78">
        <v>104993</v>
      </c>
      <c r="M45" s="78">
        <v>120115</v>
      </c>
      <c r="N45" s="78">
        <v>174918</v>
      </c>
      <c r="O45" s="78">
        <v>165066</v>
      </c>
      <c r="P45" s="78">
        <v>486901</v>
      </c>
      <c r="R45" s="135"/>
    </row>
    <row r="46" spans="1:18" s="129" customFormat="1" ht="15" customHeight="1">
      <c r="A46" s="183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R46" s="135"/>
    </row>
    <row r="47" spans="1:18" s="129" customFormat="1" ht="15" customHeight="1">
      <c r="A47" s="15" t="s">
        <v>421</v>
      </c>
      <c r="B47" s="88">
        <f t="shared" si="2"/>
        <v>5372585</v>
      </c>
      <c r="C47" s="78">
        <v>2672985</v>
      </c>
      <c r="D47" s="78">
        <v>32309</v>
      </c>
      <c r="E47" s="78">
        <v>310816</v>
      </c>
      <c r="F47" s="78">
        <v>796104</v>
      </c>
      <c r="G47" s="78">
        <v>66601</v>
      </c>
      <c r="H47" s="78">
        <v>86035</v>
      </c>
      <c r="I47" s="78">
        <v>216464</v>
      </c>
      <c r="J47" s="78" t="s">
        <v>265</v>
      </c>
      <c r="K47" s="78">
        <v>131890</v>
      </c>
      <c r="L47" s="78">
        <v>104021</v>
      </c>
      <c r="M47" s="78">
        <v>120458</v>
      </c>
      <c r="N47" s="78">
        <v>175931</v>
      </c>
      <c r="O47" s="78">
        <v>168452</v>
      </c>
      <c r="P47" s="78">
        <v>490519</v>
      </c>
      <c r="R47" s="135"/>
    </row>
    <row r="48" spans="1:18" s="129" customFormat="1" ht="15" customHeight="1">
      <c r="A48" s="15" t="s">
        <v>420</v>
      </c>
      <c r="B48" s="88">
        <f t="shared" si="2"/>
        <v>5377037</v>
      </c>
      <c r="C48" s="78">
        <v>2669813</v>
      </c>
      <c r="D48" s="78">
        <v>31000</v>
      </c>
      <c r="E48" s="78">
        <v>313414</v>
      </c>
      <c r="F48" s="78">
        <v>797565</v>
      </c>
      <c r="G48" s="78">
        <v>67101</v>
      </c>
      <c r="H48" s="78">
        <v>86327</v>
      </c>
      <c r="I48" s="78">
        <v>216871</v>
      </c>
      <c r="J48" s="78" t="s">
        <v>265</v>
      </c>
      <c r="K48" s="78">
        <v>131984</v>
      </c>
      <c r="L48" s="78">
        <v>104732</v>
      </c>
      <c r="M48" s="78">
        <v>120489</v>
      </c>
      <c r="N48" s="78">
        <v>174018</v>
      </c>
      <c r="O48" s="78">
        <v>168405</v>
      </c>
      <c r="P48" s="78">
        <v>495318</v>
      </c>
      <c r="R48" s="135"/>
    </row>
    <row r="49" spans="1:18" s="129" customFormat="1" ht="15" customHeight="1">
      <c r="A49" s="15" t="s">
        <v>419</v>
      </c>
      <c r="B49" s="88">
        <f t="shared" si="2"/>
        <v>5360966</v>
      </c>
      <c r="C49" s="78">
        <v>2663799</v>
      </c>
      <c r="D49" s="78">
        <v>30610</v>
      </c>
      <c r="E49" s="78">
        <v>307474</v>
      </c>
      <c r="F49" s="78">
        <v>795923</v>
      </c>
      <c r="G49" s="78">
        <v>66798</v>
      </c>
      <c r="H49" s="78">
        <v>86665</v>
      </c>
      <c r="I49" s="78">
        <v>216751</v>
      </c>
      <c r="J49" s="78" t="s">
        <v>265</v>
      </c>
      <c r="K49" s="78">
        <v>130493</v>
      </c>
      <c r="L49" s="78">
        <v>103703</v>
      </c>
      <c r="M49" s="78">
        <v>120482</v>
      </c>
      <c r="N49" s="78">
        <v>173330</v>
      </c>
      <c r="O49" s="78">
        <v>166363</v>
      </c>
      <c r="P49" s="78">
        <v>498575</v>
      </c>
      <c r="R49" s="135"/>
    </row>
    <row r="50" spans="1:18" s="129" customFormat="1" ht="15" customHeight="1">
      <c r="A50" s="15" t="s">
        <v>418</v>
      </c>
      <c r="B50" s="88">
        <f t="shared" si="2"/>
        <v>5420550</v>
      </c>
      <c r="C50" s="78">
        <v>2702474</v>
      </c>
      <c r="D50" s="78">
        <v>28253</v>
      </c>
      <c r="E50" s="78">
        <v>309323</v>
      </c>
      <c r="F50" s="78">
        <v>805645</v>
      </c>
      <c r="G50" s="78">
        <v>66932</v>
      </c>
      <c r="H50" s="78">
        <v>86988</v>
      </c>
      <c r="I50" s="78">
        <v>220776</v>
      </c>
      <c r="J50" s="78" t="s">
        <v>265</v>
      </c>
      <c r="K50" s="78">
        <v>131662</v>
      </c>
      <c r="L50" s="78">
        <v>102857</v>
      </c>
      <c r="M50" s="78">
        <v>126554</v>
      </c>
      <c r="N50" s="78">
        <v>169479</v>
      </c>
      <c r="O50" s="78">
        <v>166576</v>
      </c>
      <c r="P50" s="78">
        <v>503031</v>
      </c>
      <c r="R50" s="135"/>
    </row>
    <row r="51" spans="1:18" s="129" customFormat="1" ht="15" customHeight="1">
      <c r="A51" s="183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R51" s="135"/>
    </row>
    <row r="52" spans="1:18" s="129" customFormat="1" ht="15" customHeight="1">
      <c r="A52" s="15" t="s">
        <v>415</v>
      </c>
      <c r="B52" s="88">
        <f t="shared" si="2"/>
        <v>5504798</v>
      </c>
      <c r="C52" s="78">
        <v>2757751</v>
      </c>
      <c r="D52" s="78">
        <v>27667</v>
      </c>
      <c r="E52" s="78">
        <v>316163</v>
      </c>
      <c r="F52" s="78">
        <v>816998</v>
      </c>
      <c r="G52" s="78">
        <v>67674</v>
      </c>
      <c r="H52" s="78">
        <v>86879</v>
      </c>
      <c r="I52" s="78">
        <v>229865</v>
      </c>
      <c r="J52" s="78" t="s">
        <v>265</v>
      </c>
      <c r="K52" s="78">
        <v>131685</v>
      </c>
      <c r="L52" s="78">
        <v>103671</v>
      </c>
      <c r="M52" s="78">
        <v>123521</v>
      </c>
      <c r="N52" s="78">
        <v>169296</v>
      </c>
      <c r="O52" s="78">
        <v>166015</v>
      </c>
      <c r="P52" s="78">
        <v>507613</v>
      </c>
      <c r="R52" s="135"/>
    </row>
    <row r="53" spans="1:18" s="129" customFormat="1" ht="15" customHeight="1">
      <c r="A53" s="144" t="s">
        <v>291</v>
      </c>
      <c r="B53" s="88">
        <v>5421506</v>
      </c>
      <c r="C53" s="78">
        <v>2704264</v>
      </c>
      <c r="D53" s="78">
        <v>27294</v>
      </c>
      <c r="E53" s="78">
        <v>310673</v>
      </c>
      <c r="F53" s="78">
        <v>803137</v>
      </c>
      <c r="G53" s="78">
        <v>66961</v>
      </c>
      <c r="H53" s="78">
        <v>86078</v>
      </c>
      <c r="I53" s="78">
        <v>226451</v>
      </c>
      <c r="J53" s="78" t="s">
        <v>265</v>
      </c>
      <c r="K53" s="78">
        <v>128918</v>
      </c>
      <c r="L53" s="78">
        <v>102616</v>
      </c>
      <c r="M53" s="78">
        <v>121878</v>
      </c>
      <c r="N53" s="78">
        <v>167793</v>
      </c>
      <c r="O53" s="78">
        <v>165361</v>
      </c>
      <c r="P53" s="78">
        <v>509992</v>
      </c>
      <c r="R53" s="135"/>
    </row>
    <row r="54" spans="1:18" s="129" customFormat="1" ht="15" customHeight="1">
      <c r="A54" s="15" t="s">
        <v>416</v>
      </c>
      <c r="B54" s="88">
        <f t="shared" si="2"/>
        <v>5440848</v>
      </c>
      <c r="C54" s="78">
        <v>2720151</v>
      </c>
      <c r="D54" s="78">
        <v>26883</v>
      </c>
      <c r="E54" s="78">
        <v>310310</v>
      </c>
      <c r="F54" s="78">
        <v>803578</v>
      </c>
      <c r="G54" s="78">
        <v>66855</v>
      </c>
      <c r="H54" s="78">
        <v>86356</v>
      </c>
      <c r="I54" s="78">
        <v>227062</v>
      </c>
      <c r="J54" s="78" t="s">
        <v>265</v>
      </c>
      <c r="K54" s="78">
        <v>128433</v>
      </c>
      <c r="L54" s="78">
        <v>101453</v>
      </c>
      <c r="M54" s="78">
        <v>121978</v>
      </c>
      <c r="N54" s="78">
        <v>168319</v>
      </c>
      <c r="O54" s="78">
        <v>165836</v>
      </c>
      <c r="P54" s="78">
        <v>513634</v>
      </c>
      <c r="R54" s="135"/>
    </row>
    <row r="55" spans="1:18" s="129" customFormat="1" ht="15" customHeight="1">
      <c r="A55" s="251" t="s">
        <v>417</v>
      </c>
      <c r="B55" s="247">
        <f>SUM(C55:P55)</f>
        <v>5463106</v>
      </c>
      <c r="C55" s="78">
        <v>2709496</v>
      </c>
      <c r="D55" s="78">
        <v>26229</v>
      </c>
      <c r="E55" s="78">
        <v>309498</v>
      </c>
      <c r="F55" s="78">
        <v>804666</v>
      </c>
      <c r="G55" s="78">
        <v>67742</v>
      </c>
      <c r="H55" s="78">
        <v>88502</v>
      </c>
      <c r="I55" s="78">
        <v>234772</v>
      </c>
      <c r="J55" s="78" t="s">
        <v>265</v>
      </c>
      <c r="K55" s="78">
        <v>132658</v>
      </c>
      <c r="L55" s="78">
        <v>104156</v>
      </c>
      <c r="M55" s="78">
        <v>121073</v>
      </c>
      <c r="N55" s="78">
        <v>181061</v>
      </c>
      <c r="O55" s="78">
        <v>167131</v>
      </c>
      <c r="P55" s="78">
        <v>516122</v>
      </c>
      <c r="R55" s="135"/>
    </row>
    <row r="56" spans="1:16" s="129" customFormat="1" ht="15" customHeight="1">
      <c r="A56" s="80" t="s">
        <v>219</v>
      </c>
      <c r="B56" s="82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1:7" s="129" customFormat="1" ht="15" customHeight="1">
      <c r="A57" s="80"/>
      <c r="B57" s="80"/>
      <c r="C57" s="80"/>
      <c r="D57" s="80"/>
      <c r="E57" s="80"/>
      <c r="F57" s="80"/>
      <c r="G57" s="80"/>
    </row>
    <row r="58" spans="1:7" ht="15" customHeight="1">
      <c r="A58" s="10"/>
      <c r="B58" s="10"/>
      <c r="C58" s="10"/>
      <c r="D58" s="10"/>
      <c r="E58" s="10"/>
      <c r="F58" s="10"/>
      <c r="G58" s="10"/>
    </row>
    <row r="59" ht="14.25">
      <c r="A59" s="10"/>
    </row>
  </sheetData>
  <sheetProtection/>
  <mergeCells count="32">
    <mergeCell ref="A5:A6"/>
    <mergeCell ref="J5:J6"/>
    <mergeCell ref="F5:F6"/>
    <mergeCell ref="B34:B35"/>
    <mergeCell ref="I34:I35"/>
    <mergeCell ref="C34:C35"/>
    <mergeCell ref="D34:D35"/>
    <mergeCell ref="E34:E35"/>
    <mergeCell ref="G34:G35"/>
    <mergeCell ref="F34:F35"/>
    <mergeCell ref="B5:C6"/>
    <mergeCell ref="D5:E6"/>
    <mergeCell ref="H5:H6"/>
    <mergeCell ref="I5:I6"/>
    <mergeCell ref="K5:K6"/>
    <mergeCell ref="G5:G6"/>
    <mergeCell ref="N5:N6"/>
    <mergeCell ref="M5:M6"/>
    <mergeCell ref="L5:L6"/>
    <mergeCell ref="O5:O6"/>
    <mergeCell ref="N34:N35"/>
    <mergeCell ref="L34:L35"/>
    <mergeCell ref="H34:H35"/>
    <mergeCell ref="A32:P32"/>
    <mergeCell ref="A34:A35"/>
    <mergeCell ref="A2:O2"/>
    <mergeCell ref="A3:O3"/>
    <mergeCell ref="O34:O35"/>
    <mergeCell ref="P34:P35"/>
    <mergeCell ref="J34:J35"/>
    <mergeCell ref="K34:K35"/>
    <mergeCell ref="M34:M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zoomScale="60" zoomScaleNormal="60" zoomScalePageLayoutView="0" workbookViewId="0" topLeftCell="F24">
      <selection activeCell="O38" sqref="O38"/>
    </sheetView>
  </sheetViews>
  <sheetFormatPr defaultColWidth="10.59765625" defaultRowHeight="15"/>
  <cols>
    <col min="1" max="1" width="18.5" style="3" customWidth="1"/>
    <col min="2" max="2" width="10.5" style="3" customWidth="1"/>
    <col min="3" max="3" width="12.59765625" style="3" customWidth="1"/>
    <col min="4" max="4" width="10.3984375" style="3" customWidth="1"/>
    <col min="5" max="5" width="12.59765625" style="3" customWidth="1"/>
    <col min="6" max="6" width="5.59765625" style="3" customWidth="1"/>
    <col min="7" max="7" width="12.59765625" style="3" customWidth="1"/>
    <col min="8" max="8" width="5.59765625" style="3" customWidth="1"/>
    <col min="9" max="9" width="12.59765625" style="3" customWidth="1"/>
    <col min="10" max="10" width="5.59765625" style="3" customWidth="1"/>
    <col min="11" max="11" width="12.3984375" style="3" customWidth="1"/>
    <col min="12" max="12" width="5.59765625" style="3" customWidth="1"/>
    <col min="13" max="13" width="11.59765625" style="3" customWidth="1"/>
    <col min="14" max="14" width="8.19921875" style="3" customWidth="1"/>
    <col min="15" max="15" width="15.69921875" style="3" customWidth="1"/>
    <col min="16" max="17" width="13.5" style="3" customWidth="1"/>
    <col min="18" max="19" width="13.59765625" style="3" customWidth="1"/>
    <col min="20" max="20" width="13.5" style="3" customWidth="1"/>
    <col min="21" max="21" width="12.19921875" style="3" customWidth="1"/>
    <col min="22" max="22" width="10.69921875" style="3" bestFit="1" customWidth="1"/>
    <col min="23" max="23" width="13.19921875" style="3" customWidth="1"/>
    <col min="24" max="16384" width="10.59765625" style="3" customWidth="1"/>
  </cols>
  <sheetData>
    <row r="1" spans="1:23" ht="19.5" customHeight="1">
      <c r="A1" s="17" t="s">
        <v>246</v>
      </c>
      <c r="B1" s="17"/>
      <c r="E1" s="18"/>
      <c r="T1" s="19" t="s">
        <v>248</v>
      </c>
      <c r="W1" s="19"/>
    </row>
    <row r="2" spans="1:23" ht="19.5" customHeight="1">
      <c r="A2" s="273" t="s">
        <v>292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0"/>
      <c r="O2" s="273" t="s">
        <v>300</v>
      </c>
      <c r="P2" s="273"/>
      <c r="Q2" s="273"/>
      <c r="R2" s="273"/>
      <c r="S2" s="273"/>
      <c r="T2" s="273"/>
      <c r="U2" s="20"/>
      <c r="V2" s="20"/>
      <c r="W2" s="20"/>
    </row>
    <row r="3" spans="1:23" ht="18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2"/>
      <c r="Q3" s="22"/>
      <c r="R3" s="22"/>
      <c r="T3" s="23" t="s">
        <v>218</v>
      </c>
      <c r="U3" s="10"/>
      <c r="V3" s="10"/>
      <c r="W3" s="23"/>
    </row>
    <row r="4" spans="1:30" ht="15" customHeight="1">
      <c r="A4" s="319" t="s">
        <v>293</v>
      </c>
      <c r="B4" s="307" t="s">
        <v>299</v>
      </c>
      <c r="C4" s="308"/>
      <c r="D4" s="308"/>
      <c r="E4" s="309"/>
      <c r="F4" s="299" t="s">
        <v>298</v>
      </c>
      <c r="G4" s="317"/>
      <c r="H4" s="317"/>
      <c r="I4" s="317"/>
      <c r="J4" s="317"/>
      <c r="K4" s="317"/>
      <c r="L4" s="317"/>
      <c r="M4" s="317"/>
      <c r="N4" s="24"/>
      <c r="O4" s="302" t="s">
        <v>249</v>
      </c>
      <c r="P4" s="290" t="s">
        <v>301</v>
      </c>
      <c r="Q4" s="292" t="s">
        <v>302</v>
      </c>
      <c r="R4" s="293"/>
      <c r="S4" s="299" t="s">
        <v>303</v>
      </c>
      <c r="T4" s="317"/>
      <c r="U4" s="25"/>
      <c r="V4" s="25"/>
      <c r="W4" s="25"/>
      <c r="Y4" s="294"/>
      <c r="Z4" s="294"/>
      <c r="AA4" s="294"/>
      <c r="AB4" s="294"/>
      <c r="AC4" s="294"/>
      <c r="AD4" s="294"/>
    </row>
    <row r="5" spans="1:23" ht="15" customHeight="1">
      <c r="A5" s="320"/>
      <c r="B5" s="323" t="s">
        <v>294</v>
      </c>
      <c r="C5" s="324"/>
      <c r="D5" s="323" t="s">
        <v>295</v>
      </c>
      <c r="E5" s="324"/>
      <c r="F5" s="323" t="s">
        <v>294</v>
      </c>
      <c r="G5" s="324"/>
      <c r="H5" s="323" t="s">
        <v>296</v>
      </c>
      <c r="I5" s="324"/>
      <c r="J5" s="304" t="s">
        <v>268</v>
      </c>
      <c r="K5" s="305"/>
      <c r="L5" s="305"/>
      <c r="M5" s="305"/>
      <c r="N5" s="24"/>
      <c r="O5" s="310"/>
      <c r="P5" s="291"/>
      <c r="Q5" s="148" t="s">
        <v>306</v>
      </c>
      <c r="R5" s="148" t="s">
        <v>307</v>
      </c>
      <c r="S5" s="148" t="s">
        <v>304</v>
      </c>
      <c r="T5" s="149" t="s">
        <v>305</v>
      </c>
      <c r="U5" s="4"/>
      <c r="V5" s="4"/>
      <c r="W5" s="4"/>
    </row>
    <row r="6" spans="1:23" ht="15" customHeight="1">
      <c r="A6" s="321"/>
      <c r="B6" s="295"/>
      <c r="C6" s="303"/>
      <c r="D6" s="295"/>
      <c r="E6" s="303"/>
      <c r="F6" s="295"/>
      <c r="G6" s="303"/>
      <c r="H6" s="295"/>
      <c r="I6" s="303"/>
      <c r="J6" s="295" t="s">
        <v>14</v>
      </c>
      <c r="K6" s="296"/>
      <c r="L6" s="297" t="s">
        <v>297</v>
      </c>
      <c r="M6" s="298"/>
      <c r="N6" s="24"/>
      <c r="O6" s="141" t="s">
        <v>308</v>
      </c>
      <c r="P6" s="87">
        <v>16</v>
      </c>
      <c r="Q6" s="74">
        <v>360072</v>
      </c>
      <c r="R6" s="74">
        <v>290555</v>
      </c>
      <c r="S6" s="74">
        <v>162</v>
      </c>
      <c r="T6" s="77" t="s">
        <v>263</v>
      </c>
      <c r="U6" s="55"/>
      <c r="V6" s="55"/>
      <c r="W6" s="55"/>
    </row>
    <row r="7" spans="1:23" ht="15" customHeight="1">
      <c r="A7" s="141" t="s">
        <v>308</v>
      </c>
      <c r="B7" s="26"/>
      <c r="C7" s="74">
        <v>3061</v>
      </c>
      <c r="D7" s="74"/>
      <c r="E7" s="74">
        <v>3882552</v>
      </c>
      <c r="F7" s="79"/>
      <c r="G7" s="74">
        <v>3939</v>
      </c>
      <c r="H7" s="74"/>
      <c r="I7" s="74">
        <v>6804862</v>
      </c>
      <c r="J7" s="74"/>
      <c r="K7" s="74">
        <v>123</v>
      </c>
      <c r="L7" s="74"/>
      <c r="M7" s="74">
        <v>591018</v>
      </c>
      <c r="N7" s="55"/>
      <c r="O7" s="15">
        <v>5</v>
      </c>
      <c r="P7" s="88">
        <v>16</v>
      </c>
      <c r="Q7" s="76">
        <v>471388</v>
      </c>
      <c r="R7" s="76">
        <v>415651</v>
      </c>
      <c r="S7" s="76">
        <v>218</v>
      </c>
      <c r="T7" s="77" t="s">
        <v>263</v>
      </c>
      <c r="U7" s="55"/>
      <c r="V7" s="55"/>
      <c r="W7" s="55"/>
    </row>
    <row r="8" spans="1:23" ht="15" customHeight="1">
      <c r="A8" s="15">
        <v>5</v>
      </c>
      <c r="B8" s="29"/>
      <c r="C8" s="76">
        <v>2892</v>
      </c>
      <c r="D8" s="76"/>
      <c r="E8" s="76">
        <v>3515277</v>
      </c>
      <c r="F8" s="80"/>
      <c r="G8" s="76">
        <v>2528</v>
      </c>
      <c r="H8" s="76"/>
      <c r="I8" s="76">
        <v>3877818</v>
      </c>
      <c r="J8" s="76"/>
      <c r="K8" s="76">
        <v>84</v>
      </c>
      <c r="L8" s="76"/>
      <c r="M8" s="76">
        <v>257747</v>
      </c>
      <c r="N8" s="10"/>
      <c r="O8" s="15">
        <v>6</v>
      </c>
      <c r="P8" s="88">
        <v>16</v>
      </c>
      <c r="Q8" s="76">
        <v>405214</v>
      </c>
      <c r="R8" s="76">
        <v>380850</v>
      </c>
      <c r="S8" s="76">
        <v>226</v>
      </c>
      <c r="T8" s="77" t="s">
        <v>263</v>
      </c>
      <c r="U8" s="55"/>
      <c r="V8" s="55"/>
      <c r="W8" s="55"/>
    </row>
    <row r="9" spans="1:23" ht="15" customHeight="1">
      <c r="A9" s="15">
        <v>6</v>
      </c>
      <c r="B9" s="29"/>
      <c r="C9" s="76">
        <v>2922</v>
      </c>
      <c r="D9" s="76"/>
      <c r="E9" s="76">
        <v>3370784</v>
      </c>
      <c r="F9" s="80"/>
      <c r="G9" s="76">
        <v>3086</v>
      </c>
      <c r="H9" s="76"/>
      <c r="I9" s="76">
        <v>4231755</v>
      </c>
      <c r="J9" s="76"/>
      <c r="K9" s="76">
        <v>124</v>
      </c>
      <c r="L9" s="76"/>
      <c r="M9" s="76">
        <v>496018</v>
      </c>
      <c r="N9" s="10"/>
      <c r="O9" s="15">
        <v>7</v>
      </c>
      <c r="P9" s="88">
        <v>16</v>
      </c>
      <c r="Q9" s="76">
        <v>469831</v>
      </c>
      <c r="R9" s="76">
        <v>395100</v>
      </c>
      <c r="S9" s="76">
        <v>259</v>
      </c>
      <c r="T9" s="77" t="s">
        <v>263</v>
      </c>
      <c r="U9" s="55"/>
      <c r="V9" s="55"/>
      <c r="W9" s="55"/>
    </row>
    <row r="10" spans="1:23" ht="15" customHeight="1">
      <c r="A10" s="15">
        <v>7</v>
      </c>
      <c r="B10" s="29"/>
      <c r="C10" s="76">
        <v>2824</v>
      </c>
      <c r="D10" s="81"/>
      <c r="E10" s="76">
        <v>3239206</v>
      </c>
      <c r="F10" s="80"/>
      <c r="G10" s="76">
        <v>4212</v>
      </c>
      <c r="H10" s="81"/>
      <c r="I10" s="76">
        <v>6672545</v>
      </c>
      <c r="J10" s="81"/>
      <c r="K10" s="76">
        <v>133</v>
      </c>
      <c r="L10" s="81"/>
      <c r="M10" s="76">
        <v>804489</v>
      </c>
      <c r="N10" s="10"/>
      <c r="O10" s="125">
        <v>8</v>
      </c>
      <c r="P10" s="248">
        <f>SUM(P25)</f>
        <v>16</v>
      </c>
      <c r="Q10" s="249">
        <f>SUM(Q12:Q25)</f>
        <v>542170</v>
      </c>
      <c r="R10" s="249">
        <f>SUM(R12:R25)</f>
        <v>462503</v>
      </c>
      <c r="S10" s="249">
        <f>SUM(S12:S25)</f>
        <v>272</v>
      </c>
      <c r="T10" s="127" t="s">
        <v>263</v>
      </c>
      <c r="U10" s="56"/>
      <c r="V10" s="56"/>
      <c r="W10" s="56"/>
    </row>
    <row r="11" spans="1:23" ht="15" customHeight="1">
      <c r="A11" s="125">
        <v>8</v>
      </c>
      <c r="B11" s="57"/>
      <c r="C11" s="249">
        <f>SUM(C13:C26)</f>
        <v>3026</v>
      </c>
      <c r="D11" s="126"/>
      <c r="E11" s="249">
        <f aca="true" t="shared" si="0" ref="E11:M11">SUM(E13:E26)</f>
        <v>3326902</v>
      </c>
      <c r="F11" s="126"/>
      <c r="G11" s="249">
        <f t="shared" si="0"/>
        <v>3979</v>
      </c>
      <c r="H11" s="126"/>
      <c r="I11" s="249">
        <f t="shared" si="0"/>
        <v>5537222</v>
      </c>
      <c r="J11" s="126"/>
      <c r="K11" s="249">
        <f t="shared" si="0"/>
        <v>151</v>
      </c>
      <c r="L11" s="126"/>
      <c r="M11" s="249">
        <f t="shared" si="0"/>
        <v>496140</v>
      </c>
      <c r="N11" s="10"/>
      <c r="O11" s="16"/>
      <c r="P11" s="30"/>
      <c r="Q11"/>
      <c r="R11" s="31"/>
      <c r="S11" s="31"/>
      <c r="T11" s="72"/>
      <c r="U11" s="28"/>
      <c r="V11" s="28"/>
      <c r="W11" s="28"/>
    </row>
    <row r="12" spans="1:23" ht="15" customHeight="1">
      <c r="A12" s="16"/>
      <c r="B12" s="32"/>
      <c r="C12" s="13"/>
      <c r="D12" s="13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42" t="s">
        <v>309</v>
      </c>
      <c r="P12" s="76">
        <v>16</v>
      </c>
      <c r="Q12" s="76">
        <v>66630</v>
      </c>
      <c r="R12" s="76">
        <v>51712</v>
      </c>
      <c r="S12" s="76">
        <v>47</v>
      </c>
      <c r="T12" s="77" t="s">
        <v>264</v>
      </c>
      <c r="U12" s="55"/>
      <c r="V12" s="55"/>
      <c r="W12" s="55"/>
    </row>
    <row r="13" spans="1:23" ht="15" customHeight="1">
      <c r="A13" s="142" t="s">
        <v>310</v>
      </c>
      <c r="B13" s="33"/>
      <c r="C13" s="76">
        <v>267</v>
      </c>
      <c r="D13" s="76"/>
      <c r="E13" s="76">
        <v>323218</v>
      </c>
      <c r="F13" s="76"/>
      <c r="G13" s="76">
        <v>400</v>
      </c>
      <c r="H13" s="76"/>
      <c r="I13" s="76">
        <v>715411</v>
      </c>
      <c r="J13" s="76"/>
      <c r="K13" s="76">
        <v>7</v>
      </c>
      <c r="L13" s="76"/>
      <c r="M13" s="76">
        <v>9094</v>
      </c>
      <c r="N13" s="12"/>
      <c r="O13" s="150">
        <v>2</v>
      </c>
      <c r="P13" s="76">
        <v>16</v>
      </c>
      <c r="Q13" s="76">
        <v>60627</v>
      </c>
      <c r="R13" s="76">
        <v>42882</v>
      </c>
      <c r="S13" s="76">
        <v>19</v>
      </c>
      <c r="T13" s="77" t="s">
        <v>264</v>
      </c>
      <c r="U13" s="55"/>
      <c r="V13" s="55"/>
      <c r="W13" s="55"/>
    </row>
    <row r="14" spans="1:23" ht="15" customHeight="1">
      <c r="A14" s="150">
        <v>5</v>
      </c>
      <c r="B14" s="35"/>
      <c r="C14" s="76">
        <v>263</v>
      </c>
      <c r="D14" s="76"/>
      <c r="E14" s="76">
        <v>276526</v>
      </c>
      <c r="F14" s="76"/>
      <c r="G14" s="76">
        <v>279</v>
      </c>
      <c r="H14" s="76"/>
      <c r="I14" s="76">
        <v>375855</v>
      </c>
      <c r="J14" s="76"/>
      <c r="K14" s="76">
        <v>18</v>
      </c>
      <c r="L14" s="76"/>
      <c r="M14" s="76">
        <v>62188</v>
      </c>
      <c r="N14" s="12"/>
      <c r="O14" s="150">
        <v>3</v>
      </c>
      <c r="P14" s="76">
        <v>16</v>
      </c>
      <c r="Q14" s="76">
        <v>53074</v>
      </c>
      <c r="R14" s="76">
        <v>44051</v>
      </c>
      <c r="S14" s="76">
        <v>69</v>
      </c>
      <c r="T14" s="77" t="s">
        <v>264</v>
      </c>
      <c r="U14" s="55"/>
      <c r="V14" s="55"/>
      <c r="W14" s="55"/>
    </row>
    <row r="15" spans="1:23" ht="15" customHeight="1">
      <c r="A15" s="150">
        <v>6</v>
      </c>
      <c r="B15" s="35"/>
      <c r="C15" s="76">
        <v>208</v>
      </c>
      <c r="D15" s="76"/>
      <c r="E15" s="76">
        <v>206213</v>
      </c>
      <c r="F15" s="76"/>
      <c r="G15" s="76">
        <v>222</v>
      </c>
      <c r="H15" s="76"/>
      <c r="I15" s="76">
        <v>261063</v>
      </c>
      <c r="J15" s="76"/>
      <c r="K15" s="76">
        <v>12</v>
      </c>
      <c r="L15" s="76"/>
      <c r="M15" s="76">
        <v>40066</v>
      </c>
      <c r="N15" s="12"/>
      <c r="O15" s="150">
        <v>4</v>
      </c>
      <c r="P15" s="76">
        <v>16</v>
      </c>
      <c r="Q15" s="76">
        <v>79477</v>
      </c>
      <c r="R15" s="76">
        <v>64518</v>
      </c>
      <c r="S15" s="76">
        <v>4</v>
      </c>
      <c r="T15" s="77" t="s">
        <v>264</v>
      </c>
      <c r="U15" s="55"/>
      <c r="V15" s="55"/>
      <c r="W15" s="55"/>
    </row>
    <row r="16" spans="1:23" ht="15" customHeight="1">
      <c r="A16" s="150">
        <v>7</v>
      </c>
      <c r="B16" s="35"/>
      <c r="C16" s="76">
        <v>314</v>
      </c>
      <c r="D16" s="76"/>
      <c r="E16" s="76">
        <v>327277</v>
      </c>
      <c r="F16" s="76"/>
      <c r="G16" s="76">
        <v>508</v>
      </c>
      <c r="H16" s="76"/>
      <c r="I16" s="76">
        <v>547439</v>
      </c>
      <c r="J16" s="76"/>
      <c r="K16" s="76">
        <v>15</v>
      </c>
      <c r="L16" s="76"/>
      <c r="M16" s="76">
        <v>71509</v>
      </c>
      <c r="N16" s="12"/>
      <c r="O16" s="151"/>
      <c r="P16" s="89"/>
      <c r="Q16" s="90"/>
      <c r="R16" s="90"/>
      <c r="S16" s="90"/>
      <c r="T16" s="91"/>
      <c r="U16" s="36"/>
      <c r="V16" s="36"/>
      <c r="W16" s="36"/>
    </row>
    <row r="17" spans="1:23" ht="15" customHeight="1">
      <c r="A17" s="151"/>
      <c r="B17" s="33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4"/>
      <c r="O17" s="150">
        <v>5</v>
      </c>
      <c r="P17" s="76">
        <v>16</v>
      </c>
      <c r="Q17" s="76">
        <v>55086</v>
      </c>
      <c r="R17" s="76">
        <v>49067</v>
      </c>
      <c r="S17" s="76">
        <v>11</v>
      </c>
      <c r="T17" s="77" t="s">
        <v>264</v>
      </c>
      <c r="U17" s="55"/>
      <c r="V17" s="55"/>
      <c r="W17" s="55"/>
    </row>
    <row r="18" spans="1:23" ht="15" customHeight="1">
      <c r="A18" s="150">
        <v>8</v>
      </c>
      <c r="B18" s="35"/>
      <c r="C18" s="76">
        <v>219</v>
      </c>
      <c r="D18" s="76"/>
      <c r="E18" s="76">
        <v>226148</v>
      </c>
      <c r="F18" s="76"/>
      <c r="G18" s="76">
        <v>192</v>
      </c>
      <c r="H18" s="76"/>
      <c r="I18" s="76">
        <v>242879</v>
      </c>
      <c r="J18" s="76"/>
      <c r="K18" s="76">
        <v>15</v>
      </c>
      <c r="L18" s="76"/>
      <c r="M18" s="76">
        <v>77488</v>
      </c>
      <c r="N18" s="12"/>
      <c r="O18" s="152">
        <v>6</v>
      </c>
      <c r="P18" s="76">
        <v>16</v>
      </c>
      <c r="Q18" s="76">
        <v>40745</v>
      </c>
      <c r="R18" s="76">
        <v>41142</v>
      </c>
      <c r="S18" s="76">
        <v>12</v>
      </c>
      <c r="T18" s="77" t="s">
        <v>264</v>
      </c>
      <c r="U18" s="55"/>
      <c r="V18" s="55"/>
      <c r="W18" s="55"/>
    </row>
    <row r="19" spans="1:23" ht="15" customHeight="1">
      <c r="A19" s="152">
        <v>9</v>
      </c>
      <c r="B19" s="35"/>
      <c r="C19" s="76">
        <v>266</v>
      </c>
      <c r="D19" s="76"/>
      <c r="E19" s="76">
        <v>328840</v>
      </c>
      <c r="F19" s="76"/>
      <c r="G19" s="76">
        <v>391</v>
      </c>
      <c r="H19" s="76"/>
      <c r="I19" s="76">
        <v>469724</v>
      </c>
      <c r="J19" s="76"/>
      <c r="K19" s="76">
        <v>8</v>
      </c>
      <c r="L19" s="76"/>
      <c r="M19" s="76">
        <v>11575</v>
      </c>
      <c r="N19" s="12"/>
      <c r="O19" s="150">
        <v>7</v>
      </c>
      <c r="P19" s="76">
        <v>16</v>
      </c>
      <c r="Q19" s="76">
        <v>36622</v>
      </c>
      <c r="R19" s="76">
        <v>34331</v>
      </c>
      <c r="S19" s="76">
        <v>20</v>
      </c>
      <c r="T19" s="77" t="s">
        <v>264</v>
      </c>
      <c r="U19" s="55"/>
      <c r="V19" s="55"/>
      <c r="W19" s="55"/>
    </row>
    <row r="20" spans="1:23" ht="15" customHeight="1">
      <c r="A20" s="155">
        <v>10</v>
      </c>
      <c r="B20" s="35"/>
      <c r="C20" s="76">
        <v>253</v>
      </c>
      <c r="D20" s="76"/>
      <c r="E20" s="76">
        <v>270199</v>
      </c>
      <c r="F20" s="76"/>
      <c r="G20" s="76">
        <v>288</v>
      </c>
      <c r="H20" s="76"/>
      <c r="I20" s="76">
        <v>330254</v>
      </c>
      <c r="J20" s="76"/>
      <c r="K20" s="76">
        <v>12</v>
      </c>
      <c r="L20" s="76"/>
      <c r="M20" s="76">
        <v>21002</v>
      </c>
      <c r="N20" s="12"/>
      <c r="O20" s="150">
        <v>8</v>
      </c>
      <c r="P20" s="76">
        <v>16</v>
      </c>
      <c r="Q20" s="76">
        <v>28838</v>
      </c>
      <c r="R20" s="76">
        <v>25375</v>
      </c>
      <c r="S20" s="76">
        <v>20</v>
      </c>
      <c r="T20" s="77" t="s">
        <v>264</v>
      </c>
      <c r="U20" s="55"/>
      <c r="V20" s="55"/>
      <c r="W20" s="55"/>
    </row>
    <row r="21" spans="1:23" ht="15" customHeight="1">
      <c r="A21" s="155">
        <v>11</v>
      </c>
      <c r="B21" s="35"/>
      <c r="C21" s="76">
        <v>210</v>
      </c>
      <c r="D21" s="76"/>
      <c r="E21" s="76">
        <v>205782</v>
      </c>
      <c r="F21" s="76"/>
      <c r="G21" s="76">
        <v>291</v>
      </c>
      <c r="H21" s="76"/>
      <c r="I21" s="76">
        <v>303508</v>
      </c>
      <c r="J21" s="76"/>
      <c r="K21" s="76">
        <v>12</v>
      </c>
      <c r="L21" s="76"/>
      <c r="M21" s="76">
        <v>17602</v>
      </c>
      <c r="N21" s="12"/>
      <c r="O21" s="151"/>
      <c r="P21" s="89"/>
      <c r="Q21" s="90"/>
      <c r="R21" s="90"/>
      <c r="S21" s="90"/>
      <c r="T21" s="91"/>
      <c r="U21" s="36"/>
      <c r="V21" s="36"/>
      <c r="W21" s="36"/>
    </row>
    <row r="22" spans="1:23" ht="15" customHeight="1">
      <c r="A22" s="156"/>
      <c r="B22" s="33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4"/>
      <c r="O22" s="150">
        <v>9</v>
      </c>
      <c r="P22" s="88">
        <v>16</v>
      </c>
      <c r="Q22" s="76">
        <v>29884</v>
      </c>
      <c r="R22" s="76">
        <v>27874</v>
      </c>
      <c r="S22" s="76">
        <v>39</v>
      </c>
      <c r="T22" s="77" t="s">
        <v>264</v>
      </c>
      <c r="U22" s="55"/>
      <c r="V22" s="55"/>
      <c r="W22" s="55"/>
    </row>
    <row r="23" spans="1:23" ht="15" customHeight="1">
      <c r="A23" s="155">
        <v>12</v>
      </c>
      <c r="B23" s="35"/>
      <c r="C23" s="76">
        <v>272</v>
      </c>
      <c r="D23" s="76"/>
      <c r="E23" s="76">
        <v>301382</v>
      </c>
      <c r="F23" s="76"/>
      <c r="G23" s="76">
        <v>301</v>
      </c>
      <c r="H23" s="76"/>
      <c r="I23" s="76">
        <v>396529</v>
      </c>
      <c r="J23" s="76"/>
      <c r="K23" s="76">
        <v>16</v>
      </c>
      <c r="L23" s="76"/>
      <c r="M23" s="76">
        <v>56115</v>
      </c>
      <c r="N23" s="12"/>
      <c r="O23" s="150">
        <v>10</v>
      </c>
      <c r="P23" s="88">
        <v>16</v>
      </c>
      <c r="Q23" s="76">
        <v>31897</v>
      </c>
      <c r="R23" s="76">
        <v>27427</v>
      </c>
      <c r="S23" s="76">
        <v>2</v>
      </c>
      <c r="T23" s="77" t="s">
        <v>263</v>
      </c>
      <c r="U23" s="55"/>
      <c r="V23" s="55"/>
      <c r="W23" s="55"/>
    </row>
    <row r="24" spans="1:23" ht="15" customHeight="1">
      <c r="A24" s="157" t="s">
        <v>312</v>
      </c>
      <c r="B24" s="29"/>
      <c r="C24" s="76">
        <v>273</v>
      </c>
      <c r="D24" s="76"/>
      <c r="E24" s="76">
        <v>317749</v>
      </c>
      <c r="F24" s="76"/>
      <c r="G24" s="76">
        <v>461</v>
      </c>
      <c r="H24" s="76"/>
      <c r="I24" s="76">
        <v>755969</v>
      </c>
      <c r="J24" s="76"/>
      <c r="K24" s="76">
        <v>12</v>
      </c>
      <c r="L24" s="76"/>
      <c r="M24" s="76">
        <v>38223</v>
      </c>
      <c r="N24" s="12"/>
      <c r="O24" s="150">
        <v>11</v>
      </c>
      <c r="P24" s="88">
        <v>16</v>
      </c>
      <c r="Q24" s="76">
        <v>29407</v>
      </c>
      <c r="R24" s="76">
        <v>26667</v>
      </c>
      <c r="S24" s="76">
        <v>13</v>
      </c>
      <c r="T24" s="77" t="s">
        <v>263</v>
      </c>
      <c r="U24" s="55"/>
      <c r="V24" s="55"/>
      <c r="W24" s="55"/>
    </row>
    <row r="25" spans="1:23" ht="15" customHeight="1">
      <c r="A25" s="158" t="s">
        <v>311</v>
      </c>
      <c r="B25" s="35"/>
      <c r="C25" s="76">
        <v>235</v>
      </c>
      <c r="D25" s="76"/>
      <c r="E25" s="76">
        <v>250059</v>
      </c>
      <c r="F25" s="76"/>
      <c r="G25" s="76">
        <v>337</v>
      </c>
      <c r="H25" s="76"/>
      <c r="I25" s="76">
        <v>392560</v>
      </c>
      <c r="J25" s="76"/>
      <c r="K25" s="76">
        <v>12</v>
      </c>
      <c r="L25" s="76"/>
      <c r="M25" s="76">
        <v>55638</v>
      </c>
      <c r="N25" s="12"/>
      <c r="O25" s="153">
        <v>12</v>
      </c>
      <c r="P25" s="92">
        <v>16</v>
      </c>
      <c r="Q25" s="84">
        <v>29883</v>
      </c>
      <c r="R25" s="84">
        <v>27457</v>
      </c>
      <c r="S25" s="84">
        <v>16</v>
      </c>
      <c r="T25" s="93" t="s">
        <v>263</v>
      </c>
      <c r="U25" s="55"/>
      <c r="V25" s="55"/>
      <c r="W25" s="55"/>
    </row>
    <row r="26" spans="1:23" ht="15" customHeight="1">
      <c r="A26" s="159">
        <v>3</v>
      </c>
      <c r="B26" s="37"/>
      <c r="C26" s="83">
        <v>246</v>
      </c>
      <c r="D26" s="84"/>
      <c r="E26" s="83">
        <v>293509</v>
      </c>
      <c r="F26" s="84"/>
      <c r="G26" s="83">
        <v>309</v>
      </c>
      <c r="H26" s="84"/>
      <c r="I26" s="83">
        <v>746031</v>
      </c>
      <c r="J26" s="84"/>
      <c r="K26" s="83">
        <v>12</v>
      </c>
      <c r="L26" s="84"/>
      <c r="M26" s="83">
        <v>35640</v>
      </c>
      <c r="N26" s="12"/>
      <c r="O26" s="38" t="s">
        <v>222</v>
      </c>
      <c r="P26" s="10"/>
      <c r="Q26" s="10"/>
      <c r="U26" s="10"/>
      <c r="V26" s="10"/>
      <c r="W26" s="10"/>
    </row>
    <row r="27" spans="1:23" ht="15" customHeight="1">
      <c r="A27" s="10" t="s">
        <v>267</v>
      </c>
      <c r="B27" s="39"/>
      <c r="C27" s="39"/>
      <c r="D27" s="39"/>
      <c r="E27" s="21"/>
      <c r="F27" s="21"/>
      <c r="G27" s="21"/>
      <c r="H27" s="21"/>
      <c r="I27" s="21"/>
      <c r="J27" s="21"/>
      <c r="K27" s="21"/>
      <c r="L27" s="21"/>
      <c r="M27" s="21"/>
      <c r="N27" s="21"/>
      <c r="U27" s="10"/>
      <c r="V27" s="10"/>
      <c r="W27" s="10"/>
    </row>
    <row r="28" spans="1:23" ht="15" customHeight="1">
      <c r="A28" s="39"/>
      <c r="B28" s="39"/>
      <c r="C28" s="39"/>
      <c r="D28" s="39"/>
      <c r="E28" s="21"/>
      <c r="F28" s="21"/>
      <c r="G28" s="21"/>
      <c r="H28" s="21"/>
      <c r="I28" s="21"/>
      <c r="J28" s="21"/>
      <c r="K28" s="21"/>
      <c r="L28" s="21"/>
      <c r="M28" s="21"/>
      <c r="U28" s="10"/>
      <c r="V28" s="10"/>
      <c r="W28" s="10"/>
    </row>
    <row r="29" spans="1:13" ht="15" customHeight="1">
      <c r="A29" s="39"/>
      <c r="B29" s="39"/>
      <c r="C29" s="39"/>
      <c r="D29" s="39"/>
      <c r="E29" s="21"/>
      <c r="F29" s="21"/>
      <c r="G29" s="21"/>
      <c r="H29" s="21"/>
      <c r="I29" s="21"/>
      <c r="J29" s="21"/>
      <c r="K29" s="21"/>
      <c r="L29" s="21"/>
      <c r="M29" s="21"/>
    </row>
    <row r="30" spans="1:23" ht="19.5" customHeight="1">
      <c r="A30" s="273" t="s">
        <v>313</v>
      </c>
      <c r="B30" s="273"/>
      <c r="C30" s="273"/>
      <c r="D30" s="273"/>
      <c r="E30" s="273"/>
      <c r="F30" s="273"/>
      <c r="G30" s="273"/>
      <c r="H30" s="273"/>
      <c r="I30" s="273"/>
      <c r="J30" s="73"/>
      <c r="K30" s="73"/>
      <c r="L30" s="21"/>
      <c r="M30" s="21"/>
      <c r="O30" s="273" t="s">
        <v>329</v>
      </c>
      <c r="P30" s="273"/>
      <c r="Q30" s="273"/>
      <c r="R30" s="273"/>
      <c r="S30" s="273"/>
      <c r="T30" s="273"/>
      <c r="U30" s="273"/>
      <c r="V30" s="273"/>
      <c r="W30" s="273"/>
    </row>
    <row r="31" spans="1:23" ht="18" customHeight="1" thickBot="1">
      <c r="A31" s="325" t="s">
        <v>314</v>
      </c>
      <c r="B31" s="315"/>
      <c r="C31" s="315"/>
      <c r="D31" s="315"/>
      <c r="E31" s="315"/>
      <c r="F31" s="315"/>
      <c r="G31" s="315"/>
      <c r="H31" s="315"/>
      <c r="I31" s="315"/>
      <c r="J31" s="39"/>
      <c r="K31" s="39"/>
      <c r="L31" s="21"/>
      <c r="M31" s="21"/>
      <c r="O31" s="18"/>
      <c r="P31" s="4"/>
      <c r="Q31" s="4"/>
      <c r="R31" s="4"/>
      <c r="W31" s="23" t="s">
        <v>0</v>
      </c>
    </row>
    <row r="32" spans="2:23" ht="18" customHeight="1" thickBot="1">
      <c r="B32" s="22"/>
      <c r="C32" s="22"/>
      <c r="D32" s="22"/>
      <c r="E32" s="22"/>
      <c r="F32" s="22"/>
      <c r="G32" s="22"/>
      <c r="H32" s="22"/>
      <c r="I32" s="23" t="s">
        <v>269</v>
      </c>
      <c r="J32" s="22"/>
      <c r="K32" s="23"/>
      <c r="L32" s="21"/>
      <c r="M32" s="21"/>
      <c r="O32" s="302" t="s">
        <v>16</v>
      </c>
      <c r="P32" s="299" t="s">
        <v>332</v>
      </c>
      <c r="Q32" s="300"/>
      <c r="R32" s="300"/>
      <c r="S32" s="301"/>
      <c r="T32" s="299" t="s">
        <v>333</v>
      </c>
      <c r="U32" s="300"/>
      <c r="V32" s="300"/>
      <c r="W32" s="300"/>
    </row>
    <row r="33" spans="1:23" ht="15" customHeight="1">
      <c r="A33" s="322" t="s">
        <v>315</v>
      </c>
      <c r="B33" s="299" t="s">
        <v>316</v>
      </c>
      <c r="C33" s="317"/>
      <c r="D33" s="317"/>
      <c r="E33" s="306"/>
      <c r="F33" s="299" t="s">
        <v>317</v>
      </c>
      <c r="G33" s="317"/>
      <c r="H33" s="317"/>
      <c r="I33" s="317"/>
      <c r="J33" s="24"/>
      <c r="K33" s="24"/>
      <c r="L33" s="21"/>
      <c r="M33" s="21"/>
      <c r="O33" s="303"/>
      <c r="P33" s="311" t="s">
        <v>331</v>
      </c>
      <c r="Q33" s="313"/>
      <c r="R33" s="311" t="s">
        <v>330</v>
      </c>
      <c r="S33" s="313"/>
      <c r="T33" s="311" t="s">
        <v>334</v>
      </c>
      <c r="U33" s="313"/>
      <c r="V33" s="311" t="s">
        <v>330</v>
      </c>
      <c r="W33" s="312"/>
    </row>
    <row r="34" spans="1:23" ht="15" customHeight="1">
      <c r="A34" s="310"/>
      <c r="B34" s="288" t="s">
        <v>318</v>
      </c>
      <c r="C34" s="289"/>
      <c r="D34" s="288" t="s">
        <v>319</v>
      </c>
      <c r="E34" s="289"/>
      <c r="F34" s="288" t="s">
        <v>320</v>
      </c>
      <c r="G34" s="289"/>
      <c r="H34" s="288" t="s">
        <v>321</v>
      </c>
      <c r="I34" s="314"/>
      <c r="J34" s="315"/>
      <c r="K34" s="316"/>
      <c r="L34" s="21"/>
      <c r="M34" s="21"/>
      <c r="O34" s="141" t="s">
        <v>308</v>
      </c>
      <c r="P34" s="58"/>
      <c r="Q34" s="94">
        <v>784249</v>
      </c>
      <c r="R34" s="79"/>
      <c r="S34" s="94">
        <v>665320</v>
      </c>
      <c r="T34" s="79"/>
      <c r="U34" s="94">
        <v>1961408</v>
      </c>
      <c r="V34" s="79"/>
      <c r="W34" s="94">
        <v>1840169</v>
      </c>
    </row>
    <row r="35" spans="1:23" ht="15" customHeight="1">
      <c r="A35" s="141" t="s">
        <v>308</v>
      </c>
      <c r="B35" s="40"/>
      <c r="C35" s="74">
        <v>195</v>
      </c>
      <c r="D35" s="79"/>
      <c r="E35" s="74">
        <v>5773</v>
      </c>
      <c r="F35" s="74"/>
      <c r="G35" s="74">
        <v>217</v>
      </c>
      <c r="H35" s="74"/>
      <c r="I35" s="74">
        <v>5579</v>
      </c>
      <c r="J35" s="10"/>
      <c r="K35" s="55"/>
      <c r="L35" s="21"/>
      <c r="M35" s="21"/>
      <c r="O35" s="15">
        <v>5</v>
      </c>
      <c r="P35" s="14"/>
      <c r="Q35" s="95">
        <v>763390</v>
      </c>
      <c r="R35" s="80"/>
      <c r="S35" s="95">
        <v>680127</v>
      </c>
      <c r="T35" s="80"/>
      <c r="U35" s="95">
        <v>1857120</v>
      </c>
      <c r="V35" s="80"/>
      <c r="W35" s="95">
        <v>1847767</v>
      </c>
    </row>
    <row r="36" spans="1:23" ht="15" customHeight="1">
      <c r="A36" s="15">
        <v>5</v>
      </c>
      <c r="B36" s="14"/>
      <c r="C36" s="76">
        <v>208</v>
      </c>
      <c r="D36" s="80"/>
      <c r="E36" s="76">
        <v>5679</v>
      </c>
      <c r="F36" s="76"/>
      <c r="G36" s="76">
        <v>229</v>
      </c>
      <c r="H36" s="76"/>
      <c r="I36" s="76">
        <v>5215</v>
      </c>
      <c r="J36" s="10"/>
      <c r="K36" s="55"/>
      <c r="L36" s="21"/>
      <c r="M36" s="21"/>
      <c r="O36" s="15">
        <v>6</v>
      </c>
      <c r="P36" s="14"/>
      <c r="Q36" s="95">
        <v>794933</v>
      </c>
      <c r="R36" s="80"/>
      <c r="S36" s="95">
        <v>705544</v>
      </c>
      <c r="T36" s="80"/>
      <c r="U36" s="95">
        <v>1886333</v>
      </c>
      <c r="V36" s="80"/>
      <c r="W36" s="95">
        <v>1848919</v>
      </c>
    </row>
    <row r="37" spans="1:23" ht="15" customHeight="1">
      <c r="A37" s="15">
        <v>6</v>
      </c>
      <c r="B37" s="14"/>
      <c r="C37" s="76">
        <v>233</v>
      </c>
      <c r="D37" s="80"/>
      <c r="E37" s="76">
        <v>5397</v>
      </c>
      <c r="F37" s="76"/>
      <c r="G37" s="76">
        <v>222</v>
      </c>
      <c r="H37" s="76"/>
      <c r="I37" s="76">
        <v>4982</v>
      </c>
      <c r="J37" s="10"/>
      <c r="K37" s="55"/>
      <c r="L37" s="21"/>
      <c r="M37" s="21"/>
      <c r="O37" s="15">
        <v>7</v>
      </c>
      <c r="P37" s="14"/>
      <c r="Q37" s="95">
        <v>766453</v>
      </c>
      <c r="R37" s="80"/>
      <c r="S37" s="95">
        <v>695933</v>
      </c>
      <c r="T37" s="80"/>
      <c r="U37" s="95">
        <v>1798512</v>
      </c>
      <c r="V37" s="80"/>
      <c r="W37" s="95">
        <v>1809123</v>
      </c>
    </row>
    <row r="38" spans="1:23" ht="15" customHeight="1">
      <c r="A38" s="15">
        <v>7</v>
      </c>
      <c r="B38" s="14"/>
      <c r="C38" s="76">
        <v>232</v>
      </c>
      <c r="D38" s="80"/>
      <c r="E38" s="76">
        <v>4925</v>
      </c>
      <c r="F38" s="76"/>
      <c r="G38" s="76">
        <v>235</v>
      </c>
      <c r="H38" s="76"/>
      <c r="I38" s="76">
        <v>4470</v>
      </c>
      <c r="J38" s="10"/>
      <c r="K38" s="55"/>
      <c r="L38" s="21"/>
      <c r="M38" s="21"/>
      <c r="O38" s="125">
        <v>8</v>
      </c>
      <c r="P38" s="167"/>
      <c r="Q38" s="252">
        <f>SUM(Q40:Q53)</f>
        <v>769967</v>
      </c>
      <c r="R38" s="126"/>
      <c r="S38" s="252">
        <f>SUM(S40:S53)</f>
        <v>694507</v>
      </c>
      <c r="T38" s="126"/>
      <c r="U38" s="252">
        <f>SUM(U40:U53)</f>
        <v>1745190</v>
      </c>
      <c r="V38" s="126"/>
      <c r="W38" s="252">
        <f>SUM(W40:W53)</f>
        <v>1795762</v>
      </c>
    </row>
    <row r="39" spans="1:23" ht="15" customHeight="1">
      <c r="A39" s="125">
        <v>8</v>
      </c>
      <c r="B39" s="163"/>
      <c r="C39" s="164">
        <v>237</v>
      </c>
      <c r="D39" s="165"/>
      <c r="E39" s="164">
        <v>4540</v>
      </c>
      <c r="F39" s="162"/>
      <c r="G39" s="164">
        <v>258</v>
      </c>
      <c r="H39" s="162"/>
      <c r="I39" s="164">
        <v>4591</v>
      </c>
      <c r="J39" s="10"/>
      <c r="K39" s="55"/>
      <c r="L39" s="21"/>
      <c r="M39" s="21"/>
      <c r="O39" s="16"/>
      <c r="P39" s="14"/>
      <c r="Q39" s="13"/>
      <c r="R39" s="10"/>
      <c r="S39" s="13"/>
      <c r="T39" s="10"/>
      <c r="U39" s="13"/>
      <c r="V39" s="10"/>
      <c r="W39" s="13"/>
    </row>
    <row r="40" spans="1:23" ht="15" customHeight="1">
      <c r="A40" s="11" t="s">
        <v>220</v>
      </c>
      <c r="B40" s="10"/>
      <c r="C40" s="10"/>
      <c r="L40" s="21"/>
      <c r="M40" s="21"/>
      <c r="O40" s="142" t="s">
        <v>309</v>
      </c>
      <c r="P40" s="14"/>
      <c r="Q40" s="76">
        <v>104185</v>
      </c>
      <c r="R40" s="80"/>
      <c r="S40" s="76">
        <v>35881</v>
      </c>
      <c r="T40" s="80"/>
      <c r="U40" s="76">
        <v>266225</v>
      </c>
      <c r="V40" s="80"/>
      <c r="W40" s="76">
        <v>88606</v>
      </c>
    </row>
    <row r="41" spans="1:23" ht="15" customHeight="1">
      <c r="A41" s="10" t="s">
        <v>247</v>
      </c>
      <c r="B41" s="10"/>
      <c r="C41" s="10"/>
      <c r="D41" s="10"/>
      <c r="E41" s="10"/>
      <c r="F41" s="10"/>
      <c r="G41" s="10"/>
      <c r="H41" s="10"/>
      <c r="I41" s="10"/>
      <c r="L41" s="21"/>
      <c r="M41" s="21"/>
      <c r="O41" s="150">
        <v>2</v>
      </c>
      <c r="P41" s="14"/>
      <c r="Q41" s="76">
        <v>50228</v>
      </c>
      <c r="R41" s="80"/>
      <c r="S41" s="76">
        <v>50402</v>
      </c>
      <c r="T41" s="80"/>
      <c r="U41" s="76">
        <v>114151</v>
      </c>
      <c r="V41" s="80"/>
      <c r="W41" s="76">
        <v>124977</v>
      </c>
    </row>
    <row r="42" spans="15:23" ht="15" customHeight="1">
      <c r="O42" s="150">
        <v>3</v>
      </c>
      <c r="P42" s="14"/>
      <c r="Q42" s="76">
        <v>50579</v>
      </c>
      <c r="R42" s="80"/>
      <c r="S42" s="76">
        <v>54721</v>
      </c>
      <c r="T42" s="80"/>
      <c r="U42" s="76">
        <v>115995</v>
      </c>
      <c r="V42" s="80"/>
      <c r="W42" s="76">
        <v>147461</v>
      </c>
    </row>
    <row r="43" spans="14:23" ht="15" customHeight="1">
      <c r="N43" s="9"/>
      <c r="O43" s="150">
        <v>4</v>
      </c>
      <c r="P43" s="14"/>
      <c r="Q43" s="76">
        <v>63094</v>
      </c>
      <c r="R43" s="80"/>
      <c r="S43" s="76">
        <v>63190</v>
      </c>
      <c r="T43" s="80"/>
      <c r="U43" s="76">
        <v>142883</v>
      </c>
      <c r="V43" s="80"/>
      <c r="W43" s="76">
        <v>161145</v>
      </c>
    </row>
    <row r="44" spans="1:23" ht="19.5" customHeight="1">
      <c r="A44" s="318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24"/>
      <c r="M44" s="24"/>
      <c r="N44" s="20"/>
      <c r="O44" s="151"/>
      <c r="P44" s="14"/>
      <c r="Q44" s="82"/>
      <c r="R44" s="80"/>
      <c r="S44" s="82"/>
      <c r="T44" s="80"/>
      <c r="U44" s="82"/>
      <c r="V44" s="80"/>
      <c r="W44" s="82"/>
    </row>
    <row r="45" spans="1:23" ht="18" customHeight="1">
      <c r="A45" s="325" t="s">
        <v>322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10"/>
      <c r="M45" s="42"/>
      <c r="O45" s="150">
        <v>5</v>
      </c>
      <c r="P45" s="14"/>
      <c r="Q45" s="76">
        <v>82948</v>
      </c>
      <c r="R45" s="80"/>
      <c r="S45" s="76">
        <v>46806</v>
      </c>
      <c r="T45" s="80"/>
      <c r="U45" s="76">
        <v>178692</v>
      </c>
      <c r="V45" s="80"/>
      <c r="W45" s="76">
        <v>113026</v>
      </c>
    </row>
    <row r="46" spans="2:23" ht="17.25" customHeight="1" thickBot="1">
      <c r="B46" s="22"/>
      <c r="C46" s="22"/>
      <c r="D46" s="22"/>
      <c r="E46" s="22"/>
      <c r="F46" s="22"/>
      <c r="G46" s="22"/>
      <c r="H46" s="22"/>
      <c r="I46" s="22"/>
      <c r="J46" s="22"/>
      <c r="K46" s="23" t="s">
        <v>272</v>
      </c>
      <c r="L46" s="24"/>
      <c r="M46" s="24"/>
      <c r="O46" s="152">
        <v>6</v>
      </c>
      <c r="P46" s="14"/>
      <c r="Q46" s="76">
        <v>51252</v>
      </c>
      <c r="R46" s="80"/>
      <c r="S46" s="76">
        <v>66335</v>
      </c>
      <c r="T46" s="80"/>
      <c r="U46" s="76">
        <v>123304</v>
      </c>
      <c r="V46" s="80"/>
      <c r="W46" s="76">
        <v>175825</v>
      </c>
    </row>
    <row r="47" spans="1:23" ht="15" customHeight="1">
      <c r="A47" s="322" t="s">
        <v>315</v>
      </c>
      <c r="B47" s="299" t="s">
        <v>323</v>
      </c>
      <c r="C47" s="306"/>
      <c r="D47" s="299" t="s">
        <v>324</v>
      </c>
      <c r="E47" s="306"/>
      <c r="F47" s="326" t="s">
        <v>271</v>
      </c>
      <c r="G47" s="327"/>
      <c r="H47" s="327"/>
      <c r="I47" s="327"/>
      <c r="J47" s="327"/>
      <c r="K47" s="292"/>
      <c r="L47" s="25"/>
      <c r="M47" s="25"/>
      <c r="O47" s="150">
        <v>7</v>
      </c>
      <c r="P47" s="14"/>
      <c r="Q47" s="76">
        <v>79027</v>
      </c>
      <c r="R47" s="80"/>
      <c r="S47" s="76">
        <v>54583</v>
      </c>
      <c r="T47" s="80"/>
      <c r="U47" s="76">
        <v>171145</v>
      </c>
      <c r="V47" s="80"/>
      <c r="W47" s="76">
        <v>139373</v>
      </c>
    </row>
    <row r="48" spans="1:23" ht="15" customHeight="1">
      <c r="A48" s="310"/>
      <c r="B48" s="64" t="s">
        <v>325</v>
      </c>
      <c r="C48" s="64" t="s">
        <v>326</v>
      </c>
      <c r="D48" s="64" t="s">
        <v>325</v>
      </c>
      <c r="E48" s="64" t="s">
        <v>326</v>
      </c>
      <c r="F48" s="288" t="s">
        <v>327</v>
      </c>
      <c r="G48" s="289"/>
      <c r="H48" s="328" t="s">
        <v>15</v>
      </c>
      <c r="I48" s="289"/>
      <c r="J48" s="288" t="s">
        <v>328</v>
      </c>
      <c r="K48" s="329"/>
      <c r="L48" s="4"/>
      <c r="M48" s="4"/>
      <c r="N48" s="27"/>
      <c r="O48" s="150">
        <v>8</v>
      </c>
      <c r="P48" s="14"/>
      <c r="Q48" s="76">
        <v>60994</v>
      </c>
      <c r="R48" s="80"/>
      <c r="S48" s="76">
        <v>48358</v>
      </c>
      <c r="T48" s="80"/>
      <c r="U48" s="76">
        <v>137974</v>
      </c>
      <c r="V48" s="80"/>
      <c r="W48" s="76">
        <v>119478</v>
      </c>
    </row>
    <row r="49" spans="1:23" ht="15" customHeight="1">
      <c r="A49" s="141" t="s">
        <v>308</v>
      </c>
      <c r="B49" s="76">
        <v>6155</v>
      </c>
      <c r="C49" s="76">
        <v>1112277</v>
      </c>
      <c r="D49" s="76">
        <v>7048</v>
      </c>
      <c r="E49" s="76">
        <v>980117</v>
      </c>
      <c r="F49" s="76"/>
      <c r="G49" s="76">
        <v>875</v>
      </c>
      <c r="H49" s="76"/>
      <c r="I49" s="76">
        <v>4416</v>
      </c>
      <c r="J49" s="76"/>
      <c r="K49" s="76">
        <v>1642683</v>
      </c>
      <c r="L49" s="59"/>
      <c r="M49" s="59"/>
      <c r="N49" s="27"/>
      <c r="O49" s="151"/>
      <c r="P49" s="14"/>
      <c r="Q49" s="82"/>
      <c r="R49" s="80"/>
      <c r="S49" s="82"/>
      <c r="T49" s="80"/>
      <c r="U49" s="82"/>
      <c r="V49" s="80"/>
      <c r="W49" s="82"/>
    </row>
    <row r="50" spans="1:23" ht="15" customHeight="1">
      <c r="A50" s="15">
        <v>5</v>
      </c>
      <c r="B50" s="76">
        <v>6111</v>
      </c>
      <c r="C50" s="76">
        <v>993820</v>
      </c>
      <c r="D50" s="76">
        <v>7848</v>
      </c>
      <c r="E50" s="76">
        <v>868069</v>
      </c>
      <c r="F50" s="76"/>
      <c r="G50" s="76">
        <v>910</v>
      </c>
      <c r="H50" s="76"/>
      <c r="I50" s="76">
        <v>4695</v>
      </c>
      <c r="J50" s="76"/>
      <c r="K50" s="76">
        <v>1768433</v>
      </c>
      <c r="L50" s="59"/>
      <c r="M50" s="59"/>
      <c r="N50" s="10"/>
      <c r="O50" s="150">
        <v>9</v>
      </c>
      <c r="P50" s="14"/>
      <c r="Q50" s="76">
        <v>52893</v>
      </c>
      <c r="R50" s="80"/>
      <c r="S50" s="76">
        <v>44001</v>
      </c>
      <c r="T50" s="80"/>
      <c r="U50" s="76">
        <v>122138</v>
      </c>
      <c r="V50" s="80"/>
      <c r="W50" s="76">
        <v>121226</v>
      </c>
    </row>
    <row r="51" spans="1:23" ht="15" customHeight="1">
      <c r="A51" s="15">
        <v>6</v>
      </c>
      <c r="B51" s="76">
        <v>6610</v>
      </c>
      <c r="C51" s="76">
        <v>1127190</v>
      </c>
      <c r="D51" s="76">
        <v>9001</v>
      </c>
      <c r="E51" s="76">
        <v>980289</v>
      </c>
      <c r="F51" s="76"/>
      <c r="G51" s="76">
        <v>949</v>
      </c>
      <c r="H51" s="76"/>
      <c r="I51" s="76">
        <v>4930</v>
      </c>
      <c r="J51" s="76"/>
      <c r="K51" s="76">
        <v>1915334</v>
      </c>
      <c r="L51" s="59"/>
      <c r="M51" s="59"/>
      <c r="N51" s="27"/>
      <c r="O51" s="150">
        <v>10</v>
      </c>
      <c r="P51" s="14"/>
      <c r="Q51" s="76">
        <v>66048</v>
      </c>
      <c r="R51" s="80"/>
      <c r="S51" s="76">
        <v>53024</v>
      </c>
      <c r="T51" s="80"/>
      <c r="U51" s="76">
        <v>140057</v>
      </c>
      <c r="V51" s="80"/>
      <c r="W51" s="76">
        <v>137989</v>
      </c>
    </row>
    <row r="52" spans="1:23" ht="15" customHeight="1">
      <c r="A52" s="15">
        <v>7</v>
      </c>
      <c r="B52" s="76">
        <v>6724</v>
      </c>
      <c r="C52" s="76">
        <v>1072751</v>
      </c>
      <c r="D52" s="76">
        <v>9629</v>
      </c>
      <c r="E52" s="76">
        <v>917213</v>
      </c>
      <c r="F52" s="76"/>
      <c r="G52" s="76">
        <v>926</v>
      </c>
      <c r="H52" s="76"/>
      <c r="I52" s="76">
        <v>5214</v>
      </c>
      <c r="J52" s="76"/>
      <c r="K52" s="76">
        <v>2070872</v>
      </c>
      <c r="L52" s="59"/>
      <c r="M52" s="59"/>
      <c r="N52" s="43"/>
      <c r="O52" s="150">
        <v>11</v>
      </c>
      <c r="P52" s="14"/>
      <c r="Q52" s="76">
        <v>56999</v>
      </c>
      <c r="R52" s="80"/>
      <c r="S52" s="76">
        <v>49929</v>
      </c>
      <c r="T52" s="80"/>
      <c r="U52" s="76">
        <v>128687</v>
      </c>
      <c r="V52" s="80"/>
      <c r="W52" s="76">
        <v>128304</v>
      </c>
    </row>
    <row r="53" spans="1:23" ht="15" customHeight="1">
      <c r="A53" s="154">
        <v>8</v>
      </c>
      <c r="B53" s="166" t="s">
        <v>265</v>
      </c>
      <c r="C53" s="166">
        <v>1059812</v>
      </c>
      <c r="D53" s="166" t="s">
        <v>265</v>
      </c>
      <c r="E53" s="160">
        <v>947467</v>
      </c>
      <c r="F53" s="162"/>
      <c r="G53" s="160">
        <v>952</v>
      </c>
      <c r="H53" s="162"/>
      <c r="I53" s="160">
        <v>5403</v>
      </c>
      <c r="J53" s="161"/>
      <c r="K53" s="160">
        <v>2183217</v>
      </c>
      <c r="L53" s="60"/>
      <c r="M53" s="60"/>
      <c r="N53" s="10"/>
      <c r="O53" s="153">
        <v>12</v>
      </c>
      <c r="P53" s="41"/>
      <c r="Q53" s="76">
        <v>51720</v>
      </c>
      <c r="R53" s="85"/>
      <c r="S53" s="76">
        <v>127277</v>
      </c>
      <c r="T53" s="80"/>
      <c r="U53" s="76">
        <v>103939</v>
      </c>
      <c r="V53" s="80"/>
      <c r="W53" s="76">
        <v>338352</v>
      </c>
    </row>
    <row r="54" spans="1:23" ht="15" customHeight="1">
      <c r="A54" s="10" t="s">
        <v>270</v>
      </c>
      <c r="B54" s="10"/>
      <c r="C54" s="10"/>
      <c r="L54" s="10"/>
      <c r="M54" s="10"/>
      <c r="N54" s="39"/>
      <c r="O54" s="11" t="s">
        <v>221</v>
      </c>
      <c r="P54" s="11"/>
      <c r="Q54" s="61"/>
      <c r="R54" s="10"/>
      <c r="S54" s="61"/>
      <c r="T54" s="61"/>
      <c r="U54" s="61"/>
      <c r="V54" s="61"/>
      <c r="W54" s="61"/>
    </row>
    <row r="55" spans="1:14" ht="15" customHeight="1">
      <c r="A55" s="10" t="s">
        <v>247</v>
      </c>
      <c r="B55" s="10"/>
      <c r="C55" s="10"/>
      <c r="D55" s="10"/>
      <c r="E55" s="10"/>
      <c r="F55" s="10"/>
      <c r="G55" s="10"/>
      <c r="H55" s="10"/>
      <c r="I55" s="10"/>
      <c r="L55" s="24"/>
      <c r="M55" s="24"/>
      <c r="N55" s="39"/>
    </row>
    <row r="56" spans="1:14" ht="15" customHeight="1">
      <c r="A56" s="24"/>
      <c r="B56" s="25"/>
      <c r="C56" s="25"/>
      <c r="D56" s="25"/>
      <c r="E56" s="25"/>
      <c r="F56" s="25"/>
      <c r="G56" s="24"/>
      <c r="H56" s="25"/>
      <c r="I56" s="25"/>
      <c r="J56" s="44"/>
      <c r="K56" s="44"/>
      <c r="L56" s="25"/>
      <c r="M56" s="25"/>
      <c r="N56" s="21"/>
    </row>
    <row r="57" spans="1:13" ht="15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4" ht="15" customHeight="1">
      <c r="A58" s="65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9"/>
    </row>
    <row r="59" spans="1:14" ht="15" customHeight="1">
      <c r="A59" s="6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4"/>
    </row>
    <row r="60" spans="1:14" ht="15" customHeight="1">
      <c r="A60" s="66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22"/>
    </row>
    <row r="61" spans="1:14" ht="15" customHeight="1">
      <c r="A61" s="66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4"/>
    </row>
    <row r="62" spans="1:14" ht="15" customHeight="1">
      <c r="A62" s="67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10"/>
    </row>
    <row r="63" spans="1:14" ht="1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 customHeight="1">
      <c r="A64" s="4"/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0"/>
    </row>
    <row r="65" spans="1:14" ht="15" customHeight="1">
      <c r="A65" s="24"/>
      <c r="B65" s="25"/>
      <c r="C65" s="24"/>
      <c r="D65" s="44"/>
      <c r="E65" s="44"/>
      <c r="F65" s="68"/>
      <c r="G65" s="68"/>
      <c r="H65" s="68"/>
      <c r="I65" s="69"/>
      <c r="J65" s="44"/>
      <c r="K65" s="10"/>
      <c r="L65" s="44"/>
      <c r="M65" s="44"/>
      <c r="N65" s="10"/>
    </row>
    <row r="66" spans="1:14" ht="15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10"/>
      <c r="L66" s="4"/>
      <c r="M66" s="10"/>
      <c r="N66" s="10"/>
    </row>
    <row r="67" spans="1:14" ht="15" customHeight="1">
      <c r="A67" s="65"/>
      <c r="B67" s="59"/>
      <c r="C67" s="59"/>
      <c r="D67" s="59"/>
      <c r="E67" s="59"/>
      <c r="F67" s="59"/>
      <c r="G67" s="59"/>
      <c r="H67" s="59"/>
      <c r="I67" s="59"/>
      <c r="J67" s="34"/>
      <c r="K67" s="10"/>
      <c r="L67" s="34"/>
      <c r="M67" s="10"/>
      <c r="N67" s="10"/>
    </row>
    <row r="68" spans="1:13" ht="15" customHeight="1">
      <c r="A68" s="66"/>
      <c r="B68" s="59"/>
      <c r="C68" s="59"/>
      <c r="D68" s="59"/>
      <c r="E68" s="59"/>
      <c r="F68" s="59"/>
      <c r="G68" s="59"/>
      <c r="H68" s="59"/>
      <c r="I68" s="59"/>
      <c r="J68" s="34"/>
      <c r="K68" s="10"/>
      <c r="L68" s="34"/>
      <c r="M68" s="10"/>
    </row>
    <row r="69" spans="1:13" ht="15" customHeight="1">
      <c r="A69" s="66"/>
      <c r="B69" s="59"/>
      <c r="C69" s="59"/>
      <c r="D69" s="59"/>
      <c r="E69" s="59"/>
      <c r="F69" s="59"/>
      <c r="G69" s="59"/>
      <c r="H69" s="59"/>
      <c r="I69" s="59"/>
      <c r="J69" s="34"/>
      <c r="K69" s="10"/>
      <c r="L69" s="34"/>
      <c r="M69" s="10"/>
    </row>
    <row r="70" spans="1:13" ht="15" customHeight="1">
      <c r="A70" s="66"/>
      <c r="B70" s="59"/>
      <c r="C70" s="59"/>
      <c r="D70" s="59"/>
      <c r="E70" s="59"/>
      <c r="F70" s="59"/>
      <c r="G70" s="59"/>
      <c r="H70" s="59"/>
      <c r="I70" s="59"/>
      <c r="J70" s="34"/>
      <c r="K70" s="10"/>
      <c r="L70" s="34"/>
      <c r="M70" s="10"/>
    </row>
    <row r="71" spans="1:13" ht="15" customHeight="1">
      <c r="A71" s="67"/>
      <c r="B71" s="60"/>
      <c r="C71" s="60"/>
      <c r="D71" s="60"/>
      <c r="E71" s="60"/>
      <c r="F71" s="60"/>
      <c r="G71" s="60"/>
      <c r="H71" s="60"/>
      <c r="I71" s="60"/>
      <c r="J71" s="45"/>
      <c r="K71" s="10"/>
      <c r="L71" s="45"/>
      <c r="M71" s="10"/>
    </row>
    <row r="72" spans="1:21" ht="15" customHeight="1">
      <c r="A72" s="39"/>
      <c r="B72" s="3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20"/>
      <c r="O72" s="20"/>
      <c r="P72" s="20"/>
      <c r="Q72" s="20"/>
      <c r="R72" s="20"/>
      <c r="S72" s="20"/>
      <c r="T72" s="20"/>
      <c r="U72" s="20"/>
    </row>
    <row r="73" spans="1:21" ht="15" customHeight="1">
      <c r="A73" s="39"/>
      <c r="B73" s="3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4:20" ht="15" customHeight="1">
      <c r="N74" s="10"/>
      <c r="O74" s="10"/>
      <c r="P74" s="10"/>
      <c r="Q74" s="10"/>
      <c r="R74" s="10"/>
      <c r="S74" s="10"/>
      <c r="T74" s="10"/>
    </row>
    <row r="75" ht="15" customHeight="1"/>
    <row r="76" ht="15" customHeight="1"/>
    <row r="77" ht="15" customHeight="1"/>
    <row r="78" ht="15" customHeight="1"/>
    <row r="83" spans="14:21" ht="14.25">
      <c r="N83" s="10"/>
      <c r="O83" s="10"/>
      <c r="P83" s="10"/>
      <c r="Q83" s="10"/>
      <c r="R83" s="10"/>
      <c r="S83" s="10"/>
      <c r="T83" s="10"/>
      <c r="U83" s="10"/>
    </row>
    <row r="84" spans="14:21" ht="14.25">
      <c r="N84" s="10"/>
      <c r="O84" s="10"/>
      <c r="P84" s="10"/>
      <c r="Q84" s="10"/>
      <c r="R84" s="10"/>
      <c r="S84" s="10"/>
      <c r="T84" s="10"/>
      <c r="U84" s="10"/>
    </row>
    <row r="85" spans="14:21" ht="14.25">
      <c r="N85" s="10"/>
      <c r="O85" s="10"/>
      <c r="P85" s="10"/>
      <c r="Q85" s="10"/>
      <c r="R85" s="10"/>
      <c r="S85" s="10"/>
      <c r="T85" s="10"/>
      <c r="U85" s="10"/>
    </row>
    <row r="86" spans="14:21" ht="14.25">
      <c r="N86" s="10"/>
      <c r="O86" s="10"/>
      <c r="P86" s="10"/>
      <c r="Q86" s="10"/>
      <c r="R86" s="10"/>
      <c r="S86" s="10"/>
      <c r="T86" s="10"/>
      <c r="U86" s="10"/>
    </row>
    <row r="87" spans="14:21" ht="14.25">
      <c r="N87" s="10"/>
      <c r="O87" s="10"/>
      <c r="P87" s="10"/>
      <c r="Q87" s="10"/>
      <c r="R87" s="10"/>
      <c r="S87" s="10"/>
      <c r="T87" s="10"/>
      <c r="U87" s="10"/>
    </row>
    <row r="88" spans="14:21" ht="14.25">
      <c r="N88" s="10"/>
      <c r="O88" s="10"/>
      <c r="P88" s="10"/>
      <c r="Q88" s="10"/>
      <c r="R88" s="10"/>
      <c r="S88" s="10"/>
      <c r="T88" s="10"/>
      <c r="U88" s="10"/>
    </row>
    <row r="89" spans="14:21" ht="14.25">
      <c r="N89" s="10"/>
      <c r="O89" s="10"/>
      <c r="P89" s="10"/>
      <c r="Q89" s="10"/>
      <c r="R89" s="10"/>
      <c r="S89" s="10"/>
      <c r="T89" s="10"/>
      <c r="U89" s="10"/>
    </row>
    <row r="90" spans="14:21" ht="14.25">
      <c r="N90" s="10"/>
      <c r="O90" s="10"/>
      <c r="P90" s="10"/>
      <c r="Q90" s="10"/>
      <c r="R90" s="10"/>
      <c r="S90" s="10"/>
      <c r="T90" s="10"/>
      <c r="U90" s="10"/>
    </row>
    <row r="91" spans="14:21" ht="14.25">
      <c r="N91" s="10"/>
      <c r="O91" s="10"/>
      <c r="P91" s="10"/>
      <c r="Q91" s="10"/>
      <c r="R91" s="10"/>
      <c r="S91" s="10"/>
      <c r="T91" s="10"/>
      <c r="U91" s="10"/>
    </row>
    <row r="92" spans="14:21" ht="14.25">
      <c r="N92" s="10"/>
      <c r="O92" s="10"/>
      <c r="P92" s="10"/>
      <c r="Q92" s="10"/>
      <c r="R92" s="10"/>
      <c r="S92" s="10"/>
      <c r="T92" s="10"/>
      <c r="U92" s="10"/>
    </row>
    <row r="93" spans="14:21" ht="14.25">
      <c r="N93" s="10"/>
      <c r="O93" s="10"/>
      <c r="P93" s="10"/>
      <c r="Q93" s="10"/>
      <c r="R93" s="10"/>
      <c r="S93" s="10"/>
      <c r="T93" s="10"/>
      <c r="U93" s="10"/>
    </row>
    <row r="94" spans="14:21" ht="14.25">
      <c r="N94" s="10"/>
      <c r="O94" s="10"/>
      <c r="P94" s="10"/>
      <c r="Q94" s="10"/>
      <c r="R94" s="10"/>
      <c r="S94" s="10"/>
      <c r="T94" s="10"/>
      <c r="U94" s="10"/>
    </row>
    <row r="103" spans="14:21" ht="14.25">
      <c r="N103" s="10"/>
      <c r="O103" s="10"/>
      <c r="P103" s="10"/>
      <c r="Q103" s="10"/>
      <c r="R103" s="10"/>
      <c r="S103" s="10"/>
      <c r="T103" s="10"/>
      <c r="U103" s="10"/>
    </row>
    <row r="104" spans="14:21" ht="14.25">
      <c r="N104" s="10"/>
      <c r="O104" s="10"/>
      <c r="P104" s="10"/>
      <c r="Q104" s="10"/>
      <c r="R104" s="10"/>
      <c r="S104" s="10"/>
      <c r="T104" s="10"/>
      <c r="U104" s="10"/>
    </row>
  </sheetData>
  <sheetProtection/>
  <mergeCells count="46">
    <mergeCell ref="A47:A48"/>
    <mergeCell ref="F47:K47"/>
    <mergeCell ref="F48:G48"/>
    <mergeCell ref="H48:I48"/>
    <mergeCell ref="J48:K48"/>
    <mergeCell ref="D47:E47"/>
    <mergeCell ref="A45:K45"/>
    <mergeCell ref="O2:T2"/>
    <mergeCell ref="A30:I30"/>
    <mergeCell ref="A31:I31"/>
    <mergeCell ref="S4:T4"/>
    <mergeCell ref="F4:M4"/>
    <mergeCell ref="B5:C6"/>
    <mergeCell ref="D5:E6"/>
    <mergeCell ref="H5:I6"/>
    <mergeCell ref="O30:W30"/>
    <mergeCell ref="H34:I34"/>
    <mergeCell ref="J34:K34"/>
    <mergeCell ref="F33:I33"/>
    <mergeCell ref="A44:K44"/>
    <mergeCell ref="A4:A6"/>
    <mergeCell ref="A33:A34"/>
    <mergeCell ref="F34:G34"/>
    <mergeCell ref="F5:G6"/>
    <mergeCell ref="B33:E33"/>
    <mergeCell ref="B34:C34"/>
    <mergeCell ref="AA4:AB4"/>
    <mergeCell ref="J5:M5"/>
    <mergeCell ref="B47:C47"/>
    <mergeCell ref="A2:M2"/>
    <mergeCell ref="B4:E4"/>
    <mergeCell ref="O4:O5"/>
    <mergeCell ref="V33:W33"/>
    <mergeCell ref="T33:U33"/>
    <mergeCell ref="R33:S33"/>
    <mergeCell ref="P33:Q33"/>
    <mergeCell ref="D34:E34"/>
    <mergeCell ref="P4:P5"/>
    <mergeCell ref="Q4:R4"/>
    <mergeCell ref="AC4:AD4"/>
    <mergeCell ref="Y4:Z4"/>
    <mergeCell ref="J6:K6"/>
    <mergeCell ref="L6:M6"/>
    <mergeCell ref="T32:W32"/>
    <mergeCell ref="P32:S32"/>
    <mergeCell ref="O32:O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7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129" customWidth="1"/>
    <col min="2" max="2" width="23.59765625" style="129" customWidth="1"/>
    <col min="3" max="8" width="15.09765625" style="129" customWidth="1"/>
    <col min="9" max="9" width="10.59765625" style="129" customWidth="1"/>
    <col min="10" max="10" width="2.19921875" style="129" customWidth="1"/>
    <col min="11" max="12" width="10.59765625" style="129" customWidth="1"/>
    <col min="13" max="14" width="14.59765625" style="129" customWidth="1"/>
    <col min="15" max="15" width="16.8984375" style="129" customWidth="1"/>
    <col min="16" max="16" width="16.5" style="129" customWidth="1"/>
    <col min="17" max="18" width="14.59765625" style="129" customWidth="1"/>
    <col min="19" max="16384" width="10.59765625" style="129" customWidth="1"/>
  </cols>
  <sheetData>
    <row r="1" spans="1:18" s="170" customFormat="1" ht="21.75" customHeight="1">
      <c r="A1" s="5" t="s">
        <v>250</v>
      </c>
      <c r="R1" s="7" t="s">
        <v>251</v>
      </c>
    </row>
    <row r="2" spans="1:18" ht="19.5" customHeight="1">
      <c r="A2" s="273" t="s">
        <v>347</v>
      </c>
      <c r="B2" s="273"/>
      <c r="C2" s="273"/>
      <c r="D2" s="273"/>
      <c r="E2" s="273"/>
      <c r="F2" s="273"/>
      <c r="G2" s="273"/>
      <c r="H2" s="273"/>
      <c r="I2" s="47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5" customHeight="1">
      <c r="A3" s="325" t="s">
        <v>346</v>
      </c>
      <c r="B3" s="342"/>
      <c r="C3" s="342"/>
      <c r="D3" s="342"/>
      <c r="E3" s="342"/>
      <c r="F3" s="342"/>
      <c r="G3" s="342"/>
      <c r="H3" s="342"/>
      <c r="I3" s="171"/>
      <c r="J3" s="364" t="s">
        <v>356</v>
      </c>
      <c r="K3" s="365"/>
      <c r="L3" s="365"/>
      <c r="M3" s="365"/>
      <c r="N3" s="365"/>
      <c r="O3" s="365"/>
      <c r="P3" s="365"/>
      <c r="Q3" s="365"/>
      <c r="R3" s="365"/>
    </row>
    <row r="4" spans="2:18" ht="15" customHeight="1" thickBot="1">
      <c r="B4" s="130"/>
      <c r="C4" s="130"/>
      <c r="D4" s="130"/>
      <c r="E4" s="130"/>
      <c r="F4" s="130"/>
      <c r="G4" s="130"/>
      <c r="H4" s="131" t="s">
        <v>17</v>
      </c>
      <c r="I4" s="171"/>
      <c r="J4" s="171"/>
      <c r="K4" s="171"/>
      <c r="L4" s="171"/>
      <c r="M4" s="130"/>
      <c r="N4" s="130"/>
      <c r="O4" s="130"/>
      <c r="P4" s="130"/>
      <c r="Q4" s="130"/>
      <c r="R4" s="172" t="s">
        <v>18</v>
      </c>
    </row>
    <row r="5" spans="1:18" ht="15" customHeight="1" thickBot="1">
      <c r="A5" s="347" t="s">
        <v>19</v>
      </c>
      <c r="B5" s="347"/>
      <c r="C5" s="348"/>
      <c r="D5" s="169" t="s">
        <v>348</v>
      </c>
      <c r="E5" s="169" t="s">
        <v>349</v>
      </c>
      <c r="F5" s="169" t="s">
        <v>350</v>
      </c>
      <c r="G5" s="169" t="s">
        <v>351</v>
      </c>
      <c r="H5" s="173" t="s">
        <v>20</v>
      </c>
      <c r="I5" s="171"/>
      <c r="J5" s="366" t="s">
        <v>21</v>
      </c>
      <c r="K5" s="366"/>
      <c r="L5" s="274"/>
      <c r="M5" s="347" t="s">
        <v>22</v>
      </c>
      <c r="N5" s="366"/>
      <c r="O5" s="274"/>
      <c r="P5" s="282" t="s">
        <v>23</v>
      </c>
      <c r="Q5" s="366"/>
      <c r="R5" s="366"/>
    </row>
    <row r="6" spans="1:240" s="80" customFormat="1" ht="15" customHeight="1">
      <c r="A6" s="350" t="s">
        <v>24</v>
      </c>
      <c r="B6" s="350"/>
      <c r="C6" s="351"/>
      <c r="D6" s="224">
        <f>SUM(D7:D19)</f>
        <v>593408185</v>
      </c>
      <c r="E6" s="224">
        <f>SUM(E7:E19)</f>
        <v>628634485</v>
      </c>
      <c r="F6" s="224">
        <f>SUM(F7:F19)</f>
        <v>619271084</v>
      </c>
      <c r="G6" s="254">
        <f>100*F6/F$6</f>
        <v>100</v>
      </c>
      <c r="H6" s="255">
        <f>100*(F6-E6)/E6</f>
        <v>-1.4894825567833747</v>
      </c>
      <c r="I6" s="171"/>
      <c r="J6" s="367"/>
      <c r="K6" s="367"/>
      <c r="L6" s="368"/>
      <c r="M6" s="169" t="s">
        <v>357</v>
      </c>
      <c r="N6" s="169" t="s">
        <v>359</v>
      </c>
      <c r="O6" s="169" t="s">
        <v>360</v>
      </c>
      <c r="P6" s="169" t="s">
        <v>357</v>
      </c>
      <c r="Q6" s="169" t="s">
        <v>359</v>
      </c>
      <c r="R6" s="168" t="s">
        <v>360</v>
      </c>
      <c r="S6" s="175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18" ht="15" customHeight="1">
      <c r="A7" s="175"/>
      <c r="B7" s="330" t="s">
        <v>25</v>
      </c>
      <c r="C7" s="331"/>
      <c r="D7" s="88">
        <v>132306311</v>
      </c>
      <c r="E7" s="76">
        <v>134770573</v>
      </c>
      <c r="F7" s="76">
        <v>138288178</v>
      </c>
      <c r="G7" s="253">
        <f>100*F7/F$6</f>
        <v>22.33079851020462</v>
      </c>
      <c r="H7" s="101">
        <f>100*(F7-E7)/E7</f>
        <v>2.610069039329528</v>
      </c>
      <c r="I7" s="171"/>
      <c r="J7" s="340" t="s">
        <v>26</v>
      </c>
      <c r="K7" s="340"/>
      <c r="L7" s="341"/>
      <c r="M7" s="87">
        <v>13374346</v>
      </c>
      <c r="N7" s="74">
        <v>14078537</v>
      </c>
      <c r="O7" s="74">
        <v>14625707</v>
      </c>
      <c r="P7" s="74">
        <v>13778023</v>
      </c>
      <c r="Q7" s="74">
        <v>14492382</v>
      </c>
      <c r="R7" s="74">
        <v>15010166</v>
      </c>
    </row>
    <row r="8" spans="1:18" ht="15" customHeight="1">
      <c r="A8" s="80"/>
      <c r="B8" s="330" t="s">
        <v>28</v>
      </c>
      <c r="C8" s="331"/>
      <c r="D8" s="88">
        <v>16354081</v>
      </c>
      <c r="E8" s="76">
        <v>16564150</v>
      </c>
      <c r="F8" s="76">
        <v>16715155</v>
      </c>
      <c r="G8" s="253">
        <f aca="true" t="shared" si="0" ref="G8:G19">100*F8/F$6</f>
        <v>2.6991660731247706</v>
      </c>
      <c r="H8" s="101">
        <f aca="true" t="shared" si="1" ref="H8:H19">100*(F8-E8)/E8</f>
        <v>0.9116374821527213</v>
      </c>
      <c r="I8" s="171"/>
      <c r="J8" s="330" t="s">
        <v>27</v>
      </c>
      <c r="K8" s="330"/>
      <c r="L8" s="331"/>
      <c r="M8" s="88">
        <v>2868384</v>
      </c>
      <c r="N8" s="76">
        <v>3128171</v>
      </c>
      <c r="O8" s="76">
        <v>4007178</v>
      </c>
      <c r="P8" s="76">
        <v>3076355</v>
      </c>
      <c r="Q8" s="76">
        <v>3417830</v>
      </c>
      <c r="R8" s="76">
        <v>4094727</v>
      </c>
    </row>
    <row r="9" spans="1:18" ht="15" customHeight="1">
      <c r="A9" s="175"/>
      <c r="B9" s="330" t="s">
        <v>31</v>
      </c>
      <c r="C9" s="331"/>
      <c r="D9" s="88">
        <v>122304215</v>
      </c>
      <c r="E9" s="76">
        <v>125200079</v>
      </c>
      <c r="F9" s="76">
        <v>133424033</v>
      </c>
      <c r="G9" s="253">
        <f t="shared" si="0"/>
        <v>21.545335548074775</v>
      </c>
      <c r="H9" s="101">
        <f t="shared" si="1"/>
        <v>6.568649209877894</v>
      </c>
      <c r="I9" s="171"/>
      <c r="J9" s="330" t="s">
        <v>29</v>
      </c>
      <c r="K9" s="330"/>
      <c r="L9" s="331"/>
      <c r="M9" s="88">
        <v>70271</v>
      </c>
      <c r="N9" s="76">
        <v>32121</v>
      </c>
      <c r="O9" s="76">
        <v>54131</v>
      </c>
      <c r="P9" s="76">
        <v>35908</v>
      </c>
      <c r="Q9" s="76">
        <v>1645</v>
      </c>
      <c r="R9" s="76">
        <v>20016</v>
      </c>
    </row>
    <row r="10" spans="1:18" ht="15" customHeight="1">
      <c r="A10" s="175"/>
      <c r="B10" s="359" t="s">
        <v>32</v>
      </c>
      <c r="C10" s="361"/>
      <c r="D10" s="88">
        <v>550079</v>
      </c>
      <c r="E10" s="76">
        <v>550665</v>
      </c>
      <c r="F10" s="76">
        <v>570316</v>
      </c>
      <c r="G10" s="253">
        <f t="shared" si="0"/>
        <v>0.09209472470702346</v>
      </c>
      <c r="H10" s="101">
        <f t="shared" si="1"/>
        <v>3.5685943359392733</v>
      </c>
      <c r="I10" s="171"/>
      <c r="J10" s="330" t="s">
        <v>30</v>
      </c>
      <c r="K10" s="362"/>
      <c r="L10" s="363"/>
      <c r="M10" s="88">
        <v>1215496</v>
      </c>
      <c r="N10" s="76">
        <v>1328176</v>
      </c>
      <c r="O10" s="76">
        <v>1870464</v>
      </c>
      <c r="P10" s="76">
        <v>1617059</v>
      </c>
      <c r="Q10" s="76">
        <v>1688092</v>
      </c>
      <c r="R10" s="76">
        <v>1871062</v>
      </c>
    </row>
    <row r="11" spans="1:18" ht="15" customHeight="1">
      <c r="A11" s="175"/>
      <c r="B11" s="359" t="s">
        <v>33</v>
      </c>
      <c r="C11" s="360"/>
      <c r="D11" s="88">
        <v>11212884</v>
      </c>
      <c r="E11" s="76">
        <v>13993389</v>
      </c>
      <c r="F11" s="76">
        <v>12153571</v>
      </c>
      <c r="G11" s="253">
        <f t="shared" si="0"/>
        <v>1.9625607127491844</v>
      </c>
      <c r="H11" s="101">
        <f t="shared" si="1"/>
        <v>-13.147765705648574</v>
      </c>
      <c r="I11" s="171"/>
      <c r="J11" s="330" t="s">
        <v>273</v>
      </c>
      <c r="K11" s="362"/>
      <c r="L11" s="363"/>
      <c r="M11" s="88">
        <v>9792167</v>
      </c>
      <c r="N11" s="76">
        <v>9477032</v>
      </c>
      <c r="O11" s="76">
        <v>10331395</v>
      </c>
      <c r="P11" s="76">
        <v>12130227</v>
      </c>
      <c r="Q11" s="76">
        <v>11348024</v>
      </c>
      <c r="R11" s="76">
        <v>13664952</v>
      </c>
    </row>
    <row r="12" spans="1:18" ht="15" customHeight="1">
      <c r="A12" s="175"/>
      <c r="B12" s="359" t="s">
        <v>35</v>
      </c>
      <c r="C12" s="360"/>
      <c r="D12" s="88">
        <v>11808252</v>
      </c>
      <c r="E12" s="76">
        <v>12093129</v>
      </c>
      <c r="F12" s="76">
        <v>12149362</v>
      </c>
      <c r="G12" s="253">
        <f t="shared" si="0"/>
        <v>1.9618810427131133</v>
      </c>
      <c r="H12" s="101">
        <f t="shared" si="1"/>
        <v>0.46499958778245065</v>
      </c>
      <c r="I12" s="171"/>
      <c r="J12" s="332" t="s">
        <v>345</v>
      </c>
      <c r="K12" s="332"/>
      <c r="L12" s="333"/>
      <c r="M12" s="164">
        <f aca="true" t="shared" si="2" ref="M12:R12">SUM(M7:M11)</f>
        <v>27320664</v>
      </c>
      <c r="N12" s="164">
        <f t="shared" si="2"/>
        <v>28044037</v>
      </c>
      <c r="O12" s="164">
        <f t="shared" si="2"/>
        <v>30888875</v>
      </c>
      <c r="P12" s="164">
        <f t="shared" si="2"/>
        <v>30637572</v>
      </c>
      <c r="Q12" s="164">
        <f t="shared" si="2"/>
        <v>30947973</v>
      </c>
      <c r="R12" s="164">
        <f t="shared" si="2"/>
        <v>34660923</v>
      </c>
    </row>
    <row r="13" spans="1:10" ht="15" customHeight="1">
      <c r="A13" s="175"/>
      <c r="B13" s="359" t="s">
        <v>37</v>
      </c>
      <c r="C13" s="360"/>
      <c r="D13" s="88">
        <v>127950166</v>
      </c>
      <c r="E13" s="76">
        <v>120970811</v>
      </c>
      <c r="F13" s="76">
        <v>114310411</v>
      </c>
      <c r="G13" s="253">
        <f t="shared" si="0"/>
        <v>18.458864615742336</v>
      </c>
      <c r="H13" s="101">
        <f t="shared" si="1"/>
        <v>-5.505790979610776</v>
      </c>
      <c r="I13" s="171"/>
      <c r="J13" s="129" t="s">
        <v>34</v>
      </c>
    </row>
    <row r="14" spans="1:10" ht="15" customHeight="1">
      <c r="A14" s="175"/>
      <c r="B14" s="359" t="s">
        <v>38</v>
      </c>
      <c r="C14" s="360"/>
      <c r="D14" s="88">
        <v>4786519</v>
      </c>
      <c r="E14" s="76">
        <v>3017638</v>
      </c>
      <c r="F14" s="76">
        <v>2926795</v>
      </c>
      <c r="G14" s="253">
        <f t="shared" si="0"/>
        <v>0.4726193545313348</v>
      </c>
      <c r="H14" s="101">
        <f t="shared" si="1"/>
        <v>-3.010400849936275</v>
      </c>
      <c r="I14" s="171"/>
      <c r="J14" s="129" t="s">
        <v>36</v>
      </c>
    </row>
    <row r="15" spans="1:8" ht="15" customHeight="1">
      <c r="A15" s="175"/>
      <c r="B15" s="359" t="s">
        <v>39</v>
      </c>
      <c r="C15" s="360"/>
      <c r="D15" s="88">
        <v>373643</v>
      </c>
      <c r="E15" s="76">
        <v>76404</v>
      </c>
      <c r="F15" s="76">
        <v>186865</v>
      </c>
      <c r="G15" s="253">
        <f t="shared" si="0"/>
        <v>0.030174991991068004</v>
      </c>
      <c r="H15" s="101">
        <f t="shared" si="1"/>
        <v>144.57489136694414</v>
      </c>
    </row>
    <row r="16" spans="1:8" ht="15" customHeight="1">
      <c r="A16" s="175"/>
      <c r="B16" s="359" t="s">
        <v>40</v>
      </c>
      <c r="C16" s="360"/>
      <c r="D16" s="88">
        <v>5477687</v>
      </c>
      <c r="E16" s="76">
        <v>2757831</v>
      </c>
      <c r="F16" s="76">
        <v>4905326</v>
      </c>
      <c r="G16" s="253">
        <f t="shared" si="0"/>
        <v>0.7921128770159079</v>
      </c>
      <c r="H16" s="101">
        <f t="shared" si="1"/>
        <v>77.86898472023847</v>
      </c>
    </row>
    <row r="17" spans="1:9" ht="15" customHeight="1">
      <c r="A17" s="175"/>
      <c r="B17" s="359" t="s">
        <v>41</v>
      </c>
      <c r="C17" s="360"/>
      <c r="D17" s="88">
        <v>7764208</v>
      </c>
      <c r="E17" s="76">
        <v>6843776</v>
      </c>
      <c r="F17" s="76">
        <v>11184756</v>
      </c>
      <c r="G17" s="253">
        <f t="shared" si="0"/>
        <v>1.8061163017261113</v>
      </c>
      <c r="H17" s="101">
        <f t="shared" si="1"/>
        <v>63.42960377429068</v>
      </c>
      <c r="I17" s="171"/>
    </row>
    <row r="18" spans="1:18" ht="15" customHeight="1">
      <c r="A18" s="175"/>
      <c r="B18" s="330" t="s">
        <v>42</v>
      </c>
      <c r="C18" s="331"/>
      <c r="D18" s="88">
        <v>69076140</v>
      </c>
      <c r="E18" s="76">
        <v>78720040</v>
      </c>
      <c r="F18" s="76">
        <v>78746316</v>
      </c>
      <c r="G18" s="253">
        <f t="shared" si="0"/>
        <v>12.715968504675086</v>
      </c>
      <c r="H18" s="101">
        <f t="shared" si="1"/>
        <v>0.03337904807975199</v>
      </c>
      <c r="J18" s="171"/>
      <c r="K18" s="171"/>
      <c r="L18" s="171"/>
      <c r="M18" s="130"/>
      <c r="N18" s="130"/>
      <c r="O18" s="130"/>
      <c r="P18" s="130"/>
      <c r="Q18" s="130"/>
      <c r="R18" s="130"/>
    </row>
    <row r="19" spans="1:9" ht="15" customHeight="1">
      <c r="A19" s="175"/>
      <c r="B19" s="330" t="s">
        <v>43</v>
      </c>
      <c r="C19" s="331"/>
      <c r="D19" s="88">
        <v>83444000</v>
      </c>
      <c r="E19" s="76">
        <v>113076000</v>
      </c>
      <c r="F19" s="76">
        <v>93710000</v>
      </c>
      <c r="G19" s="253">
        <f t="shared" si="0"/>
        <v>15.13230674274467</v>
      </c>
      <c r="H19" s="101">
        <f t="shared" si="1"/>
        <v>-17.126534366266934</v>
      </c>
      <c r="I19" s="171"/>
    </row>
    <row r="20" spans="1:9" ht="15" customHeight="1">
      <c r="A20" s="175"/>
      <c r="B20" s="330"/>
      <c r="C20" s="331"/>
      <c r="D20" s="88"/>
      <c r="E20" s="76"/>
      <c r="F20" s="76"/>
      <c r="G20" s="253"/>
      <c r="H20" s="101"/>
      <c r="I20" s="171"/>
    </row>
    <row r="21" spans="1:18" ht="15" customHeight="1">
      <c r="A21" s="175"/>
      <c r="B21" s="330"/>
      <c r="C21" s="331"/>
      <c r="D21" s="88"/>
      <c r="E21" s="76"/>
      <c r="F21" s="76"/>
      <c r="G21" s="253"/>
      <c r="H21" s="101"/>
      <c r="I21" s="130"/>
      <c r="J21" s="356" t="s">
        <v>361</v>
      </c>
      <c r="K21" s="356"/>
      <c r="L21" s="356"/>
      <c r="M21" s="356"/>
      <c r="N21" s="356"/>
      <c r="O21" s="356"/>
      <c r="P21" s="356"/>
      <c r="Q21" s="356"/>
      <c r="R21" s="356"/>
    </row>
    <row r="22" spans="1:240" s="80" customFormat="1" ht="15" customHeight="1" thickBot="1">
      <c r="A22" s="175"/>
      <c r="B22" s="176"/>
      <c r="C22" s="179"/>
      <c r="D22" s="180"/>
      <c r="E22" s="82"/>
      <c r="F22" s="82"/>
      <c r="G22" s="82"/>
      <c r="H22" s="101"/>
      <c r="I22" s="130"/>
      <c r="J22" s="129"/>
      <c r="K22" s="129"/>
      <c r="L22" s="129"/>
      <c r="M22" s="129"/>
      <c r="N22" s="129"/>
      <c r="O22" s="129"/>
      <c r="P22" s="129"/>
      <c r="Q22" s="129"/>
      <c r="R22" s="129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</row>
    <row r="23" spans="1:18" ht="15" customHeight="1">
      <c r="A23" s="336" t="s">
        <v>44</v>
      </c>
      <c r="B23" s="336"/>
      <c r="C23" s="337"/>
      <c r="D23" s="249">
        <f>SUM(D24:D35)</f>
        <v>586083811</v>
      </c>
      <c r="E23" s="249">
        <f>SUM(E24:E35)</f>
        <v>616969493</v>
      </c>
      <c r="F23" s="249">
        <f>SUM(F24:F35)</f>
        <v>610902211</v>
      </c>
      <c r="G23" s="256">
        <f>100*F23/F$23</f>
        <v>100</v>
      </c>
      <c r="H23" s="257">
        <f>100*(F23-E23)/E23</f>
        <v>-0.9834006492765113</v>
      </c>
      <c r="I23" s="130"/>
      <c r="J23" s="347" t="s">
        <v>335</v>
      </c>
      <c r="K23" s="347"/>
      <c r="L23" s="348"/>
      <c r="M23" s="174" t="s">
        <v>336</v>
      </c>
      <c r="N23" s="169" t="s">
        <v>348</v>
      </c>
      <c r="O23" s="169" t="s">
        <v>362</v>
      </c>
      <c r="P23" s="169" t="s">
        <v>363</v>
      </c>
      <c r="Q23" s="357" t="s">
        <v>45</v>
      </c>
      <c r="R23" s="358"/>
    </row>
    <row r="24" spans="1:18" ht="15" customHeight="1">
      <c r="A24" s="80"/>
      <c r="B24" s="330" t="s">
        <v>46</v>
      </c>
      <c r="C24" s="331"/>
      <c r="D24" s="88">
        <v>1285285</v>
      </c>
      <c r="E24" s="76">
        <v>1315941</v>
      </c>
      <c r="F24" s="76">
        <v>1328700</v>
      </c>
      <c r="G24" s="253">
        <f>100*F24/F$23</f>
        <v>0.21749798512351431</v>
      </c>
      <c r="H24" s="101">
        <f aca="true" t="shared" si="3" ref="H24:H35">100*(F24-E24)/E24</f>
        <v>0.9695723440488593</v>
      </c>
      <c r="I24" s="130"/>
      <c r="J24" s="340" t="s">
        <v>47</v>
      </c>
      <c r="K24" s="340"/>
      <c r="L24" s="341"/>
      <c r="M24" s="181" t="s">
        <v>337</v>
      </c>
      <c r="N24" s="98">
        <v>58266784</v>
      </c>
      <c r="O24" s="75">
        <v>58048111</v>
      </c>
      <c r="P24" s="75">
        <v>58604629</v>
      </c>
      <c r="R24" s="101">
        <f>100*(P24-O24)/O24</f>
        <v>0.9587185360777718</v>
      </c>
    </row>
    <row r="25" spans="1:18" ht="15" customHeight="1">
      <c r="A25" s="175"/>
      <c r="B25" s="330" t="s">
        <v>48</v>
      </c>
      <c r="C25" s="331"/>
      <c r="D25" s="88">
        <v>58929838</v>
      </c>
      <c r="E25" s="76">
        <v>60300047</v>
      </c>
      <c r="F25" s="76">
        <v>66519606</v>
      </c>
      <c r="G25" s="253">
        <f aca="true" t="shared" si="4" ref="G25:G35">100*F25/F$23</f>
        <v>10.888748608572314</v>
      </c>
      <c r="H25" s="101">
        <f t="shared" si="3"/>
        <v>10.314351827951311</v>
      </c>
      <c r="I25" s="171"/>
      <c r="J25" s="330" t="s">
        <v>49</v>
      </c>
      <c r="K25" s="330"/>
      <c r="L25" s="331"/>
      <c r="M25" s="182" t="s">
        <v>337</v>
      </c>
      <c r="N25" s="99">
        <v>1842505</v>
      </c>
      <c r="O25" s="77">
        <v>1852297</v>
      </c>
      <c r="P25" s="77">
        <v>1874059</v>
      </c>
      <c r="R25" s="101">
        <f>100*(P25-O25)/O25</f>
        <v>1.1748655858104828</v>
      </c>
    </row>
    <row r="26" spans="1:18" ht="15" customHeight="1">
      <c r="A26" s="175"/>
      <c r="B26" s="330" t="s">
        <v>223</v>
      </c>
      <c r="C26" s="331"/>
      <c r="D26" s="88">
        <v>25182600</v>
      </c>
      <c r="E26" s="76">
        <v>29492566</v>
      </c>
      <c r="F26" s="76">
        <v>27159905</v>
      </c>
      <c r="G26" s="253">
        <f t="shared" si="4"/>
        <v>4.44586785101683</v>
      </c>
      <c r="H26" s="101">
        <f t="shared" si="3"/>
        <v>-7.90931857200896</v>
      </c>
      <c r="I26" s="130"/>
      <c r="J26" s="330" t="s">
        <v>50</v>
      </c>
      <c r="K26" s="330"/>
      <c r="L26" s="331"/>
      <c r="M26" s="182" t="s">
        <v>338</v>
      </c>
      <c r="N26" s="99">
        <v>1438929</v>
      </c>
      <c r="O26" s="77">
        <v>1437949</v>
      </c>
      <c r="P26" s="77">
        <v>1441470</v>
      </c>
      <c r="R26" s="101">
        <f>100*(P26-O26)/O26</f>
        <v>0.24486264811895275</v>
      </c>
    </row>
    <row r="27" spans="1:18" ht="15" customHeight="1">
      <c r="A27" s="175"/>
      <c r="B27" s="330" t="s">
        <v>224</v>
      </c>
      <c r="C27" s="331"/>
      <c r="D27" s="88">
        <v>27493794</v>
      </c>
      <c r="E27" s="76">
        <v>25317794</v>
      </c>
      <c r="F27" s="76">
        <v>26013924</v>
      </c>
      <c r="G27" s="253">
        <f t="shared" si="4"/>
        <v>4.258279562848071</v>
      </c>
      <c r="H27" s="101">
        <f t="shared" si="3"/>
        <v>2.749568149578909</v>
      </c>
      <c r="I27" s="130"/>
      <c r="J27" s="330" t="s">
        <v>51</v>
      </c>
      <c r="K27" s="330"/>
      <c r="L27" s="331"/>
      <c r="M27" s="182" t="s">
        <v>52</v>
      </c>
      <c r="N27" s="99">
        <v>7</v>
      </c>
      <c r="O27" s="77">
        <v>7</v>
      </c>
      <c r="P27" s="77">
        <v>7</v>
      </c>
      <c r="R27" s="101" t="s">
        <v>423</v>
      </c>
    </row>
    <row r="28" spans="1:18" ht="15" customHeight="1">
      <c r="A28" s="175"/>
      <c r="B28" s="330" t="s">
        <v>225</v>
      </c>
      <c r="C28" s="331"/>
      <c r="D28" s="88">
        <v>3004787</v>
      </c>
      <c r="E28" s="76">
        <v>4178471</v>
      </c>
      <c r="F28" s="76">
        <v>2960129</v>
      </c>
      <c r="G28" s="253">
        <f t="shared" si="4"/>
        <v>0.4845503824833923</v>
      </c>
      <c r="H28" s="101">
        <f t="shared" si="3"/>
        <v>-29.157603343423947</v>
      </c>
      <c r="I28" s="130"/>
      <c r="J28" s="330" t="s">
        <v>53</v>
      </c>
      <c r="K28" s="330"/>
      <c r="L28" s="331"/>
      <c r="M28" s="182" t="s">
        <v>54</v>
      </c>
      <c r="N28" s="99" t="s">
        <v>339</v>
      </c>
      <c r="O28" s="77" t="s">
        <v>339</v>
      </c>
      <c r="P28" s="77">
        <v>1</v>
      </c>
      <c r="R28" s="101" t="s">
        <v>278</v>
      </c>
    </row>
    <row r="29" spans="1:18" ht="15" customHeight="1">
      <c r="A29" s="175"/>
      <c r="B29" s="330" t="s">
        <v>56</v>
      </c>
      <c r="C29" s="331"/>
      <c r="D29" s="88">
        <v>83549479</v>
      </c>
      <c r="E29" s="76">
        <v>87734191</v>
      </c>
      <c r="F29" s="76">
        <v>86690383</v>
      </c>
      <c r="G29" s="253">
        <f t="shared" si="4"/>
        <v>14.190549884914397</v>
      </c>
      <c r="H29" s="101">
        <f t="shared" si="3"/>
        <v>-1.189739129183969</v>
      </c>
      <c r="I29" s="130"/>
      <c r="J29" s="330" t="s">
        <v>55</v>
      </c>
      <c r="K29" s="330"/>
      <c r="L29" s="331"/>
      <c r="M29" s="182" t="s">
        <v>340</v>
      </c>
      <c r="N29" s="99">
        <v>7448119</v>
      </c>
      <c r="O29" s="77">
        <v>7448119</v>
      </c>
      <c r="P29" s="77">
        <v>7487928</v>
      </c>
      <c r="R29" s="101">
        <f>100*(P29-O29)/O29</f>
        <v>0.534483941515972</v>
      </c>
    </row>
    <row r="30" spans="1:18" ht="15" customHeight="1">
      <c r="A30" s="175"/>
      <c r="B30" s="330" t="s">
        <v>226</v>
      </c>
      <c r="C30" s="331"/>
      <c r="D30" s="88">
        <v>41881291</v>
      </c>
      <c r="E30" s="76">
        <v>46846984</v>
      </c>
      <c r="F30" s="76">
        <v>46442067</v>
      </c>
      <c r="G30" s="253">
        <f t="shared" si="4"/>
        <v>7.602209676730078</v>
      </c>
      <c r="H30" s="101">
        <f t="shared" si="3"/>
        <v>-0.8643395271721227</v>
      </c>
      <c r="I30" s="130"/>
      <c r="J30" s="342" t="s">
        <v>57</v>
      </c>
      <c r="K30" s="342"/>
      <c r="L30" s="355"/>
      <c r="M30" s="182" t="s">
        <v>58</v>
      </c>
      <c r="N30" s="99">
        <v>2</v>
      </c>
      <c r="O30" s="77">
        <v>2</v>
      </c>
      <c r="P30" s="77">
        <v>2</v>
      </c>
      <c r="R30" s="101" t="s">
        <v>423</v>
      </c>
    </row>
    <row r="31" spans="1:18" ht="15" customHeight="1">
      <c r="A31" s="175"/>
      <c r="B31" s="330" t="s">
        <v>59</v>
      </c>
      <c r="C31" s="331"/>
      <c r="D31" s="88">
        <v>128870733</v>
      </c>
      <c r="E31" s="76">
        <v>152894021</v>
      </c>
      <c r="F31" s="76">
        <v>141400879</v>
      </c>
      <c r="G31" s="253">
        <f t="shared" si="4"/>
        <v>23.146237884544178</v>
      </c>
      <c r="H31" s="101">
        <f t="shared" si="3"/>
        <v>-7.517064385401964</v>
      </c>
      <c r="I31" s="130"/>
      <c r="J31" s="330" t="s">
        <v>60</v>
      </c>
      <c r="K31" s="330"/>
      <c r="L31" s="331"/>
      <c r="M31" s="182" t="s">
        <v>58</v>
      </c>
      <c r="N31" s="99">
        <v>15</v>
      </c>
      <c r="O31" s="77">
        <v>23</v>
      </c>
      <c r="P31" s="77">
        <v>31</v>
      </c>
      <c r="R31" s="101">
        <f>100*(P31-O31)/O31</f>
        <v>34.78260869565217</v>
      </c>
    </row>
    <row r="32" spans="1:18" ht="15" customHeight="1">
      <c r="A32" s="175"/>
      <c r="B32" s="330" t="s">
        <v>61</v>
      </c>
      <c r="C32" s="331"/>
      <c r="D32" s="88">
        <v>25417642</v>
      </c>
      <c r="E32" s="76">
        <v>27022911</v>
      </c>
      <c r="F32" s="76">
        <v>27954560</v>
      </c>
      <c r="G32" s="253">
        <f t="shared" si="4"/>
        <v>4.575946771291028</v>
      </c>
      <c r="H32" s="101">
        <f t="shared" si="3"/>
        <v>3.447626349359623</v>
      </c>
      <c r="I32" s="130"/>
      <c r="J32" s="330" t="s">
        <v>62</v>
      </c>
      <c r="K32" s="330"/>
      <c r="L32" s="331"/>
      <c r="M32" s="182" t="s">
        <v>63</v>
      </c>
      <c r="N32" s="99">
        <v>1174605</v>
      </c>
      <c r="O32" s="77">
        <v>1195806</v>
      </c>
      <c r="P32" s="77">
        <v>1195806</v>
      </c>
      <c r="R32" s="101" t="s">
        <v>423</v>
      </c>
    </row>
    <row r="33" spans="1:18" ht="15" customHeight="1">
      <c r="A33" s="175"/>
      <c r="B33" s="330" t="s">
        <v>64</v>
      </c>
      <c r="C33" s="331"/>
      <c r="D33" s="88">
        <v>113895970</v>
      </c>
      <c r="E33" s="76">
        <v>121635706</v>
      </c>
      <c r="F33" s="76">
        <v>120833235</v>
      </c>
      <c r="G33" s="253">
        <f t="shared" si="4"/>
        <v>19.779472528378196</v>
      </c>
      <c r="H33" s="101">
        <f t="shared" si="3"/>
        <v>-0.6597330885718705</v>
      </c>
      <c r="I33" s="130"/>
      <c r="J33" s="330" t="s">
        <v>65</v>
      </c>
      <c r="K33" s="330"/>
      <c r="L33" s="331"/>
      <c r="M33" s="182" t="s">
        <v>63</v>
      </c>
      <c r="N33" s="99">
        <v>18590976</v>
      </c>
      <c r="O33" s="77">
        <v>20433927</v>
      </c>
      <c r="P33" s="77">
        <v>21325078</v>
      </c>
      <c r="R33" s="101">
        <f>100*(P33-O33)/O33</f>
        <v>4.361134303748859</v>
      </c>
    </row>
    <row r="34" spans="1:18" ht="15" customHeight="1">
      <c r="A34" s="175"/>
      <c r="B34" s="330" t="s">
        <v>66</v>
      </c>
      <c r="C34" s="331"/>
      <c r="D34" s="88">
        <v>3032115</v>
      </c>
      <c r="E34" s="76">
        <v>5923306</v>
      </c>
      <c r="F34" s="76">
        <v>6366066</v>
      </c>
      <c r="G34" s="253">
        <f t="shared" si="4"/>
        <v>1.0420761106068415</v>
      </c>
      <c r="H34" s="101">
        <f t="shared" si="3"/>
        <v>7.474879737768064</v>
      </c>
      <c r="I34" s="171"/>
      <c r="J34" s="330" t="s">
        <v>67</v>
      </c>
      <c r="K34" s="330"/>
      <c r="L34" s="331"/>
      <c r="M34" s="182" t="s">
        <v>341</v>
      </c>
      <c r="N34" s="99">
        <v>7006</v>
      </c>
      <c r="O34" s="77">
        <v>7113</v>
      </c>
      <c r="P34" s="77">
        <v>7181</v>
      </c>
      <c r="R34" s="101">
        <f>100*(P34-O34)/O34</f>
        <v>0.9559960635456207</v>
      </c>
    </row>
    <row r="35" spans="1:18" ht="15" customHeight="1">
      <c r="A35" s="175"/>
      <c r="B35" s="330" t="s">
        <v>68</v>
      </c>
      <c r="C35" s="331"/>
      <c r="D35" s="88">
        <v>73540277</v>
      </c>
      <c r="E35" s="76">
        <v>54307555</v>
      </c>
      <c r="F35" s="76">
        <v>57232757</v>
      </c>
      <c r="G35" s="253">
        <f t="shared" si="4"/>
        <v>9.368562753491164</v>
      </c>
      <c r="H35" s="101">
        <f t="shared" si="3"/>
        <v>5.3863629102801625</v>
      </c>
      <c r="J35" s="330" t="s">
        <v>69</v>
      </c>
      <c r="K35" s="330"/>
      <c r="L35" s="331"/>
      <c r="M35" s="182" t="s">
        <v>63</v>
      </c>
      <c r="N35" s="99">
        <v>50137976</v>
      </c>
      <c r="O35" s="77">
        <v>54081525</v>
      </c>
      <c r="P35" s="77">
        <v>51399541</v>
      </c>
      <c r="R35" s="101">
        <f>100*(P35-O35)/O35</f>
        <v>-4.959150097930856</v>
      </c>
    </row>
    <row r="36" spans="1:18" ht="15" customHeight="1">
      <c r="A36" s="175"/>
      <c r="B36" s="175"/>
      <c r="C36" s="179"/>
      <c r="D36" s="88"/>
      <c r="E36" s="76"/>
      <c r="F36" s="76"/>
      <c r="G36" s="82"/>
      <c r="H36" s="101"/>
      <c r="J36" s="352" t="s">
        <v>70</v>
      </c>
      <c r="K36" s="352"/>
      <c r="L36" s="353"/>
      <c r="M36" s="138" t="s">
        <v>63</v>
      </c>
      <c r="N36" s="100">
        <v>133179954</v>
      </c>
      <c r="O36" s="86">
        <v>144599665</v>
      </c>
      <c r="P36" s="86">
        <v>152872794</v>
      </c>
      <c r="Q36" s="194"/>
      <c r="R36" s="258">
        <f>100*(P36-O36)/O36</f>
        <v>5.721402604909216</v>
      </c>
    </row>
    <row r="37" spans="1:10" ht="15" customHeight="1">
      <c r="A37" s="330" t="s">
        <v>71</v>
      </c>
      <c r="B37" s="330"/>
      <c r="C37" s="331"/>
      <c r="D37" s="76">
        <f>D6-D23</f>
        <v>7324374</v>
      </c>
      <c r="E37" s="76">
        <f>E6-E23</f>
        <v>11664992</v>
      </c>
      <c r="F37" s="76">
        <f>F6-F23</f>
        <v>8368873</v>
      </c>
      <c r="G37" s="96" t="s">
        <v>422</v>
      </c>
      <c r="H37" s="101">
        <f>100*(F37-E37)/E37</f>
        <v>-28.25650459083041</v>
      </c>
      <c r="I37" s="171"/>
      <c r="J37" s="129" t="s">
        <v>36</v>
      </c>
    </row>
    <row r="38" spans="1:9" ht="15" customHeight="1">
      <c r="A38" s="184"/>
      <c r="B38" s="184"/>
      <c r="C38" s="185"/>
      <c r="D38" s="180"/>
      <c r="E38" s="82"/>
      <c r="F38" s="82"/>
      <c r="G38" s="82"/>
      <c r="H38" s="82"/>
      <c r="I38" s="171"/>
    </row>
    <row r="39" spans="1:9" ht="15" customHeight="1">
      <c r="A39" s="330" t="s">
        <v>342</v>
      </c>
      <c r="B39" s="330"/>
      <c r="C39" s="331"/>
      <c r="D39" s="88">
        <v>6363178</v>
      </c>
      <c r="E39" s="76">
        <v>10704521</v>
      </c>
      <c r="F39" s="76">
        <v>7453814</v>
      </c>
      <c r="G39" s="96" t="s">
        <v>422</v>
      </c>
      <c r="H39" s="101">
        <f>100*(F39-E39)/E39</f>
        <v>-30.36760822833642</v>
      </c>
      <c r="I39" s="130"/>
    </row>
    <row r="40" spans="1:9" ht="15" customHeight="1">
      <c r="A40" s="184"/>
      <c r="B40" s="184"/>
      <c r="C40" s="185"/>
      <c r="D40" s="180"/>
      <c r="E40" s="82"/>
      <c r="F40" s="82"/>
      <c r="G40" s="82"/>
      <c r="H40" s="82"/>
      <c r="I40" s="130"/>
    </row>
    <row r="41" spans="1:18" ht="15" customHeight="1">
      <c r="A41" s="352" t="s">
        <v>72</v>
      </c>
      <c r="B41" s="352"/>
      <c r="C41" s="353"/>
      <c r="D41" s="84">
        <f>D37-D39</f>
        <v>961196</v>
      </c>
      <c r="E41" s="84">
        <f>E37-E39</f>
        <v>960471</v>
      </c>
      <c r="F41" s="84">
        <f>F37-F39</f>
        <v>915059</v>
      </c>
      <c r="G41" s="97" t="s">
        <v>422</v>
      </c>
      <c r="H41" s="101">
        <f>100*(F41-E41)/E41</f>
        <v>-4.7280969441034655</v>
      </c>
      <c r="I41" s="171"/>
      <c r="J41" s="171"/>
      <c r="K41" s="171"/>
      <c r="L41" s="171"/>
      <c r="M41" s="130"/>
      <c r="N41" s="130"/>
      <c r="O41" s="130"/>
      <c r="P41" s="130"/>
      <c r="Q41" s="130"/>
      <c r="R41" s="130"/>
    </row>
    <row r="42" spans="1:9" ht="15" customHeight="1">
      <c r="A42" s="171" t="s">
        <v>36</v>
      </c>
      <c r="B42" s="186"/>
      <c r="C42" s="186"/>
      <c r="D42" s="186"/>
      <c r="E42" s="186"/>
      <c r="F42" s="186"/>
      <c r="G42" s="186"/>
      <c r="H42" s="186"/>
      <c r="I42" s="171"/>
    </row>
    <row r="43" spans="2:18" ht="15" customHeight="1">
      <c r="B43" s="187"/>
      <c r="C43" s="187"/>
      <c r="D43" s="187"/>
      <c r="E43" s="187"/>
      <c r="F43" s="187"/>
      <c r="G43" s="187"/>
      <c r="H43" s="187"/>
      <c r="I43" s="171"/>
      <c r="J43" s="354" t="s">
        <v>227</v>
      </c>
      <c r="K43" s="354"/>
      <c r="L43" s="354"/>
      <c r="M43" s="354"/>
      <c r="N43" s="354"/>
      <c r="O43" s="354"/>
      <c r="P43" s="354"/>
      <c r="Q43" s="354"/>
      <c r="R43" s="354"/>
    </row>
    <row r="44" spans="9:18" ht="15" customHeight="1" thickBot="1">
      <c r="I44" s="171"/>
      <c r="K44" s="109"/>
      <c r="L44" s="109"/>
      <c r="M44" s="109"/>
      <c r="N44" s="109"/>
      <c r="O44" s="109"/>
      <c r="P44" s="109"/>
      <c r="Q44" s="109"/>
      <c r="R44" s="188" t="s">
        <v>17</v>
      </c>
    </row>
    <row r="45" spans="9:18" ht="15" customHeight="1">
      <c r="I45" s="171"/>
      <c r="J45" s="347" t="s">
        <v>343</v>
      </c>
      <c r="K45" s="347"/>
      <c r="L45" s="347"/>
      <c r="M45" s="348"/>
      <c r="N45" s="169" t="s">
        <v>348</v>
      </c>
      <c r="O45" s="169" t="s">
        <v>362</v>
      </c>
      <c r="P45" s="169" t="s">
        <v>363</v>
      </c>
      <c r="Q45" s="189" t="s">
        <v>344</v>
      </c>
      <c r="R45" s="195" t="s">
        <v>20</v>
      </c>
    </row>
    <row r="46" spans="9:18" ht="15" customHeight="1">
      <c r="I46" s="171"/>
      <c r="J46" s="350" t="s">
        <v>73</v>
      </c>
      <c r="K46" s="350"/>
      <c r="L46" s="350"/>
      <c r="M46" s="351"/>
      <c r="N46" s="190"/>
      <c r="O46" s="139"/>
      <c r="P46" s="139"/>
      <c r="Q46" s="139"/>
      <c r="R46" s="139"/>
    </row>
    <row r="47" spans="9:18" ht="15" customHeight="1">
      <c r="I47" s="171"/>
      <c r="J47" s="80"/>
      <c r="K47" s="330" t="s">
        <v>74</v>
      </c>
      <c r="L47" s="330"/>
      <c r="M47" s="331"/>
      <c r="N47" s="76">
        <f>SUM(N48:N52)</f>
        <v>439144218</v>
      </c>
      <c r="O47" s="76">
        <f>SUM(O48:O52)</f>
        <v>517441680</v>
      </c>
      <c r="P47" s="76">
        <f>SUM(P48:P52)</f>
        <v>574455633</v>
      </c>
      <c r="Q47" s="253">
        <f>100*P47/P$72</f>
        <v>77.8564097141343</v>
      </c>
      <c r="R47" s="259">
        <f>100*(P47-O47)/O47</f>
        <v>11.018430714742577</v>
      </c>
    </row>
    <row r="48" spans="9:18" ht="15" customHeight="1">
      <c r="I48" s="171"/>
      <c r="J48" s="175"/>
      <c r="K48" s="176"/>
      <c r="L48" s="330" t="s">
        <v>75</v>
      </c>
      <c r="M48" s="331"/>
      <c r="N48" s="88">
        <v>274519973</v>
      </c>
      <c r="O48" s="76">
        <v>331992032</v>
      </c>
      <c r="P48" s="76">
        <v>372357176</v>
      </c>
      <c r="Q48" s="253">
        <f>100*P48/P$72</f>
        <v>50.465851824372336</v>
      </c>
      <c r="R48" s="259">
        <f aca="true" t="shared" si="5" ref="R48:R72">100*(P48-O48)/O48</f>
        <v>12.158467706839422</v>
      </c>
    </row>
    <row r="49" spans="9:18" ht="15" customHeight="1">
      <c r="I49" s="171"/>
      <c r="J49" s="175"/>
      <c r="K49" s="176"/>
      <c r="L49" s="330" t="s">
        <v>76</v>
      </c>
      <c r="M49" s="331"/>
      <c r="N49" s="88">
        <v>72247895</v>
      </c>
      <c r="O49" s="76">
        <v>84153173</v>
      </c>
      <c r="P49" s="76">
        <v>94943494</v>
      </c>
      <c r="Q49" s="253">
        <f aca="true" t="shared" si="6" ref="Q49:Q72">100*P49/P$72</f>
        <v>12.867764095117598</v>
      </c>
      <c r="R49" s="259">
        <f t="shared" si="5"/>
        <v>12.822239037855411</v>
      </c>
    </row>
    <row r="50" spans="9:18" ht="15" customHeight="1">
      <c r="I50" s="171"/>
      <c r="J50" s="175"/>
      <c r="K50" s="176"/>
      <c r="L50" s="330" t="s">
        <v>77</v>
      </c>
      <c r="M50" s="331"/>
      <c r="N50" s="88">
        <v>31206478</v>
      </c>
      <c r="O50" s="76">
        <v>36647991</v>
      </c>
      <c r="P50" s="76">
        <v>38802653</v>
      </c>
      <c r="Q50" s="253">
        <f t="shared" si="6"/>
        <v>5.2589531313088935</v>
      </c>
      <c r="R50" s="259">
        <f t="shared" si="5"/>
        <v>5.879345473534961</v>
      </c>
    </row>
    <row r="51" spans="9:18" ht="15" customHeight="1">
      <c r="I51" s="171"/>
      <c r="J51" s="175"/>
      <c r="K51" s="176"/>
      <c r="L51" s="330" t="s">
        <v>78</v>
      </c>
      <c r="M51" s="331"/>
      <c r="N51" s="88">
        <v>11797539</v>
      </c>
      <c r="O51" s="76">
        <v>12054544</v>
      </c>
      <c r="P51" s="76">
        <v>11934296</v>
      </c>
      <c r="Q51" s="253">
        <f t="shared" si="6"/>
        <v>1.61746423161239</v>
      </c>
      <c r="R51" s="259">
        <f t="shared" si="5"/>
        <v>-0.9975325487218761</v>
      </c>
    </row>
    <row r="52" spans="9:18" ht="15" customHeight="1">
      <c r="I52" s="171"/>
      <c r="J52" s="175"/>
      <c r="K52" s="176"/>
      <c r="L52" s="330" t="s">
        <v>79</v>
      </c>
      <c r="M52" s="331"/>
      <c r="N52" s="88">
        <v>49372333</v>
      </c>
      <c r="O52" s="76">
        <v>52593940</v>
      </c>
      <c r="P52" s="76">
        <v>56418014</v>
      </c>
      <c r="Q52" s="253">
        <f t="shared" si="6"/>
        <v>7.646376431723083</v>
      </c>
      <c r="R52" s="259">
        <f t="shared" si="5"/>
        <v>7.270940340274945</v>
      </c>
    </row>
    <row r="53" spans="9:18" ht="15" customHeight="1">
      <c r="I53" s="171"/>
      <c r="J53" s="175"/>
      <c r="K53" s="330" t="s">
        <v>80</v>
      </c>
      <c r="L53" s="330"/>
      <c r="M53" s="331"/>
      <c r="N53" s="76">
        <f>SUM(N54:N56)</f>
        <v>10760281</v>
      </c>
      <c r="O53" s="76">
        <f>SUM(O54:O56)</f>
        <v>10528606</v>
      </c>
      <c r="P53" s="76">
        <f>SUM(P54:P56)</f>
        <v>10783535</v>
      </c>
      <c r="Q53" s="253">
        <f t="shared" si="6"/>
        <v>1.4615007163254803</v>
      </c>
      <c r="R53" s="259">
        <f t="shared" si="5"/>
        <v>2.421298698042267</v>
      </c>
    </row>
    <row r="54" spans="9:18" ht="15" customHeight="1">
      <c r="I54" s="171"/>
      <c r="J54" s="175"/>
      <c r="K54" s="176"/>
      <c r="L54" s="330" t="s">
        <v>75</v>
      </c>
      <c r="M54" s="331"/>
      <c r="N54" s="88">
        <v>9739334</v>
      </c>
      <c r="O54" s="76">
        <v>9443025</v>
      </c>
      <c r="P54" s="76">
        <v>9632980</v>
      </c>
      <c r="Q54" s="253">
        <f t="shared" si="6"/>
        <v>1.3055651203755565</v>
      </c>
      <c r="R54" s="259">
        <f t="shared" si="5"/>
        <v>2.01159056552323</v>
      </c>
    </row>
    <row r="55" spans="9:18" ht="15" customHeight="1">
      <c r="I55" s="171"/>
      <c r="J55" s="175"/>
      <c r="K55" s="176"/>
      <c r="L55" s="330" t="s">
        <v>76</v>
      </c>
      <c r="M55" s="331"/>
      <c r="N55" s="88">
        <v>990803</v>
      </c>
      <c r="O55" s="76">
        <v>1047131</v>
      </c>
      <c r="P55" s="76">
        <v>1111145</v>
      </c>
      <c r="Q55" s="253">
        <f t="shared" si="6"/>
        <v>0.15059432861686597</v>
      </c>
      <c r="R55" s="259">
        <f t="shared" si="5"/>
        <v>6.113275225353847</v>
      </c>
    </row>
    <row r="56" spans="1:18" ht="15" customHeight="1">
      <c r="A56" s="349"/>
      <c r="B56" s="349"/>
      <c r="C56" s="349"/>
      <c r="D56" s="349"/>
      <c r="E56" s="349"/>
      <c r="F56" s="349"/>
      <c r="G56" s="349"/>
      <c r="H56" s="349"/>
      <c r="I56" s="171"/>
      <c r="J56" s="175"/>
      <c r="K56" s="176"/>
      <c r="L56" s="330" t="s">
        <v>79</v>
      </c>
      <c r="M56" s="331"/>
      <c r="N56" s="88">
        <v>30144</v>
      </c>
      <c r="O56" s="76">
        <v>38450</v>
      </c>
      <c r="P56" s="76">
        <v>39410</v>
      </c>
      <c r="Q56" s="253">
        <f t="shared" si="6"/>
        <v>0.005341267333057961</v>
      </c>
      <c r="R56" s="259">
        <f t="shared" si="5"/>
        <v>2.4967490247074124</v>
      </c>
    </row>
    <row r="57" spans="1:18" ht="15" customHeight="1">
      <c r="A57" s="325" t="s">
        <v>354</v>
      </c>
      <c r="B57" s="342"/>
      <c r="C57" s="342"/>
      <c r="D57" s="342"/>
      <c r="E57" s="342"/>
      <c r="F57" s="342"/>
      <c r="G57" s="342"/>
      <c r="H57" s="342"/>
      <c r="I57" s="171"/>
      <c r="J57" s="175"/>
      <c r="K57" s="330" t="s">
        <v>81</v>
      </c>
      <c r="L57" s="330"/>
      <c r="M57" s="331"/>
      <c r="N57" s="88">
        <v>10037596</v>
      </c>
      <c r="O57" s="76">
        <v>13432487</v>
      </c>
      <c r="P57" s="76">
        <v>16862199</v>
      </c>
      <c r="Q57" s="253">
        <f t="shared" si="6"/>
        <v>2.2853466805943317</v>
      </c>
      <c r="R57" s="259">
        <f t="shared" si="5"/>
        <v>25.53296347876607</v>
      </c>
    </row>
    <row r="58" spans="2:18" ht="15" customHeight="1" thickBot="1">
      <c r="B58" s="130"/>
      <c r="C58" s="130"/>
      <c r="D58" s="130"/>
      <c r="E58" s="130"/>
      <c r="F58" s="130"/>
      <c r="G58" s="130"/>
      <c r="H58" s="131" t="s">
        <v>17</v>
      </c>
      <c r="I58" s="171"/>
      <c r="J58" s="338" t="s">
        <v>82</v>
      </c>
      <c r="K58" s="338"/>
      <c r="L58" s="338"/>
      <c r="M58" s="339"/>
      <c r="N58" s="249">
        <f>SUM(N47,N53,N57)</f>
        <v>459942095</v>
      </c>
      <c r="O58" s="249">
        <f>SUM(O47,O53,O57)</f>
        <v>541402773</v>
      </c>
      <c r="P58" s="249">
        <f>SUM(P47,P53,P57)</f>
        <v>602101367</v>
      </c>
      <c r="Q58" s="256">
        <f t="shared" si="6"/>
        <v>81.60325711105412</v>
      </c>
      <c r="R58" s="260">
        <f t="shared" si="5"/>
        <v>11.211356318634888</v>
      </c>
    </row>
    <row r="59" spans="1:240" s="80" customFormat="1" ht="15" customHeight="1">
      <c r="A59" s="343" t="s">
        <v>355</v>
      </c>
      <c r="B59" s="344"/>
      <c r="C59" s="346" t="s">
        <v>83</v>
      </c>
      <c r="D59" s="347"/>
      <c r="E59" s="348"/>
      <c r="F59" s="346" t="s">
        <v>84</v>
      </c>
      <c r="G59" s="347"/>
      <c r="H59" s="347"/>
      <c r="I59" s="175"/>
      <c r="J59" s="336" t="s">
        <v>85</v>
      </c>
      <c r="K59" s="336"/>
      <c r="L59" s="336"/>
      <c r="M59" s="337"/>
      <c r="N59" s="180"/>
      <c r="O59" s="82"/>
      <c r="P59" s="82"/>
      <c r="Q59" s="82"/>
      <c r="R59" s="8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</row>
    <row r="60" spans="1:25" ht="15" customHeight="1">
      <c r="A60" s="345"/>
      <c r="B60" s="275"/>
      <c r="C60" s="192" t="s">
        <v>348</v>
      </c>
      <c r="D60" s="192" t="s">
        <v>352</v>
      </c>
      <c r="E60" s="192" t="s">
        <v>353</v>
      </c>
      <c r="F60" s="192" t="s">
        <v>348</v>
      </c>
      <c r="G60" s="192" t="s">
        <v>352</v>
      </c>
      <c r="H60" s="193" t="s">
        <v>353</v>
      </c>
      <c r="I60" s="175"/>
      <c r="J60" s="80"/>
      <c r="K60" s="330" t="s">
        <v>86</v>
      </c>
      <c r="L60" s="330"/>
      <c r="M60" s="331"/>
      <c r="N60" s="99">
        <v>25138000</v>
      </c>
      <c r="O60" s="77">
        <v>21004000</v>
      </c>
      <c r="P60" s="77">
        <v>19011000</v>
      </c>
      <c r="Q60" s="253">
        <f t="shared" si="6"/>
        <v>2.5765753176545267</v>
      </c>
      <c r="R60" s="259">
        <f t="shared" si="5"/>
        <v>-9.488668824985718</v>
      </c>
      <c r="S60" s="175"/>
      <c r="T60" s="175"/>
      <c r="U60" s="175"/>
      <c r="V60" s="175"/>
      <c r="W60" s="175"/>
      <c r="X60" s="175"/>
      <c r="Y60" s="175"/>
    </row>
    <row r="61" spans="1:18" ht="15" customHeight="1">
      <c r="A61" s="340" t="s">
        <v>87</v>
      </c>
      <c r="B61" s="341"/>
      <c r="C61" s="87">
        <v>10212615</v>
      </c>
      <c r="D61" s="74">
        <v>10487053</v>
      </c>
      <c r="E61" s="74">
        <v>11281209</v>
      </c>
      <c r="F61" s="74">
        <v>9779528</v>
      </c>
      <c r="G61" s="74">
        <v>10033376</v>
      </c>
      <c r="H61" s="74">
        <v>10855455</v>
      </c>
      <c r="I61" s="171"/>
      <c r="J61" s="80"/>
      <c r="K61" s="330" t="s">
        <v>88</v>
      </c>
      <c r="L61" s="330"/>
      <c r="M61" s="331"/>
      <c r="N61" s="99">
        <v>550063</v>
      </c>
      <c r="O61" s="77">
        <v>550063</v>
      </c>
      <c r="P61" s="77">
        <v>557563</v>
      </c>
      <c r="Q61" s="253">
        <f t="shared" si="6"/>
        <v>0.07556693829032722</v>
      </c>
      <c r="R61" s="259">
        <f t="shared" si="5"/>
        <v>1.3634801831790178</v>
      </c>
    </row>
    <row r="62" spans="1:18" ht="15" customHeight="1">
      <c r="A62" s="330" t="s">
        <v>86</v>
      </c>
      <c r="B62" s="331"/>
      <c r="C62" s="88">
        <v>19306955</v>
      </c>
      <c r="D62" s="76">
        <v>5082570</v>
      </c>
      <c r="E62" s="76">
        <v>12516438</v>
      </c>
      <c r="F62" s="76">
        <v>19306955</v>
      </c>
      <c r="G62" s="76">
        <v>5082570</v>
      </c>
      <c r="H62" s="76">
        <v>12516438</v>
      </c>
      <c r="I62" s="171"/>
      <c r="J62" s="80"/>
      <c r="K62" s="330" t="s">
        <v>89</v>
      </c>
      <c r="L62" s="330"/>
      <c r="M62" s="331"/>
      <c r="N62" s="99">
        <v>17091147</v>
      </c>
      <c r="O62" s="77">
        <v>19865489</v>
      </c>
      <c r="P62" s="77">
        <v>19620054</v>
      </c>
      <c r="Q62" s="253">
        <f t="shared" si="6"/>
        <v>2.6591208704144425</v>
      </c>
      <c r="R62" s="259">
        <f t="shared" si="5"/>
        <v>-1.2354843115112848</v>
      </c>
    </row>
    <row r="63" spans="1:18" ht="15" customHeight="1">
      <c r="A63" s="330" t="s">
        <v>88</v>
      </c>
      <c r="B63" s="331"/>
      <c r="C63" s="88">
        <v>219484</v>
      </c>
      <c r="D63" s="76">
        <v>199021</v>
      </c>
      <c r="E63" s="76">
        <v>135750</v>
      </c>
      <c r="F63" s="76">
        <v>153636</v>
      </c>
      <c r="G63" s="76">
        <v>164978</v>
      </c>
      <c r="H63" s="76">
        <v>110432</v>
      </c>
      <c r="I63" s="171"/>
      <c r="J63" s="80"/>
      <c r="K63" s="330" t="s">
        <v>90</v>
      </c>
      <c r="L63" s="330"/>
      <c r="M63" s="331"/>
      <c r="N63" s="99">
        <v>548167</v>
      </c>
      <c r="O63" s="77">
        <v>490561</v>
      </c>
      <c r="P63" s="77">
        <v>352113</v>
      </c>
      <c r="Q63" s="253">
        <f t="shared" si="6"/>
        <v>0.047722143223675156</v>
      </c>
      <c r="R63" s="259">
        <f t="shared" si="5"/>
        <v>-28.222382129847258</v>
      </c>
    </row>
    <row r="64" spans="1:18" ht="15" customHeight="1">
      <c r="A64" s="330" t="s">
        <v>90</v>
      </c>
      <c r="B64" s="331"/>
      <c r="C64" s="88">
        <v>534553</v>
      </c>
      <c r="D64" s="76">
        <v>519839</v>
      </c>
      <c r="E64" s="76">
        <v>419551</v>
      </c>
      <c r="F64" s="76">
        <v>463827</v>
      </c>
      <c r="G64" s="76">
        <v>491644</v>
      </c>
      <c r="H64" s="76">
        <v>418264</v>
      </c>
      <c r="I64" s="171"/>
      <c r="J64" s="80"/>
      <c r="K64" s="330" t="s">
        <v>91</v>
      </c>
      <c r="L64" s="330"/>
      <c r="M64" s="331"/>
      <c r="N64" s="99">
        <v>558026</v>
      </c>
      <c r="O64" s="77">
        <v>627708</v>
      </c>
      <c r="P64" s="77">
        <v>682178</v>
      </c>
      <c r="Q64" s="253">
        <f t="shared" si="6"/>
        <v>0.0924561042052985</v>
      </c>
      <c r="R64" s="259">
        <f t="shared" si="5"/>
        <v>8.677601687408796</v>
      </c>
    </row>
    <row r="65" spans="1:18" ht="15" customHeight="1">
      <c r="A65" s="330" t="s">
        <v>92</v>
      </c>
      <c r="B65" s="331"/>
      <c r="C65" s="88">
        <v>197199</v>
      </c>
      <c r="D65" s="76">
        <v>187138</v>
      </c>
      <c r="E65" s="76">
        <v>222755</v>
      </c>
      <c r="F65" s="76">
        <v>164058</v>
      </c>
      <c r="G65" s="76">
        <v>106978</v>
      </c>
      <c r="H65" s="76">
        <v>140824</v>
      </c>
      <c r="I65" s="171"/>
      <c r="J65" s="80"/>
      <c r="K65" s="330" t="s">
        <v>93</v>
      </c>
      <c r="L65" s="330"/>
      <c r="M65" s="331"/>
      <c r="N65" s="99">
        <v>5876951</v>
      </c>
      <c r="O65" s="77">
        <v>7122424</v>
      </c>
      <c r="P65" s="77">
        <v>8596793</v>
      </c>
      <c r="Q65" s="253">
        <f t="shared" si="6"/>
        <v>1.1651299066217038</v>
      </c>
      <c r="R65" s="259">
        <f t="shared" si="5"/>
        <v>20.70038234174208</v>
      </c>
    </row>
    <row r="66" spans="1:18" ht="15" customHeight="1">
      <c r="A66" s="330" t="s">
        <v>94</v>
      </c>
      <c r="B66" s="331"/>
      <c r="C66" s="88">
        <v>78460</v>
      </c>
      <c r="D66" s="76">
        <v>73247</v>
      </c>
      <c r="E66" s="76">
        <v>81482</v>
      </c>
      <c r="F66" s="76">
        <v>78185</v>
      </c>
      <c r="G66" s="76">
        <v>73229</v>
      </c>
      <c r="H66" s="76">
        <v>65751</v>
      </c>
      <c r="I66" s="171"/>
      <c r="J66" s="338" t="s">
        <v>82</v>
      </c>
      <c r="K66" s="338"/>
      <c r="L66" s="338"/>
      <c r="M66" s="339"/>
      <c r="N66" s="249">
        <f>SUM(N60:N65)</f>
        <v>49762354</v>
      </c>
      <c r="O66" s="249">
        <f>SUM(O60:O65)</f>
        <v>49660245</v>
      </c>
      <c r="P66" s="249">
        <f>SUM(P60:P65)</f>
        <v>48819701</v>
      </c>
      <c r="Q66" s="256">
        <f t="shared" si="6"/>
        <v>6.616571280409974</v>
      </c>
      <c r="R66" s="260">
        <f t="shared" si="5"/>
        <v>-1.6925893136451502</v>
      </c>
    </row>
    <row r="67" spans="1:18" ht="15" customHeight="1">
      <c r="A67" s="330" t="s">
        <v>95</v>
      </c>
      <c r="B67" s="331"/>
      <c r="C67" s="88">
        <v>33053712</v>
      </c>
      <c r="D67" s="76">
        <v>30786758</v>
      </c>
      <c r="E67" s="76">
        <v>27236305</v>
      </c>
      <c r="F67" s="76">
        <v>33049634</v>
      </c>
      <c r="G67" s="76">
        <v>30777324</v>
      </c>
      <c r="H67" s="76">
        <v>27223286</v>
      </c>
      <c r="I67" s="171"/>
      <c r="J67" s="336" t="s">
        <v>96</v>
      </c>
      <c r="K67" s="336"/>
      <c r="L67" s="336"/>
      <c r="M67" s="337"/>
      <c r="N67" s="180"/>
      <c r="O67" s="82"/>
      <c r="P67" s="82"/>
      <c r="Q67" s="82"/>
      <c r="R67" s="82"/>
    </row>
    <row r="68" spans="1:18" ht="15" customHeight="1">
      <c r="A68" s="330" t="s">
        <v>97</v>
      </c>
      <c r="B68" s="331"/>
      <c r="C68" s="88">
        <v>5626059</v>
      </c>
      <c r="D68" s="76">
        <v>10068590</v>
      </c>
      <c r="E68" s="76">
        <v>6858438</v>
      </c>
      <c r="F68" s="76">
        <v>4825440</v>
      </c>
      <c r="G68" s="76">
        <v>8544839</v>
      </c>
      <c r="H68" s="76">
        <v>4834739</v>
      </c>
      <c r="J68" s="80"/>
      <c r="K68" s="330" t="s">
        <v>98</v>
      </c>
      <c r="L68" s="330"/>
      <c r="M68" s="331"/>
      <c r="N68" s="99">
        <v>10799659</v>
      </c>
      <c r="O68" s="77">
        <v>11406536</v>
      </c>
      <c r="P68" s="77">
        <v>12708356</v>
      </c>
      <c r="Q68" s="253">
        <f t="shared" si="6"/>
        <v>1.7223731732979228</v>
      </c>
      <c r="R68" s="259">
        <f t="shared" si="5"/>
        <v>11.412930270855236</v>
      </c>
    </row>
    <row r="69" spans="1:18" ht="15" customHeight="1">
      <c r="A69" s="330" t="s">
        <v>91</v>
      </c>
      <c r="B69" s="331"/>
      <c r="C69" s="88">
        <v>3274207</v>
      </c>
      <c r="D69" s="76">
        <v>1513360</v>
      </c>
      <c r="E69" s="76">
        <v>1285324</v>
      </c>
      <c r="F69" s="76">
        <v>3256579</v>
      </c>
      <c r="G69" s="76">
        <v>1513360</v>
      </c>
      <c r="H69" s="76">
        <v>1285324</v>
      </c>
      <c r="J69" s="80"/>
      <c r="K69" s="330" t="s">
        <v>99</v>
      </c>
      <c r="L69" s="330"/>
      <c r="M69" s="331"/>
      <c r="N69" s="99">
        <v>2678256</v>
      </c>
      <c r="O69" s="77">
        <v>2423332</v>
      </c>
      <c r="P69" s="77">
        <v>2180526</v>
      </c>
      <c r="Q69" s="253">
        <f t="shared" si="6"/>
        <v>0.2955283504867684</v>
      </c>
      <c r="R69" s="259">
        <f t="shared" si="5"/>
        <v>-10.019510327103344</v>
      </c>
    </row>
    <row r="70" spans="1:18" ht="15" customHeight="1">
      <c r="A70" s="330" t="s">
        <v>93</v>
      </c>
      <c r="B70" s="331"/>
      <c r="C70" s="88">
        <v>9574052</v>
      </c>
      <c r="D70" s="76">
        <v>7957142</v>
      </c>
      <c r="E70" s="76">
        <v>8780912</v>
      </c>
      <c r="F70" s="76">
        <v>9573558</v>
      </c>
      <c r="G70" s="76">
        <v>7957142</v>
      </c>
      <c r="H70" s="76">
        <v>8773745</v>
      </c>
      <c r="J70" s="80"/>
      <c r="K70" s="330" t="s">
        <v>100</v>
      </c>
      <c r="L70" s="330"/>
      <c r="M70" s="331"/>
      <c r="N70" s="99">
        <v>77102024</v>
      </c>
      <c r="O70" s="77">
        <v>74399684</v>
      </c>
      <c r="P70" s="77">
        <v>72029921</v>
      </c>
      <c r="Q70" s="253">
        <f t="shared" si="6"/>
        <v>9.76227008475122</v>
      </c>
      <c r="R70" s="259">
        <f t="shared" si="5"/>
        <v>-3.185178851028453</v>
      </c>
    </row>
    <row r="71" spans="1:18" ht="15" customHeight="1">
      <c r="A71" s="330" t="s">
        <v>101</v>
      </c>
      <c r="B71" s="331"/>
      <c r="C71" s="88">
        <v>296305</v>
      </c>
      <c r="D71" s="76">
        <v>317160</v>
      </c>
      <c r="E71" s="76">
        <v>341740</v>
      </c>
      <c r="F71" s="76">
        <v>290355</v>
      </c>
      <c r="G71" s="76">
        <v>311848</v>
      </c>
      <c r="H71" s="76">
        <v>333874</v>
      </c>
      <c r="J71" s="332" t="s">
        <v>82</v>
      </c>
      <c r="K71" s="332"/>
      <c r="L71" s="332"/>
      <c r="M71" s="333"/>
      <c r="N71" s="164">
        <f>SUM(N68:N70)</f>
        <v>90579939</v>
      </c>
      <c r="O71" s="164">
        <f>SUM(O68:O70)</f>
        <v>88229552</v>
      </c>
      <c r="P71" s="164">
        <f>SUM(P68:P70)</f>
        <v>86918803</v>
      </c>
      <c r="Q71" s="256">
        <f t="shared" si="6"/>
        <v>11.780171608535912</v>
      </c>
      <c r="R71" s="260">
        <f t="shared" si="5"/>
        <v>-1.4856122130145237</v>
      </c>
    </row>
    <row r="72" spans="1:18" ht="15" customHeight="1">
      <c r="A72" s="332" t="s">
        <v>102</v>
      </c>
      <c r="B72" s="333"/>
      <c r="C72" s="164">
        <f aca="true" t="shared" si="7" ref="C72:H72">SUM(C61:C71)</f>
        <v>82373601</v>
      </c>
      <c r="D72" s="164">
        <f t="shared" si="7"/>
        <v>67191878</v>
      </c>
      <c r="E72" s="164">
        <f t="shared" si="7"/>
        <v>69159904</v>
      </c>
      <c r="F72" s="164">
        <f t="shared" si="7"/>
        <v>80941755</v>
      </c>
      <c r="G72" s="164">
        <f t="shared" si="7"/>
        <v>65057288</v>
      </c>
      <c r="H72" s="164">
        <f t="shared" si="7"/>
        <v>66558132</v>
      </c>
      <c r="J72" s="334" t="s">
        <v>424</v>
      </c>
      <c r="K72" s="334"/>
      <c r="L72" s="334"/>
      <c r="M72" s="335"/>
      <c r="N72" s="261">
        <f>SUM(N58,N66,N71)</f>
        <v>600284388</v>
      </c>
      <c r="O72" s="261">
        <f>SUM(O58,O66,O71)</f>
        <v>679292570</v>
      </c>
      <c r="P72" s="261">
        <f>SUM(P58,P66,P71)</f>
        <v>737839871</v>
      </c>
      <c r="Q72" s="262">
        <f t="shared" si="6"/>
        <v>100</v>
      </c>
      <c r="R72" s="263">
        <f t="shared" si="5"/>
        <v>8.618863739375215</v>
      </c>
    </row>
    <row r="73" spans="1:10" ht="15" customHeight="1">
      <c r="A73" s="171" t="s">
        <v>36</v>
      </c>
      <c r="B73" s="171"/>
      <c r="C73" s="171"/>
      <c r="D73" s="171"/>
      <c r="E73" s="171"/>
      <c r="F73" s="171"/>
      <c r="G73" s="171"/>
      <c r="H73" s="171"/>
      <c r="J73" s="129" t="s">
        <v>36</v>
      </c>
    </row>
    <row r="74" ht="15" customHeight="1"/>
    <row r="75" ht="15" customHeight="1"/>
    <row r="77" ht="14.25">
      <c r="P77" s="49"/>
    </row>
  </sheetData>
  <sheetProtection/>
  <mergeCells count="108">
    <mergeCell ref="A2:H2"/>
    <mergeCell ref="J2:R2"/>
    <mergeCell ref="A3:H3"/>
    <mergeCell ref="J3:R3"/>
    <mergeCell ref="A5:C5"/>
    <mergeCell ref="J5:L6"/>
    <mergeCell ref="M5:O5"/>
    <mergeCell ref="P5:R5"/>
    <mergeCell ref="A6:C6"/>
    <mergeCell ref="B7:C7"/>
    <mergeCell ref="J7:L7"/>
    <mergeCell ref="B8:C8"/>
    <mergeCell ref="J8:L8"/>
    <mergeCell ref="B9:C9"/>
    <mergeCell ref="J9:L9"/>
    <mergeCell ref="B10:C10"/>
    <mergeCell ref="J10:L10"/>
    <mergeCell ref="B11:C11"/>
    <mergeCell ref="J11:L11"/>
    <mergeCell ref="B12:C12"/>
    <mergeCell ref="J12:L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3:C23"/>
    <mergeCell ref="J23:L23"/>
    <mergeCell ref="J21:R21"/>
    <mergeCell ref="Q23:R23"/>
    <mergeCell ref="B24:C24"/>
    <mergeCell ref="J24:L24"/>
    <mergeCell ref="B25:C25"/>
    <mergeCell ref="J25:L25"/>
    <mergeCell ref="B26:C26"/>
    <mergeCell ref="J26:L26"/>
    <mergeCell ref="B27:C27"/>
    <mergeCell ref="J27:L27"/>
    <mergeCell ref="B28:C28"/>
    <mergeCell ref="J28:L28"/>
    <mergeCell ref="B29:C29"/>
    <mergeCell ref="J29:L29"/>
    <mergeCell ref="B30:C30"/>
    <mergeCell ref="J30:L30"/>
    <mergeCell ref="B31:C31"/>
    <mergeCell ref="J31:L31"/>
    <mergeCell ref="B32:C32"/>
    <mergeCell ref="J32:L32"/>
    <mergeCell ref="B33:C33"/>
    <mergeCell ref="J33:L33"/>
    <mergeCell ref="B34:C34"/>
    <mergeCell ref="J34:L34"/>
    <mergeCell ref="B35:C35"/>
    <mergeCell ref="J35:L35"/>
    <mergeCell ref="J36:L36"/>
    <mergeCell ref="A37:C37"/>
    <mergeCell ref="A39:C39"/>
    <mergeCell ref="A41:C41"/>
    <mergeCell ref="J43:R43"/>
    <mergeCell ref="J45:M45"/>
    <mergeCell ref="J46:M46"/>
    <mergeCell ref="K47:M47"/>
    <mergeCell ref="L48:M48"/>
    <mergeCell ref="L49:M49"/>
    <mergeCell ref="L50:M50"/>
    <mergeCell ref="L51:M51"/>
    <mergeCell ref="L52:M52"/>
    <mergeCell ref="K53:M53"/>
    <mergeCell ref="L54:M54"/>
    <mergeCell ref="L55:M55"/>
    <mergeCell ref="A56:H56"/>
    <mergeCell ref="L56:M56"/>
    <mergeCell ref="A57:H57"/>
    <mergeCell ref="K57:M57"/>
    <mergeCell ref="J58:M58"/>
    <mergeCell ref="A59:B60"/>
    <mergeCell ref="C59:E59"/>
    <mergeCell ref="F59:H59"/>
    <mergeCell ref="J59:M59"/>
    <mergeCell ref="K60:M60"/>
    <mergeCell ref="A61:B61"/>
    <mergeCell ref="K61:M61"/>
    <mergeCell ref="A62:B62"/>
    <mergeCell ref="K62:M62"/>
    <mergeCell ref="A63:B63"/>
    <mergeCell ref="K63:M63"/>
    <mergeCell ref="A64:B64"/>
    <mergeCell ref="K64:M64"/>
    <mergeCell ref="A65:B65"/>
    <mergeCell ref="K65:M65"/>
    <mergeCell ref="A66:B66"/>
    <mergeCell ref="J66:M66"/>
    <mergeCell ref="A67:B67"/>
    <mergeCell ref="J67:M67"/>
    <mergeCell ref="A68:B68"/>
    <mergeCell ref="K68:M68"/>
    <mergeCell ref="A69:B69"/>
    <mergeCell ref="K69:M69"/>
    <mergeCell ref="A70:B70"/>
    <mergeCell ref="K70:M70"/>
    <mergeCell ref="A71:B71"/>
    <mergeCell ref="J71:M71"/>
    <mergeCell ref="A72:B72"/>
    <mergeCell ref="J72:M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zoomScale="60" zoomScaleNormal="60" zoomScalePageLayoutView="0" workbookViewId="0" topLeftCell="A34">
      <selection activeCell="F19" sqref="F19"/>
    </sheetView>
  </sheetViews>
  <sheetFormatPr defaultColWidth="10.59765625" defaultRowHeight="15"/>
  <cols>
    <col min="1" max="1" width="8.59765625" style="107" customWidth="1"/>
    <col min="2" max="2" width="2.09765625" style="107" customWidth="1"/>
    <col min="3" max="3" width="18.09765625" style="107" customWidth="1"/>
    <col min="4" max="4" width="15.19921875" style="107" customWidth="1"/>
    <col min="5" max="5" width="14.8984375" style="107" customWidth="1"/>
    <col min="6" max="6" width="15.09765625" style="107" customWidth="1"/>
    <col min="7" max="7" width="13.19921875" style="129" customWidth="1"/>
    <col min="8" max="8" width="15.19921875" style="107" customWidth="1"/>
    <col min="9" max="9" width="15.59765625" style="107" customWidth="1"/>
    <col min="10" max="10" width="16.19921875" style="107" customWidth="1"/>
    <col min="11" max="11" width="12.59765625" style="129" customWidth="1"/>
    <col min="12" max="12" width="15.09765625" style="107" customWidth="1"/>
    <col min="13" max="13" width="15" style="107" customWidth="1"/>
    <col min="14" max="14" width="14.8984375" style="107" customWidth="1"/>
    <col min="15" max="15" width="2.59765625" style="107" customWidth="1"/>
    <col min="16" max="16" width="9.59765625" style="129" customWidth="1"/>
    <col min="17" max="19" width="15.59765625" style="107" customWidth="1"/>
    <col min="20" max="20" width="15.09765625" style="129" customWidth="1"/>
    <col min="21" max="21" width="15.59765625" style="107" customWidth="1"/>
    <col min="22" max="22" width="15.19921875" style="107" customWidth="1"/>
    <col min="23" max="23" width="16" style="107" customWidth="1"/>
    <col min="24" max="24" width="10.59765625" style="129" customWidth="1"/>
    <col min="25" max="16384" width="10.59765625" style="107" customWidth="1"/>
  </cols>
  <sheetData>
    <row r="1" spans="1:24" s="196" customFormat="1" ht="19.5" customHeight="1">
      <c r="A1" s="50" t="s">
        <v>252</v>
      </c>
      <c r="B1" s="50"/>
      <c r="G1" s="170"/>
      <c r="K1" s="170"/>
      <c r="P1" s="170"/>
      <c r="T1" s="170"/>
      <c r="X1" s="7" t="s">
        <v>253</v>
      </c>
    </row>
    <row r="2" spans="1:24" ht="19.5" customHeight="1">
      <c r="A2" s="399" t="s">
        <v>376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8" customHeight="1" thickBot="1">
      <c r="A3" s="129"/>
      <c r="B3" s="129"/>
      <c r="C3" s="197"/>
      <c r="D3" s="197"/>
      <c r="E3" s="197"/>
      <c r="F3" s="197"/>
      <c r="G3" s="198"/>
      <c r="H3" s="197"/>
      <c r="I3" s="197"/>
      <c r="J3" s="197"/>
      <c r="K3" s="198"/>
      <c r="L3" s="197"/>
      <c r="M3" s="197"/>
      <c r="N3" s="197"/>
      <c r="O3" s="197"/>
      <c r="P3" s="198"/>
      <c r="Q3" s="197"/>
      <c r="R3" s="197"/>
      <c r="S3" s="197"/>
      <c r="T3" s="198"/>
      <c r="U3" s="197"/>
      <c r="V3" s="197"/>
      <c r="W3" s="197"/>
      <c r="X3" s="77" t="s">
        <v>17</v>
      </c>
    </row>
    <row r="4" spans="1:25" ht="21.75" customHeight="1">
      <c r="A4" s="402" t="s">
        <v>103</v>
      </c>
      <c r="B4" s="402"/>
      <c r="C4" s="344"/>
      <c r="D4" s="403" t="s">
        <v>377</v>
      </c>
      <c r="E4" s="404"/>
      <c r="F4" s="404"/>
      <c r="G4" s="405"/>
      <c r="H4" s="403" t="s">
        <v>378</v>
      </c>
      <c r="I4" s="404"/>
      <c r="J4" s="404"/>
      <c r="K4" s="405"/>
      <c r="L4" s="403" t="s">
        <v>379</v>
      </c>
      <c r="M4" s="408"/>
      <c r="N4" s="408"/>
      <c r="O4" s="408"/>
      <c r="P4" s="409"/>
      <c r="Q4" s="403" t="s">
        <v>358</v>
      </c>
      <c r="R4" s="404"/>
      <c r="S4" s="404"/>
      <c r="T4" s="405"/>
      <c r="U4" s="403" t="s">
        <v>380</v>
      </c>
      <c r="V4" s="404"/>
      <c r="W4" s="404"/>
      <c r="X4" s="404"/>
      <c r="Y4" s="76"/>
    </row>
    <row r="5" spans="1:24" ht="21.75" customHeight="1">
      <c r="A5" s="345"/>
      <c r="B5" s="345"/>
      <c r="C5" s="275"/>
      <c r="D5" s="199" t="s">
        <v>104</v>
      </c>
      <c r="E5" s="199" t="s">
        <v>105</v>
      </c>
      <c r="F5" s="199" t="s">
        <v>106</v>
      </c>
      <c r="G5" s="200" t="s">
        <v>107</v>
      </c>
      <c r="H5" s="199" t="s">
        <v>108</v>
      </c>
      <c r="I5" s="199" t="s">
        <v>105</v>
      </c>
      <c r="J5" s="199" t="s">
        <v>106</v>
      </c>
      <c r="K5" s="200" t="s">
        <v>107</v>
      </c>
      <c r="L5" s="199" t="s">
        <v>104</v>
      </c>
      <c r="M5" s="199" t="s">
        <v>109</v>
      </c>
      <c r="N5" s="199" t="s">
        <v>110</v>
      </c>
      <c r="O5" s="406" t="s">
        <v>107</v>
      </c>
      <c r="P5" s="407"/>
      <c r="Q5" s="199" t="s">
        <v>104</v>
      </c>
      <c r="R5" s="199" t="s">
        <v>109</v>
      </c>
      <c r="S5" s="199" t="s">
        <v>110</v>
      </c>
      <c r="T5" s="200" t="s">
        <v>107</v>
      </c>
      <c r="U5" s="202" t="s">
        <v>104</v>
      </c>
      <c r="V5" s="199" t="s">
        <v>109</v>
      </c>
      <c r="W5" s="199" t="s">
        <v>110</v>
      </c>
      <c r="X5" s="201" t="s">
        <v>107</v>
      </c>
    </row>
    <row r="6" spans="1:24" s="222" customFormat="1" ht="21.75" customHeight="1">
      <c r="A6" s="400" t="s">
        <v>111</v>
      </c>
      <c r="B6" s="400"/>
      <c r="C6" s="401"/>
      <c r="D6" s="267">
        <f>SUM(D7:D25)</f>
        <v>134233000</v>
      </c>
      <c r="E6" s="268">
        <f>SUM(E7:E25)</f>
        <v>139121062</v>
      </c>
      <c r="F6" s="268">
        <f>SUM(F7:F25)</f>
        <v>136201958</v>
      </c>
      <c r="G6" s="254">
        <f>100*F6/E6</f>
        <v>97.90175264763289</v>
      </c>
      <c r="H6" s="268">
        <f>SUM(H7:H25)</f>
        <v>127367000</v>
      </c>
      <c r="I6" s="268">
        <f>SUM(I7:I25)</f>
        <v>131859513</v>
      </c>
      <c r="J6" s="268">
        <f>SUM(J7:J25)</f>
        <v>128986625</v>
      </c>
      <c r="K6" s="254">
        <f>100*J6/I6</f>
        <v>97.82125086416784</v>
      </c>
      <c r="L6" s="268">
        <f>SUM(L7:L25)</f>
        <v>131022000</v>
      </c>
      <c r="M6" s="268">
        <f>SUM(M7:M25)</f>
        <v>135307662</v>
      </c>
      <c r="N6" s="268">
        <f>SUM(N7:N25)</f>
        <v>132306311</v>
      </c>
      <c r="O6" s="224"/>
      <c r="P6" s="254">
        <f>100*N6/M6</f>
        <v>97.78183219217844</v>
      </c>
      <c r="Q6" s="268">
        <f>SUM(Q7:Q25)</f>
        <v>132576000</v>
      </c>
      <c r="R6" s="268">
        <f>SUM(R7:R25)</f>
        <v>138000135</v>
      </c>
      <c r="S6" s="268">
        <f>SUM(S7:S25)</f>
        <v>134770573</v>
      </c>
      <c r="T6" s="254">
        <f>100*S6/R6</f>
        <v>97.65973997054424</v>
      </c>
      <c r="U6" s="268">
        <f>SUM(U7:U25)</f>
        <v>136564000</v>
      </c>
      <c r="V6" s="268">
        <f>SUM(V7:V25)</f>
        <v>141677653</v>
      </c>
      <c r="W6" s="268">
        <f>SUM(W7:W25)</f>
        <v>138288178</v>
      </c>
      <c r="X6" s="254">
        <f>100*W6/V6</f>
        <v>97.60761494263319</v>
      </c>
    </row>
    <row r="7" spans="1:24" ht="21.75" customHeight="1">
      <c r="A7" s="76"/>
      <c r="B7" s="76"/>
      <c r="C7" s="203" t="s">
        <v>112</v>
      </c>
      <c r="D7" s="99">
        <v>24001000</v>
      </c>
      <c r="E7" s="77">
        <v>24912152</v>
      </c>
      <c r="F7" s="77">
        <v>24152637</v>
      </c>
      <c r="G7" s="253">
        <f>100*F7/E7</f>
        <v>96.95122685507057</v>
      </c>
      <c r="H7" s="77">
        <v>23737000</v>
      </c>
      <c r="I7" s="77">
        <v>24603829</v>
      </c>
      <c r="J7" s="77">
        <v>23762648</v>
      </c>
      <c r="K7" s="253">
        <f>100*J7/I7</f>
        <v>96.58109719426191</v>
      </c>
      <c r="L7" s="77">
        <v>20229000</v>
      </c>
      <c r="M7" s="77">
        <v>21197383</v>
      </c>
      <c r="N7" s="77">
        <v>20284723</v>
      </c>
      <c r="O7" s="76"/>
      <c r="P7" s="253">
        <f>100*N7/M7</f>
        <v>95.69446851057039</v>
      </c>
      <c r="Q7" s="77">
        <v>22227000</v>
      </c>
      <c r="R7" s="77">
        <v>23449849</v>
      </c>
      <c r="S7" s="77">
        <v>22483946</v>
      </c>
      <c r="T7" s="253">
        <f>100*S7/R7</f>
        <v>95.88098413768037</v>
      </c>
      <c r="U7" s="77">
        <v>22244000</v>
      </c>
      <c r="V7" s="77">
        <v>23305175</v>
      </c>
      <c r="W7" s="77">
        <v>22304203</v>
      </c>
      <c r="X7" s="253">
        <f>100*W7/V7</f>
        <v>95.70493677906302</v>
      </c>
    </row>
    <row r="8" spans="1:24" ht="21.75" customHeight="1">
      <c r="A8" s="204" t="s">
        <v>113</v>
      </c>
      <c r="B8" s="76"/>
      <c r="C8" s="203" t="s">
        <v>114</v>
      </c>
      <c r="D8" s="99">
        <v>7655000</v>
      </c>
      <c r="E8" s="77">
        <v>7942433</v>
      </c>
      <c r="F8" s="77">
        <v>7897183</v>
      </c>
      <c r="G8" s="253">
        <f aca="true" t="shared" si="0" ref="G8:G24">100*F8/E8</f>
        <v>99.43027533250832</v>
      </c>
      <c r="H8" s="77">
        <v>6779000</v>
      </c>
      <c r="I8" s="77">
        <v>7106919</v>
      </c>
      <c r="J8" s="77">
        <v>7051879</v>
      </c>
      <c r="K8" s="253">
        <f aca="true" t="shared" si="1" ref="K8:K25">100*J8/I8</f>
        <v>99.2255434457604</v>
      </c>
      <c r="L8" s="77">
        <v>6939000</v>
      </c>
      <c r="M8" s="77">
        <v>7242979</v>
      </c>
      <c r="N8" s="77">
        <v>7186067</v>
      </c>
      <c r="O8" s="76"/>
      <c r="P8" s="253">
        <f aca="true" t="shared" si="2" ref="P8:P25">100*N8/M8</f>
        <v>99.21424596150285</v>
      </c>
      <c r="Q8" s="77">
        <v>7320000</v>
      </c>
      <c r="R8" s="77">
        <v>7634037</v>
      </c>
      <c r="S8" s="77">
        <v>7573927</v>
      </c>
      <c r="T8" s="253">
        <f aca="true" t="shared" si="3" ref="T8:T25">100*S8/R8</f>
        <v>99.2126053358138</v>
      </c>
      <c r="U8" s="77">
        <v>8710600</v>
      </c>
      <c r="V8" s="77">
        <v>8958903</v>
      </c>
      <c r="W8" s="77">
        <v>8898197</v>
      </c>
      <c r="X8" s="253">
        <f aca="true" t="shared" si="4" ref="X8:X25">100*W8/V8</f>
        <v>99.32239471729964</v>
      </c>
    </row>
    <row r="9" spans="1:24" ht="21.75" customHeight="1">
      <c r="A9" s="204"/>
      <c r="B9" s="204"/>
      <c r="C9" s="203" t="s">
        <v>115</v>
      </c>
      <c r="D9" s="99">
        <v>8925000</v>
      </c>
      <c r="E9" s="77">
        <v>9113896</v>
      </c>
      <c r="F9" s="77">
        <v>9113896</v>
      </c>
      <c r="G9" s="264">
        <f t="shared" si="0"/>
        <v>100</v>
      </c>
      <c r="H9" s="77">
        <v>9560000</v>
      </c>
      <c r="I9" s="77">
        <v>9851569</v>
      </c>
      <c r="J9" s="77">
        <v>9851569</v>
      </c>
      <c r="K9" s="264">
        <f t="shared" si="1"/>
        <v>100</v>
      </c>
      <c r="L9" s="77">
        <v>11643000</v>
      </c>
      <c r="M9" s="77">
        <v>11669430</v>
      </c>
      <c r="N9" s="77">
        <v>11669430</v>
      </c>
      <c r="O9" s="76"/>
      <c r="P9" s="264">
        <f t="shared" si="2"/>
        <v>100</v>
      </c>
      <c r="Q9" s="77">
        <v>8894000</v>
      </c>
      <c r="R9" s="77">
        <v>9184888</v>
      </c>
      <c r="S9" s="77">
        <v>9184888</v>
      </c>
      <c r="T9" s="264">
        <f t="shared" si="3"/>
        <v>100</v>
      </c>
      <c r="U9" s="77">
        <v>4658000</v>
      </c>
      <c r="V9" s="77">
        <v>4658396</v>
      </c>
      <c r="W9" s="77">
        <v>4658396</v>
      </c>
      <c r="X9" s="264">
        <f t="shared" si="4"/>
        <v>100</v>
      </c>
    </row>
    <row r="10" spans="1:24" ht="21.75" customHeight="1">
      <c r="A10" s="394" t="s">
        <v>116</v>
      </c>
      <c r="B10" s="76"/>
      <c r="C10" s="203" t="s">
        <v>112</v>
      </c>
      <c r="D10" s="99">
        <v>2808000</v>
      </c>
      <c r="E10" s="77">
        <v>2950363</v>
      </c>
      <c r="F10" s="77">
        <v>2831234</v>
      </c>
      <c r="G10" s="253">
        <f t="shared" si="0"/>
        <v>95.96222566511307</v>
      </c>
      <c r="H10" s="77">
        <v>2385000</v>
      </c>
      <c r="I10" s="77">
        <v>2518919</v>
      </c>
      <c r="J10" s="77">
        <v>2407392</v>
      </c>
      <c r="K10" s="253">
        <f t="shared" si="1"/>
        <v>95.5724261081837</v>
      </c>
      <c r="L10" s="77">
        <v>2192000</v>
      </c>
      <c r="M10" s="77">
        <v>2335109</v>
      </c>
      <c r="N10" s="77">
        <v>2227009</v>
      </c>
      <c r="O10" s="76"/>
      <c r="P10" s="253">
        <f t="shared" si="2"/>
        <v>95.3706657804839</v>
      </c>
      <c r="Q10" s="77">
        <v>2275000</v>
      </c>
      <c r="R10" s="77">
        <v>2441909</v>
      </c>
      <c r="S10" s="77">
        <v>2332581</v>
      </c>
      <c r="T10" s="253">
        <f t="shared" si="3"/>
        <v>95.52284708398224</v>
      </c>
      <c r="U10" s="77">
        <v>2339500</v>
      </c>
      <c r="V10" s="77">
        <v>2483694</v>
      </c>
      <c r="W10" s="77">
        <v>2360882</v>
      </c>
      <c r="X10" s="253">
        <f t="shared" si="4"/>
        <v>95.05526848315452</v>
      </c>
    </row>
    <row r="11" spans="1:24" ht="21.75" customHeight="1">
      <c r="A11" s="394"/>
      <c r="B11" s="76"/>
      <c r="C11" s="203" t="s">
        <v>114</v>
      </c>
      <c r="D11" s="99">
        <v>42998000</v>
      </c>
      <c r="E11" s="77">
        <v>44171399</v>
      </c>
      <c r="F11" s="77">
        <v>43825168</v>
      </c>
      <c r="G11" s="253">
        <f t="shared" si="0"/>
        <v>99.21616474044664</v>
      </c>
      <c r="H11" s="77">
        <v>35893000</v>
      </c>
      <c r="I11" s="77">
        <v>37028999</v>
      </c>
      <c r="J11" s="77">
        <v>36724089</v>
      </c>
      <c r="K11" s="253">
        <f t="shared" si="1"/>
        <v>99.17656429221864</v>
      </c>
      <c r="L11" s="77">
        <v>36850000</v>
      </c>
      <c r="M11" s="77">
        <v>37831108</v>
      </c>
      <c r="N11" s="77">
        <v>37515746</v>
      </c>
      <c r="O11" s="76"/>
      <c r="P11" s="253">
        <f t="shared" si="2"/>
        <v>99.16639502073268</v>
      </c>
      <c r="Q11" s="77">
        <v>36571000</v>
      </c>
      <c r="R11" s="77">
        <v>37415485</v>
      </c>
      <c r="S11" s="77">
        <v>37110016</v>
      </c>
      <c r="T11" s="253">
        <f t="shared" si="3"/>
        <v>99.18357599801259</v>
      </c>
      <c r="U11" s="77">
        <v>42505000</v>
      </c>
      <c r="V11" s="77">
        <v>43798549</v>
      </c>
      <c r="W11" s="77">
        <v>43577708</v>
      </c>
      <c r="X11" s="253">
        <f t="shared" si="4"/>
        <v>99.49578009992979</v>
      </c>
    </row>
    <row r="12" spans="1:24" ht="21.75" customHeight="1">
      <c r="A12" s="394" t="s">
        <v>117</v>
      </c>
      <c r="B12" s="394"/>
      <c r="C12" s="395"/>
      <c r="D12" s="99">
        <v>7060000</v>
      </c>
      <c r="E12" s="77">
        <v>7810008</v>
      </c>
      <c r="F12" s="77">
        <v>7227773</v>
      </c>
      <c r="G12" s="253">
        <f t="shared" si="0"/>
        <v>92.54501403839791</v>
      </c>
      <c r="H12" s="77">
        <v>6543000</v>
      </c>
      <c r="I12" s="77">
        <v>7120263</v>
      </c>
      <c r="J12" s="77">
        <v>6601300</v>
      </c>
      <c r="K12" s="253">
        <f t="shared" si="1"/>
        <v>92.71146304567682</v>
      </c>
      <c r="L12" s="77">
        <v>6532000</v>
      </c>
      <c r="M12" s="77">
        <v>7196390</v>
      </c>
      <c r="N12" s="77">
        <v>6582907</v>
      </c>
      <c r="O12" s="76"/>
      <c r="P12" s="253">
        <f t="shared" si="2"/>
        <v>91.47512850192943</v>
      </c>
      <c r="Q12" s="77">
        <v>7713000</v>
      </c>
      <c r="R12" s="77">
        <v>8715432</v>
      </c>
      <c r="S12" s="77">
        <v>8058374</v>
      </c>
      <c r="T12" s="253">
        <f t="shared" si="3"/>
        <v>92.46098185379681</v>
      </c>
      <c r="U12" s="77">
        <v>6886500</v>
      </c>
      <c r="V12" s="77">
        <v>7580370</v>
      </c>
      <c r="W12" s="77">
        <v>6970391</v>
      </c>
      <c r="X12" s="253">
        <f t="shared" si="4"/>
        <v>91.95317642806354</v>
      </c>
    </row>
    <row r="13" spans="1:24" ht="21.75" customHeight="1">
      <c r="A13" s="394" t="s">
        <v>118</v>
      </c>
      <c r="B13" s="394"/>
      <c r="C13" s="395"/>
      <c r="D13" s="99">
        <v>3504000</v>
      </c>
      <c r="E13" s="77">
        <v>3505528</v>
      </c>
      <c r="F13" s="77">
        <v>3505528</v>
      </c>
      <c r="G13" s="264">
        <f t="shared" si="0"/>
        <v>100</v>
      </c>
      <c r="H13" s="77">
        <v>3535000</v>
      </c>
      <c r="I13" s="77">
        <v>3546837</v>
      </c>
      <c r="J13" s="77">
        <v>3546837</v>
      </c>
      <c r="K13" s="264">
        <f t="shared" si="1"/>
        <v>100</v>
      </c>
      <c r="L13" s="77">
        <v>3572000</v>
      </c>
      <c r="M13" s="77">
        <v>3585519</v>
      </c>
      <c r="N13" s="77">
        <v>3585519</v>
      </c>
      <c r="O13" s="76"/>
      <c r="P13" s="265">
        <f t="shared" si="2"/>
        <v>100</v>
      </c>
      <c r="Q13" s="77">
        <v>3639000</v>
      </c>
      <c r="R13" s="77">
        <v>3655132</v>
      </c>
      <c r="S13" s="77">
        <v>3655132</v>
      </c>
      <c r="T13" s="264">
        <f t="shared" si="3"/>
        <v>100</v>
      </c>
      <c r="U13" s="77">
        <v>3673500</v>
      </c>
      <c r="V13" s="77">
        <v>3673925</v>
      </c>
      <c r="W13" s="77">
        <v>3673925</v>
      </c>
      <c r="X13" s="264">
        <f t="shared" si="4"/>
        <v>100</v>
      </c>
    </row>
    <row r="14" spans="1:24" ht="21.75" customHeight="1">
      <c r="A14" s="394" t="s">
        <v>119</v>
      </c>
      <c r="B14" s="394"/>
      <c r="C14" s="395"/>
      <c r="D14" s="99">
        <v>1235000</v>
      </c>
      <c r="E14" s="77">
        <v>1245818</v>
      </c>
      <c r="F14" s="77">
        <v>1245818</v>
      </c>
      <c r="G14" s="264">
        <f t="shared" si="0"/>
        <v>100</v>
      </c>
      <c r="H14" s="77">
        <v>1194000</v>
      </c>
      <c r="I14" s="77">
        <v>1194172</v>
      </c>
      <c r="J14" s="77">
        <v>1194172</v>
      </c>
      <c r="K14" s="264">
        <f t="shared" si="1"/>
        <v>100</v>
      </c>
      <c r="L14" s="77">
        <v>1182000</v>
      </c>
      <c r="M14" s="77">
        <v>1182969</v>
      </c>
      <c r="N14" s="77">
        <v>1182969</v>
      </c>
      <c r="O14" s="76"/>
      <c r="P14" s="265">
        <f t="shared" si="2"/>
        <v>100</v>
      </c>
      <c r="Q14" s="77">
        <v>1196000</v>
      </c>
      <c r="R14" s="77">
        <v>1197213</v>
      </c>
      <c r="S14" s="77">
        <v>1197213</v>
      </c>
      <c r="T14" s="264">
        <f t="shared" si="3"/>
        <v>100</v>
      </c>
      <c r="U14" s="77">
        <v>1250200</v>
      </c>
      <c r="V14" s="77">
        <v>1250618</v>
      </c>
      <c r="W14" s="77">
        <v>1250618</v>
      </c>
      <c r="X14" s="264">
        <f t="shared" si="4"/>
        <v>100</v>
      </c>
    </row>
    <row r="15" spans="1:24" ht="21.75" customHeight="1">
      <c r="A15" s="394" t="s">
        <v>120</v>
      </c>
      <c r="B15" s="394"/>
      <c r="C15" s="395"/>
      <c r="D15" s="99">
        <v>3730000</v>
      </c>
      <c r="E15" s="77">
        <v>3796257</v>
      </c>
      <c r="F15" s="77">
        <v>3743749</v>
      </c>
      <c r="G15" s="253">
        <f t="shared" si="0"/>
        <v>98.61684812171568</v>
      </c>
      <c r="H15" s="77">
        <v>3422000</v>
      </c>
      <c r="I15" s="77">
        <v>3497306</v>
      </c>
      <c r="J15" s="77">
        <v>3419556</v>
      </c>
      <c r="K15" s="253">
        <f t="shared" si="1"/>
        <v>97.77686024614374</v>
      </c>
      <c r="L15" s="77">
        <v>3155000</v>
      </c>
      <c r="M15" s="77">
        <v>3257890</v>
      </c>
      <c r="N15" s="77">
        <v>3170667</v>
      </c>
      <c r="O15" s="76"/>
      <c r="P15" s="253">
        <f t="shared" si="2"/>
        <v>97.32271500879403</v>
      </c>
      <c r="Q15" s="77">
        <v>3049000</v>
      </c>
      <c r="R15" s="77">
        <v>3185268</v>
      </c>
      <c r="S15" s="77">
        <v>3097353</v>
      </c>
      <c r="T15" s="253">
        <f t="shared" si="3"/>
        <v>97.23994966828536</v>
      </c>
      <c r="U15" s="77">
        <v>2925000</v>
      </c>
      <c r="V15" s="77">
        <v>3061077</v>
      </c>
      <c r="W15" s="77">
        <v>2944678</v>
      </c>
      <c r="X15" s="77" t="s">
        <v>228</v>
      </c>
    </row>
    <row r="16" spans="1:24" ht="21.75" customHeight="1">
      <c r="A16" s="394" t="s">
        <v>121</v>
      </c>
      <c r="B16" s="394"/>
      <c r="C16" s="395"/>
      <c r="D16" s="99">
        <v>14921870</v>
      </c>
      <c r="E16" s="77">
        <v>15463356</v>
      </c>
      <c r="F16" s="77">
        <v>14942627</v>
      </c>
      <c r="G16" s="253">
        <f t="shared" si="0"/>
        <v>96.63249685255904</v>
      </c>
      <c r="H16" s="77">
        <v>15571370</v>
      </c>
      <c r="I16" s="77">
        <v>16089636</v>
      </c>
      <c r="J16" s="77">
        <v>15603500</v>
      </c>
      <c r="K16" s="253">
        <f t="shared" si="1"/>
        <v>96.97857676829979</v>
      </c>
      <c r="L16" s="77">
        <v>16278880</v>
      </c>
      <c r="M16" s="77">
        <v>16798173</v>
      </c>
      <c r="N16" s="77">
        <v>16316719</v>
      </c>
      <c r="O16" s="76"/>
      <c r="P16" s="253">
        <f t="shared" si="2"/>
        <v>97.13389069156509</v>
      </c>
      <c r="Q16" s="77">
        <v>16971980</v>
      </c>
      <c r="R16" s="77">
        <v>17531843</v>
      </c>
      <c r="S16" s="77">
        <v>17045334</v>
      </c>
      <c r="T16" s="253">
        <f t="shared" si="3"/>
        <v>97.22499796513122</v>
      </c>
      <c r="U16" s="77">
        <v>17714780</v>
      </c>
      <c r="V16" s="77">
        <v>18306058</v>
      </c>
      <c r="W16" s="77">
        <v>17762988</v>
      </c>
      <c r="X16" s="253">
        <f t="shared" si="4"/>
        <v>97.03338643415202</v>
      </c>
    </row>
    <row r="17" spans="1:24" ht="21.75" customHeight="1">
      <c r="A17" s="394" t="s">
        <v>122</v>
      </c>
      <c r="B17" s="394"/>
      <c r="C17" s="395"/>
      <c r="D17" s="99">
        <v>2100</v>
      </c>
      <c r="E17" s="77">
        <v>2460</v>
      </c>
      <c r="F17" s="77">
        <v>2460</v>
      </c>
      <c r="G17" s="264">
        <f t="shared" si="0"/>
        <v>100</v>
      </c>
      <c r="H17" s="77">
        <v>2300</v>
      </c>
      <c r="I17" s="77">
        <v>2383</v>
      </c>
      <c r="J17" s="77">
        <v>2383</v>
      </c>
      <c r="K17" s="264">
        <f t="shared" si="1"/>
        <v>100</v>
      </c>
      <c r="L17" s="77">
        <v>2100</v>
      </c>
      <c r="M17" s="77">
        <v>2306</v>
      </c>
      <c r="N17" s="77">
        <v>2306</v>
      </c>
      <c r="O17" s="76"/>
      <c r="P17" s="265">
        <f t="shared" si="2"/>
        <v>100</v>
      </c>
      <c r="Q17" s="77">
        <v>2100</v>
      </c>
      <c r="R17" s="77">
        <v>2150</v>
      </c>
      <c r="S17" s="77">
        <v>2150</v>
      </c>
      <c r="T17" s="264">
        <f t="shared" si="3"/>
        <v>100</v>
      </c>
      <c r="U17" s="77">
        <v>1500</v>
      </c>
      <c r="V17" s="77">
        <v>1606</v>
      </c>
      <c r="W17" s="77">
        <v>1606</v>
      </c>
      <c r="X17" s="264">
        <f t="shared" si="4"/>
        <v>100</v>
      </c>
    </row>
    <row r="18" spans="1:24" ht="21.75" customHeight="1">
      <c r="A18" s="394" t="s">
        <v>123</v>
      </c>
      <c r="B18" s="394"/>
      <c r="C18" s="395"/>
      <c r="D18" s="99">
        <v>14000</v>
      </c>
      <c r="E18" s="77">
        <v>13412</v>
      </c>
      <c r="F18" s="77">
        <v>13412</v>
      </c>
      <c r="G18" s="264">
        <f t="shared" si="0"/>
        <v>100</v>
      </c>
      <c r="H18" s="77">
        <v>13000</v>
      </c>
      <c r="I18" s="77">
        <v>12943</v>
      </c>
      <c r="J18" s="77">
        <v>12943</v>
      </c>
      <c r="K18" s="264">
        <f t="shared" si="1"/>
        <v>100</v>
      </c>
      <c r="L18" s="77">
        <v>12000</v>
      </c>
      <c r="M18" s="77">
        <v>12568</v>
      </c>
      <c r="N18" s="77">
        <v>12568</v>
      </c>
      <c r="O18" s="76"/>
      <c r="P18" s="265">
        <f t="shared" si="2"/>
        <v>100</v>
      </c>
      <c r="Q18" s="77">
        <v>12000</v>
      </c>
      <c r="R18" s="77">
        <v>12107</v>
      </c>
      <c r="S18" s="77">
        <v>12107</v>
      </c>
      <c r="T18" s="264">
        <f t="shared" si="3"/>
        <v>100</v>
      </c>
      <c r="U18" s="77">
        <v>11000</v>
      </c>
      <c r="V18" s="77">
        <v>11959</v>
      </c>
      <c r="W18" s="77">
        <v>11959</v>
      </c>
      <c r="X18" s="264">
        <f t="shared" si="4"/>
        <v>100</v>
      </c>
    </row>
    <row r="19" spans="1:24" ht="21.75" customHeight="1">
      <c r="A19" s="394" t="s">
        <v>124</v>
      </c>
      <c r="B19" s="394"/>
      <c r="C19" s="395"/>
      <c r="D19" s="99">
        <v>6164010</v>
      </c>
      <c r="E19" s="77">
        <v>6244262</v>
      </c>
      <c r="F19" s="77">
        <v>6243587</v>
      </c>
      <c r="G19" s="264">
        <f t="shared" si="0"/>
        <v>99.98919007562463</v>
      </c>
      <c r="H19" s="77">
        <v>5747010</v>
      </c>
      <c r="I19" s="77">
        <v>5780737</v>
      </c>
      <c r="J19" s="77">
        <v>5780185</v>
      </c>
      <c r="K19" s="264">
        <f t="shared" si="1"/>
        <v>99.99045104456404</v>
      </c>
      <c r="L19" s="77">
        <v>6261010</v>
      </c>
      <c r="M19" s="77">
        <v>6336649</v>
      </c>
      <c r="N19" s="77">
        <v>6336154</v>
      </c>
      <c r="O19" s="76"/>
      <c r="P19" s="265">
        <f t="shared" si="2"/>
        <v>99.99218830015676</v>
      </c>
      <c r="Q19" s="77">
        <v>6368010</v>
      </c>
      <c r="R19" s="77">
        <v>6516278</v>
      </c>
      <c r="S19" s="77">
        <v>6515821</v>
      </c>
      <c r="T19" s="264">
        <f t="shared" si="3"/>
        <v>99.99298679399497</v>
      </c>
      <c r="U19" s="77">
        <v>7063010</v>
      </c>
      <c r="V19" s="77">
        <v>7168413</v>
      </c>
      <c r="W19" s="77">
        <v>7168052</v>
      </c>
      <c r="X19" s="264">
        <f t="shared" si="4"/>
        <v>99.9949640178377</v>
      </c>
    </row>
    <row r="20" spans="1:24" ht="21.75" customHeight="1">
      <c r="A20" s="394" t="s">
        <v>125</v>
      </c>
      <c r="B20" s="394"/>
      <c r="C20" s="395"/>
      <c r="D20" s="99">
        <v>11162000</v>
      </c>
      <c r="E20" s="77">
        <v>11497803</v>
      </c>
      <c r="F20" s="77">
        <v>11403020</v>
      </c>
      <c r="G20" s="253">
        <f t="shared" si="0"/>
        <v>99.17564251187814</v>
      </c>
      <c r="H20" s="77">
        <v>12226000</v>
      </c>
      <c r="I20" s="77">
        <v>12380327</v>
      </c>
      <c r="J20" s="77">
        <v>12267649</v>
      </c>
      <c r="K20" s="253">
        <f t="shared" si="1"/>
        <v>99.08986248909257</v>
      </c>
      <c r="L20" s="77">
        <v>15858000</v>
      </c>
      <c r="M20" s="77">
        <v>16042364</v>
      </c>
      <c r="N20" s="77">
        <v>15916324</v>
      </c>
      <c r="O20" s="76"/>
      <c r="P20" s="253">
        <f t="shared" si="2"/>
        <v>99.21433025706186</v>
      </c>
      <c r="Q20" s="77">
        <v>16013000</v>
      </c>
      <c r="R20" s="77">
        <v>16467330</v>
      </c>
      <c r="S20" s="77">
        <v>16175970</v>
      </c>
      <c r="T20" s="253">
        <f t="shared" si="3"/>
        <v>98.23067856173405</v>
      </c>
      <c r="U20" s="77">
        <v>16185200</v>
      </c>
      <c r="V20" s="77">
        <v>16856110</v>
      </c>
      <c r="W20" s="77">
        <v>16307804</v>
      </c>
      <c r="X20" s="253">
        <f t="shared" si="4"/>
        <v>96.74713798142038</v>
      </c>
    </row>
    <row r="21" spans="1:24" ht="21.75" customHeight="1">
      <c r="A21" s="394" t="s">
        <v>126</v>
      </c>
      <c r="B21" s="394"/>
      <c r="C21" s="395"/>
      <c r="D21" s="99">
        <v>9000</v>
      </c>
      <c r="E21" s="77">
        <v>8797</v>
      </c>
      <c r="F21" s="77">
        <v>8797</v>
      </c>
      <c r="G21" s="264">
        <f t="shared" si="0"/>
        <v>100</v>
      </c>
      <c r="H21" s="77">
        <v>8600</v>
      </c>
      <c r="I21" s="77">
        <v>8502</v>
      </c>
      <c r="J21" s="77">
        <v>8502</v>
      </c>
      <c r="K21" s="264">
        <f t="shared" si="1"/>
        <v>100</v>
      </c>
      <c r="L21" s="77">
        <v>8000</v>
      </c>
      <c r="M21" s="77">
        <v>8249</v>
      </c>
      <c r="N21" s="77">
        <v>8249</v>
      </c>
      <c r="O21" s="76"/>
      <c r="P21" s="253">
        <f t="shared" si="2"/>
        <v>100</v>
      </c>
      <c r="Q21" s="77">
        <v>7900</v>
      </c>
      <c r="R21" s="77">
        <v>7935</v>
      </c>
      <c r="S21" s="77">
        <v>7935</v>
      </c>
      <c r="T21" s="264">
        <f t="shared" si="3"/>
        <v>100</v>
      </c>
      <c r="U21" s="77">
        <v>7700</v>
      </c>
      <c r="V21" s="77">
        <v>7863</v>
      </c>
      <c r="W21" s="77">
        <v>7863</v>
      </c>
      <c r="X21" s="264">
        <f t="shared" si="4"/>
        <v>100</v>
      </c>
    </row>
    <row r="22" spans="1:24" ht="21.75" customHeight="1">
      <c r="A22" s="394" t="s">
        <v>127</v>
      </c>
      <c r="B22" s="394"/>
      <c r="C22" s="395"/>
      <c r="D22" s="99" t="s">
        <v>425</v>
      </c>
      <c r="E22" s="77" t="s">
        <v>425</v>
      </c>
      <c r="F22" s="77" t="s">
        <v>425</v>
      </c>
      <c r="G22" s="77" t="s">
        <v>425</v>
      </c>
      <c r="H22" s="77">
        <v>727700</v>
      </c>
      <c r="I22" s="77">
        <v>727706</v>
      </c>
      <c r="J22" s="77">
        <v>727706</v>
      </c>
      <c r="K22" s="264">
        <f t="shared" si="1"/>
        <v>100</v>
      </c>
      <c r="L22" s="77">
        <v>293000</v>
      </c>
      <c r="M22" s="77">
        <v>293533</v>
      </c>
      <c r="N22" s="77">
        <v>293533</v>
      </c>
      <c r="O22" s="77"/>
      <c r="P22" s="253">
        <f t="shared" si="2"/>
        <v>100</v>
      </c>
      <c r="Q22" s="77">
        <v>305000</v>
      </c>
      <c r="R22" s="77">
        <v>305022</v>
      </c>
      <c r="S22" s="77">
        <v>305022</v>
      </c>
      <c r="T22" s="264">
        <f t="shared" si="3"/>
        <v>100</v>
      </c>
      <c r="U22" s="77">
        <v>328500</v>
      </c>
      <c r="V22" s="77">
        <v>328543</v>
      </c>
      <c r="W22" s="77">
        <v>328543</v>
      </c>
      <c r="X22" s="264">
        <f t="shared" si="4"/>
        <v>100</v>
      </c>
    </row>
    <row r="23" spans="1:24" ht="21.75" customHeight="1">
      <c r="A23" s="396" t="s">
        <v>274</v>
      </c>
      <c r="B23" s="205"/>
      <c r="C23" s="203" t="s">
        <v>254</v>
      </c>
      <c r="D23" s="99" t="s">
        <v>425</v>
      </c>
      <c r="E23" s="77" t="s">
        <v>425</v>
      </c>
      <c r="F23" s="77" t="s">
        <v>425</v>
      </c>
      <c r="G23" s="77" t="s">
        <v>425</v>
      </c>
      <c r="H23" s="77" t="s">
        <v>425</v>
      </c>
      <c r="I23" s="77" t="s">
        <v>425</v>
      </c>
      <c r="J23" s="77" t="s">
        <v>425</v>
      </c>
      <c r="K23" s="77" t="s">
        <v>425</v>
      </c>
      <c r="L23" s="77" t="s">
        <v>425</v>
      </c>
      <c r="M23" s="77" t="s">
        <v>425</v>
      </c>
      <c r="N23" s="77" t="s">
        <v>425</v>
      </c>
      <c r="O23" s="76"/>
      <c r="P23" s="77" t="s">
        <v>425</v>
      </c>
      <c r="Q23" s="77" t="s">
        <v>425</v>
      </c>
      <c r="R23" s="77" t="s">
        <v>425</v>
      </c>
      <c r="S23" s="77" t="s">
        <v>425</v>
      </c>
      <c r="T23" s="77" t="s">
        <v>425</v>
      </c>
      <c r="U23" s="77" t="s">
        <v>228</v>
      </c>
      <c r="V23" s="77" t="s">
        <v>228</v>
      </c>
      <c r="W23" s="77" t="s">
        <v>228</v>
      </c>
      <c r="X23" s="77" t="s">
        <v>228</v>
      </c>
    </row>
    <row r="24" spans="1:24" ht="21.75" customHeight="1">
      <c r="A24" s="397"/>
      <c r="B24" s="206"/>
      <c r="C24" s="203" t="s">
        <v>128</v>
      </c>
      <c r="D24" s="99">
        <v>10</v>
      </c>
      <c r="E24" s="77">
        <v>1891</v>
      </c>
      <c r="F24" s="77">
        <v>345</v>
      </c>
      <c r="G24" s="253">
        <f t="shared" si="0"/>
        <v>18.244315177154945</v>
      </c>
      <c r="H24" s="77">
        <v>10</v>
      </c>
      <c r="I24" s="77">
        <v>1425</v>
      </c>
      <c r="J24" s="77">
        <v>353</v>
      </c>
      <c r="K24" s="253">
        <f t="shared" si="1"/>
        <v>24.771929824561404</v>
      </c>
      <c r="L24" s="77">
        <v>10</v>
      </c>
      <c r="M24" s="77">
        <v>790</v>
      </c>
      <c r="N24" s="77">
        <v>220</v>
      </c>
      <c r="O24" s="76"/>
      <c r="P24" s="253">
        <f t="shared" si="2"/>
        <v>27.848101265822784</v>
      </c>
      <c r="Q24" s="77">
        <v>10</v>
      </c>
      <c r="R24" s="77">
        <v>518</v>
      </c>
      <c r="S24" s="77">
        <v>121</v>
      </c>
      <c r="T24" s="253">
        <f t="shared" si="3"/>
        <v>23.35907335907336</v>
      </c>
      <c r="U24" s="77">
        <v>10</v>
      </c>
      <c r="V24" s="77">
        <v>397</v>
      </c>
      <c r="W24" s="77">
        <v>70</v>
      </c>
      <c r="X24" s="253">
        <f t="shared" si="4"/>
        <v>17.632241813602015</v>
      </c>
    </row>
    <row r="25" spans="1:24" ht="21.75" customHeight="1">
      <c r="A25" s="398"/>
      <c r="B25" s="207"/>
      <c r="C25" s="208" t="s">
        <v>275</v>
      </c>
      <c r="D25" s="100">
        <v>44010</v>
      </c>
      <c r="E25" s="86">
        <v>441227</v>
      </c>
      <c r="F25" s="86">
        <v>44724</v>
      </c>
      <c r="G25" s="97">
        <v>10.1</v>
      </c>
      <c r="H25" s="86">
        <v>23010</v>
      </c>
      <c r="I25" s="86">
        <v>387041</v>
      </c>
      <c r="J25" s="86">
        <v>23962</v>
      </c>
      <c r="K25" s="266">
        <f t="shared" si="1"/>
        <v>6.191075364108712</v>
      </c>
      <c r="L25" s="86">
        <v>15000</v>
      </c>
      <c r="M25" s="86">
        <v>314253</v>
      </c>
      <c r="N25" s="86">
        <v>15201</v>
      </c>
      <c r="O25" s="86"/>
      <c r="P25" s="266">
        <f t="shared" si="2"/>
        <v>4.837185325199759</v>
      </c>
      <c r="Q25" s="86">
        <v>12000</v>
      </c>
      <c r="R25" s="86">
        <v>277739</v>
      </c>
      <c r="S25" s="86">
        <v>12683</v>
      </c>
      <c r="T25" s="266">
        <f t="shared" si="3"/>
        <v>4.566517485841024</v>
      </c>
      <c r="U25" s="86">
        <v>60000</v>
      </c>
      <c r="V25" s="86">
        <v>225997</v>
      </c>
      <c r="W25" s="86">
        <v>60295</v>
      </c>
      <c r="X25" s="266">
        <f t="shared" si="4"/>
        <v>26.679557693243716</v>
      </c>
    </row>
    <row r="26" spans="1:24" ht="15" customHeight="1">
      <c r="A26" s="80" t="s">
        <v>129</v>
      </c>
      <c r="B26" s="80"/>
      <c r="C26" s="76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spans="1:24" ht="15" customHeight="1">
      <c r="A27" s="80"/>
      <c r="B27" s="80"/>
      <c r="C27" s="76"/>
      <c r="D27" s="102"/>
      <c r="E27" s="76"/>
      <c r="F27" s="76"/>
      <c r="G27" s="80"/>
      <c r="H27" s="76"/>
      <c r="I27" s="76"/>
      <c r="J27" s="76"/>
      <c r="K27" s="80"/>
      <c r="L27" s="76"/>
      <c r="M27" s="76"/>
      <c r="N27" s="76"/>
      <c r="O27" s="76"/>
      <c r="P27" s="80"/>
      <c r="Q27" s="76"/>
      <c r="R27" s="76"/>
      <c r="S27" s="76"/>
      <c r="T27" s="80"/>
      <c r="U27" s="76"/>
      <c r="V27" s="76"/>
      <c r="W27" s="76"/>
      <c r="X27" s="80"/>
    </row>
    <row r="28" ht="15" customHeight="1"/>
    <row r="29" ht="15" customHeight="1"/>
    <row r="30" spans="1:24" ht="15" customHeight="1">
      <c r="A30" s="76"/>
      <c r="B30" s="76"/>
      <c r="C30" s="76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ht="15" customHeight="1"/>
    <row r="32" spans="1:24" ht="19.5" customHeight="1">
      <c r="A32" s="399" t="s">
        <v>229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O32" s="384" t="s">
        <v>387</v>
      </c>
      <c r="P32" s="384"/>
      <c r="Q32" s="384"/>
      <c r="R32" s="384"/>
      <c r="S32" s="384"/>
      <c r="T32" s="384"/>
      <c r="U32" s="384"/>
      <c r="V32" s="385"/>
      <c r="W32" s="209"/>
      <c r="X32" s="209"/>
    </row>
    <row r="33" spans="1:24" ht="18" customHeight="1" thickBot="1">
      <c r="A33" s="129"/>
      <c r="B33" s="129"/>
      <c r="C33" s="76"/>
      <c r="D33" s="197"/>
      <c r="E33" s="197"/>
      <c r="F33" s="197"/>
      <c r="G33" s="198"/>
      <c r="H33" s="197"/>
      <c r="I33" s="197"/>
      <c r="J33" s="197"/>
      <c r="K33" s="198"/>
      <c r="L33" s="197"/>
      <c r="M33" s="77" t="s">
        <v>18</v>
      </c>
      <c r="Q33" s="197"/>
      <c r="R33" s="197"/>
      <c r="S33" s="197"/>
      <c r="T33" s="198"/>
      <c r="V33" s="210" t="s">
        <v>18</v>
      </c>
      <c r="W33" s="197"/>
      <c r="X33" s="107"/>
    </row>
    <row r="34" spans="1:34" ht="21.75" customHeight="1">
      <c r="A34" s="386" t="s">
        <v>130</v>
      </c>
      <c r="B34" s="386"/>
      <c r="C34" s="387"/>
      <c r="D34" s="388" t="s">
        <v>382</v>
      </c>
      <c r="E34" s="389"/>
      <c r="F34" s="388" t="s">
        <v>383</v>
      </c>
      <c r="G34" s="389"/>
      <c r="H34" s="388" t="s">
        <v>384</v>
      </c>
      <c r="I34" s="389"/>
      <c r="J34" s="388" t="s">
        <v>385</v>
      </c>
      <c r="K34" s="389"/>
      <c r="L34" s="388" t="s">
        <v>386</v>
      </c>
      <c r="M34" s="390"/>
      <c r="N34" s="80"/>
      <c r="O34" s="391" t="s">
        <v>365</v>
      </c>
      <c r="P34" s="392"/>
      <c r="Q34" s="393"/>
      <c r="R34" s="225" t="s">
        <v>388</v>
      </c>
      <c r="S34" s="225" t="s">
        <v>389</v>
      </c>
      <c r="T34" s="225" t="s">
        <v>390</v>
      </c>
      <c r="U34" s="225" t="s">
        <v>391</v>
      </c>
      <c r="V34" s="225" t="s">
        <v>392</v>
      </c>
      <c r="W34" s="102"/>
      <c r="X34" s="102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</row>
    <row r="35" spans="1:34" ht="21.75" customHeight="1">
      <c r="A35" s="211"/>
      <c r="B35" s="211"/>
      <c r="C35" s="212"/>
      <c r="D35" s="132"/>
      <c r="E35" s="74"/>
      <c r="F35" s="213"/>
      <c r="G35" s="79"/>
      <c r="H35" s="74"/>
      <c r="I35" s="74"/>
      <c r="J35" s="74"/>
      <c r="K35" s="79"/>
      <c r="L35" s="74"/>
      <c r="M35" s="74"/>
      <c r="N35" s="129"/>
      <c r="O35" s="381" t="s">
        <v>131</v>
      </c>
      <c r="P35" s="382"/>
      <c r="Q35" s="383"/>
      <c r="R35" s="223">
        <v>396097619</v>
      </c>
      <c r="S35" s="223">
        <f>SUM(S38,S41:S64)</f>
        <v>413331704</v>
      </c>
      <c r="T35" s="223">
        <f>SUM(T38,T41:T64)</f>
        <v>406182524</v>
      </c>
      <c r="U35" s="223">
        <f>SUM(U38,U41:U64)</f>
        <v>394278086</v>
      </c>
      <c r="V35" s="223">
        <v>389761795</v>
      </c>
      <c r="W35" s="76"/>
      <c r="X35" s="76"/>
      <c r="Z35" s="129"/>
      <c r="AA35" s="129"/>
      <c r="AB35" s="129"/>
      <c r="AC35" s="129"/>
      <c r="AD35" s="129"/>
      <c r="AE35" s="129"/>
      <c r="AF35" s="129"/>
      <c r="AG35" s="129"/>
      <c r="AH35" s="129"/>
    </row>
    <row r="36" spans="1:34" ht="21.75" customHeight="1">
      <c r="A36" s="375" t="s">
        <v>366</v>
      </c>
      <c r="B36" s="378"/>
      <c r="C36" s="363"/>
      <c r="D36" s="216"/>
      <c r="E36" s="76">
        <v>139121062</v>
      </c>
      <c r="F36" s="76"/>
      <c r="G36" s="76">
        <v>131859513</v>
      </c>
      <c r="H36" s="102"/>
      <c r="I36" s="76">
        <v>135307662</v>
      </c>
      <c r="J36" s="76"/>
      <c r="K36" s="76">
        <v>138000135</v>
      </c>
      <c r="L36" s="102"/>
      <c r="M36" s="76">
        <v>141677653</v>
      </c>
      <c r="N36" s="129"/>
      <c r="P36" s="80"/>
      <c r="Q36" s="217"/>
      <c r="W36" s="102"/>
      <c r="X36" s="102"/>
      <c r="Z36" s="129"/>
      <c r="AA36" s="129"/>
      <c r="AB36" s="129"/>
      <c r="AC36" s="129"/>
      <c r="AD36" s="129"/>
      <c r="AE36" s="129"/>
      <c r="AF36" s="129"/>
      <c r="AG36" s="129"/>
      <c r="AH36" s="129"/>
    </row>
    <row r="37" spans="1:34" ht="21.75" customHeight="1">
      <c r="A37" s="214"/>
      <c r="B37" s="214"/>
      <c r="C37" s="218"/>
      <c r="D37" s="216"/>
      <c r="E37" s="102"/>
      <c r="F37" s="102"/>
      <c r="G37" s="102"/>
      <c r="H37" s="102"/>
      <c r="I37" s="102"/>
      <c r="J37" s="102"/>
      <c r="K37" s="102"/>
      <c r="L37" s="102"/>
      <c r="M37" s="102"/>
      <c r="N37" s="129"/>
      <c r="O37" s="214"/>
      <c r="P37" s="215"/>
      <c r="Q37" s="178"/>
      <c r="R37" s="52"/>
      <c r="S37" s="52"/>
      <c r="T37" s="52"/>
      <c r="U37" s="52"/>
      <c r="V37" s="52"/>
      <c r="W37" s="76"/>
      <c r="X37" s="76"/>
      <c r="Z37" s="129"/>
      <c r="AA37" s="129"/>
      <c r="AB37" s="129"/>
      <c r="AC37" s="129"/>
      <c r="AD37" s="129"/>
      <c r="AE37" s="129"/>
      <c r="AF37" s="129"/>
      <c r="AG37" s="129"/>
      <c r="AH37" s="129"/>
    </row>
    <row r="38" spans="1:34" ht="21.75" customHeight="1">
      <c r="A38" s="214"/>
      <c r="B38" s="214"/>
      <c r="C38" s="218"/>
      <c r="D38" s="216"/>
      <c r="E38" s="102"/>
      <c r="F38" s="102"/>
      <c r="G38" s="102"/>
      <c r="H38" s="102"/>
      <c r="I38" s="102"/>
      <c r="J38" s="102"/>
      <c r="K38" s="102"/>
      <c r="L38" s="102"/>
      <c r="M38" s="102"/>
      <c r="N38" s="129"/>
      <c r="O38" s="369" t="s">
        <v>132</v>
      </c>
      <c r="P38" s="369"/>
      <c r="Q38" s="380"/>
      <c r="R38" s="103">
        <f>SUM(R39:R40)</f>
        <v>183254847</v>
      </c>
      <c r="S38" s="103">
        <f>SUM(S39:S40)</f>
        <v>190826839</v>
      </c>
      <c r="T38" s="103">
        <f>SUM(T39:T40)</f>
        <v>177605768</v>
      </c>
      <c r="U38" s="103">
        <f>SUM(U39:U40)</f>
        <v>164777674</v>
      </c>
      <c r="V38" s="103">
        <f>SUM(V39:V40)</f>
        <v>157218190</v>
      </c>
      <c r="W38" s="76"/>
      <c r="X38" s="76"/>
      <c r="Z38" s="129"/>
      <c r="AA38" s="129"/>
      <c r="AB38" s="129"/>
      <c r="AC38" s="129"/>
      <c r="AD38" s="129"/>
      <c r="AE38" s="129"/>
      <c r="AF38" s="129"/>
      <c r="AG38" s="129"/>
      <c r="AH38" s="129"/>
    </row>
    <row r="39" spans="1:34" ht="21.75" customHeight="1">
      <c r="A39" s="375" t="s">
        <v>367</v>
      </c>
      <c r="B39" s="375"/>
      <c r="C39" s="377"/>
      <c r="D39" s="134"/>
      <c r="E39" s="76">
        <v>136201958</v>
      </c>
      <c r="F39" s="76"/>
      <c r="G39" s="76">
        <v>128986625</v>
      </c>
      <c r="H39" s="102"/>
      <c r="I39" s="76">
        <v>132306311</v>
      </c>
      <c r="J39" s="76"/>
      <c r="K39" s="76">
        <v>134770573</v>
      </c>
      <c r="L39" s="102"/>
      <c r="M39" s="76">
        <v>138288178</v>
      </c>
      <c r="N39" s="129"/>
      <c r="P39" s="375" t="s">
        <v>368</v>
      </c>
      <c r="Q39" s="363"/>
      <c r="R39" s="99">
        <v>145977014</v>
      </c>
      <c r="S39" s="77">
        <v>153152393</v>
      </c>
      <c r="T39" s="77">
        <v>144876318</v>
      </c>
      <c r="U39" s="77">
        <v>130660643</v>
      </c>
      <c r="V39" s="77">
        <v>122758150</v>
      </c>
      <c r="W39" s="76"/>
      <c r="X39" s="76"/>
      <c r="Z39" s="129"/>
      <c r="AA39" s="129"/>
      <c r="AB39" s="129"/>
      <c r="AC39" s="129"/>
      <c r="AD39" s="129"/>
      <c r="AE39" s="129"/>
      <c r="AF39" s="129"/>
      <c r="AG39" s="129"/>
      <c r="AH39" s="129"/>
    </row>
    <row r="40" spans="1:34" ht="21.75" customHeight="1">
      <c r="A40" s="214"/>
      <c r="B40" s="214"/>
      <c r="C40" s="218"/>
      <c r="D40" s="216"/>
      <c r="E40" s="102"/>
      <c r="F40" s="102"/>
      <c r="G40" s="102"/>
      <c r="H40" s="102"/>
      <c r="I40" s="102"/>
      <c r="J40" s="102"/>
      <c r="K40" s="102"/>
      <c r="L40" s="102"/>
      <c r="M40" s="102"/>
      <c r="N40" s="129"/>
      <c r="P40" s="375" t="s">
        <v>369</v>
      </c>
      <c r="Q40" s="363"/>
      <c r="R40" s="99">
        <v>37277833</v>
      </c>
      <c r="S40" s="77">
        <v>37674446</v>
      </c>
      <c r="T40" s="77">
        <v>32729450</v>
      </c>
      <c r="U40" s="77">
        <v>34117031</v>
      </c>
      <c r="V40" s="77">
        <v>34460040</v>
      </c>
      <c r="W40" s="76"/>
      <c r="X40" s="76"/>
      <c r="Z40" s="129"/>
      <c r="AA40" s="129"/>
      <c r="AB40" s="129"/>
      <c r="AC40" s="129"/>
      <c r="AD40" s="129"/>
      <c r="AE40" s="129"/>
      <c r="AF40" s="129"/>
      <c r="AG40" s="129"/>
      <c r="AH40" s="129"/>
    </row>
    <row r="41" spans="1:34" ht="21.75" customHeight="1">
      <c r="A41" s="214"/>
      <c r="B41" s="214"/>
      <c r="C41" s="218"/>
      <c r="D41" s="216"/>
      <c r="E41" s="102"/>
      <c r="F41" s="102"/>
      <c r="G41" s="102"/>
      <c r="H41" s="102"/>
      <c r="I41" s="102"/>
      <c r="J41" s="102"/>
      <c r="K41" s="102"/>
      <c r="L41" s="102"/>
      <c r="M41" s="102"/>
      <c r="N41" s="129"/>
      <c r="O41" s="369" t="s">
        <v>133</v>
      </c>
      <c r="P41" s="372"/>
      <c r="Q41" s="373"/>
      <c r="R41" s="99">
        <v>97811046</v>
      </c>
      <c r="S41" s="77">
        <v>86774647</v>
      </c>
      <c r="T41" s="77">
        <v>87001367</v>
      </c>
      <c r="U41" s="77">
        <v>85383912</v>
      </c>
      <c r="V41" s="77">
        <v>94330184</v>
      </c>
      <c r="W41" s="76"/>
      <c r="X41" s="76"/>
      <c r="Z41" s="129"/>
      <c r="AA41" s="129"/>
      <c r="AB41" s="129"/>
      <c r="AC41" s="129"/>
      <c r="AD41" s="129"/>
      <c r="AE41" s="129"/>
      <c r="AF41" s="129"/>
      <c r="AG41" s="129"/>
      <c r="AH41" s="129"/>
    </row>
    <row r="42" spans="1:34" ht="21.75" customHeight="1">
      <c r="A42" s="375" t="s">
        <v>370</v>
      </c>
      <c r="B42" s="375"/>
      <c r="C42" s="377"/>
      <c r="D42" s="134"/>
      <c r="E42" s="76">
        <v>151112</v>
      </c>
      <c r="F42" s="76"/>
      <c r="G42" s="76">
        <v>166980</v>
      </c>
      <c r="H42" s="102"/>
      <c r="I42" s="76">
        <v>148611</v>
      </c>
      <c r="J42" s="76"/>
      <c r="K42" s="76">
        <v>187548</v>
      </c>
      <c r="L42" s="102"/>
      <c r="M42" s="76">
        <v>138115</v>
      </c>
      <c r="N42" s="129"/>
      <c r="O42" s="369" t="s">
        <v>136</v>
      </c>
      <c r="P42" s="372"/>
      <c r="Q42" s="373"/>
      <c r="R42" s="99">
        <v>53023806</v>
      </c>
      <c r="S42" s="77">
        <v>55265352</v>
      </c>
      <c r="T42" s="77">
        <v>54827633</v>
      </c>
      <c r="U42" s="77">
        <v>54808385</v>
      </c>
      <c r="V42" s="77">
        <v>58026699</v>
      </c>
      <c r="W42" s="76"/>
      <c r="X42" s="76"/>
      <c r="Z42" s="129"/>
      <c r="AA42" s="129"/>
      <c r="AB42" s="129"/>
      <c r="AC42" s="129"/>
      <c r="AD42" s="129"/>
      <c r="AE42" s="129"/>
      <c r="AF42" s="129"/>
      <c r="AG42" s="129"/>
      <c r="AH42" s="129"/>
    </row>
    <row r="43" spans="1:34" ht="21.75" customHeight="1">
      <c r="A43" s="214"/>
      <c r="B43" s="214"/>
      <c r="C43" s="218"/>
      <c r="D43" s="216"/>
      <c r="E43" s="102"/>
      <c r="F43" s="102"/>
      <c r="G43" s="102"/>
      <c r="H43" s="102"/>
      <c r="I43" s="102"/>
      <c r="J43" s="102"/>
      <c r="K43" s="102"/>
      <c r="L43" s="102"/>
      <c r="M43" s="102"/>
      <c r="N43" s="129"/>
      <c r="O43" s="369" t="s">
        <v>134</v>
      </c>
      <c r="P43" s="372"/>
      <c r="Q43" s="373"/>
      <c r="R43" s="99">
        <v>15311951</v>
      </c>
      <c r="S43" s="77">
        <v>16849033</v>
      </c>
      <c r="T43" s="77">
        <v>19534503</v>
      </c>
      <c r="U43" s="77">
        <v>20508790</v>
      </c>
      <c r="V43" s="77">
        <v>17979679</v>
      </c>
      <c r="W43" s="76"/>
      <c r="X43" s="76"/>
      <c r="Z43" s="129"/>
      <c r="AA43" s="129"/>
      <c r="AB43" s="129"/>
      <c r="AC43" s="129"/>
      <c r="AD43" s="129"/>
      <c r="AE43" s="129"/>
      <c r="AF43" s="129"/>
      <c r="AG43" s="129"/>
      <c r="AH43" s="129"/>
    </row>
    <row r="44" spans="1:34" ht="21.75" customHeight="1">
      <c r="A44" s="214"/>
      <c r="B44" s="214"/>
      <c r="C44" s="218"/>
      <c r="D44" s="216"/>
      <c r="E44" s="102"/>
      <c r="F44" s="102"/>
      <c r="G44" s="102"/>
      <c r="H44" s="102"/>
      <c r="I44" s="102"/>
      <c r="J44" s="102"/>
      <c r="K44" s="102"/>
      <c r="L44" s="102"/>
      <c r="M44" s="102"/>
      <c r="N44" s="129"/>
      <c r="O44" s="369" t="s">
        <v>137</v>
      </c>
      <c r="P44" s="372"/>
      <c r="Q44" s="373"/>
      <c r="R44" s="99">
        <v>2456921</v>
      </c>
      <c r="S44" s="77">
        <v>19329348</v>
      </c>
      <c r="T44" s="77">
        <v>23839990</v>
      </c>
      <c r="U44" s="77">
        <v>23079294</v>
      </c>
      <c r="V44" s="77">
        <v>22947743</v>
      </c>
      <c r="W44" s="76"/>
      <c r="X44" s="76"/>
      <c r="Z44" s="129"/>
      <c r="AA44" s="129"/>
      <c r="AB44" s="129"/>
      <c r="AC44" s="129"/>
      <c r="AD44" s="129"/>
      <c r="AE44" s="129"/>
      <c r="AF44" s="129"/>
      <c r="AG44" s="129"/>
      <c r="AH44" s="129"/>
    </row>
    <row r="45" spans="1:34" ht="21.75" customHeight="1">
      <c r="A45" s="375" t="s">
        <v>371</v>
      </c>
      <c r="B45" s="375"/>
      <c r="C45" s="377"/>
      <c r="D45" s="134"/>
      <c r="E45" s="76">
        <v>113546</v>
      </c>
      <c r="F45" s="76"/>
      <c r="G45" s="76">
        <v>149440</v>
      </c>
      <c r="H45" s="102"/>
      <c r="I45" s="76">
        <v>133595</v>
      </c>
      <c r="J45" s="76"/>
      <c r="K45" s="76">
        <v>163587</v>
      </c>
      <c r="L45" s="102"/>
      <c r="M45" s="76">
        <v>213792</v>
      </c>
      <c r="N45" s="129"/>
      <c r="O45" s="369" t="s">
        <v>138</v>
      </c>
      <c r="P45" s="372"/>
      <c r="Q45" s="373"/>
      <c r="R45" s="99">
        <v>14696637</v>
      </c>
      <c r="S45" s="77">
        <v>14726655</v>
      </c>
      <c r="T45" s="77">
        <v>14414755</v>
      </c>
      <c r="U45" s="77">
        <v>14278119</v>
      </c>
      <c r="V45" s="77">
        <v>14596683</v>
      </c>
      <c r="W45" s="77"/>
      <c r="X45" s="77"/>
      <c r="Z45" s="129"/>
      <c r="AA45" s="129"/>
      <c r="AB45" s="129"/>
      <c r="AC45" s="129"/>
      <c r="AD45" s="129"/>
      <c r="AE45" s="129"/>
      <c r="AF45" s="129"/>
      <c r="AG45" s="129"/>
      <c r="AH45" s="129"/>
    </row>
    <row r="46" spans="1:34" ht="21.75" customHeight="1">
      <c r="A46" s="214"/>
      <c r="B46" s="214"/>
      <c r="C46" s="218"/>
      <c r="D46" s="216"/>
      <c r="E46" s="102"/>
      <c r="F46" s="102"/>
      <c r="G46" s="102"/>
      <c r="H46" s="102"/>
      <c r="I46" s="102"/>
      <c r="J46" s="102"/>
      <c r="K46" s="102"/>
      <c r="L46" s="102"/>
      <c r="M46" s="102"/>
      <c r="N46" s="129"/>
      <c r="O46" s="369" t="s">
        <v>230</v>
      </c>
      <c r="P46" s="372"/>
      <c r="Q46" s="373"/>
      <c r="R46" s="99" t="s">
        <v>364</v>
      </c>
      <c r="S46" s="77" t="s">
        <v>364</v>
      </c>
      <c r="T46" s="77" t="s">
        <v>364</v>
      </c>
      <c r="U46" s="77" t="s">
        <v>364</v>
      </c>
      <c r="V46" s="77" t="s">
        <v>364</v>
      </c>
      <c r="W46" s="77"/>
      <c r="X46" s="77"/>
      <c r="Z46" s="129"/>
      <c r="AA46" s="129"/>
      <c r="AB46" s="129"/>
      <c r="AC46" s="129"/>
      <c r="AD46" s="129"/>
      <c r="AE46" s="129"/>
      <c r="AF46" s="129"/>
      <c r="AG46" s="129"/>
      <c r="AH46" s="129"/>
    </row>
    <row r="47" spans="1:34" ht="21.75" customHeight="1">
      <c r="A47" s="214"/>
      <c r="B47" s="214"/>
      <c r="C47" s="218"/>
      <c r="D47" s="216"/>
      <c r="E47" s="102"/>
      <c r="F47" s="102"/>
      <c r="G47" s="102"/>
      <c r="H47" s="102"/>
      <c r="I47" s="102"/>
      <c r="J47" s="102"/>
      <c r="K47" s="102"/>
      <c r="L47" s="102"/>
      <c r="M47" s="102"/>
      <c r="N47" s="129"/>
      <c r="O47" s="375" t="s">
        <v>372</v>
      </c>
      <c r="P47" s="378"/>
      <c r="Q47" s="363"/>
      <c r="R47" s="103" t="s">
        <v>364</v>
      </c>
      <c r="S47" s="103" t="s">
        <v>364</v>
      </c>
      <c r="T47" s="103" t="s">
        <v>364</v>
      </c>
      <c r="U47" s="103" t="s">
        <v>364</v>
      </c>
      <c r="V47" s="103" t="s">
        <v>364</v>
      </c>
      <c r="W47" s="375"/>
      <c r="X47" s="362"/>
      <c r="Y47" s="76"/>
      <c r="Z47" s="129"/>
      <c r="AA47" s="129"/>
      <c r="AB47" s="129"/>
      <c r="AC47" s="129"/>
      <c r="AD47" s="129"/>
      <c r="AE47" s="129"/>
      <c r="AF47" s="129"/>
      <c r="AG47" s="129"/>
      <c r="AH47" s="129"/>
    </row>
    <row r="48" spans="1:34" ht="21.75" customHeight="1">
      <c r="A48" s="375" t="s">
        <v>373</v>
      </c>
      <c r="B48" s="375"/>
      <c r="C48" s="377"/>
      <c r="D48" s="134"/>
      <c r="E48" s="76">
        <v>2822142</v>
      </c>
      <c r="F48" s="76"/>
      <c r="G48" s="76">
        <v>2731104</v>
      </c>
      <c r="H48" s="102"/>
      <c r="I48" s="76">
        <v>2884558</v>
      </c>
      <c r="J48" s="76"/>
      <c r="K48" s="76">
        <v>3080206</v>
      </c>
      <c r="L48" s="102"/>
      <c r="M48" s="76">
        <v>3204152</v>
      </c>
      <c r="N48" s="129"/>
      <c r="O48" s="369" t="s">
        <v>231</v>
      </c>
      <c r="P48" s="372"/>
      <c r="Q48" s="373"/>
      <c r="R48" s="99">
        <v>8469</v>
      </c>
      <c r="S48" s="77">
        <v>2154</v>
      </c>
      <c r="T48" s="77">
        <v>1847</v>
      </c>
      <c r="U48" s="77">
        <v>1163</v>
      </c>
      <c r="V48" s="77" t="s">
        <v>364</v>
      </c>
      <c r="W48" s="77"/>
      <c r="X48" s="77"/>
      <c r="Y48" s="76"/>
      <c r="Z48" s="129"/>
      <c r="AA48" s="129"/>
      <c r="AB48" s="129"/>
      <c r="AC48" s="129"/>
      <c r="AD48" s="129"/>
      <c r="AE48" s="129"/>
      <c r="AF48" s="129"/>
      <c r="AG48" s="129"/>
      <c r="AH48" s="129"/>
    </row>
    <row r="49" spans="1:34" ht="21.75" customHeight="1">
      <c r="A49" s="214"/>
      <c r="B49" s="214"/>
      <c r="C49" s="218"/>
      <c r="D49" s="216"/>
      <c r="E49" s="102"/>
      <c r="F49" s="102"/>
      <c r="G49" s="102"/>
      <c r="H49" s="102"/>
      <c r="I49" s="102"/>
      <c r="J49" s="102"/>
      <c r="K49" s="102"/>
      <c r="L49" s="102"/>
      <c r="M49" s="102"/>
      <c r="N49" s="129"/>
      <c r="O49" s="369" t="s">
        <v>276</v>
      </c>
      <c r="P49" s="372"/>
      <c r="Q49" s="373"/>
      <c r="R49" s="99" t="s">
        <v>364</v>
      </c>
      <c r="S49" s="77" t="s">
        <v>364</v>
      </c>
      <c r="T49" s="77" t="s">
        <v>364</v>
      </c>
      <c r="U49" s="77" t="s">
        <v>364</v>
      </c>
      <c r="V49" s="77" t="s">
        <v>364</v>
      </c>
      <c r="W49" s="77"/>
      <c r="X49" s="77"/>
      <c r="Y49" s="76"/>
      <c r="Z49" s="129"/>
      <c r="AA49" s="129"/>
      <c r="AB49" s="129"/>
      <c r="AC49" s="129"/>
      <c r="AD49" s="129"/>
      <c r="AE49" s="129"/>
      <c r="AF49" s="129"/>
      <c r="AG49" s="129"/>
      <c r="AH49" s="129"/>
    </row>
    <row r="50" spans="1:34" ht="25.5" customHeight="1">
      <c r="A50" s="214"/>
      <c r="B50" s="214"/>
      <c r="C50" s="218"/>
      <c r="D50" s="216"/>
      <c r="E50" s="102"/>
      <c r="F50" s="102"/>
      <c r="G50" s="102"/>
      <c r="H50" s="102"/>
      <c r="I50" s="102"/>
      <c r="J50" s="102"/>
      <c r="K50" s="102"/>
      <c r="L50" s="102"/>
      <c r="M50" s="102"/>
      <c r="N50" s="129"/>
      <c r="O50" s="369" t="s">
        <v>232</v>
      </c>
      <c r="P50" s="372"/>
      <c r="Q50" s="373"/>
      <c r="R50" s="99" t="s">
        <v>364</v>
      </c>
      <c r="S50" s="77" t="s">
        <v>364</v>
      </c>
      <c r="T50" s="77" t="s">
        <v>364</v>
      </c>
      <c r="U50" s="77" t="s">
        <v>364</v>
      </c>
      <c r="V50" s="77" t="s">
        <v>364</v>
      </c>
      <c r="W50" s="375"/>
      <c r="X50" s="362"/>
      <c r="Y50" s="76"/>
      <c r="Z50" s="129"/>
      <c r="AA50" s="129"/>
      <c r="AB50" s="129"/>
      <c r="AC50" s="129"/>
      <c r="AD50" s="129"/>
      <c r="AE50" s="129"/>
      <c r="AF50" s="129"/>
      <c r="AG50" s="129"/>
      <c r="AH50" s="129"/>
    </row>
    <row r="51" spans="1:34" ht="21.75" customHeight="1">
      <c r="A51" s="375" t="s">
        <v>374</v>
      </c>
      <c r="B51" s="375"/>
      <c r="C51" s="377"/>
      <c r="D51" s="134"/>
      <c r="E51" s="229">
        <f>100*E39/E36</f>
        <v>97.90175264763289</v>
      </c>
      <c r="F51" s="76"/>
      <c r="G51" s="229">
        <f>100*G39/G36</f>
        <v>97.82125086416784</v>
      </c>
      <c r="H51" s="76"/>
      <c r="I51" s="229">
        <f>100*I39/I36</f>
        <v>97.78183219217844</v>
      </c>
      <c r="J51" s="76"/>
      <c r="K51" s="229">
        <f>100*K39/K36</f>
        <v>97.65973997054424</v>
      </c>
      <c r="L51" s="76"/>
      <c r="M51" s="229">
        <f>100*M39/M36</f>
        <v>97.60761494263319</v>
      </c>
      <c r="N51" s="129"/>
      <c r="O51" s="369" t="s">
        <v>135</v>
      </c>
      <c r="P51" s="372"/>
      <c r="Q51" s="373"/>
      <c r="R51" s="99">
        <v>360786</v>
      </c>
      <c r="S51" s="77">
        <v>504169</v>
      </c>
      <c r="T51" s="77">
        <v>373031</v>
      </c>
      <c r="U51" s="77">
        <v>512420</v>
      </c>
      <c r="V51" s="77">
        <v>308853</v>
      </c>
      <c r="W51" s="375"/>
      <c r="X51" s="362"/>
      <c r="Y51" s="76"/>
      <c r="Z51" s="129"/>
      <c r="AA51" s="129"/>
      <c r="AB51" s="129"/>
      <c r="AC51" s="129"/>
      <c r="AD51" s="129"/>
      <c r="AE51" s="129"/>
      <c r="AF51" s="129"/>
      <c r="AG51" s="129"/>
      <c r="AH51" s="129"/>
    </row>
    <row r="52" spans="1:34" ht="21.75" customHeight="1">
      <c r="A52" s="204"/>
      <c r="B52" s="204"/>
      <c r="C52" s="203"/>
      <c r="D52" s="88"/>
      <c r="E52" s="80"/>
      <c r="F52" s="76"/>
      <c r="G52" s="76"/>
      <c r="H52" s="76"/>
      <c r="I52" s="80"/>
      <c r="J52" s="76"/>
      <c r="K52" s="76"/>
      <c r="L52" s="76"/>
      <c r="M52" s="76"/>
      <c r="N52" s="129"/>
      <c r="O52" s="369" t="s">
        <v>233</v>
      </c>
      <c r="P52" s="372"/>
      <c r="Q52" s="373"/>
      <c r="R52" s="99" t="s">
        <v>364</v>
      </c>
      <c r="S52" s="77" t="s">
        <v>364</v>
      </c>
      <c r="T52" s="77" t="s">
        <v>364</v>
      </c>
      <c r="U52" s="77" t="s">
        <v>364</v>
      </c>
      <c r="V52" s="77" t="s">
        <v>364</v>
      </c>
      <c r="W52" s="375"/>
      <c r="X52" s="362"/>
      <c r="Y52" s="76"/>
      <c r="Z52" s="129"/>
      <c r="AA52" s="129"/>
      <c r="AB52" s="129"/>
      <c r="AC52" s="129"/>
      <c r="AD52" s="129"/>
      <c r="AE52" s="129"/>
      <c r="AF52" s="129"/>
      <c r="AG52" s="129"/>
      <c r="AH52" s="129"/>
    </row>
    <row r="53" spans="1:34" ht="21.75" customHeight="1">
      <c r="A53" s="204"/>
      <c r="B53" s="204"/>
      <c r="C53" s="203"/>
      <c r="D53" s="88"/>
      <c r="E53" s="80"/>
      <c r="F53" s="76"/>
      <c r="G53" s="76"/>
      <c r="H53" s="76"/>
      <c r="I53" s="80"/>
      <c r="J53" s="76"/>
      <c r="K53" s="76"/>
      <c r="L53" s="76"/>
      <c r="M53" s="76"/>
      <c r="N53" s="129"/>
      <c r="O53" s="369" t="s">
        <v>234</v>
      </c>
      <c r="P53" s="372"/>
      <c r="Q53" s="373"/>
      <c r="R53" s="99" t="s">
        <v>364</v>
      </c>
      <c r="S53" s="77" t="s">
        <v>364</v>
      </c>
      <c r="T53" s="77" t="s">
        <v>364</v>
      </c>
      <c r="U53" s="77" t="s">
        <v>364</v>
      </c>
      <c r="V53" s="77" t="s">
        <v>364</v>
      </c>
      <c r="W53" s="375"/>
      <c r="X53" s="362"/>
      <c r="Y53" s="76"/>
      <c r="Z53" s="129"/>
      <c r="AA53" s="129"/>
      <c r="AB53" s="129"/>
      <c r="AC53" s="129"/>
      <c r="AD53" s="129"/>
      <c r="AE53" s="129"/>
      <c r="AF53" s="129"/>
      <c r="AG53" s="129"/>
      <c r="AH53" s="129"/>
    </row>
    <row r="54" spans="1:34" ht="21.75" customHeight="1">
      <c r="A54" s="379" t="s">
        <v>381</v>
      </c>
      <c r="B54" s="378"/>
      <c r="C54" s="363"/>
      <c r="D54" s="134"/>
      <c r="E54" s="76">
        <v>116704</v>
      </c>
      <c r="F54" s="76"/>
      <c r="G54" s="76">
        <v>110275</v>
      </c>
      <c r="H54" s="102"/>
      <c r="I54" s="76">
        <v>113108</v>
      </c>
      <c r="J54" s="76"/>
      <c r="K54" s="76">
        <v>114993</v>
      </c>
      <c r="L54" s="102"/>
      <c r="M54" s="76">
        <v>117779</v>
      </c>
      <c r="N54" s="129"/>
      <c r="O54" s="369" t="s">
        <v>235</v>
      </c>
      <c r="P54" s="372"/>
      <c r="Q54" s="373"/>
      <c r="R54" s="99" t="s">
        <v>364</v>
      </c>
      <c r="S54" s="77" t="s">
        <v>364</v>
      </c>
      <c r="T54" s="77" t="s">
        <v>364</v>
      </c>
      <c r="U54" s="77" t="s">
        <v>364</v>
      </c>
      <c r="V54" s="77" t="s">
        <v>364</v>
      </c>
      <c r="W54" s="77"/>
      <c r="X54" s="77"/>
      <c r="Y54" s="76"/>
      <c r="Z54" s="129"/>
      <c r="AA54" s="129"/>
      <c r="AB54" s="129"/>
      <c r="AC54" s="129"/>
      <c r="AD54" s="129"/>
      <c r="AE54" s="129"/>
      <c r="AF54" s="129"/>
      <c r="AG54" s="129"/>
      <c r="AH54" s="129"/>
    </row>
    <row r="55" spans="1:34" ht="21.75" customHeight="1">
      <c r="A55" s="219"/>
      <c r="B55" s="219"/>
      <c r="C55" s="220"/>
      <c r="D55" s="137"/>
      <c r="E55" s="221"/>
      <c r="F55" s="191"/>
      <c r="G55" s="221"/>
      <c r="H55" s="191"/>
      <c r="I55" s="221"/>
      <c r="J55" s="191"/>
      <c r="K55" s="221"/>
      <c r="L55" s="191"/>
      <c r="M55" s="221"/>
      <c r="N55" s="129"/>
      <c r="O55" s="375" t="s">
        <v>142</v>
      </c>
      <c r="P55" s="362"/>
      <c r="Q55" s="362"/>
      <c r="R55" s="104" t="s">
        <v>364</v>
      </c>
      <c r="S55" s="77" t="s">
        <v>364</v>
      </c>
      <c r="T55" s="77" t="s">
        <v>364</v>
      </c>
      <c r="U55" s="77" t="s">
        <v>364</v>
      </c>
      <c r="V55" s="77" t="s">
        <v>364</v>
      </c>
      <c r="W55" s="76"/>
      <c r="X55" s="76"/>
      <c r="Z55" s="129"/>
      <c r="AA55" s="129"/>
      <c r="AB55" s="129"/>
      <c r="AC55" s="129"/>
      <c r="AD55" s="129"/>
      <c r="AE55" s="129"/>
      <c r="AF55" s="129"/>
      <c r="AG55" s="129"/>
      <c r="AH55" s="129"/>
    </row>
    <row r="56" spans="1:34" ht="21.75" customHeight="1">
      <c r="A56" s="79" t="s">
        <v>129</v>
      </c>
      <c r="B56" s="79"/>
      <c r="C56" s="213"/>
      <c r="D56" s="213"/>
      <c r="E56" s="213"/>
      <c r="F56" s="102"/>
      <c r="G56" s="102"/>
      <c r="H56" s="102"/>
      <c r="I56" s="102"/>
      <c r="J56" s="102"/>
      <c r="K56" s="102"/>
      <c r="L56" s="102"/>
      <c r="M56" s="53"/>
      <c r="N56" s="129"/>
      <c r="O56" s="374" t="s">
        <v>236</v>
      </c>
      <c r="P56" s="370"/>
      <c r="Q56" s="370"/>
      <c r="R56" s="104" t="s">
        <v>364</v>
      </c>
      <c r="S56" s="77" t="s">
        <v>364</v>
      </c>
      <c r="T56" s="77" t="s">
        <v>364</v>
      </c>
      <c r="U56" s="77" t="s">
        <v>364</v>
      </c>
      <c r="V56" s="77" t="s">
        <v>364</v>
      </c>
      <c r="W56" s="76"/>
      <c r="X56" s="76"/>
      <c r="Z56" s="129"/>
      <c r="AA56" s="129"/>
      <c r="AB56" s="129"/>
      <c r="AC56" s="129"/>
      <c r="AD56" s="129"/>
      <c r="AE56" s="129"/>
      <c r="AF56" s="129"/>
      <c r="AG56" s="129"/>
      <c r="AH56" s="129"/>
    </row>
    <row r="57" spans="3:34" ht="21.75" customHeight="1">
      <c r="C57" s="129"/>
      <c r="D57" s="129"/>
      <c r="E57" s="129"/>
      <c r="F57" s="129"/>
      <c r="H57" s="129"/>
      <c r="I57" s="129"/>
      <c r="J57" s="129"/>
      <c r="L57" s="129"/>
      <c r="M57" s="129"/>
      <c r="N57" s="129"/>
      <c r="O57" s="369" t="s">
        <v>375</v>
      </c>
      <c r="P57" s="370"/>
      <c r="Q57" s="371"/>
      <c r="R57" s="105">
        <v>24298997</v>
      </c>
      <c r="S57" s="76">
        <v>24036568</v>
      </c>
      <c r="T57" s="106">
        <v>25050221</v>
      </c>
      <c r="U57" s="107">
        <v>27397336</v>
      </c>
      <c r="V57" s="76">
        <v>21543938</v>
      </c>
      <c r="W57" s="77"/>
      <c r="X57" s="77"/>
      <c r="Z57" s="129"/>
      <c r="AA57" s="129"/>
      <c r="AB57" s="129"/>
      <c r="AC57" s="129"/>
      <c r="AD57" s="129"/>
      <c r="AE57" s="129"/>
      <c r="AF57" s="129"/>
      <c r="AG57" s="129"/>
      <c r="AH57" s="129"/>
    </row>
    <row r="58" spans="1:34" ht="21.75" customHeight="1">
      <c r="A58" s="129"/>
      <c r="B58" s="129"/>
      <c r="C58" s="129"/>
      <c r="D58" s="129"/>
      <c r="E58" s="129"/>
      <c r="F58" s="129"/>
      <c r="H58" s="129"/>
      <c r="I58" s="129"/>
      <c r="J58" s="129"/>
      <c r="L58" s="129"/>
      <c r="M58" s="129"/>
      <c r="N58" s="129"/>
      <c r="O58" s="369" t="s">
        <v>139</v>
      </c>
      <c r="P58" s="370"/>
      <c r="Q58" s="371"/>
      <c r="R58" s="105">
        <v>223174</v>
      </c>
      <c r="S58" s="76">
        <v>217056</v>
      </c>
      <c r="T58" s="106">
        <v>220543</v>
      </c>
      <c r="U58" s="107">
        <v>221727</v>
      </c>
      <c r="V58" s="76">
        <v>216223</v>
      </c>
      <c r="W58" s="76"/>
      <c r="X58" s="76"/>
      <c r="Z58" s="129"/>
      <c r="AA58" s="129"/>
      <c r="AB58" s="129"/>
      <c r="AC58" s="129"/>
      <c r="AD58" s="129"/>
      <c r="AE58" s="129"/>
      <c r="AF58" s="129"/>
      <c r="AG58" s="129"/>
      <c r="AH58" s="129"/>
    </row>
    <row r="59" spans="14:34" ht="21.75" customHeight="1">
      <c r="N59" s="129"/>
      <c r="O59" s="369" t="s">
        <v>237</v>
      </c>
      <c r="P59" s="370"/>
      <c r="Q59" s="371"/>
      <c r="R59" s="105">
        <v>19</v>
      </c>
      <c r="S59" s="108" t="s">
        <v>364</v>
      </c>
      <c r="T59" s="109" t="s">
        <v>364</v>
      </c>
      <c r="U59" s="109" t="s">
        <v>364</v>
      </c>
      <c r="V59" s="109" t="s">
        <v>364</v>
      </c>
      <c r="W59" s="76"/>
      <c r="X59" s="76"/>
      <c r="Z59" s="129"/>
      <c r="AA59" s="129"/>
      <c r="AB59" s="129"/>
      <c r="AC59" s="129"/>
      <c r="AD59" s="129"/>
      <c r="AE59" s="129"/>
      <c r="AF59" s="129"/>
      <c r="AG59" s="129"/>
      <c r="AH59" s="129"/>
    </row>
    <row r="60" spans="14:34" ht="21.75" customHeight="1">
      <c r="N60" s="129"/>
      <c r="O60" s="369" t="s">
        <v>140</v>
      </c>
      <c r="P60" s="370"/>
      <c r="Q60" s="371"/>
      <c r="R60" s="105">
        <v>663303</v>
      </c>
      <c r="S60" s="107">
        <v>667658</v>
      </c>
      <c r="T60" s="106">
        <v>727187</v>
      </c>
      <c r="U60" s="107">
        <v>736811</v>
      </c>
      <c r="V60" s="106">
        <v>708897</v>
      </c>
      <c r="W60" s="129"/>
      <c r="Z60" s="129"/>
      <c r="AA60" s="129"/>
      <c r="AB60" s="129"/>
      <c r="AC60" s="129"/>
      <c r="AD60" s="129"/>
      <c r="AE60" s="129"/>
      <c r="AF60" s="129"/>
      <c r="AG60" s="129"/>
      <c r="AH60" s="129"/>
    </row>
    <row r="61" spans="14:34" ht="21.75" customHeight="1">
      <c r="N61" s="129"/>
      <c r="O61" s="369" t="s">
        <v>141</v>
      </c>
      <c r="P61" s="370"/>
      <c r="Q61" s="371"/>
      <c r="R61" s="105">
        <v>1012268</v>
      </c>
      <c r="S61" s="107">
        <v>1074618</v>
      </c>
      <c r="T61" s="106">
        <v>1153379</v>
      </c>
      <c r="U61" s="107">
        <v>1327892</v>
      </c>
      <c r="V61" s="107">
        <v>1290686</v>
      </c>
      <c r="Z61" s="129"/>
      <c r="AA61" s="129"/>
      <c r="AB61" s="129"/>
      <c r="AC61" s="129"/>
      <c r="AD61" s="129"/>
      <c r="AE61" s="129"/>
      <c r="AF61" s="129"/>
      <c r="AG61" s="129"/>
      <c r="AH61" s="129"/>
    </row>
    <row r="62" spans="14:34" ht="21.75" customHeight="1">
      <c r="N62" s="129"/>
      <c r="O62" s="374" t="s">
        <v>238</v>
      </c>
      <c r="P62" s="370"/>
      <c r="Q62" s="370"/>
      <c r="R62" s="110">
        <v>69437</v>
      </c>
      <c r="S62" s="106">
        <v>17810</v>
      </c>
      <c r="T62" s="106">
        <v>7582</v>
      </c>
      <c r="U62" s="106">
        <v>2667</v>
      </c>
      <c r="V62" s="111">
        <v>2108</v>
      </c>
      <c r="Z62" s="129"/>
      <c r="AA62" s="129"/>
      <c r="AB62" s="129"/>
      <c r="AC62" s="129"/>
      <c r="AD62" s="129"/>
      <c r="AE62" s="129"/>
      <c r="AF62" s="129"/>
      <c r="AG62" s="129"/>
      <c r="AH62" s="129"/>
    </row>
    <row r="63" spans="1:34" ht="21.75" customHeight="1">
      <c r="A63" s="129"/>
      <c r="B63" s="129"/>
      <c r="C63" s="129"/>
      <c r="D63" s="129"/>
      <c r="E63" s="129"/>
      <c r="F63" s="129"/>
      <c r="H63" s="129"/>
      <c r="I63" s="129"/>
      <c r="J63" s="129"/>
      <c r="L63" s="129"/>
      <c r="M63" s="129"/>
      <c r="N63" s="129"/>
      <c r="O63" s="374" t="s">
        <v>239</v>
      </c>
      <c r="P63" s="374"/>
      <c r="Q63" s="374"/>
      <c r="R63" s="110">
        <v>1970323</v>
      </c>
      <c r="S63" s="106">
        <v>1730544</v>
      </c>
      <c r="T63" s="106">
        <v>137239</v>
      </c>
      <c r="U63" s="106">
        <v>21455</v>
      </c>
      <c r="V63" s="111">
        <v>10962</v>
      </c>
      <c r="Z63" s="129"/>
      <c r="AA63" s="129"/>
      <c r="AB63" s="129"/>
      <c r="AC63" s="129"/>
      <c r="AD63" s="129"/>
      <c r="AE63" s="129"/>
      <c r="AF63" s="129"/>
      <c r="AG63" s="129"/>
      <c r="AH63" s="129"/>
    </row>
    <row r="64" spans="1:34" ht="21.75" customHeight="1">
      <c r="A64" s="129"/>
      <c r="B64" s="129"/>
      <c r="C64" s="129"/>
      <c r="D64" s="129"/>
      <c r="E64" s="129"/>
      <c r="F64" s="129"/>
      <c r="H64" s="129"/>
      <c r="I64" s="129"/>
      <c r="J64" s="129"/>
      <c r="L64" s="129"/>
      <c r="M64" s="129"/>
      <c r="N64" s="129"/>
      <c r="O64" s="376" t="s">
        <v>240</v>
      </c>
      <c r="P64" s="376"/>
      <c r="Q64" s="376"/>
      <c r="R64" s="112">
        <v>935637</v>
      </c>
      <c r="S64" s="113">
        <v>1309253</v>
      </c>
      <c r="T64" s="113">
        <v>1287479</v>
      </c>
      <c r="U64" s="113">
        <v>1220441</v>
      </c>
      <c r="V64" s="114">
        <v>580771</v>
      </c>
      <c r="Z64" s="129"/>
      <c r="AA64" s="129"/>
      <c r="AB64" s="129"/>
      <c r="AC64" s="129"/>
      <c r="AD64" s="129"/>
      <c r="AE64" s="129"/>
      <c r="AF64" s="129"/>
      <c r="AG64" s="129"/>
      <c r="AH64" s="129"/>
    </row>
    <row r="65" spans="1:34" ht="14.25" customHeight="1">
      <c r="A65" s="129"/>
      <c r="B65" s="129"/>
      <c r="C65" s="129"/>
      <c r="D65" s="129"/>
      <c r="E65" s="129"/>
      <c r="F65" s="129"/>
      <c r="H65" s="129"/>
      <c r="I65" s="129"/>
      <c r="J65" s="129"/>
      <c r="L65" s="129"/>
      <c r="M65" s="129"/>
      <c r="N65" s="129"/>
      <c r="O65" s="80" t="s">
        <v>241</v>
      </c>
      <c r="Q65" s="80"/>
      <c r="R65" s="80"/>
      <c r="S65" s="129"/>
      <c r="U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</row>
    <row r="66" spans="1:34" ht="14.25">
      <c r="A66" s="129"/>
      <c r="B66" s="129"/>
      <c r="C66" s="129"/>
      <c r="D66" s="129"/>
      <c r="E66" s="129"/>
      <c r="F66" s="129"/>
      <c r="H66" s="129"/>
      <c r="I66" s="129"/>
      <c r="J66" s="129"/>
      <c r="L66" s="129"/>
      <c r="M66" s="129"/>
      <c r="N66" s="129"/>
      <c r="O66" s="80"/>
      <c r="Q66" s="76"/>
      <c r="R66" s="76"/>
      <c r="S66" s="129"/>
      <c r="U66" s="129"/>
      <c r="V66" s="129"/>
      <c r="W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</row>
    <row r="67" spans="1:34" ht="14.25">
      <c r="A67" s="129"/>
      <c r="B67" s="129"/>
      <c r="C67" s="129"/>
      <c r="D67" s="129"/>
      <c r="E67" s="129"/>
      <c r="F67" s="129"/>
      <c r="H67" s="129"/>
      <c r="I67" s="129"/>
      <c r="J67" s="129"/>
      <c r="L67" s="129"/>
      <c r="M67" s="129"/>
      <c r="N67" s="129"/>
      <c r="Q67" s="76"/>
      <c r="R67" s="76"/>
      <c r="S67" s="129"/>
      <c r="U67" s="129"/>
      <c r="V67" s="129"/>
      <c r="W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</row>
    <row r="68" spans="1:34" ht="14.25">
      <c r="A68" s="129"/>
      <c r="B68" s="129"/>
      <c r="C68" s="129"/>
      <c r="D68" s="129"/>
      <c r="E68" s="129"/>
      <c r="F68" s="129"/>
      <c r="H68" s="129"/>
      <c r="I68" s="129"/>
      <c r="J68" s="129"/>
      <c r="L68" s="129"/>
      <c r="M68" s="129"/>
      <c r="N68" s="129"/>
      <c r="O68" s="80"/>
      <c r="S68" s="80"/>
      <c r="U68" s="129"/>
      <c r="V68" s="129"/>
      <c r="W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</row>
    <row r="69" spans="1:34" ht="14.25">
      <c r="A69" s="129"/>
      <c r="B69" s="129"/>
      <c r="C69" s="129"/>
      <c r="D69" s="129"/>
      <c r="E69" s="129"/>
      <c r="F69" s="129"/>
      <c r="H69" s="129"/>
      <c r="I69" s="129"/>
      <c r="J69" s="129"/>
      <c r="L69" s="129"/>
      <c r="M69" s="129"/>
      <c r="N69" s="129"/>
      <c r="O69" s="129"/>
      <c r="P69" s="80"/>
      <c r="Q69" s="129"/>
      <c r="R69" s="80"/>
      <c r="S69" s="80"/>
      <c r="U69" s="129"/>
      <c r="V69" s="129"/>
      <c r="W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</row>
    <row r="70" spans="1:34" ht="14.25">
      <c r="A70" s="129"/>
      <c r="B70" s="129"/>
      <c r="C70" s="129"/>
      <c r="D70" s="129"/>
      <c r="E70" s="129"/>
      <c r="F70" s="129"/>
      <c r="H70" s="129"/>
      <c r="I70" s="129"/>
      <c r="J70" s="129"/>
      <c r="L70" s="129"/>
      <c r="M70" s="129"/>
      <c r="N70" s="129"/>
      <c r="O70" s="129"/>
      <c r="P70" s="80"/>
      <c r="Q70" s="129"/>
      <c r="R70" s="76"/>
      <c r="S70" s="76"/>
      <c r="U70" s="129"/>
      <c r="V70" s="129"/>
      <c r="W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</row>
    <row r="71" spans="1:34" ht="14.25">
      <c r="A71" s="129"/>
      <c r="B71" s="129"/>
      <c r="C71" s="129"/>
      <c r="D71" s="129"/>
      <c r="E71" s="129"/>
      <c r="F71" s="129"/>
      <c r="H71" s="129"/>
      <c r="I71" s="129"/>
      <c r="J71" s="129"/>
      <c r="L71" s="129"/>
      <c r="M71" s="129"/>
      <c r="N71" s="129"/>
      <c r="O71" s="129"/>
      <c r="P71" s="107"/>
      <c r="Q71" s="129"/>
      <c r="R71" s="76"/>
      <c r="S71" s="76"/>
      <c r="U71" s="129"/>
      <c r="V71" s="129"/>
      <c r="W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</row>
    <row r="72" spans="1:34" ht="14.25">
      <c r="A72" s="129"/>
      <c r="B72" s="129"/>
      <c r="C72" s="129"/>
      <c r="D72" s="129"/>
      <c r="E72" s="129"/>
      <c r="F72" s="129"/>
      <c r="H72" s="129"/>
      <c r="I72" s="129"/>
      <c r="J72" s="129"/>
      <c r="L72" s="129"/>
      <c r="M72" s="129"/>
      <c r="N72" s="129"/>
      <c r="O72" s="129"/>
      <c r="P72" s="80"/>
      <c r="Q72" s="129"/>
      <c r="U72" s="129"/>
      <c r="V72" s="129"/>
      <c r="W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</row>
    <row r="73" spans="1:34" ht="14.25">
      <c r="A73" s="129"/>
      <c r="B73" s="129"/>
      <c r="C73" s="129"/>
      <c r="D73" s="129"/>
      <c r="E73" s="129"/>
      <c r="F73" s="129"/>
      <c r="H73" s="129"/>
      <c r="I73" s="129"/>
      <c r="J73" s="129"/>
      <c r="L73" s="129"/>
      <c r="M73" s="129"/>
      <c r="N73" s="129"/>
      <c r="O73" s="129"/>
      <c r="Q73" s="129"/>
      <c r="R73" s="129"/>
      <c r="S73" s="129"/>
      <c r="U73" s="129"/>
      <c r="V73" s="129"/>
      <c r="W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</row>
    <row r="74" spans="1:34" ht="14.25">
      <c r="A74" s="129"/>
      <c r="B74" s="129"/>
      <c r="C74" s="129"/>
      <c r="D74" s="129"/>
      <c r="E74" s="129"/>
      <c r="F74" s="129"/>
      <c r="H74" s="129"/>
      <c r="I74" s="129"/>
      <c r="J74" s="129"/>
      <c r="L74" s="129"/>
      <c r="M74" s="129"/>
      <c r="N74" s="129"/>
      <c r="O74" s="129"/>
      <c r="Q74" s="129"/>
      <c r="R74" s="129"/>
      <c r="S74" s="129"/>
      <c r="U74" s="129"/>
      <c r="V74" s="129"/>
      <c r="W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</row>
    <row r="75" spans="1:34" ht="14.25">
      <c r="A75" s="129"/>
      <c r="B75" s="129"/>
      <c r="C75" s="129"/>
      <c r="D75" s="129"/>
      <c r="E75" s="129"/>
      <c r="F75" s="129"/>
      <c r="H75" s="129"/>
      <c r="I75" s="129"/>
      <c r="J75" s="129"/>
      <c r="L75" s="129"/>
      <c r="M75" s="129"/>
      <c r="N75" s="129"/>
      <c r="O75" s="129"/>
      <c r="Q75" s="129"/>
      <c r="R75" s="129"/>
      <c r="S75" s="129"/>
      <c r="U75" s="129"/>
      <c r="V75" s="129"/>
      <c r="W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</row>
    <row r="76" spans="1:34" ht="14.25">
      <c r="A76" s="129"/>
      <c r="B76" s="129"/>
      <c r="C76" s="129"/>
      <c r="D76" s="129"/>
      <c r="E76" s="129"/>
      <c r="F76" s="129"/>
      <c r="H76" s="129"/>
      <c r="I76" s="129"/>
      <c r="J76" s="129"/>
      <c r="L76" s="129"/>
      <c r="M76" s="129"/>
      <c r="N76" s="129"/>
      <c r="O76" s="129"/>
      <c r="Q76" s="129"/>
      <c r="R76" s="129"/>
      <c r="S76" s="129"/>
      <c r="U76" s="129"/>
      <c r="V76" s="129"/>
      <c r="W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</row>
    <row r="77" spans="1:34" ht="14.25">
      <c r="A77" s="129"/>
      <c r="B77" s="129"/>
      <c r="C77" s="129"/>
      <c r="D77" s="129"/>
      <c r="E77" s="129"/>
      <c r="F77" s="129"/>
      <c r="H77" s="129"/>
      <c r="I77" s="129"/>
      <c r="J77" s="129"/>
      <c r="L77" s="129"/>
      <c r="M77" s="129"/>
      <c r="N77" s="129"/>
      <c r="O77" s="129"/>
      <c r="Q77" s="129"/>
      <c r="R77" s="129"/>
      <c r="S77" s="129"/>
      <c r="U77" s="129"/>
      <c r="V77" s="129"/>
      <c r="W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</row>
    <row r="78" spans="1:34" ht="14.25">
      <c r="A78" s="129"/>
      <c r="B78" s="129"/>
      <c r="C78" s="129"/>
      <c r="D78" s="129"/>
      <c r="E78" s="129"/>
      <c r="F78" s="129"/>
      <c r="H78" s="129"/>
      <c r="I78" s="129"/>
      <c r="J78" s="129"/>
      <c r="L78" s="129"/>
      <c r="M78" s="129"/>
      <c r="N78" s="129"/>
      <c r="O78" s="129"/>
      <c r="Q78" s="129"/>
      <c r="R78" s="129"/>
      <c r="S78" s="129"/>
      <c r="U78" s="129"/>
      <c r="V78" s="129"/>
      <c r="W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</row>
    <row r="79" spans="1:34" ht="14.25">
      <c r="A79" s="129"/>
      <c r="B79" s="129"/>
      <c r="C79" s="129"/>
      <c r="D79" s="129"/>
      <c r="E79" s="129"/>
      <c r="F79" s="129"/>
      <c r="H79" s="129"/>
      <c r="I79" s="129"/>
      <c r="J79" s="129"/>
      <c r="L79" s="129"/>
      <c r="M79" s="129"/>
      <c r="N79" s="129"/>
      <c r="O79" s="129"/>
      <c r="Q79" s="129"/>
      <c r="R79" s="129"/>
      <c r="S79" s="129"/>
      <c r="U79" s="129"/>
      <c r="V79" s="129"/>
      <c r="W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</row>
    <row r="80" spans="1:34" ht="14.25">
      <c r="A80" s="129"/>
      <c r="B80" s="129"/>
      <c r="C80" s="129"/>
      <c r="D80" s="129"/>
      <c r="E80" s="129"/>
      <c r="F80" s="129"/>
      <c r="H80" s="129"/>
      <c r="I80" s="129"/>
      <c r="J80" s="129"/>
      <c r="L80" s="129"/>
      <c r="M80" s="129"/>
      <c r="N80" s="129"/>
      <c r="O80" s="129"/>
      <c r="Q80" s="129"/>
      <c r="R80" s="129"/>
      <c r="S80" s="129"/>
      <c r="U80" s="129"/>
      <c r="V80" s="129"/>
      <c r="W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</row>
    <row r="81" spans="1:34" ht="14.25">
      <c r="A81" s="129"/>
      <c r="B81" s="129"/>
      <c r="C81" s="129"/>
      <c r="D81" s="129"/>
      <c r="E81" s="129"/>
      <c r="F81" s="129"/>
      <c r="H81" s="129"/>
      <c r="I81" s="129"/>
      <c r="J81" s="129"/>
      <c r="L81" s="129"/>
      <c r="M81" s="129"/>
      <c r="N81" s="129"/>
      <c r="O81" s="129"/>
      <c r="Q81" s="129"/>
      <c r="R81" s="129"/>
      <c r="S81" s="129"/>
      <c r="U81" s="129"/>
      <c r="V81" s="129"/>
      <c r="W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</row>
    <row r="82" spans="1:34" ht="14.25">
      <c r="A82" s="129"/>
      <c r="B82" s="129"/>
      <c r="C82" s="129"/>
      <c r="D82" s="129"/>
      <c r="E82" s="129"/>
      <c r="F82" s="129"/>
      <c r="H82" s="129"/>
      <c r="I82" s="129"/>
      <c r="J82" s="129"/>
      <c r="L82" s="129"/>
      <c r="M82" s="129"/>
      <c r="N82" s="129"/>
      <c r="O82" s="129"/>
      <c r="Q82" s="129"/>
      <c r="R82" s="129"/>
      <c r="S82" s="129"/>
      <c r="U82" s="129"/>
      <c r="V82" s="129"/>
      <c r="W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</row>
    <row r="83" spans="1:34" ht="14.25">
      <c r="A83" s="129"/>
      <c r="B83" s="129"/>
      <c r="C83" s="129"/>
      <c r="D83" s="129"/>
      <c r="E83" s="129"/>
      <c r="F83" s="129"/>
      <c r="H83" s="129"/>
      <c r="I83" s="129"/>
      <c r="J83" s="129"/>
      <c r="L83" s="129"/>
      <c r="M83" s="129"/>
      <c r="N83" s="129"/>
      <c r="O83" s="129"/>
      <c r="Q83" s="129"/>
      <c r="R83" s="129"/>
      <c r="S83" s="129"/>
      <c r="U83" s="129"/>
      <c r="V83" s="129"/>
      <c r="W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</row>
    <row r="84" spans="1:34" ht="14.25">
      <c r="A84" s="129"/>
      <c r="B84" s="129"/>
      <c r="C84" s="129"/>
      <c r="D84" s="129"/>
      <c r="E84" s="129"/>
      <c r="F84" s="129"/>
      <c r="H84" s="129"/>
      <c r="I84" s="129"/>
      <c r="J84" s="129"/>
      <c r="L84" s="129"/>
      <c r="M84" s="129"/>
      <c r="N84" s="129"/>
      <c r="O84" s="129"/>
      <c r="Q84" s="129"/>
      <c r="R84" s="129"/>
      <c r="S84" s="129"/>
      <c r="U84" s="129"/>
      <c r="V84" s="129"/>
      <c r="W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</row>
    <row r="85" spans="1:34" ht="14.25">
      <c r="A85" s="129"/>
      <c r="B85" s="129"/>
      <c r="C85" s="129"/>
      <c r="D85" s="129"/>
      <c r="E85" s="129"/>
      <c r="F85" s="129"/>
      <c r="H85" s="129"/>
      <c r="I85" s="129"/>
      <c r="J85" s="129"/>
      <c r="L85" s="129"/>
      <c r="M85" s="129"/>
      <c r="N85" s="129"/>
      <c r="O85" s="129"/>
      <c r="Q85" s="129"/>
      <c r="R85" s="129"/>
      <c r="S85" s="129"/>
      <c r="U85" s="129"/>
      <c r="V85" s="129"/>
      <c r="W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</row>
    <row r="86" spans="1:34" ht="14.25">
      <c r="A86" s="129"/>
      <c r="B86" s="129"/>
      <c r="C86" s="129"/>
      <c r="D86" s="129"/>
      <c r="E86" s="129"/>
      <c r="F86" s="129"/>
      <c r="H86" s="129"/>
      <c r="I86" s="129"/>
      <c r="J86" s="129"/>
      <c r="L86" s="129"/>
      <c r="M86" s="129"/>
      <c r="N86" s="129"/>
      <c r="O86" s="129"/>
      <c r="Q86" s="129"/>
      <c r="R86" s="129"/>
      <c r="S86" s="129"/>
      <c r="U86" s="129"/>
      <c r="V86" s="129"/>
      <c r="W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</row>
    <row r="87" spans="1:34" ht="14.25">
      <c r="A87" s="129"/>
      <c r="B87" s="129"/>
      <c r="C87" s="129"/>
      <c r="D87" s="129"/>
      <c r="E87" s="129"/>
      <c r="F87" s="129"/>
      <c r="H87" s="129"/>
      <c r="I87" s="129"/>
      <c r="J87" s="129"/>
      <c r="L87" s="129"/>
      <c r="M87" s="129"/>
      <c r="N87" s="129"/>
      <c r="O87" s="129"/>
      <c r="Q87" s="129"/>
      <c r="R87" s="129"/>
      <c r="S87" s="129"/>
      <c r="U87" s="129"/>
      <c r="V87" s="129"/>
      <c r="W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</row>
    <row r="88" spans="1:34" ht="14.25">
      <c r="A88" s="129"/>
      <c r="B88" s="129"/>
      <c r="C88" s="129"/>
      <c r="D88" s="129"/>
      <c r="E88" s="129"/>
      <c r="F88" s="129"/>
      <c r="H88" s="129"/>
      <c r="I88" s="129"/>
      <c r="J88" s="129"/>
      <c r="L88" s="129"/>
      <c r="M88" s="129"/>
      <c r="N88" s="129"/>
      <c r="O88" s="129"/>
      <c r="Q88" s="129"/>
      <c r="R88" s="129"/>
      <c r="S88" s="129"/>
      <c r="U88" s="129"/>
      <c r="V88" s="129"/>
      <c r="W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</row>
    <row r="89" spans="1:34" ht="14.25">
      <c r="A89" s="129"/>
      <c r="B89" s="129"/>
      <c r="C89" s="129"/>
      <c r="D89" s="129"/>
      <c r="E89" s="129"/>
      <c r="F89" s="129"/>
      <c r="H89" s="129"/>
      <c r="I89" s="129"/>
      <c r="J89" s="129"/>
      <c r="L89" s="129"/>
      <c r="M89" s="129"/>
      <c r="N89" s="129"/>
      <c r="O89" s="129"/>
      <c r="Q89" s="129"/>
      <c r="R89" s="129"/>
      <c r="S89" s="129"/>
      <c r="U89" s="129"/>
      <c r="V89" s="129"/>
      <c r="W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</row>
    <row r="90" spans="14:34" ht="14.25">
      <c r="N90" s="129"/>
      <c r="V90" s="129"/>
      <c r="W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</row>
    <row r="91" spans="14:34" ht="14.25">
      <c r="N91" s="129"/>
      <c r="V91" s="129"/>
      <c r="W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</row>
    <row r="92" spans="14:34" ht="14.25">
      <c r="N92" s="129"/>
      <c r="V92" s="129"/>
      <c r="W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</row>
    <row r="93" spans="14:34" ht="14.25">
      <c r="N93" s="129"/>
      <c r="V93" s="129"/>
      <c r="W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</row>
  </sheetData>
  <sheetProtection/>
  <mergeCells count="71">
    <mergeCell ref="A2:X2"/>
    <mergeCell ref="A4:C5"/>
    <mergeCell ref="D4:G4"/>
    <mergeCell ref="H4:K4"/>
    <mergeCell ref="Q4:T4"/>
    <mergeCell ref="U4:X4"/>
    <mergeCell ref="O5:P5"/>
    <mergeCell ref="L4:P4"/>
    <mergeCell ref="A6:C6"/>
    <mergeCell ref="A10:A11"/>
    <mergeCell ref="A12:C12"/>
    <mergeCell ref="W47:X4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A25"/>
    <mergeCell ref="A32:M32"/>
    <mergeCell ref="O35:Q35"/>
    <mergeCell ref="A36:C36"/>
    <mergeCell ref="O32:V32"/>
    <mergeCell ref="A34:C34"/>
    <mergeCell ref="D34:E34"/>
    <mergeCell ref="F34:G34"/>
    <mergeCell ref="H34:I34"/>
    <mergeCell ref="J34:K34"/>
    <mergeCell ref="L34:M34"/>
    <mergeCell ref="O34:Q34"/>
    <mergeCell ref="A42:C42"/>
    <mergeCell ref="A39:C39"/>
    <mergeCell ref="P39:Q39"/>
    <mergeCell ref="P40:Q40"/>
    <mergeCell ref="O38:Q38"/>
    <mergeCell ref="A48:C48"/>
    <mergeCell ref="O48:Q48"/>
    <mergeCell ref="O44:Q44"/>
    <mergeCell ref="O49:Q49"/>
    <mergeCell ref="A45:C45"/>
    <mergeCell ref="O47:Q47"/>
    <mergeCell ref="A51:C51"/>
    <mergeCell ref="O55:Q55"/>
    <mergeCell ref="A54:C54"/>
    <mergeCell ref="O54:Q54"/>
    <mergeCell ref="O52:Q52"/>
    <mergeCell ref="O53:Q53"/>
    <mergeCell ref="W50:X50"/>
    <mergeCell ref="W51:X51"/>
    <mergeCell ref="W52:X52"/>
    <mergeCell ref="W53:X53"/>
    <mergeCell ref="O64:Q64"/>
    <mergeCell ref="O41:Q41"/>
    <mergeCell ref="O42:Q42"/>
    <mergeCell ref="O43:Q43"/>
    <mergeCell ref="O45:Q45"/>
    <mergeCell ref="O46:Q46"/>
    <mergeCell ref="O60:Q60"/>
    <mergeCell ref="O50:Q50"/>
    <mergeCell ref="O51:Q51"/>
    <mergeCell ref="O61:Q61"/>
    <mergeCell ref="O62:Q62"/>
    <mergeCell ref="O63:Q63"/>
    <mergeCell ref="O56:Q56"/>
    <mergeCell ref="O57:Q57"/>
    <mergeCell ref="O58:Q58"/>
    <mergeCell ref="O59:Q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90" zoomScaleNormal="90" zoomScalePageLayoutView="0" workbookViewId="0" topLeftCell="E1">
      <selection activeCell="O4" sqref="O4:O5"/>
    </sheetView>
  </sheetViews>
  <sheetFormatPr defaultColWidth="10.59765625" defaultRowHeight="15"/>
  <cols>
    <col min="1" max="1" width="17.09765625" style="129" customWidth="1"/>
    <col min="2" max="2" width="14.19921875" style="129" customWidth="1"/>
    <col min="3" max="4" width="14.09765625" style="129" customWidth="1"/>
    <col min="5" max="5" width="13.09765625" style="129" customWidth="1"/>
    <col min="6" max="6" width="14.09765625" style="129" customWidth="1"/>
    <col min="7" max="9" width="13.09765625" style="129" customWidth="1"/>
    <col min="10" max="10" width="15.3984375" style="129" customWidth="1"/>
    <col min="11" max="11" width="14.09765625" style="129" customWidth="1"/>
    <col min="12" max="15" width="13.09765625" style="129" customWidth="1"/>
    <col min="16" max="16" width="10.59765625" style="129" customWidth="1"/>
    <col min="17" max="17" width="14.19921875" style="129" customWidth="1"/>
    <col min="18" max="16384" width="10.59765625" style="129" customWidth="1"/>
  </cols>
  <sheetData>
    <row r="1" spans="1:15" s="170" customFormat="1" ht="19.5" customHeight="1">
      <c r="A1" s="5" t="s">
        <v>255</v>
      </c>
      <c r="O1" s="7" t="s">
        <v>258</v>
      </c>
    </row>
    <row r="2" spans="1:15" s="232" customFormat="1" ht="19.5" customHeight="1">
      <c r="A2" s="273" t="s">
        <v>256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2:15" ht="18" customHeight="1" thickBo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 t="s">
        <v>18</v>
      </c>
    </row>
    <row r="4" spans="1:15" ht="17.25" customHeight="1">
      <c r="A4" s="414" t="s">
        <v>257</v>
      </c>
      <c r="B4" s="271" t="s">
        <v>397</v>
      </c>
      <c r="C4" s="271" t="s">
        <v>143</v>
      </c>
      <c r="D4" s="416" t="s">
        <v>144</v>
      </c>
      <c r="E4" s="416" t="s">
        <v>145</v>
      </c>
      <c r="F4" s="271" t="s">
        <v>146</v>
      </c>
      <c r="G4" s="416" t="s">
        <v>398</v>
      </c>
      <c r="H4" s="416" t="s">
        <v>399</v>
      </c>
      <c r="I4" s="271" t="s">
        <v>147</v>
      </c>
      <c r="J4" s="271" t="s">
        <v>148</v>
      </c>
      <c r="K4" s="271" t="s">
        <v>28</v>
      </c>
      <c r="L4" s="271" t="s">
        <v>149</v>
      </c>
      <c r="M4" s="410" t="s">
        <v>150</v>
      </c>
      <c r="N4" s="410" t="s">
        <v>151</v>
      </c>
      <c r="O4" s="412" t="s">
        <v>152</v>
      </c>
    </row>
    <row r="5" spans="1:15" ht="17.25" customHeight="1">
      <c r="A5" s="415"/>
      <c r="B5" s="272"/>
      <c r="C5" s="272"/>
      <c r="D5" s="417"/>
      <c r="E5" s="417"/>
      <c r="F5" s="272"/>
      <c r="G5" s="417"/>
      <c r="H5" s="417"/>
      <c r="I5" s="272"/>
      <c r="J5" s="272"/>
      <c r="K5" s="272"/>
      <c r="L5" s="272"/>
      <c r="M5" s="411"/>
      <c r="N5" s="411"/>
      <c r="O5" s="413"/>
    </row>
    <row r="6" spans="1:17" ht="17.25" customHeight="1">
      <c r="A6" s="143" t="s">
        <v>388</v>
      </c>
      <c r="B6" s="88">
        <f>SUM(J6:O6,'１５０'!B6:O6)</f>
        <v>465124529</v>
      </c>
      <c r="C6" s="76">
        <f>SUM('１５０'!P6,'１５２'!B6:N6)</f>
        <v>452081764</v>
      </c>
      <c r="D6" s="76">
        <f>B6-C6</f>
        <v>13042765</v>
      </c>
      <c r="E6" s="74">
        <v>6278388</v>
      </c>
      <c r="F6" s="76">
        <f>D6-E6</f>
        <v>6764377</v>
      </c>
      <c r="G6" s="115">
        <v>2.8</v>
      </c>
      <c r="H6" s="115">
        <v>71.8</v>
      </c>
      <c r="I6" s="117">
        <v>0.42</v>
      </c>
      <c r="J6" s="119">
        <v>162347530</v>
      </c>
      <c r="K6" s="119">
        <v>9369785</v>
      </c>
      <c r="L6" s="119">
        <v>3835822</v>
      </c>
      <c r="M6" s="119">
        <v>867173</v>
      </c>
      <c r="N6" s="119">
        <v>750550</v>
      </c>
      <c r="O6" s="119">
        <v>4176717</v>
      </c>
      <c r="Q6" s="226"/>
    </row>
    <row r="7" spans="1:17" ht="17.25" customHeight="1">
      <c r="A7" s="133">
        <v>5</v>
      </c>
      <c r="B7" s="88">
        <f>SUM(J7:O7,'１５０'!B7:O7)</f>
        <v>510849980</v>
      </c>
      <c r="C7" s="76">
        <f>SUM('１５０'!P7,'１５２'!B7:N7)</f>
        <v>494434874</v>
      </c>
      <c r="D7" s="76">
        <f>B7-C7</f>
        <v>16415106</v>
      </c>
      <c r="E7" s="76">
        <v>9258364</v>
      </c>
      <c r="F7" s="76">
        <f>D7-E7</f>
        <v>7156742</v>
      </c>
      <c r="G7" s="116">
        <v>2.9</v>
      </c>
      <c r="H7" s="116">
        <v>74.4</v>
      </c>
      <c r="I7" s="118">
        <v>0.421</v>
      </c>
      <c r="J7" s="120">
        <v>163054219</v>
      </c>
      <c r="K7" s="120">
        <v>10175987</v>
      </c>
      <c r="L7" s="120">
        <v>4563091</v>
      </c>
      <c r="M7" s="120">
        <v>845778</v>
      </c>
      <c r="N7" s="120">
        <v>731526</v>
      </c>
      <c r="O7" s="120">
        <v>3724121</v>
      </c>
      <c r="Q7" s="226"/>
    </row>
    <row r="8" spans="1:17" ht="17.25" customHeight="1">
      <c r="A8" s="133">
        <v>6</v>
      </c>
      <c r="B8" s="88">
        <v>523745556</v>
      </c>
      <c r="C8" s="76">
        <f>SUM('１５０'!P8,'１５２'!B8:N8)</f>
        <v>511183660</v>
      </c>
      <c r="D8" s="76">
        <f>B8-C8</f>
        <v>12561896</v>
      </c>
      <c r="E8" s="76">
        <v>5593910</v>
      </c>
      <c r="F8" s="76">
        <f>D8-E8</f>
        <v>6967986</v>
      </c>
      <c r="G8" s="116">
        <v>2.7</v>
      </c>
      <c r="H8" s="116">
        <v>74.7</v>
      </c>
      <c r="I8" s="118">
        <v>0.429</v>
      </c>
      <c r="J8" s="120">
        <v>160001515</v>
      </c>
      <c r="K8" s="120">
        <v>10288542</v>
      </c>
      <c r="L8" s="120">
        <v>5950014</v>
      </c>
      <c r="M8" s="120">
        <v>822408</v>
      </c>
      <c r="N8" s="120">
        <v>637679</v>
      </c>
      <c r="O8" s="120">
        <v>4325589</v>
      </c>
      <c r="Q8" s="226"/>
    </row>
    <row r="9" spans="1:17" ht="17.25" customHeight="1">
      <c r="A9" s="133">
        <v>7</v>
      </c>
      <c r="B9" s="88">
        <v>539325314</v>
      </c>
      <c r="C9" s="76">
        <f>SUM('１５０'!P9,'１５２'!B9:N9)</f>
        <v>525980085</v>
      </c>
      <c r="D9" s="76">
        <f>B9-C9</f>
        <v>13345229</v>
      </c>
      <c r="E9" s="76">
        <v>5955099</v>
      </c>
      <c r="F9" s="76">
        <f>D9-E9</f>
        <v>7390130</v>
      </c>
      <c r="G9" s="116">
        <v>2.8</v>
      </c>
      <c r="H9" s="116">
        <v>75.1</v>
      </c>
      <c r="I9" s="118">
        <v>0.429</v>
      </c>
      <c r="J9" s="120">
        <v>167863336</v>
      </c>
      <c r="K9" s="120">
        <v>10503837</v>
      </c>
      <c r="L9" s="120">
        <v>4685536</v>
      </c>
      <c r="M9" s="120">
        <v>840651</v>
      </c>
      <c r="N9" s="120">
        <v>616341</v>
      </c>
      <c r="O9" s="120">
        <v>4383744</v>
      </c>
      <c r="Q9" s="226"/>
    </row>
    <row r="10" spans="1:17" s="123" customFormat="1" ht="17.25" customHeight="1">
      <c r="A10" s="125">
        <v>8</v>
      </c>
      <c r="B10" s="249">
        <f>SUM(B20,B55)</f>
        <v>555443319</v>
      </c>
      <c r="C10" s="249">
        <f>SUM(C20,C55)</f>
        <v>541635370</v>
      </c>
      <c r="D10" s="249">
        <f>SUM(D20,D55)</f>
        <v>13807949</v>
      </c>
      <c r="E10" s="249">
        <f>SUM(E20,E55)</f>
        <v>5658330</v>
      </c>
      <c r="F10" s="249">
        <f>SUM(F20,F55)</f>
        <v>8149619</v>
      </c>
      <c r="G10" s="233">
        <v>2.9</v>
      </c>
      <c r="H10" s="233">
        <v>79.8</v>
      </c>
      <c r="I10" s="234">
        <v>0.43</v>
      </c>
      <c r="J10" s="269">
        <f aca="true" t="shared" si="0" ref="J10:O10">SUM(J20,J55)</f>
        <v>175029005</v>
      </c>
      <c r="K10" s="269">
        <f t="shared" si="0"/>
        <v>10898737</v>
      </c>
      <c r="L10" s="269">
        <f t="shared" si="0"/>
        <v>2423540</v>
      </c>
      <c r="M10" s="269">
        <f t="shared" si="0"/>
        <v>874065</v>
      </c>
      <c r="N10" s="269">
        <f t="shared" si="0"/>
        <v>596202</v>
      </c>
      <c r="O10" s="269">
        <f t="shared" si="0"/>
        <v>4956293</v>
      </c>
      <c r="Q10" s="235"/>
    </row>
    <row r="11" spans="1:15" ht="17.25" customHeight="1">
      <c r="A11" s="179"/>
      <c r="B11" s="180"/>
      <c r="C11" s="82"/>
      <c r="D11" s="82"/>
      <c r="E11" s="82"/>
      <c r="F11" s="82"/>
      <c r="G11" s="227"/>
      <c r="H11" s="227"/>
      <c r="I11" s="228"/>
      <c r="J11" s="82"/>
      <c r="K11" s="82"/>
      <c r="L11" s="82"/>
      <c r="M11" s="82"/>
      <c r="N11" s="82"/>
      <c r="O11" s="82"/>
    </row>
    <row r="12" spans="1:17" ht="17.25" customHeight="1">
      <c r="A12" s="238" t="s">
        <v>153</v>
      </c>
      <c r="B12" s="88">
        <f>SUM(J12:O12,'１５０'!B12:O12)</f>
        <v>193020811</v>
      </c>
      <c r="C12" s="76">
        <f>SUM('１５０'!P12,'１５２'!B12:N12)</f>
        <v>188773914</v>
      </c>
      <c r="D12" s="76">
        <f>B12-C12</f>
        <v>4246897</v>
      </c>
      <c r="E12" s="76">
        <v>2999864</v>
      </c>
      <c r="F12" s="76">
        <f>D12-E12</f>
        <v>1247033</v>
      </c>
      <c r="G12" s="229">
        <v>1.3</v>
      </c>
      <c r="H12" s="229">
        <v>68.4</v>
      </c>
      <c r="I12" s="230">
        <v>0.845</v>
      </c>
      <c r="J12" s="76">
        <v>79362116</v>
      </c>
      <c r="K12" s="76">
        <v>3930838</v>
      </c>
      <c r="L12" s="76">
        <v>1108122</v>
      </c>
      <c r="M12" s="76">
        <v>108079</v>
      </c>
      <c r="N12" s="76">
        <v>134345</v>
      </c>
      <c r="O12" s="76">
        <v>1436975</v>
      </c>
      <c r="Q12" s="226"/>
    </row>
    <row r="13" spans="1:17" ht="17.25" customHeight="1">
      <c r="A13" s="238" t="s">
        <v>154</v>
      </c>
      <c r="B13" s="88">
        <f>SUM(J13:O13,'１５０'!B13:O13)</f>
        <v>23842817</v>
      </c>
      <c r="C13" s="76">
        <f>SUM('１５０'!P13,'１５２'!B13:N13)</f>
        <v>23583339</v>
      </c>
      <c r="D13" s="76">
        <f aca="true" t="shared" si="1" ref="D13:D19">B13-C13</f>
        <v>259478</v>
      </c>
      <c r="E13" s="76">
        <v>163160</v>
      </c>
      <c r="F13" s="76">
        <f aca="true" t="shared" si="2" ref="F13:F19">D13-E13</f>
        <v>96318</v>
      </c>
      <c r="G13" s="229">
        <v>0.9</v>
      </c>
      <c r="H13" s="229">
        <v>94.4</v>
      </c>
      <c r="I13" s="230">
        <v>0.661</v>
      </c>
      <c r="J13" s="76">
        <v>9198078</v>
      </c>
      <c r="K13" s="76">
        <v>500033</v>
      </c>
      <c r="L13" s="76">
        <v>84549</v>
      </c>
      <c r="M13" s="76">
        <v>19635</v>
      </c>
      <c r="N13" s="77">
        <v>113051</v>
      </c>
      <c r="O13" s="76">
        <v>212916</v>
      </c>
      <c r="Q13" s="226"/>
    </row>
    <row r="14" spans="1:17" ht="17.25" customHeight="1">
      <c r="A14" s="238" t="s">
        <v>155</v>
      </c>
      <c r="B14" s="88">
        <f>SUM(J14:O14,'１５０'!B14:O14)</f>
        <v>49224126</v>
      </c>
      <c r="C14" s="76">
        <f>SUM('１５０'!P14,'１５２'!B14:N14)</f>
        <v>48154602</v>
      </c>
      <c r="D14" s="76">
        <f t="shared" si="1"/>
        <v>1069524</v>
      </c>
      <c r="E14" s="76">
        <v>450341</v>
      </c>
      <c r="F14" s="76">
        <f t="shared" si="2"/>
        <v>619183</v>
      </c>
      <c r="G14" s="229">
        <v>2.9</v>
      </c>
      <c r="H14" s="229">
        <v>87.7</v>
      </c>
      <c r="I14" s="230">
        <v>0.77</v>
      </c>
      <c r="J14" s="76">
        <v>16064414</v>
      </c>
      <c r="K14" s="76">
        <v>973971</v>
      </c>
      <c r="L14" s="76">
        <v>216638</v>
      </c>
      <c r="M14" s="76">
        <v>140119</v>
      </c>
      <c r="N14" s="76">
        <v>41732</v>
      </c>
      <c r="O14" s="76">
        <v>389833</v>
      </c>
      <c r="Q14" s="226"/>
    </row>
    <row r="15" spans="1:17" ht="17.25" customHeight="1">
      <c r="A15" s="238" t="s">
        <v>156</v>
      </c>
      <c r="B15" s="88">
        <f>SUM(J15:O15,'１５０'!B15:O15)</f>
        <v>15810537</v>
      </c>
      <c r="C15" s="76">
        <f>SUM('１５０'!P15,'１５２'!B15:N15)</f>
        <v>15217339</v>
      </c>
      <c r="D15" s="76">
        <f t="shared" si="1"/>
        <v>593198</v>
      </c>
      <c r="E15" s="76">
        <v>166067</v>
      </c>
      <c r="F15" s="76">
        <f t="shared" si="2"/>
        <v>427131</v>
      </c>
      <c r="G15" s="229">
        <v>5.8</v>
      </c>
      <c r="H15" s="229">
        <v>80.2</v>
      </c>
      <c r="I15" s="230">
        <v>0.339</v>
      </c>
      <c r="J15" s="76">
        <v>2686469</v>
      </c>
      <c r="K15" s="76">
        <v>275996</v>
      </c>
      <c r="L15" s="76">
        <v>39857</v>
      </c>
      <c r="M15" s="77" t="s">
        <v>216</v>
      </c>
      <c r="N15" s="76">
        <v>13790</v>
      </c>
      <c r="O15" s="76">
        <v>145859</v>
      </c>
      <c r="Q15" s="226"/>
    </row>
    <row r="16" spans="1:17" ht="17.25" customHeight="1">
      <c r="A16" s="238" t="s">
        <v>157</v>
      </c>
      <c r="B16" s="88">
        <f>SUM(J16:O16,'１５０'!B16:O16)</f>
        <v>13373911</v>
      </c>
      <c r="C16" s="76">
        <f>SUM('１５０'!P16,'１５２'!B16:N16)</f>
        <v>13256996</v>
      </c>
      <c r="D16" s="76">
        <f t="shared" si="1"/>
        <v>116915</v>
      </c>
      <c r="E16" s="76">
        <v>13933</v>
      </c>
      <c r="F16" s="76">
        <f t="shared" si="2"/>
        <v>102982</v>
      </c>
      <c r="G16" s="229">
        <v>1.4</v>
      </c>
      <c r="H16" s="229">
        <v>87.4</v>
      </c>
      <c r="I16" s="230">
        <v>0.258</v>
      </c>
      <c r="J16" s="76">
        <v>2066364</v>
      </c>
      <c r="K16" s="76">
        <v>233777</v>
      </c>
      <c r="L16" s="76">
        <v>31237</v>
      </c>
      <c r="M16" s="77" t="s">
        <v>216</v>
      </c>
      <c r="N16" s="77">
        <v>3138</v>
      </c>
      <c r="O16" s="76">
        <v>135270</v>
      </c>
      <c r="Q16" s="226"/>
    </row>
    <row r="17" spans="1:17" ht="17.25" customHeight="1">
      <c r="A17" s="238" t="s">
        <v>158</v>
      </c>
      <c r="B17" s="88">
        <f>SUM(J17:O17,'１５０'!B17:O17)</f>
        <v>28777081</v>
      </c>
      <c r="C17" s="76">
        <f>SUM('１５０'!P17,'１５２'!B17:N17)</f>
        <v>28257694</v>
      </c>
      <c r="D17" s="76">
        <f t="shared" si="1"/>
        <v>519387</v>
      </c>
      <c r="E17" s="76">
        <v>282749</v>
      </c>
      <c r="F17" s="76">
        <f t="shared" si="2"/>
        <v>236638</v>
      </c>
      <c r="G17" s="229">
        <v>1.7</v>
      </c>
      <c r="H17" s="229">
        <v>84.8</v>
      </c>
      <c r="I17" s="230">
        <v>0.741</v>
      </c>
      <c r="J17" s="76">
        <v>10030243</v>
      </c>
      <c r="K17" s="76">
        <v>630170</v>
      </c>
      <c r="L17" s="76">
        <v>135050</v>
      </c>
      <c r="M17" s="76">
        <v>213767</v>
      </c>
      <c r="N17" s="76">
        <v>218358</v>
      </c>
      <c r="O17" s="76">
        <v>278012</v>
      </c>
      <c r="Q17" s="226"/>
    </row>
    <row r="18" spans="1:17" ht="17.25" customHeight="1">
      <c r="A18" s="238" t="s">
        <v>159</v>
      </c>
      <c r="B18" s="88">
        <f>SUM(J18:O18,'１５０'!B18:O18)</f>
        <v>11783276</v>
      </c>
      <c r="C18" s="76">
        <f>SUM('１５０'!P18,'１５２'!B18:N18)</f>
        <v>11710437</v>
      </c>
      <c r="D18" s="76">
        <f t="shared" si="1"/>
        <v>72839</v>
      </c>
      <c r="E18" s="76">
        <v>51176</v>
      </c>
      <c r="F18" s="76">
        <f t="shared" si="2"/>
        <v>21663</v>
      </c>
      <c r="G18" s="229">
        <v>0.3</v>
      </c>
      <c r="H18" s="229">
        <v>95.3</v>
      </c>
      <c r="I18" s="230">
        <v>0.495</v>
      </c>
      <c r="J18" s="76">
        <v>3168126</v>
      </c>
      <c r="K18" s="76">
        <v>257106</v>
      </c>
      <c r="L18" s="76">
        <v>46028</v>
      </c>
      <c r="M18" s="76">
        <v>29200</v>
      </c>
      <c r="N18" s="77">
        <v>1494</v>
      </c>
      <c r="O18" s="76">
        <v>128762</v>
      </c>
      <c r="Q18" s="226"/>
    </row>
    <row r="19" spans="1:17" ht="17.25" customHeight="1">
      <c r="A19" s="238" t="s">
        <v>160</v>
      </c>
      <c r="B19" s="88">
        <f>SUM(J19:O19,'１５０'!B19:O19)</f>
        <v>27035468</v>
      </c>
      <c r="C19" s="76">
        <f>SUM('１５０'!P19,'１５２'!B19:N19)</f>
        <v>26538872</v>
      </c>
      <c r="D19" s="76">
        <f t="shared" si="1"/>
        <v>496596</v>
      </c>
      <c r="E19" s="76">
        <v>82109</v>
      </c>
      <c r="F19" s="76">
        <f t="shared" si="2"/>
        <v>414487</v>
      </c>
      <c r="G19" s="229">
        <v>3.3</v>
      </c>
      <c r="H19" s="229">
        <v>83.2</v>
      </c>
      <c r="I19" s="230">
        <v>0.744</v>
      </c>
      <c r="J19" s="76">
        <v>9438990</v>
      </c>
      <c r="K19" s="76">
        <v>540249</v>
      </c>
      <c r="L19" s="76">
        <v>130365</v>
      </c>
      <c r="M19" s="77" t="s">
        <v>216</v>
      </c>
      <c r="N19" s="77">
        <v>2001</v>
      </c>
      <c r="O19" s="76">
        <v>243130</v>
      </c>
      <c r="Q19" s="226"/>
    </row>
    <row r="20" spans="1:17" s="123" customFormat="1" ht="17.25" customHeight="1">
      <c r="A20" s="239" t="s">
        <v>161</v>
      </c>
      <c r="B20" s="249">
        <f>SUM(B12:B19)</f>
        <v>362868027</v>
      </c>
      <c r="C20" s="249">
        <f>SUM(C12:C19)</f>
        <v>355493193</v>
      </c>
      <c r="D20" s="249">
        <f>SUM(D12:D19)</f>
        <v>7374834</v>
      </c>
      <c r="E20" s="249">
        <f>SUM(E12:E19)</f>
        <v>4209399</v>
      </c>
      <c r="F20" s="249">
        <f>SUM(F12:F19)</f>
        <v>3165435</v>
      </c>
      <c r="G20" s="62">
        <v>1.8</v>
      </c>
      <c r="H20" s="62">
        <v>85.2</v>
      </c>
      <c r="I20" s="70">
        <v>0.607</v>
      </c>
      <c r="J20" s="249">
        <f aca="true" t="shared" si="3" ref="J20:O20">SUM(J12:J19)</f>
        <v>132014800</v>
      </c>
      <c r="K20" s="249">
        <f t="shared" si="3"/>
        <v>7342140</v>
      </c>
      <c r="L20" s="249">
        <f t="shared" si="3"/>
        <v>1791846</v>
      </c>
      <c r="M20" s="249">
        <f t="shared" si="3"/>
        <v>510800</v>
      </c>
      <c r="N20" s="249">
        <f t="shared" si="3"/>
        <v>527909</v>
      </c>
      <c r="O20" s="249">
        <f t="shared" si="3"/>
        <v>2970757</v>
      </c>
      <c r="Q20" s="236"/>
    </row>
    <row r="21" spans="1:17" ht="17.25" customHeight="1">
      <c r="A21" s="238"/>
      <c r="B21" s="180"/>
      <c r="C21" s="82"/>
      <c r="D21" s="82"/>
      <c r="E21" s="82"/>
      <c r="F21" s="82"/>
      <c r="G21" s="227"/>
      <c r="H21" s="227"/>
      <c r="I21" s="228"/>
      <c r="J21" s="82"/>
      <c r="K21" s="82"/>
      <c r="L21" s="82"/>
      <c r="M21" s="82"/>
      <c r="N21" s="82"/>
      <c r="O21" s="82"/>
      <c r="Q21" s="226"/>
    </row>
    <row r="22" spans="1:17" ht="17.25" customHeight="1">
      <c r="A22" s="238" t="s">
        <v>162</v>
      </c>
      <c r="B22" s="88">
        <f>SUM(J22:O22,'１５０'!B22:O22)</f>
        <v>5349095</v>
      </c>
      <c r="C22" s="76">
        <f>SUM('１５０'!P22,'１５２'!B22:N22)</f>
        <v>5207717</v>
      </c>
      <c r="D22" s="76">
        <f>B22-C22</f>
        <v>141378</v>
      </c>
      <c r="E22" s="76">
        <v>4895</v>
      </c>
      <c r="F22" s="76">
        <f>D22-E22</f>
        <v>136483</v>
      </c>
      <c r="G22" s="231">
        <v>4.3</v>
      </c>
      <c r="H22" s="229">
        <v>81.7</v>
      </c>
      <c r="I22" s="230">
        <v>0.443</v>
      </c>
      <c r="J22" s="76">
        <v>1497457</v>
      </c>
      <c r="K22" s="76">
        <v>105910</v>
      </c>
      <c r="L22" s="76">
        <v>20038</v>
      </c>
      <c r="M22" s="77" t="s">
        <v>216</v>
      </c>
      <c r="N22" s="76">
        <v>47299</v>
      </c>
      <c r="O22" s="76">
        <v>46892</v>
      </c>
      <c r="Q22" s="226"/>
    </row>
    <row r="23" spans="1:17" ht="17.25" customHeight="1">
      <c r="A23" s="238" t="s">
        <v>163</v>
      </c>
      <c r="B23" s="88">
        <f>SUM(J23:O23,'１５０'!B23:O23)</f>
        <v>6762910</v>
      </c>
      <c r="C23" s="76">
        <f>SUM('１５０'!P23,'１５２'!B23:N23)</f>
        <v>6586909</v>
      </c>
      <c r="D23" s="76">
        <f aca="true" t="shared" si="4" ref="D23:D54">B23-C23</f>
        <v>176001</v>
      </c>
      <c r="E23" s="76">
        <v>6487</v>
      </c>
      <c r="F23" s="76">
        <f aca="true" t="shared" si="5" ref="F23:F54">D23-E23</f>
        <v>169514</v>
      </c>
      <c r="G23" s="229">
        <v>4.8</v>
      </c>
      <c r="H23" s="229">
        <v>80.1</v>
      </c>
      <c r="I23" s="230">
        <v>0.664</v>
      </c>
      <c r="J23" s="76">
        <v>2416812</v>
      </c>
      <c r="K23" s="76">
        <v>142828</v>
      </c>
      <c r="L23" s="76">
        <v>29834</v>
      </c>
      <c r="M23" s="77" t="s">
        <v>216</v>
      </c>
      <c r="N23" s="77">
        <v>2714</v>
      </c>
      <c r="O23" s="76">
        <v>68977</v>
      </c>
      <c r="Q23" s="226"/>
    </row>
    <row r="24" spans="1:17" ht="17.25" customHeight="1">
      <c r="A24" s="238" t="s">
        <v>164</v>
      </c>
      <c r="B24" s="88">
        <f>SUM(J24:O24,'１５０'!B24:O24)</f>
        <v>6246146</v>
      </c>
      <c r="C24" s="76">
        <f>SUM('１５０'!P24,'１５２'!B24:N24)</f>
        <v>6054045</v>
      </c>
      <c r="D24" s="76">
        <f t="shared" si="4"/>
        <v>192101</v>
      </c>
      <c r="E24" s="76">
        <v>17136</v>
      </c>
      <c r="F24" s="76">
        <f t="shared" si="5"/>
        <v>174965</v>
      </c>
      <c r="G24" s="229">
        <v>5.2</v>
      </c>
      <c r="H24" s="229">
        <v>75.1</v>
      </c>
      <c r="I24" s="230">
        <v>0.551</v>
      </c>
      <c r="J24" s="76">
        <v>1869435</v>
      </c>
      <c r="K24" s="76">
        <v>138789</v>
      </c>
      <c r="L24" s="76">
        <v>30226</v>
      </c>
      <c r="M24" s="77" t="s">
        <v>216</v>
      </c>
      <c r="N24" s="77">
        <v>148</v>
      </c>
      <c r="O24" s="76">
        <v>68455</v>
      </c>
      <c r="Q24" s="226"/>
    </row>
    <row r="25" spans="1:17" ht="17.25" customHeight="1">
      <c r="A25" s="238" t="s">
        <v>165</v>
      </c>
      <c r="B25" s="88">
        <f>SUM(J25:O25,'１５０'!B25:O25)</f>
        <v>6947684</v>
      </c>
      <c r="C25" s="76">
        <f>SUM('１５０'!P25,'１５２'!B25:N25)</f>
        <v>6490618</v>
      </c>
      <c r="D25" s="76">
        <f t="shared" si="4"/>
        <v>457066</v>
      </c>
      <c r="E25" s="76">
        <v>55598</v>
      </c>
      <c r="F25" s="76">
        <f t="shared" si="5"/>
        <v>401468</v>
      </c>
      <c r="G25" s="229">
        <v>11.4</v>
      </c>
      <c r="H25" s="229">
        <v>70.5</v>
      </c>
      <c r="I25" s="230">
        <v>0.575</v>
      </c>
      <c r="J25" s="76">
        <v>1954853</v>
      </c>
      <c r="K25" s="76">
        <v>153203</v>
      </c>
      <c r="L25" s="76">
        <v>23025</v>
      </c>
      <c r="M25" s="76">
        <v>79990</v>
      </c>
      <c r="N25" s="77">
        <v>6468</v>
      </c>
      <c r="O25" s="76">
        <v>97894</v>
      </c>
      <c r="Q25" s="226"/>
    </row>
    <row r="26" spans="1:17" ht="17.25" customHeight="1">
      <c r="A26" s="238" t="s">
        <v>166</v>
      </c>
      <c r="B26" s="88">
        <f>SUM(J26:O26,'１５０'!B26:O26)</f>
        <v>3537347</v>
      </c>
      <c r="C26" s="76">
        <f>SUM('１５０'!P26,'１５２'!B26:N26)</f>
        <v>3244228</v>
      </c>
      <c r="D26" s="76">
        <f t="shared" si="4"/>
        <v>293119</v>
      </c>
      <c r="E26" s="76">
        <v>32640</v>
      </c>
      <c r="F26" s="76">
        <f t="shared" si="5"/>
        <v>260479</v>
      </c>
      <c r="G26" s="229">
        <v>14.4</v>
      </c>
      <c r="H26" s="229">
        <v>74.4</v>
      </c>
      <c r="I26" s="230">
        <v>0.504</v>
      </c>
      <c r="J26" s="76">
        <v>1062591</v>
      </c>
      <c r="K26" s="76">
        <v>43991</v>
      </c>
      <c r="L26" s="76">
        <v>8668</v>
      </c>
      <c r="M26" s="77" t="s">
        <v>216</v>
      </c>
      <c r="N26" s="77">
        <v>922</v>
      </c>
      <c r="O26" s="76">
        <v>23192</v>
      </c>
      <c r="Q26" s="226"/>
    </row>
    <row r="27" spans="1:17" ht="17.25" customHeight="1">
      <c r="A27" s="238" t="s">
        <v>167</v>
      </c>
      <c r="B27" s="88">
        <f>SUM(J27:O27,'１５０'!B27:O27)</f>
        <v>5321258</v>
      </c>
      <c r="C27" s="76">
        <f>SUM('１５０'!P27,'１５２'!B27:N27)</f>
        <v>5067638</v>
      </c>
      <c r="D27" s="76">
        <f t="shared" si="4"/>
        <v>253620</v>
      </c>
      <c r="E27" s="76">
        <v>15900</v>
      </c>
      <c r="F27" s="76">
        <f t="shared" si="5"/>
        <v>237720</v>
      </c>
      <c r="G27" s="229">
        <v>7.7</v>
      </c>
      <c r="H27" s="229">
        <v>82.3</v>
      </c>
      <c r="I27" s="230">
        <v>0.402</v>
      </c>
      <c r="J27" s="76">
        <v>1265177</v>
      </c>
      <c r="K27" s="76">
        <v>99135</v>
      </c>
      <c r="L27" s="76">
        <v>22197</v>
      </c>
      <c r="M27" s="77" t="s">
        <v>216</v>
      </c>
      <c r="N27" s="77">
        <v>121</v>
      </c>
      <c r="O27" s="76">
        <v>44900</v>
      </c>
      <c r="Q27" s="226"/>
    </row>
    <row r="28" spans="1:17" ht="17.25" customHeight="1">
      <c r="A28" s="238" t="s">
        <v>168</v>
      </c>
      <c r="B28" s="88">
        <f>SUM(J28:O28,'１５０'!B28:O28)</f>
        <v>7127811</v>
      </c>
      <c r="C28" s="76">
        <f>SUM('１５０'!P28,'１５２'!B28:N28)</f>
        <v>6913200</v>
      </c>
      <c r="D28" s="76">
        <f t="shared" si="4"/>
        <v>214611</v>
      </c>
      <c r="E28" s="76">
        <v>27684</v>
      </c>
      <c r="F28" s="76">
        <f t="shared" si="5"/>
        <v>186927</v>
      </c>
      <c r="G28" s="229">
        <v>4.1</v>
      </c>
      <c r="H28" s="229">
        <v>74.9</v>
      </c>
      <c r="I28" s="230">
        <v>0.541</v>
      </c>
      <c r="J28" s="76">
        <v>2414043</v>
      </c>
      <c r="K28" s="76">
        <v>183692</v>
      </c>
      <c r="L28" s="76">
        <v>41175</v>
      </c>
      <c r="M28" s="77" t="s">
        <v>216</v>
      </c>
      <c r="N28" s="77">
        <v>1477</v>
      </c>
      <c r="O28" s="76">
        <v>95817</v>
      </c>
      <c r="Q28" s="226"/>
    </row>
    <row r="29" spans="1:17" ht="17.25" customHeight="1">
      <c r="A29" s="238" t="s">
        <v>169</v>
      </c>
      <c r="B29" s="88">
        <f>SUM(J29:O29,'１５０'!B29:O29)</f>
        <v>12584503</v>
      </c>
      <c r="C29" s="76">
        <f>SUM('１５０'!P29,'１５２'!B29:N29)</f>
        <v>12279759</v>
      </c>
      <c r="D29" s="76">
        <f t="shared" si="4"/>
        <v>304744</v>
      </c>
      <c r="E29" s="76">
        <v>122939</v>
      </c>
      <c r="F29" s="76">
        <f t="shared" si="5"/>
        <v>181805</v>
      </c>
      <c r="G29" s="229">
        <v>2.4</v>
      </c>
      <c r="H29" s="229">
        <v>77.4</v>
      </c>
      <c r="I29" s="230">
        <v>0.693</v>
      </c>
      <c r="J29" s="76">
        <v>5172356</v>
      </c>
      <c r="K29" s="76">
        <v>351698</v>
      </c>
      <c r="L29" s="76">
        <v>83913</v>
      </c>
      <c r="M29" s="77" t="s">
        <v>216</v>
      </c>
      <c r="N29" s="77">
        <v>246</v>
      </c>
      <c r="O29" s="76">
        <v>149574</v>
      </c>
      <c r="Q29" s="226"/>
    </row>
    <row r="30" spans="1:17" ht="17.25" customHeight="1">
      <c r="A30" s="238" t="s">
        <v>170</v>
      </c>
      <c r="B30" s="88">
        <f>SUM(J30:O30,'１５０'!B30:O30)</f>
        <v>1913102</v>
      </c>
      <c r="C30" s="76">
        <f>SUM('１５０'!P30,'１５２'!B30:N30)</f>
        <v>1851079</v>
      </c>
      <c r="D30" s="76">
        <f t="shared" si="4"/>
        <v>62023</v>
      </c>
      <c r="E30" s="76">
        <v>765</v>
      </c>
      <c r="F30" s="76">
        <f t="shared" si="5"/>
        <v>61258</v>
      </c>
      <c r="G30" s="229">
        <v>5.7</v>
      </c>
      <c r="H30" s="229">
        <v>79</v>
      </c>
      <c r="I30" s="230">
        <v>0.198</v>
      </c>
      <c r="J30" s="76">
        <v>243753</v>
      </c>
      <c r="K30" s="76">
        <v>14244</v>
      </c>
      <c r="L30" s="76">
        <v>2392</v>
      </c>
      <c r="M30" s="77" t="s">
        <v>216</v>
      </c>
      <c r="N30" s="77" t="s">
        <v>216</v>
      </c>
      <c r="O30" s="76">
        <v>9789</v>
      </c>
      <c r="Q30" s="226"/>
    </row>
    <row r="31" spans="1:17" ht="17.25" customHeight="1">
      <c r="A31" s="238" t="s">
        <v>171</v>
      </c>
      <c r="B31" s="88">
        <f>SUM(J31:O31,'１５０'!B31:O31)</f>
        <v>2412448</v>
      </c>
      <c r="C31" s="76">
        <f>SUM('１５０'!P31,'１５２'!B31:N31)</f>
        <v>2283062</v>
      </c>
      <c r="D31" s="76">
        <f t="shared" si="4"/>
        <v>129386</v>
      </c>
      <c r="E31" s="77">
        <v>2195</v>
      </c>
      <c r="F31" s="76">
        <f t="shared" si="5"/>
        <v>127191</v>
      </c>
      <c r="G31" s="229">
        <v>9.2</v>
      </c>
      <c r="H31" s="229">
        <v>75</v>
      </c>
      <c r="I31" s="230">
        <v>0.201</v>
      </c>
      <c r="J31" s="76">
        <v>344134</v>
      </c>
      <c r="K31" s="76">
        <v>17941</v>
      </c>
      <c r="L31" s="76">
        <v>2692</v>
      </c>
      <c r="M31" s="77" t="s">
        <v>216</v>
      </c>
      <c r="N31" s="77">
        <v>137</v>
      </c>
      <c r="O31" s="76">
        <v>10854</v>
      </c>
      <c r="Q31" s="226"/>
    </row>
    <row r="32" spans="1:17" ht="17.25" customHeight="1">
      <c r="A32" s="238" t="s">
        <v>172</v>
      </c>
      <c r="B32" s="88">
        <f>SUM(J32:O32,'１５０'!B32:O32)</f>
        <v>2834182</v>
      </c>
      <c r="C32" s="76">
        <f>SUM('１５０'!P32,'１５２'!B32:N32)</f>
        <v>2799841</v>
      </c>
      <c r="D32" s="76">
        <f t="shared" si="4"/>
        <v>34341</v>
      </c>
      <c r="E32" s="76">
        <v>14554</v>
      </c>
      <c r="F32" s="76">
        <f t="shared" si="5"/>
        <v>19787</v>
      </c>
      <c r="G32" s="229">
        <v>1</v>
      </c>
      <c r="H32" s="229">
        <v>86.5</v>
      </c>
      <c r="I32" s="230">
        <v>0.141</v>
      </c>
      <c r="J32" s="76">
        <v>248957</v>
      </c>
      <c r="K32" s="76">
        <v>38191</v>
      </c>
      <c r="L32" s="76">
        <v>5272</v>
      </c>
      <c r="M32" s="77" t="s">
        <v>216</v>
      </c>
      <c r="N32" s="77" t="s">
        <v>216</v>
      </c>
      <c r="O32" s="76">
        <v>27315</v>
      </c>
      <c r="Q32" s="226"/>
    </row>
    <row r="33" spans="1:17" ht="17.25" customHeight="1">
      <c r="A33" s="238" t="s">
        <v>173</v>
      </c>
      <c r="B33" s="88">
        <f>SUM(J33:O33,'１５０'!B33:O33)</f>
        <v>2943913</v>
      </c>
      <c r="C33" s="76">
        <f>SUM('１５０'!P33,'１５２'!B33:N33)</f>
        <v>2858097</v>
      </c>
      <c r="D33" s="76">
        <f t="shared" si="4"/>
        <v>85816</v>
      </c>
      <c r="E33" s="77">
        <v>10002</v>
      </c>
      <c r="F33" s="76">
        <f t="shared" si="5"/>
        <v>75814</v>
      </c>
      <c r="G33" s="229">
        <v>7.5</v>
      </c>
      <c r="H33" s="229">
        <v>70</v>
      </c>
      <c r="I33" s="230">
        <v>0.602</v>
      </c>
      <c r="J33" s="76">
        <v>707100</v>
      </c>
      <c r="K33" s="76">
        <v>11499</v>
      </c>
      <c r="L33" s="76">
        <v>1649</v>
      </c>
      <c r="M33" s="77" t="s">
        <v>216</v>
      </c>
      <c r="N33" s="77">
        <v>280</v>
      </c>
      <c r="O33" s="76">
        <v>6977</v>
      </c>
      <c r="Q33" s="226"/>
    </row>
    <row r="34" spans="1:17" ht="17.25" customHeight="1">
      <c r="A34" s="238" t="s">
        <v>174</v>
      </c>
      <c r="B34" s="88">
        <f>SUM(J34:O34,'１５０'!B34:O34)</f>
        <v>3171755</v>
      </c>
      <c r="C34" s="76">
        <f>SUM('１５０'!P34,'１５２'!B34:N34)</f>
        <v>3053271</v>
      </c>
      <c r="D34" s="76">
        <f t="shared" si="4"/>
        <v>118484</v>
      </c>
      <c r="E34" s="76">
        <v>41916</v>
      </c>
      <c r="F34" s="76">
        <f t="shared" si="5"/>
        <v>76568</v>
      </c>
      <c r="G34" s="229">
        <v>5.9</v>
      </c>
      <c r="H34" s="229">
        <v>80</v>
      </c>
      <c r="I34" s="230">
        <v>0.133</v>
      </c>
      <c r="J34" s="76">
        <v>184444</v>
      </c>
      <c r="K34" s="76">
        <v>21460</v>
      </c>
      <c r="L34" s="76">
        <v>2382</v>
      </c>
      <c r="M34" s="77" t="s">
        <v>216</v>
      </c>
      <c r="N34" s="77">
        <v>324</v>
      </c>
      <c r="O34" s="76">
        <v>14593</v>
      </c>
      <c r="Q34" s="226"/>
    </row>
    <row r="35" spans="1:17" ht="17.25" customHeight="1">
      <c r="A35" s="238" t="s">
        <v>175</v>
      </c>
      <c r="B35" s="88">
        <f>SUM(J35:O35,'１５０'!B35:O35)</f>
        <v>13593697</v>
      </c>
      <c r="C35" s="76">
        <f>SUM('１５０'!P35,'１５２'!B35:N35)</f>
        <v>13125402</v>
      </c>
      <c r="D35" s="76">
        <f t="shared" si="4"/>
        <v>468295</v>
      </c>
      <c r="E35" s="76">
        <v>237726</v>
      </c>
      <c r="F35" s="76">
        <f t="shared" si="5"/>
        <v>230569</v>
      </c>
      <c r="G35" s="229">
        <v>3.4</v>
      </c>
      <c r="H35" s="229">
        <v>72.2</v>
      </c>
      <c r="I35" s="230">
        <v>0.442</v>
      </c>
      <c r="J35" s="76">
        <v>2826882</v>
      </c>
      <c r="K35" s="76">
        <v>248702</v>
      </c>
      <c r="L35" s="76">
        <v>51871</v>
      </c>
      <c r="M35" s="76">
        <v>18999</v>
      </c>
      <c r="N35" s="77">
        <v>154</v>
      </c>
      <c r="O35" s="76">
        <v>138283</v>
      </c>
      <c r="Q35" s="226"/>
    </row>
    <row r="36" spans="1:17" ht="17.25" customHeight="1">
      <c r="A36" s="238" t="s">
        <v>176</v>
      </c>
      <c r="B36" s="88">
        <f>SUM(J36:O36,'１５０'!B36:O36)</f>
        <v>4717625</v>
      </c>
      <c r="C36" s="76">
        <f>SUM('１５０'!P36,'１５２'!B36:N36)</f>
        <v>4616930</v>
      </c>
      <c r="D36" s="76">
        <f t="shared" si="4"/>
        <v>100695</v>
      </c>
      <c r="E36" s="77">
        <v>95</v>
      </c>
      <c r="F36" s="76">
        <f t="shared" si="5"/>
        <v>100600</v>
      </c>
      <c r="G36" s="229">
        <v>3.5</v>
      </c>
      <c r="H36" s="229">
        <v>75.3</v>
      </c>
      <c r="I36" s="230">
        <v>0.426</v>
      </c>
      <c r="J36" s="76">
        <v>1159606</v>
      </c>
      <c r="K36" s="76">
        <v>98740</v>
      </c>
      <c r="L36" s="76">
        <v>22058</v>
      </c>
      <c r="M36" s="77" t="s">
        <v>216</v>
      </c>
      <c r="N36" s="77" t="s">
        <v>216</v>
      </c>
      <c r="O36" s="76">
        <v>46600</v>
      </c>
      <c r="Q36" s="226"/>
    </row>
    <row r="37" spans="1:17" ht="17.25" customHeight="1">
      <c r="A37" s="238" t="s">
        <v>177</v>
      </c>
      <c r="B37" s="88">
        <f>SUM(J37:O37,'１５０'!B37:O37)</f>
        <v>4395502</v>
      </c>
      <c r="C37" s="76">
        <f>SUM('１５０'!P37,'１５２'!B37:N37)</f>
        <v>4331209</v>
      </c>
      <c r="D37" s="76">
        <f t="shared" si="4"/>
        <v>64293</v>
      </c>
      <c r="E37" s="77" t="s">
        <v>216</v>
      </c>
      <c r="F37" s="76">
        <f>SUM(D37)</f>
        <v>64293</v>
      </c>
      <c r="G37" s="229">
        <v>2.5</v>
      </c>
      <c r="H37" s="229">
        <v>81.5</v>
      </c>
      <c r="I37" s="230">
        <v>0.429</v>
      </c>
      <c r="J37" s="76">
        <v>1142537</v>
      </c>
      <c r="K37" s="76">
        <v>91462</v>
      </c>
      <c r="L37" s="76">
        <v>21401</v>
      </c>
      <c r="M37" s="77" t="s">
        <v>216</v>
      </c>
      <c r="N37" s="77">
        <v>121</v>
      </c>
      <c r="O37" s="76">
        <v>38673</v>
      </c>
      <c r="Q37" s="226"/>
    </row>
    <row r="38" spans="1:17" ht="17.25" customHeight="1">
      <c r="A38" s="238" t="s">
        <v>178</v>
      </c>
      <c r="B38" s="88">
        <f>SUM(J38:O38,'１５０'!B38:O38)</f>
        <v>4685393</v>
      </c>
      <c r="C38" s="76">
        <f>SUM('１５０'!P38,'１５２'!B38:N38)</f>
        <v>4464878</v>
      </c>
      <c r="D38" s="76">
        <f t="shared" si="4"/>
        <v>220515</v>
      </c>
      <c r="E38" s="76">
        <v>5078</v>
      </c>
      <c r="F38" s="76">
        <f t="shared" si="5"/>
        <v>215437</v>
      </c>
      <c r="G38" s="229">
        <v>7.5</v>
      </c>
      <c r="H38" s="229">
        <v>73.6</v>
      </c>
      <c r="I38" s="230">
        <v>0.552</v>
      </c>
      <c r="J38" s="76">
        <v>1548783</v>
      </c>
      <c r="K38" s="76">
        <v>117496</v>
      </c>
      <c r="L38" s="76">
        <v>23495</v>
      </c>
      <c r="M38" s="76">
        <v>78663</v>
      </c>
      <c r="N38" s="77">
        <v>182</v>
      </c>
      <c r="O38" s="76">
        <v>52811</v>
      </c>
      <c r="Q38" s="226"/>
    </row>
    <row r="39" spans="1:17" ht="17.25" customHeight="1">
      <c r="A39" s="238" t="s">
        <v>179</v>
      </c>
      <c r="B39" s="88">
        <f>SUM(J39:O39,'１５０'!B39:O39)</f>
        <v>9970241</v>
      </c>
      <c r="C39" s="76">
        <f>SUM('１５０'!P39,'１５２'!B39:N39)</f>
        <v>9746093</v>
      </c>
      <c r="D39" s="76">
        <f t="shared" si="4"/>
        <v>224148</v>
      </c>
      <c r="E39" s="76">
        <v>149276</v>
      </c>
      <c r="F39" s="76">
        <f t="shared" si="5"/>
        <v>74872</v>
      </c>
      <c r="G39" s="229">
        <v>1.6</v>
      </c>
      <c r="H39" s="229">
        <v>80.5</v>
      </c>
      <c r="I39" s="230">
        <v>0.538</v>
      </c>
      <c r="J39" s="76">
        <v>2424332</v>
      </c>
      <c r="K39" s="76">
        <v>190919</v>
      </c>
      <c r="L39" s="76">
        <v>55411</v>
      </c>
      <c r="M39" s="77" t="s">
        <v>216</v>
      </c>
      <c r="N39" s="77">
        <v>317</v>
      </c>
      <c r="O39" s="76">
        <v>89198</v>
      </c>
      <c r="Q39" s="226"/>
    </row>
    <row r="40" spans="1:17" ht="17.25" customHeight="1">
      <c r="A40" s="238" t="s">
        <v>180</v>
      </c>
      <c r="B40" s="88">
        <f>SUM(J40:O40,'１５０'!B40:O40)</f>
        <v>7165305</v>
      </c>
      <c r="C40" s="76">
        <f>SUM('１５０'!P40,'１５２'!B40:N40)</f>
        <v>6904072</v>
      </c>
      <c r="D40" s="76">
        <f t="shared" si="4"/>
        <v>261233</v>
      </c>
      <c r="E40" s="76">
        <v>114185</v>
      </c>
      <c r="F40" s="76">
        <f t="shared" si="5"/>
        <v>147048</v>
      </c>
      <c r="G40" s="229">
        <v>4.3</v>
      </c>
      <c r="H40" s="229">
        <v>87.1</v>
      </c>
      <c r="I40" s="230">
        <v>0.256</v>
      </c>
      <c r="J40" s="76">
        <v>799247</v>
      </c>
      <c r="K40" s="76">
        <v>125200</v>
      </c>
      <c r="L40" s="76">
        <v>14602</v>
      </c>
      <c r="M40" s="77" t="s">
        <v>216</v>
      </c>
      <c r="N40" s="77">
        <v>383</v>
      </c>
      <c r="O40" s="76">
        <v>83006</v>
      </c>
      <c r="Q40" s="226"/>
    </row>
    <row r="41" spans="1:17" ht="17.25" customHeight="1">
      <c r="A41" s="238" t="s">
        <v>181</v>
      </c>
      <c r="B41" s="88">
        <f>SUM(J41:O41,'１５０'!B41:O41)</f>
        <v>4329309</v>
      </c>
      <c r="C41" s="76">
        <f>SUM('１５０'!P41,'１５２'!B41:N41)</f>
        <v>4224764</v>
      </c>
      <c r="D41" s="76">
        <f t="shared" si="4"/>
        <v>104545</v>
      </c>
      <c r="E41" s="76">
        <v>32294</v>
      </c>
      <c r="F41" s="76">
        <f t="shared" si="5"/>
        <v>72251</v>
      </c>
      <c r="G41" s="229">
        <v>3.1</v>
      </c>
      <c r="H41" s="229">
        <v>84.7</v>
      </c>
      <c r="I41" s="230">
        <v>0.38</v>
      </c>
      <c r="J41" s="76">
        <v>847223</v>
      </c>
      <c r="K41" s="76">
        <v>82463</v>
      </c>
      <c r="L41" s="76">
        <v>11580</v>
      </c>
      <c r="M41" s="76">
        <v>11121</v>
      </c>
      <c r="N41" s="77">
        <v>169</v>
      </c>
      <c r="O41" s="76">
        <v>51656</v>
      </c>
      <c r="Q41" s="226"/>
    </row>
    <row r="42" spans="1:17" ht="17.25" customHeight="1">
      <c r="A42" s="238" t="s">
        <v>182</v>
      </c>
      <c r="B42" s="88">
        <f>SUM(J42:O42,'１５０'!B42:O42)</f>
        <v>9751504</v>
      </c>
      <c r="C42" s="76">
        <f>SUM('１５０'!P42,'１５２'!B42:N42)</f>
        <v>9694269</v>
      </c>
      <c r="D42" s="76">
        <f t="shared" si="4"/>
        <v>57235</v>
      </c>
      <c r="E42" s="76">
        <v>29073</v>
      </c>
      <c r="F42" s="76">
        <f t="shared" si="5"/>
        <v>28162</v>
      </c>
      <c r="G42" s="229">
        <v>0.5</v>
      </c>
      <c r="H42" s="229">
        <v>72.4</v>
      </c>
      <c r="I42" s="230">
        <v>1.128</v>
      </c>
      <c r="J42" s="76">
        <v>4750846</v>
      </c>
      <c r="K42" s="76">
        <v>199330</v>
      </c>
      <c r="L42" s="76">
        <v>25706</v>
      </c>
      <c r="M42" s="76">
        <v>47148</v>
      </c>
      <c r="N42" s="77">
        <v>4183</v>
      </c>
      <c r="O42" s="76">
        <v>127178</v>
      </c>
      <c r="Q42" s="226"/>
    </row>
    <row r="43" spans="1:17" ht="17.25" customHeight="1">
      <c r="A43" s="238" t="s">
        <v>183</v>
      </c>
      <c r="B43" s="88">
        <f>SUM(J43:O43,'１５０'!B43:O43)</f>
        <v>4207968</v>
      </c>
      <c r="C43" s="76">
        <f>SUM('１５０'!P43,'１５２'!B43:N43)</f>
        <v>4001143</v>
      </c>
      <c r="D43" s="76">
        <f t="shared" si="4"/>
        <v>206825</v>
      </c>
      <c r="E43" s="76">
        <v>108355</v>
      </c>
      <c r="F43" s="76">
        <f t="shared" si="5"/>
        <v>98470</v>
      </c>
      <c r="G43" s="229">
        <v>4.1</v>
      </c>
      <c r="H43" s="229">
        <v>86.9</v>
      </c>
      <c r="I43" s="230">
        <v>0.413</v>
      </c>
      <c r="J43" s="76">
        <v>826573</v>
      </c>
      <c r="K43" s="76">
        <v>87809</v>
      </c>
      <c r="L43" s="76">
        <v>14687</v>
      </c>
      <c r="M43" s="76">
        <v>73622</v>
      </c>
      <c r="N43" s="77">
        <v>243</v>
      </c>
      <c r="O43" s="76">
        <v>53416</v>
      </c>
      <c r="Q43" s="226"/>
    </row>
    <row r="44" spans="1:17" ht="17.25" customHeight="1">
      <c r="A44" s="238" t="s">
        <v>184</v>
      </c>
      <c r="B44" s="88">
        <f>SUM(J44:O44,'１５０'!B44:O44)</f>
        <v>3763299</v>
      </c>
      <c r="C44" s="76">
        <f>SUM('１５０'!P44,'１５２'!B44:N44)</f>
        <v>3721131</v>
      </c>
      <c r="D44" s="76">
        <f t="shared" si="4"/>
        <v>42168</v>
      </c>
      <c r="E44" s="76">
        <v>1392</v>
      </c>
      <c r="F44" s="76">
        <f t="shared" si="5"/>
        <v>40776</v>
      </c>
      <c r="G44" s="229">
        <v>2.1</v>
      </c>
      <c r="H44" s="229">
        <v>84.8</v>
      </c>
      <c r="I44" s="230">
        <v>0.249</v>
      </c>
      <c r="J44" s="76">
        <v>460813</v>
      </c>
      <c r="K44" s="76">
        <v>65321</v>
      </c>
      <c r="L44" s="76">
        <v>7973</v>
      </c>
      <c r="M44" s="76">
        <v>7904</v>
      </c>
      <c r="N44" s="77" t="s">
        <v>216</v>
      </c>
      <c r="O44" s="76">
        <v>39086</v>
      </c>
      <c r="Q44" s="226"/>
    </row>
    <row r="45" spans="1:17" ht="17.25" customHeight="1">
      <c r="A45" s="238" t="s">
        <v>185</v>
      </c>
      <c r="B45" s="88">
        <f>SUM(J45:O45,'１５０'!B45:O45)</f>
        <v>3758220</v>
      </c>
      <c r="C45" s="76">
        <f>SUM('１５０'!P45,'１５２'!B45:N45)</f>
        <v>3452047</v>
      </c>
      <c r="D45" s="76">
        <f t="shared" si="4"/>
        <v>306173</v>
      </c>
      <c r="E45" s="76">
        <v>11986</v>
      </c>
      <c r="F45" s="76">
        <f t="shared" si="5"/>
        <v>294187</v>
      </c>
      <c r="G45" s="229">
        <v>14.7</v>
      </c>
      <c r="H45" s="229">
        <v>69.6</v>
      </c>
      <c r="I45" s="230">
        <v>0.247</v>
      </c>
      <c r="J45" s="76">
        <v>451289</v>
      </c>
      <c r="K45" s="76">
        <v>70693</v>
      </c>
      <c r="L45" s="76">
        <v>7433</v>
      </c>
      <c r="M45" s="77" t="s">
        <v>216</v>
      </c>
      <c r="N45" s="77" t="s">
        <v>216</v>
      </c>
      <c r="O45" s="76">
        <v>46264</v>
      </c>
      <c r="Q45" s="226"/>
    </row>
    <row r="46" spans="1:17" ht="17.25" customHeight="1">
      <c r="A46" s="238" t="s">
        <v>186</v>
      </c>
      <c r="B46" s="88">
        <f>SUM(J46:O46,'１５０'!B46:O46)</f>
        <v>6710907</v>
      </c>
      <c r="C46" s="76">
        <f>SUM('１５０'!P46,'１５２'!B46:N46)</f>
        <v>6533185</v>
      </c>
      <c r="D46" s="76">
        <f t="shared" si="4"/>
        <v>177722</v>
      </c>
      <c r="E46" s="76">
        <v>16121</v>
      </c>
      <c r="F46" s="76">
        <f t="shared" si="5"/>
        <v>161601</v>
      </c>
      <c r="G46" s="229">
        <v>4.8</v>
      </c>
      <c r="H46" s="229">
        <v>73.5</v>
      </c>
      <c r="I46" s="230">
        <v>0.21</v>
      </c>
      <c r="J46" s="76">
        <v>657822</v>
      </c>
      <c r="K46" s="76">
        <v>90571</v>
      </c>
      <c r="L46" s="76">
        <v>11675</v>
      </c>
      <c r="M46" s="77" t="s">
        <v>216</v>
      </c>
      <c r="N46" s="77">
        <v>165</v>
      </c>
      <c r="O46" s="76">
        <v>61000</v>
      </c>
      <c r="Q46" s="226"/>
    </row>
    <row r="47" spans="1:17" ht="17.25" customHeight="1">
      <c r="A47" s="238" t="s">
        <v>187</v>
      </c>
      <c r="B47" s="88">
        <f>SUM(J47:O47,'１５０'!B47:O47)</f>
        <v>4059626</v>
      </c>
      <c r="C47" s="76">
        <f>SUM('１５０'!P47,'１５２'!B47:N47)</f>
        <v>4031763</v>
      </c>
      <c r="D47" s="76">
        <f t="shared" si="4"/>
        <v>27863</v>
      </c>
      <c r="E47" s="76">
        <v>44</v>
      </c>
      <c r="F47" s="76">
        <f t="shared" si="5"/>
        <v>27819</v>
      </c>
      <c r="G47" s="229">
        <v>1</v>
      </c>
      <c r="H47" s="229">
        <v>77</v>
      </c>
      <c r="I47" s="230">
        <v>0.321</v>
      </c>
      <c r="J47" s="76">
        <v>892061</v>
      </c>
      <c r="K47" s="76">
        <v>107296</v>
      </c>
      <c r="L47" s="76">
        <v>13137</v>
      </c>
      <c r="M47" s="77" t="s">
        <v>216</v>
      </c>
      <c r="N47" s="77" t="s">
        <v>216</v>
      </c>
      <c r="O47" s="76">
        <v>70893</v>
      </c>
      <c r="Q47" s="226"/>
    </row>
    <row r="48" spans="1:17" ht="17.25" customHeight="1">
      <c r="A48" s="238" t="s">
        <v>188</v>
      </c>
      <c r="B48" s="88">
        <f>SUM(J48:O48,'１５０'!B48:O48)</f>
        <v>5058896</v>
      </c>
      <c r="C48" s="76">
        <f>SUM('１５０'!P48,'１５２'!B48:N48)</f>
        <v>4813751</v>
      </c>
      <c r="D48" s="76">
        <f t="shared" si="4"/>
        <v>245145</v>
      </c>
      <c r="E48" s="76">
        <v>46140</v>
      </c>
      <c r="F48" s="76">
        <f t="shared" si="5"/>
        <v>199005</v>
      </c>
      <c r="G48" s="229">
        <v>9.5</v>
      </c>
      <c r="H48" s="229">
        <v>78.5</v>
      </c>
      <c r="I48" s="230">
        <v>0.161</v>
      </c>
      <c r="J48" s="76">
        <v>286520</v>
      </c>
      <c r="K48" s="76">
        <v>45437</v>
      </c>
      <c r="L48" s="76">
        <v>4035</v>
      </c>
      <c r="M48" s="76">
        <v>27397</v>
      </c>
      <c r="N48" s="77">
        <v>503</v>
      </c>
      <c r="O48" s="76">
        <v>31247</v>
      </c>
      <c r="Q48" s="226"/>
    </row>
    <row r="49" spans="1:17" ht="17.25" customHeight="1">
      <c r="A49" s="238" t="s">
        <v>189</v>
      </c>
      <c r="B49" s="88">
        <f>SUM(J49:O49,'１５０'!B49:O49)</f>
        <v>3890546</v>
      </c>
      <c r="C49" s="76">
        <f>SUM('１５０'!P49,'１５２'!B49:N49)</f>
        <v>3715251</v>
      </c>
      <c r="D49" s="76">
        <f t="shared" si="4"/>
        <v>175295</v>
      </c>
      <c r="E49" s="76">
        <v>32459</v>
      </c>
      <c r="F49" s="76">
        <f t="shared" si="5"/>
        <v>142836</v>
      </c>
      <c r="G49" s="229">
        <v>8.5</v>
      </c>
      <c r="H49" s="229">
        <v>76.1</v>
      </c>
      <c r="I49" s="230">
        <v>0.265</v>
      </c>
      <c r="J49" s="76">
        <v>405850</v>
      </c>
      <c r="K49" s="76">
        <v>52683</v>
      </c>
      <c r="L49" s="76">
        <v>7854</v>
      </c>
      <c r="M49" s="77" t="s">
        <v>216</v>
      </c>
      <c r="N49" s="77" t="s">
        <v>216</v>
      </c>
      <c r="O49" s="76">
        <v>29711</v>
      </c>
      <c r="Q49" s="226"/>
    </row>
    <row r="50" spans="1:17" ht="17.25" customHeight="1">
      <c r="A50" s="238" t="s">
        <v>190</v>
      </c>
      <c r="B50" s="88">
        <f>SUM(J50:O50,'１５０'!B50:O50)</f>
        <v>8160157</v>
      </c>
      <c r="C50" s="76">
        <f>SUM('１５０'!P50,'１５２'!B50:N50)</f>
        <v>7881499</v>
      </c>
      <c r="D50" s="76">
        <f t="shared" si="4"/>
        <v>278658</v>
      </c>
      <c r="E50" s="76">
        <v>75183</v>
      </c>
      <c r="F50" s="76">
        <f t="shared" si="5"/>
        <v>203475</v>
      </c>
      <c r="G50" s="229">
        <v>4.8</v>
      </c>
      <c r="H50" s="229">
        <v>88.3</v>
      </c>
      <c r="I50" s="230">
        <v>0.271</v>
      </c>
      <c r="J50" s="76">
        <v>1260626</v>
      </c>
      <c r="K50" s="76">
        <v>146113</v>
      </c>
      <c r="L50" s="76">
        <v>17423</v>
      </c>
      <c r="M50" s="76">
        <v>18421</v>
      </c>
      <c r="N50" s="77">
        <v>433</v>
      </c>
      <c r="O50" s="76">
        <v>95828</v>
      </c>
      <c r="Q50" s="226"/>
    </row>
    <row r="51" spans="1:17" ht="17.25" customHeight="1">
      <c r="A51" s="238" t="s">
        <v>191</v>
      </c>
      <c r="B51" s="88">
        <f>SUM(J51:O51,'１５０'!B51:O51)</f>
        <v>6968592</v>
      </c>
      <c r="C51" s="76">
        <f>SUM('１５０'!P51,'１５２'!B51:N51)</f>
        <v>6591564</v>
      </c>
      <c r="D51" s="76">
        <f t="shared" si="4"/>
        <v>377028</v>
      </c>
      <c r="E51" s="76">
        <v>78968</v>
      </c>
      <c r="F51" s="76">
        <f t="shared" si="5"/>
        <v>298060</v>
      </c>
      <c r="G51" s="229">
        <v>8.2</v>
      </c>
      <c r="H51" s="229">
        <v>72.8</v>
      </c>
      <c r="I51" s="230">
        <v>0.208</v>
      </c>
      <c r="J51" s="76">
        <v>730312</v>
      </c>
      <c r="K51" s="76">
        <v>115637</v>
      </c>
      <c r="L51" s="76">
        <v>13425</v>
      </c>
      <c r="M51" s="77" t="s">
        <v>216</v>
      </c>
      <c r="N51" s="77">
        <v>190</v>
      </c>
      <c r="O51" s="76">
        <v>78848</v>
      </c>
      <c r="Q51" s="226"/>
    </row>
    <row r="52" spans="1:17" ht="17.25" customHeight="1">
      <c r="A52" s="238" t="s">
        <v>192</v>
      </c>
      <c r="B52" s="88">
        <f>SUM(J52:O52,'１５０'!B52:O52)</f>
        <v>8919710</v>
      </c>
      <c r="C52" s="76">
        <f>SUM('１５０'!P52,'１５２'!B52:N52)</f>
        <v>8572801</v>
      </c>
      <c r="D52" s="76">
        <f t="shared" si="4"/>
        <v>346909</v>
      </c>
      <c r="E52" s="76">
        <v>138360</v>
      </c>
      <c r="F52" s="76">
        <f t="shared" si="5"/>
        <v>208549</v>
      </c>
      <c r="G52" s="229">
        <v>4.8</v>
      </c>
      <c r="H52" s="229">
        <v>79.4</v>
      </c>
      <c r="I52" s="230">
        <v>0.231</v>
      </c>
      <c r="J52" s="76">
        <v>1066357</v>
      </c>
      <c r="K52" s="76">
        <v>146597</v>
      </c>
      <c r="L52" s="76">
        <v>16435</v>
      </c>
      <c r="M52" s="77" t="s">
        <v>216</v>
      </c>
      <c r="N52" s="77">
        <v>201</v>
      </c>
      <c r="O52" s="76">
        <v>92761</v>
      </c>
      <c r="Q52" s="226"/>
    </row>
    <row r="53" spans="1:17" ht="17.25" customHeight="1">
      <c r="A53" s="238" t="s">
        <v>193</v>
      </c>
      <c r="B53" s="88">
        <f>SUM(J53:O53,'１５０'!B53:O53)</f>
        <v>5031603</v>
      </c>
      <c r="C53" s="76">
        <f>SUM('１５０'!P53,'１５２'!B53:N53)</f>
        <v>4921433</v>
      </c>
      <c r="D53" s="76">
        <f t="shared" si="4"/>
        <v>110170</v>
      </c>
      <c r="E53" s="76">
        <v>6844</v>
      </c>
      <c r="F53" s="76">
        <f t="shared" si="5"/>
        <v>103326</v>
      </c>
      <c r="G53" s="229">
        <v>3.9</v>
      </c>
      <c r="H53" s="229">
        <v>83.8</v>
      </c>
      <c r="I53" s="230">
        <v>0.136</v>
      </c>
      <c r="J53" s="76">
        <v>349469</v>
      </c>
      <c r="K53" s="76">
        <v>61517</v>
      </c>
      <c r="L53" s="76">
        <v>5807</v>
      </c>
      <c r="M53" s="77" t="s">
        <v>216</v>
      </c>
      <c r="N53" s="77" t="s">
        <v>216</v>
      </c>
      <c r="O53" s="76">
        <v>41006</v>
      </c>
      <c r="Q53" s="226"/>
    </row>
    <row r="54" spans="1:17" ht="17.25" customHeight="1">
      <c r="A54" s="238" t="s">
        <v>194</v>
      </c>
      <c r="B54" s="88">
        <f>SUM(J54:O54,'１５０'!B54:O54)</f>
        <v>6285038</v>
      </c>
      <c r="C54" s="76">
        <f>SUM('１５０'!P54,'１５２'!B54:N54)</f>
        <v>6109528</v>
      </c>
      <c r="D54" s="76">
        <f t="shared" si="4"/>
        <v>175510</v>
      </c>
      <c r="E54" s="76">
        <v>12641</v>
      </c>
      <c r="F54" s="76">
        <f t="shared" si="5"/>
        <v>162869</v>
      </c>
      <c r="G54" s="229">
        <v>5.9</v>
      </c>
      <c r="H54" s="229">
        <v>84.8</v>
      </c>
      <c r="I54" s="230">
        <v>0.26</v>
      </c>
      <c r="J54" s="81">
        <v>745945</v>
      </c>
      <c r="K54" s="76">
        <v>90030</v>
      </c>
      <c r="L54" s="76">
        <v>12223</v>
      </c>
      <c r="M54" s="77" t="s">
        <v>216</v>
      </c>
      <c r="N54" s="77">
        <v>913</v>
      </c>
      <c r="O54" s="76">
        <v>52842</v>
      </c>
      <c r="Q54" s="226"/>
    </row>
    <row r="55" spans="1:17" s="123" customFormat="1" ht="17.25" customHeight="1">
      <c r="A55" s="240" t="s">
        <v>195</v>
      </c>
      <c r="B55" s="164">
        <f>SUM(B22:B54)</f>
        <v>192575292</v>
      </c>
      <c r="C55" s="164">
        <f>SUM(C22:C54)</f>
        <v>186142177</v>
      </c>
      <c r="D55" s="164">
        <f>SUM(D22:D54)</f>
        <v>6433115</v>
      </c>
      <c r="E55" s="164">
        <f>SUM(E22:E54)</f>
        <v>1448931</v>
      </c>
      <c r="F55" s="164">
        <f>SUM(F22:F54)</f>
        <v>4984184</v>
      </c>
      <c r="G55" s="63">
        <v>4.9</v>
      </c>
      <c r="H55" s="63">
        <v>78.5</v>
      </c>
      <c r="I55" s="71">
        <v>0.387</v>
      </c>
      <c r="J55" s="164">
        <f aca="true" t="shared" si="6" ref="J55:O55">SUM(J22:J54)</f>
        <v>43014205</v>
      </c>
      <c r="K55" s="164">
        <f t="shared" si="6"/>
        <v>3556597</v>
      </c>
      <c r="L55" s="164">
        <f t="shared" si="6"/>
        <v>631694</v>
      </c>
      <c r="M55" s="164">
        <f t="shared" si="6"/>
        <v>363265</v>
      </c>
      <c r="N55" s="164">
        <f t="shared" si="6"/>
        <v>68293</v>
      </c>
      <c r="O55" s="164">
        <f t="shared" si="6"/>
        <v>1985536</v>
      </c>
      <c r="P55" s="232"/>
      <c r="Q55" s="237"/>
    </row>
    <row r="56" spans="1:6" ht="15" customHeight="1">
      <c r="A56" s="171" t="s">
        <v>396</v>
      </c>
      <c r="B56" s="107"/>
      <c r="C56" s="107"/>
      <c r="D56" s="107"/>
      <c r="E56" s="107"/>
      <c r="F56" s="107"/>
    </row>
    <row r="57" ht="15" customHeight="1">
      <c r="A57" s="171"/>
    </row>
  </sheetData>
  <sheetProtection/>
  <mergeCells count="16"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J4:J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zoomScale="80" zoomScaleNormal="80" zoomScalePageLayoutView="0" workbookViewId="0" topLeftCell="G1">
      <selection activeCell="S1" sqref="S1"/>
    </sheetView>
  </sheetViews>
  <sheetFormatPr defaultColWidth="14.5" defaultRowHeight="15"/>
  <cols>
    <col min="1" max="16384" width="14.5" style="3" customWidth="1"/>
  </cols>
  <sheetData>
    <row r="1" spans="1:16" s="46" customFormat="1" ht="19.5" customHeight="1">
      <c r="A1" s="5" t="s">
        <v>260</v>
      </c>
      <c r="O1" s="7"/>
      <c r="P1" s="7" t="s">
        <v>259</v>
      </c>
    </row>
    <row r="2" spans="1:16" ht="19.5" customHeight="1">
      <c r="A2" s="273" t="s">
        <v>277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2:16" s="129" customFormat="1" ht="18" customHeight="1" thickBo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  <c r="P3" s="241" t="s">
        <v>18</v>
      </c>
    </row>
    <row r="4" spans="1:16" s="129" customFormat="1" ht="17.25" customHeight="1">
      <c r="A4" s="414" t="s">
        <v>257</v>
      </c>
      <c r="B4" s="271" t="s">
        <v>196</v>
      </c>
      <c r="C4" s="421" t="s">
        <v>197</v>
      </c>
      <c r="D4" s="416" t="s">
        <v>198</v>
      </c>
      <c r="E4" s="416" t="s">
        <v>199</v>
      </c>
      <c r="F4" s="271" t="s">
        <v>200</v>
      </c>
      <c r="G4" s="416" t="s">
        <v>201</v>
      </c>
      <c r="H4" s="245" t="s">
        <v>405</v>
      </c>
      <c r="I4" s="416" t="s">
        <v>243</v>
      </c>
      <c r="J4" s="271" t="s">
        <v>202</v>
      </c>
      <c r="K4" s="271" t="s">
        <v>400</v>
      </c>
      <c r="L4" s="271" t="s">
        <v>401</v>
      </c>
      <c r="M4" s="416" t="s">
        <v>402</v>
      </c>
      <c r="N4" s="416" t="s">
        <v>403</v>
      </c>
      <c r="O4" s="419" t="s">
        <v>404</v>
      </c>
      <c r="P4" s="423" t="s">
        <v>242</v>
      </c>
    </row>
    <row r="5" spans="1:16" s="129" customFormat="1" ht="17.25" customHeight="1">
      <c r="A5" s="415"/>
      <c r="B5" s="272"/>
      <c r="C5" s="422"/>
      <c r="D5" s="417"/>
      <c r="E5" s="417"/>
      <c r="F5" s="272"/>
      <c r="G5" s="417"/>
      <c r="H5" s="244" t="s">
        <v>406</v>
      </c>
      <c r="I5" s="417"/>
      <c r="J5" s="272"/>
      <c r="K5" s="272"/>
      <c r="L5" s="272"/>
      <c r="M5" s="417"/>
      <c r="N5" s="418"/>
      <c r="O5" s="420"/>
      <c r="P5" s="424"/>
    </row>
    <row r="6" spans="1:19" s="129" customFormat="1" ht="17.25" customHeight="1">
      <c r="A6" s="140" t="s">
        <v>388</v>
      </c>
      <c r="B6" s="121">
        <v>88798436</v>
      </c>
      <c r="C6" s="121">
        <v>281701</v>
      </c>
      <c r="D6" s="121">
        <v>6856322</v>
      </c>
      <c r="E6" s="121">
        <v>9755286</v>
      </c>
      <c r="F6" s="121">
        <v>1452060</v>
      </c>
      <c r="G6" s="121">
        <v>35940239</v>
      </c>
      <c r="H6" s="121">
        <v>314765</v>
      </c>
      <c r="I6" s="121">
        <v>23217221</v>
      </c>
      <c r="J6" s="121">
        <v>9499058</v>
      </c>
      <c r="K6" s="121">
        <v>1258782</v>
      </c>
      <c r="L6" s="121">
        <v>13506546</v>
      </c>
      <c r="M6" s="121">
        <v>9835004</v>
      </c>
      <c r="N6" s="121">
        <v>38509230</v>
      </c>
      <c r="O6" s="121">
        <v>44552302</v>
      </c>
      <c r="P6" s="106">
        <v>5031968</v>
      </c>
      <c r="Q6" s="226"/>
      <c r="R6" s="226"/>
      <c r="S6" s="226"/>
    </row>
    <row r="7" spans="1:19" s="129" customFormat="1" ht="17.25" customHeight="1">
      <c r="A7" s="133">
        <v>5</v>
      </c>
      <c r="B7" s="91">
        <v>90561816</v>
      </c>
      <c r="C7" s="91">
        <v>274613</v>
      </c>
      <c r="D7" s="91">
        <v>7677038</v>
      </c>
      <c r="E7" s="91">
        <v>9969904</v>
      </c>
      <c r="F7" s="91">
        <v>1538690</v>
      </c>
      <c r="G7" s="91">
        <v>45503187</v>
      </c>
      <c r="H7" s="91">
        <v>315265</v>
      </c>
      <c r="I7" s="91">
        <v>26528551</v>
      </c>
      <c r="J7" s="91">
        <v>8652171</v>
      </c>
      <c r="K7" s="91">
        <v>1337629</v>
      </c>
      <c r="L7" s="91">
        <v>15673181</v>
      </c>
      <c r="M7" s="91">
        <v>11293651</v>
      </c>
      <c r="N7" s="91">
        <v>40463680</v>
      </c>
      <c r="O7" s="91">
        <v>67965882</v>
      </c>
      <c r="P7" s="106">
        <v>5162084</v>
      </c>
      <c r="Q7" s="226"/>
      <c r="R7" s="226"/>
      <c r="S7" s="226"/>
    </row>
    <row r="8" spans="1:19" s="129" customFormat="1" ht="17.25" customHeight="1">
      <c r="A8" s="133">
        <v>6</v>
      </c>
      <c r="B8" s="91">
        <v>91649134</v>
      </c>
      <c r="C8" s="91">
        <v>273334</v>
      </c>
      <c r="D8" s="91">
        <v>8060969</v>
      </c>
      <c r="E8" s="91">
        <v>10395771</v>
      </c>
      <c r="F8" s="91">
        <v>1838640</v>
      </c>
      <c r="G8" s="91">
        <v>44493677</v>
      </c>
      <c r="H8" s="91">
        <v>315348</v>
      </c>
      <c r="I8" s="91">
        <v>26746729</v>
      </c>
      <c r="J8" s="91">
        <v>8189810</v>
      </c>
      <c r="K8" s="91">
        <v>2262925</v>
      </c>
      <c r="L8" s="91">
        <v>12977350</v>
      </c>
      <c r="M8" s="91">
        <v>14501985</v>
      </c>
      <c r="N8" s="91">
        <v>41783862</v>
      </c>
      <c r="O8" s="91">
        <v>78230365</v>
      </c>
      <c r="P8" s="106">
        <v>5228216</v>
      </c>
      <c r="Q8" s="226"/>
      <c r="R8" s="226"/>
      <c r="S8" s="226"/>
    </row>
    <row r="9" spans="1:19" s="129" customFormat="1" ht="17.25" customHeight="1">
      <c r="A9" s="133">
        <v>7</v>
      </c>
      <c r="B9" s="91">
        <v>98419501</v>
      </c>
      <c r="C9" s="91">
        <v>273725</v>
      </c>
      <c r="D9" s="91">
        <v>8512089</v>
      </c>
      <c r="E9" s="91">
        <v>10507793</v>
      </c>
      <c r="F9" s="91">
        <v>1937071</v>
      </c>
      <c r="G9" s="91">
        <v>40251369</v>
      </c>
      <c r="H9" s="91">
        <v>322068</v>
      </c>
      <c r="I9" s="91">
        <v>28321626</v>
      </c>
      <c r="J9" s="91">
        <v>4938630</v>
      </c>
      <c r="K9" s="91">
        <v>1157618</v>
      </c>
      <c r="L9" s="91">
        <v>13094230</v>
      </c>
      <c r="M9" s="91">
        <v>10344769</v>
      </c>
      <c r="N9" s="91">
        <v>42556126</v>
      </c>
      <c r="O9" s="91">
        <v>89795251</v>
      </c>
      <c r="P9" s="106">
        <v>5360048</v>
      </c>
      <c r="Q9" s="226"/>
      <c r="R9" s="226"/>
      <c r="S9" s="226"/>
    </row>
    <row r="10" spans="1:19" s="123" customFormat="1" ht="17.25" customHeight="1">
      <c r="A10" s="125">
        <v>8</v>
      </c>
      <c r="B10" s="249">
        <f>SUM(B20,B55)</f>
        <v>102531743</v>
      </c>
      <c r="C10" s="249">
        <f>SUM(C20,C55)</f>
        <v>283715</v>
      </c>
      <c r="D10" s="249">
        <f aca="true" t="shared" si="0" ref="D10:P10">SUM(D20,D55)</f>
        <v>8740036</v>
      </c>
      <c r="E10" s="249">
        <f t="shared" si="0"/>
        <v>10650177</v>
      </c>
      <c r="F10" s="249">
        <f t="shared" si="0"/>
        <v>2149158</v>
      </c>
      <c r="G10" s="249">
        <f t="shared" si="0"/>
        <v>43932532</v>
      </c>
      <c r="H10" s="249">
        <f t="shared" si="0"/>
        <v>328191</v>
      </c>
      <c r="I10" s="249">
        <f t="shared" si="0"/>
        <v>27065106</v>
      </c>
      <c r="J10" s="249">
        <f t="shared" si="0"/>
        <v>5359822</v>
      </c>
      <c r="K10" s="249">
        <f t="shared" si="0"/>
        <v>1049887</v>
      </c>
      <c r="L10" s="249">
        <f t="shared" si="0"/>
        <v>11594997</v>
      </c>
      <c r="M10" s="249">
        <f t="shared" si="0"/>
        <v>10973288</v>
      </c>
      <c r="N10" s="249">
        <f t="shared" si="0"/>
        <v>43750632</v>
      </c>
      <c r="O10" s="249">
        <f t="shared" si="0"/>
        <v>92256193</v>
      </c>
      <c r="P10" s="249">
        <f t="shared" si="0"/>
        <v>5515018</v>
      </c>
      <c r="Q10" s="243"/>
      <c r="R10" s="235"/>
      <c r="S10" s="243"/>
    </row>
    <row r="11" spans="1:16" s="129" customFormat="1" ht="17.25" customHeight="1">
      <c r="A11" s="179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6"/>
    </row>
    <row r="12" spans="1:19" s="129" customFormat="1" ht="17.25" customHeight="1">
      <c r="A12" s="177" t="s">
        <v>153</v>
      </c>
      <c r="B12" s="91">
        <v>14268893</v>
      </c>
      <c r="C12" s="76">
        <v>137686</v>
      </c>
      <c r="D12" s="76">
        <v>2989720</v>
      </c>
      <c r="E12" s="76">
        <v>2991013</v>
      </c>
      <c r="F12" s="76">
        <v>1562301</v>
      </c>
      <c r="G12" s="76">
        <v>16766692</v>
      </c>
      <c r="H12" s="76">
        <v>21648</v>
      </c>
      <c r="I12" s="76">
        <v>3647574</v>
      </c>
      <c r="J12" s="76">
        <v>1376757</v>
      </c>
      <c r="K12" s="76">
        <v>149495</v>
      </c>
      <c r="L12" s="76">
        <v>3284215</v>
      </c>
      <c r="M12" s="76">
        <v>3711391</v>
      </c>
      <c r="N12" s="76">
        <v>19417751</v>
      </c>
      <c r="O12" s="76">
        <v>36615200</v>
      </c>
      <c r="P12" s="106">
        <v>958286</v>
      </c>
      <c r="Q12" s="226"/>
      <c r="R12" s="226"/>
      <c r="S12" s="226"/>
    </row>
    <row r="13" spans="1:19" s="129" customFormat="1" ht="17.25" customHeight="1">
      <c r="A13" s="177" t="s">
        <v>154</v>
      </c>
      <c r="B13" s="91">
        <v>2979785</v>
      </c>
      <c r="C13" s="76">
        <v>9517</v>
      </c>
      <c r="D13" s="76">
        <v>757050</v>
      </c>
      <c r="E13" s="76">
        <v>302616</v>
      </c>
      <c r="F13" s="76">
        <v>31744</v>
      </c>
      <c r="G13" s="76">
        <v>2438836</v>
      </c>
      <c r="H13" s="77" t="s">
        <v>393</v>
      </c>
      <c r="I13" s="76">
        <v>1429408</v>
      </c>
      <c r="J13" s="76">
        <v>121285</v>
      </c>
      <c r="K13" s="76">
        <v>131252</v>
      </c>
      <c r="L13" s="76">
        <v>326517</v>
      </c>
      <c r="M13" s="76">
        <v>221432</v>
      </c>
      <c r="N13" s="76">
        <v>998813</v>
      </c>
      <c r="O13" s="76">
        <v>3966300</v>
      </c>
      <c r="P13" s="106">
        <v>250768</v>
      </c>
      <c r="Q13" s="226"/>
      <c r="R13" s="226"/>
      <c r="S13" s="226"/>
    </row>
    <row r="14" spans="1:19" s="129" customFormat="1" ht="17.25" customHeight="1">
      <c r="A14" s="177" t="s">
        <v>155</v>
      </c>
      <c r="B14" s="91">
        <v>4832973</v>
      </c>
      <c r="C14" s="76">
        <v>21221</v>
      </c>
      <c r="D14" s="76">
        <v>1072568</v>
      </c>
      <c r="E14" s="76">
        <v>792594</v>
      </c>
      <c r="F14" s="76">
        <v>135147</v>
      </c>
      <c r="G14" s="76">
        <v>5028656</v>
      </c>
      <c r="H14" s="76">
        <v>306543</v>
      </c>
      <c r="I14" s="76">
        <v>2879994</v>
      </c>
      <c r="J14" s="76">
        <v>799633</v>
      </c>
      <c r="K14" s="76">
        <v>61056</v>
      </c>
      <c r="L14" s="76">
        <v>726192</v>
      </c>
      <c r="M14" s="76">
        <v>881209</v>
      </c>
      <c r="N14" s="76">
        <v>4252933</v>
      </c>
      <c r="O14" s="76">
        <v>9606700</v>
      </c>
      <c r="P14" s="106">
        <v>400791</v>
      </c>
      <c r="Q14" s="226"/>
      <c r="R14" s="226"/>
      <c r="S14" s="226"/>
    </row>
    <row r="15" spans="1:19" s="129" customFormat="1" ht="17.25" customHeight="1">
      <c r="A15" s="177" t="s">
        <v>156</v>
      </c>
      <c r="B15" s="91">
        <v>5319135</v>
      </c>
      <c r="C15" s="76">
        <v>5626</v>
      </c>
      <c r="D15" s="76">
        <v>184266</v>
      </c>
      <c r="E15" s="76">
        <v>235594</v>
      </c>
      <c r="F15" s="76">
        <v>32687</v>
      </c>
      <c r="G15" s="76">
        <v>1899612</v>
      </c>
      <c r="H15" s="77" t="s">
        <v>393</v>
      </c>
      <c r="I15" s="76">
        <v>1096832</v>
      </c>
      <c r="J15" s="76">
        <v>304217</v>
      </c>
      <c r="K15" s="76">
        <v>26576</v>
      </c>
      <c r="L15" s="76">
        <v>240484</v>
      </c>
      <c r="M15" s="76">
        <v>280221</v>
      </c>
      <c r="N15" s="76">
        <v>577716</v>
      </c>
      <c r="O15" s="76">
        <v>2445600</v>
      </c>
      <c r="P15" s="106">
        <v>212344</v>
      </c>
      <c r="Q15" s="226"/>
      <c r="R15" s="226"/>
      <c r="S15" s="226"/>
    </row>
    <row r="16" spans="1:19" s="129" customFormat="1" ht="17.25" customHeight="1">
      <c r="A16" s="177" t="s">
        <v>157</v>
      </c>
      <c r="B16" s="91">
        <v>6132054</v>
      </c>
      <c r="C16" s="76">
        <v>3212</v>
      </c>
      <c r="D16" s="76">
        <v>164661</v>
      </c>
      <c r="E16" s="76">
        <v>214072</v>
      </c>
      <c r="F16" s="76">
        <v>47322</v>
      </c>
      <c r="G16" s="76">
        <v>821777</v>
      </c>
      <c r="H16" s="77" t="s">
        <v>393</v>
      </c>
      <c r="I16" s="76">
        <v>1123379</v>
      </c>
      <c r="J16" s="76">
        <v>43617</v>
      </c>
      <c r="K16" s="76">
        <v>1547</v>
      </c>
      <c r="L16" s="76">
        <v>146072</v>
      </c>
      <c r="M16" s="76">
        <v>74836</v>
      </c>
      <c r="N16" s="76">
        <v>333276</v>
      </c>
      <c r="O16" s="76">
        <v>1798300</v>
      </c>
      <c r="P16" s="106">
        <v>186836</v>
      </c>
      <c r="Q16" s="226"/>
      <c r="R16" s="226"/>
      <c r="S16" s="226"/>
    </row>
    <row r="17" spans="1:19" s="129" customFormat="1" ht="17.25" customHeight="1">
      <c r="A17" s="177" t="s">
        <v>158</v>
      </c>
      <c r="B17" s="91">
        <v>3720708</v>
      </c>
      <c r="C17" s="76">
        <v>17305</v>
      </c>
      <c r="D17" s="76">
        <v>542984</v>
      </c>
      <c r="E17" s="76">
        <v>564053</v>
      </c>
      <c r="F17" s="76">
        <v>83961</v>
      </c>
      <c r="G17" s="76">
        <v>2846004</v>
      </c>
      <c r="H17" s="77" t="s">
        <v>393</v>
      </c>
      <c r="I17" s="76">
        <v>1273378</v>
      </c>
      <c r="J17" s="76">
        <v>149679</v>
      </c>
      <c r="K17" s="76">
        <v>40678</v>
      </c>
      <c r="L17" s="76">
        <v>824805</v>
      </c>
      <c r="M17" s="76">
        <v>722250</v>
      </c>
      <c r="N17" s="76">
        <v>3344976</v>
      </c>
      <c r="O17" s="76">
        <v>3140700</v>
      </c>
      <c r="P17" s="106">
        <v>277143</v>
      </c>
      <c r="Q17" s="226"/>
      <c r="R17" s="226"/>
      <c r="S17" s="226"/>
    </row>
    <row r="18" spans="1:19" s="129" customFormat="1" ht="17.25" customHeight="1">
      <c r="A18" s="177" t="s">
        <v>159</v>
      </c>
      <c r="B18" s="91">
        <v>3341591</v>
      </c>
      <c r="C18" s="76">
        <v>5939</v>
      </c>
      <c r="D18" s="76">
        <v>207750</v>
      </c>
      <c r="E18" s="76">
        <v>249812</v>
      </c>
      <c r="F18" s="76">
        <v>22578</v>
      </c>
      <c r="G18" s="76">
        <v>775886</v>
      </c>
      <c r="H18" s="77" t="s">
        <v>393</v>
      </c>
      <c r="I18" s="76">
        <v>654507</v>
      </c>
      <c r="J18" s="76">
        <v>77483</v>
      </c>
      <c r="K18" s="76">
        <v>30761</v>
      </c>
      <c r="L18" s="76">
        <v>635801</v>
      </c>
      <c r="M18" s="76">
        <v>116734</v>
      </c>
      <c r="N18" s="76">
        <v>486618</v>
      </c>
      <c r="O18" s="76">
        <v>1547100</v>
      </c>
      <c r="P18" s="106">
        <v>193292</v>
      </c>
      <c r="Q18" s="226"/>
      <c r="R18" s="226"/>
      <c r="S18" s="226"/>
    </row>
    <row r="19" spans="1:19" s="129" customFormat="1" ht="17.25" customHeight="1">
      <c r="A19" s="177" t="s">
        <v>160</v>
      </c>
      <c r="B19" s="91">
        <v>3115964</v>
      </c>
      <c r="C19" s="76">
        <v>13310</v>
      </c>
      <c r="D19" s="76">
        <v>413203</v>
      </c>
      <c r="E19" s="76">
        <v>780722</v>
      </c>
      <c r="F19" s="76">
        <v>36686</v>
      </c>
      <c r="G19" s="76">
        <v>1355046</v>
      </c>
      <c r="H19" s="77" t="s">
        <v>393</v>
      </c>
      <c r="I19" s="76">
        <v>1267711</v>
      </c>
      <c r="J19" s="76">
        <v>63280</v>
      </c>
      <c r="K19" s="76">
        <v>1172</v>
      </c>
      <c r="L19" s="76">
        <v>204042</v>
      </c>
      <c r="M19" s="76">
        <v>620833</v>
      </c>
      <c r="N19" s="76">
        <v>4475264</v>
      </c>
      <c r="O19" s="76">
        <v>4333500</v>
      </c>
      <c r="P19" s="106">
        <v>250978</v>
      </c>
      <c r="Q19" s="226"/>
      <c r="R19" s="226"/>
      <c r="S19" s="226"/>
    </row>
    <row r="20" spans="1:19" s="123" customFormat="1" ht="17.25" customHeight="1">
      <c r="A20" s="122" t="s">
        <v>203</v>
      </c>
      <c r="B20" s="249">
        <f>SUM(B12:B19)</f>
        <v>43711103</v>
      </c>
      <c r="C20" s="249">
        <f>SUM(C12:C19)</f>
        <v>213816</v>
      </c>
      <c r="D20" s="249">
        <f aca="true" t="shared" si="1" ref="D20:P20">SUM(D12:D19)</f>
        <v>6332202</v>
      </c>
      <c r="E20" s="249">
        <f t="shared" si="1"/>
        <v>6130476</v>
      </c>
      <c r="F20" s="249">
        <f t="shared" si="1"/>
        <v>1952426</v>
      </c>
      <c r="G20" s="249">
        <f t="shared" si="1"/>
        <v>31932509</v>
      </c>
      <c r="H20" s="249">
        <f t="shared" si="1"/>
        <v>328191</v>
      </c>
      <c r="I20" s="249">
        <f t="shared" si="1"/>
        <v>13372783</v>
      </c>
      <c r="J20" s="249">
        <f t="shared" si="1"/>
        <v>2935951</v>
      </c>
      <c r="K20" s="249">
        <f t="shared" si="1"/>
        <v>442537</v>
      </c>
      <c r="L20" s="249">
        <f t="shared" si="1"/>
        <v>6388128</v>
      </c>
      <c r="M20" s="249">
        <f t="shared" si="1"/>
        <v>6628906</v>
      </c>
      <c r="N20" s="249">
        <f t="shared" si="1"/>
        <v>33887347</v>
      </c>
      <c r="O20" s="249">
        <f t="shared" si="1"/>
        <v>63453400</v>
      </c>
      <c r="P20" s="249">
        <f t="shared" si="1"/>
        <v>2730438</v>
      </c>
      <c r="Q20" s="236"/>
      <c r="R20" s="236"/>
      <c r="S20" s="236"/>
    </row>
    <row r="21" spans="1:19" s="129" customFormat="1" ht="17.25" customHeight="1">
      <c r="A21" s="238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106"/>
      <c r="Q21" s="226"/>
      <c r="R21" s="226"/>
      <c r="S21" s="226"/>
    </row>
    <row r="22" spans="1:19" s="129" customFormat="1" ht="17.25" customHeight="1">
      <c r="A22" s="177" t="s">
        <v>162</v>
      </c>
      <c r="B22" s="76">
        <v>1865090</v>
      </c>
      <c r="C22" s="76">
        <v>1956</v>
      </c>
      <c r="D22" s="76">
        <v>133506</v>
      </c>
      <c r="E22" s="76">
        <v>204961</v>
      </c>
      <c r="F22" s="76">
        <v>5348</v>
      </c>
      <c r="G22" s="76">
        <v>371651</v>
      </c>
      <c r="H22" s="77" t="s">
        <v>394</v>
      </c>
      <c r="I22" s="76">
        <v>236238</v>
      </c>
      <c r="J22" s="76">
        <v>18755</v>
      </c>
      <c r="K22" s="76">
        <v>12311</v>
      </c>
      <c r="L22" s="76">
        <v>350</v>
      </c>
      <c r="M22" s="76">
        <v>88153</v>
      </c>
      <c r="N22" s="76">
        <v>308980</v>
      </c>
      <c r="O22" s="76">
        <v>384200</v>
      </c>
      <c r="P22" s="106">
        <v>87142</v>
      </c>
      <c r="Q22" s="226"/>
      <c r="R22" s="226"/>
      <c r="S22" s="226"/>
    </row>
    <row r="23" spans="1:19" s="129" customFormat="1" ht="17.25" customHeight="1">
      <c r="A23" s="177" t="s">
        <v>163</v>
      </c>
      <c r="B23" s="76">
        <v>1318405</v>
      </c>
      <c r="C23" s="76">
        <v>3429</v>
      </c>
      <c r="D23" s="76">
        <v>21600</v>
      </c>
      <c r="E23" s="76">
        <v>226514</v>
      </c>
      <c r="F23" s="76">
        <v>6401</v>
      </c>
      <c r="G23" s="76">
        <v>590362</v>
      </c>
      <c r="H23" s="77" t="s">
        <v>394</v>
      </c>
      <c r="I23" s="76">
        <v>225909</v>
      </c>
      <c r="J23" s="76">
        <v>17609</v>
      </c>
      <c r="K23" s="76">
        <v>20552</v>
      </c>
      <c r="L23" s="76">
        <v>74152</v>
      </c>
      <c r="M23" s="76">
        <v>96953</v>
      </c>
      <c r="N23" s="76">
        <v>749559</v>
      </c>
      <c r="O23" s="76">
        <v>750300</v>
      </c>
      <c r="P23" s="106">
        <v>99249</v>
      </c>
      <c r="Q23" s="226"/>
      <c r="R23" s="226"/>
      <c r="S23" s="226"/>
    </row>
    <row r="24" spans="1:19" s="129" customFormat="1" ht="17.25" customHeight="1">
      <c r="A24" s="177" t="s">
        <v>164</v>
      </c>
      <c r="B24" s="76">
        <v>1418044</v>
      </c>
      <c r="C24" s="76">
        <v>2377</v>
      </c>
      <c r="D24" s="76">
        <v>69366</v>
      </c>
      <c r="E24" s="76">
        <v>460720</v>
      </c>
      <c r="F24" s="76">
        <v>6870</v>
      </c>
      <c r="G24" s="76">
        <v>434069</v>
      </c>
      <c r="H24" s="77" t="s">
        <v>394</v>
      </c>
      <c r="I24" s="76">
        <v>308939</v>
      </c>
      <c r="J24" s="76">
        <v>84166</v>
      </c>
      <c r="K24" s="76">
        <v>12966</v>
      </c>
      <c r="L24" s="76">
        <v>166030</v>
      </c>
      <c r="M24" s="76">
        <v>106783</v>
      </c>
      <c r="N24" s="76">
        <v>458263</v>
      </c>
      <c r="O24" s="76">
        <v>610500</v>
      </c>
      <c r="P24" s="106">
        <v>85413</v>
      </c>
      <c r="Q24" s="226"/>
      <c r="R24" s="226"/>
      <c r="S24" s="226"/>
    </row>
    <row r="25" spans="1:19" s="129" customFormat="1" ht="17.25" customHeight="1">
      <c r="A25" s="177" t="s">
        <v>165</v>
      </c>
      <c r="B25" s="76">
        <v>1369990</v>
      </c>
      <c r="C25" s="76">
        <v>2728</v>
      </c>
      <c r="D25" s="76">
        <v>112936</v>
      </c>
      <c r="E25" s="76">
        <v>123151</v>
      </c>
      <c r="F25" s="76">
        <v>6395</v>
      </c>
      <c r="G25" s="76">
        <v>538160</v>
      </c>
      <c r="H25" s="77" t="s">
        <v>394</v>
      </c>
      <c r="I25" s="76">
        <v>423309</v>
      </c>
      <c r="J25" s="76">
        <v>105799</v>
      </c>
      <c r="K25" s="76">
        <v>14722</v>
      </c>
      <c r="L25" s="76">
        <v>170022</v>
      </c>
      <c r="M25" s="76">
        <v>252285</v>
      </c>
      <c r="N25" s="76">
        <v>308654</v>
      </c>
      <c r="O25" s="76">
        <v>1204100</v>
      </c>
      <c r="P25" s="106">
        <v>80451</v>
      </c>
      <c r="Q25" s="226"/>
      <c r="R25" s="226"/>
      <c r="S25" s="226"/>
    </row>
    <row r="26" spans="1:19" s="129" customFormat="1" ht="17.25" customHeight="1">
      <c r="A26" s="177" t="s">
        <v>166</v>
      </c>
      <c r="B26" s="76">
        <v>923696</v>
      </c>
      <c r="C26" s="76">
        <v>786</v>
      </c>
      <c r="D26" s="76">
        <v>25197</v>
      </c>
      <c r="E26" s="76">
        <v>102488</v>
      </c>
      <c r="F26" s="76">
        <v>1581</v>
      </c>
      <c r="G26" s="76">
        <v>67667</v>
      </c>
      <c r="H26" s="77" t="s">
        <v>394</v>
      </c>
      <c r="I26" s="76">
        <v>295517</v>
      </c>
      <c r="J26" s="76">
        <v>9443</v>
      </c>
      <c r="K26" s="76">
        <v>12120</v>
      </c>
      <c r="L26" s="76">
        <v>327229</v>
      </c>
      <c r="M26" s="76">
        <v>276744</v>
      </c>
      <c r="N26" s="76">
        <v>75815</v>
      </c>
      <c r="O26" s="76">
        <v>279700</v>
      </c>
      <c r="P26" s="106">
        <v>62544</v>
      </c>
      <c r="Q26" s="226"/>
      <c r="R26" s="226"/>
      <c r="S26" s="226"/>
    </row>
    <row r="27" spans="1:19" s="129" customFormat="1" ht="17.25" customHeight="1">
      <c r="A27" s="177" t="s">
        <v>167</v>
      </c>
      <c r="B27" s="76">
        <v>1836940</v>
      </c>
      <c r="C27" s="76">
        <v>2290</v>
      </c>
      <c r="D27" s="76">
        <v>12705</v>
      </c>
      <c r="E27" s="76">
        <v>113917</v>
      </c>
      <c r="F27" s="76">
        <v>5294</v>
      </c>
      <c r="G27" s="76">
        <v>220253</v>
      </c>
      <c r="H27" s="77" t="s">
        <v>394</v>
      </c>
      <c r="I27" s="76">
        <v>197271</v>
      </c>
      <c r="J27" s="76">
        <v>30604</v>
      </c>
      <c r="K27" s="77">
        <v>4783</v>
      </c>
      <c r="L27" s="76">
        <v>262126</v>
      </c>
      <c r="M27" s="76">
        <v>207962</v>
      </c>
      <c r="N27" s="76">
        <v>242683</v>
      </c>
      <c r="O27" s="76">
        <v>752900</v>
      </c>
      <c r="P27" s="106">
        <v>94697</v>
      </c>
      <c r="Q27" s="226"/>
      <c r="R27" s="226"/>
      <c r="S27" s="226"/>
    </row>
    <row r="28" spans="1:19" s="129" customFormat="1" ht="17.25" customHeight="1">
      <c r="A28" s="177" t="s">
        <v>168</v>
      </c>
      <c r="B28" s="76">
        <v>1932606</v>
      </c>
      <c r="C28" s="76">
        <v>3336</v>
      </c>
      <c r="D28" s="76">
        <v>107256</v>
      </c>
      <c r="E28" s="76">
        <v>137768</v>
      </c>
      <c r="F28" s="76">
        <v>7872</v>
      </c>
      <c r="G28" s="76">
        <v>227164</v>
      </c>
      <c r="H28" s="77" t="s">
        <v>394</v>
      </c>
      <c r="I28" s="76">
        <v>341432</v>
      </c>
      <c r="J28" s="76">
        <v>71976</v>
      </c>
      <c r="K28" s="76">
        <v>33371</v>
      </c>
      <c r="L28" s="76">
        <v>120070</v>
      </c>
      <c r="M28" s="76">
        <v>97332</v>
      </c>
      <c r="N28" s="76">
        <v>312924</v>
      </c>
      <c r="O28" s="76">
        <v>998500</v>
      </c>
      <c r="P28" s="106">
        <v>108999</v>
      </c>
      <c r="Q28" s="226"/>
      <c r="R28" s="226"/>
      <c r="S28" s="226"/>
    </row>
    <row r="29" spans="1:19" s="129" customFormat="1" ht="17.25" customHeight="1">
      <c r="A29" s="177" t="s">
        <v>169</v>
      </c>
      <c r="B29" s="76">
        <v>2121459</v>
      </c>
      <c r="C29" s="76">
        <v>12269</v>
      </c>
      <c r="D29" s="76">
        <v>135764</v>
      </c>
      <c r="E29" s="76">
        <v>242896</v>
      </c>
      <c r="F29" s="76">
        <v>16536</v>
      </c>
      <c r="G29" s="76">
        <v>884357</v>
      </c>
      <c r="H29" s="77" t="s">
        <v>394</v>
      </c>
      <c r="I29" s="76">
        <v>447926</v>
      </c>
      <c r="J29" s="76">
        <v>29047</v>
      </c>
      <c r="K29" s="76">
        <v>6634</v>
      </c>
      <c r="L29" s="76">
        <v>6570</v>
      </c>
      <c r="M29" s="76">
        <v>427678</v>
      </c>
      <c r="N29" s="76">
        <v>1316380</v>
      </c>
      <c r="O29" s="76">
        <v>1179200</v>
      </c>
      <c r="P29" s="106">
        <v>146870</v>
      </c>
      <c r="Q29" s="226"/>
      <c r="R29" s="226"/>
      <c r="S29" s="226"/>
    </row>
    <row r="30" spans="1:19" s="129" customFormat="1" ht="17.25" customHeight="1">
      <c r="A30" s="177" t="s">
        <v>170</v>
      </c>
      <c r="B30" s="76">
        <v>964401</v>
      </c>
      <c r="C30" s="77" t="s">
        <v>395</v>
      </c>
      <c r="D30" s="76">
        <v>6086</v>
      </c>
      <c r="E30" s="76">
        <v>30073</v>
      </c>
      <c r="F30" s="76">
        <v>631</v>
      </c>
      <c r="G30" s="76">
        <v>42267</v>
      </c>
      <c r="H30" s="77" t="s">
        <v>395</v>
      </c>
      <c r="I30" s="76">
        <v>72857</v>
      </c>
      <c r="J30" s="76">
        <v>140784</v>
      </c>
      <c r="K30" s="76">
        <v>11308</v>
      </c>
      <c r="L30" s="76">
        <v>80701</v>
      </c>
      <c r="M30" s="76">
        <v>41939</v>
      </c>
      <c r="N30" s="76">
        <v>47477</v>
      </c>
      <c r="O30" s="76">
        <v>204400</v>
      </c>
      <c r="P30" s="106">
        <v>30093</v>
      </c>
      <c r="Q30" s="226"/>
      <c r="R30" s="226"/>
      <c r="S30" s="226"/>
    </row>
    <row r="31" spans="1:19" s="129" customFormat="1" ht="17.25" customHeight="1">
      <c r="A31" s="177" t="s">
        <v>171</v>
      </c>
      <c r="B31" s="76">
        <v>1221536</v>
      </c>
      <c r="C31" s="77" t="s">
        <v>395</v>
      </c>
      <c r="D31" s="76">
        <v>17805</v>
      </c>
      <c r="E31" s="76">
        <v>26278</v>
      </c>
      <c r="F31" s="76">
        <v>625</v>
      </c>
      <c r="G31" s="76">
        <v>70076</v>
      </c>
      <c r="H31" s="77" t="s">
        <v>395</v>
      </c>
      <c r="I31" s="76">
        <v>255859</v>
      </c>
      <c r="J31" s="76">
        <v>9850</v>
      </c>
      <c r="K31" s="77" t="s">
        <v>395</v>
      </c>
      <c r="L31" s="76">
        <v>65170</v>
      </c>
      <c r="M31" s="76">
        <v>111395</v>
      </c>
      <c r="N31" s="76">
        <v>71296</v>
      </c>
      <c r="O31" s="76">
        <v>186800</v>
      </c>
      <c r="P31" s="106">
        <v>38446</v>
      </c>
      <c r="Q31" s="226"/>
      <c r="R31" s="226"/>
      <c r="S31" s="226"/>
    </row>
    <row r="32" spans="1:19" s="129" customFormat="1" ht="17.25" customHeight="1">
      <c r="A32" s="177" t="s">
        <v>172</v>
      </c>
      <c r="B32" s="76">
        <v>1833459</v>
      </c>
      <c r="C32" s="76">
        <v>646</v>
      </c>
      <c r="D32" s="76">
        <v>31158</v>
      </c>
      <c r="E32" s="76">
        <v>40849</v>
      </c>
      <c r="F32" s="76">
        <v>1506</v>
      </c>
      <c r="G32" s="76">
        <v>96376</v>
      </c>
      <c r="H32" s="77" t="s">
        <v>395</v>
      </c>
      <c r="I32" s="76">
        <v>129977</v>
      </c>
      <c r="J32" s="76">
        <v>13897</v>
      </c>
      <c r="K32" s="76">
        <v>1000</v>
      </c>
      <c r="L32" s="76">
        <v>3000</v>
      </c>
      <c r="M32" s="76">
        <v>20070</v>
      </c>
      <c r="N32" s="76">
        <v>23009</v>
      </c>
      <c r="O32" s="76">
        <v>319500</v>
      </c>
      <c r="P32" s="106">
        <v>51940</v>
      </c>
      <c r="Q32" s="226"/>
      <c r="R32" s="226"/>
      <c r="S32" s="226"/>
    </row>
    <row r="33" spans="1:19" s="129" customFormat="1" ht="17.25" customHeight="1">
      <c r="A33" s="177" t="s">
        <v>173</v>
      </c>
      <c r="B33" s="76">
        <v>484116</v>
      </c>
      <c r="C33" s="77" t="s">
        <v>395</v>
      </c>
      <c r="D33" s="77">
        <v>4769</v>
      </c>
      <c r="E33" s="76">
        <v>12867</v>
      </c>
      <c r="F33" s="76">
        <v>400</v>
      </c>
      <c r="G33" s="76">
        <v>31197</v>
      </c>
      <c r="H33" s="77" t="s">
        <v>395</v>
      </c>
      <c r="I33" s="76">
        <v>435591</v>
      </c>
      <c r="J33" s="76">
        <v>10264</v>
      </c>
      <c r="K33" s="77">
        <v>300</v>
      </c>
      <c r="L33" s="76">
        <v>297682</v>
      </c>
      <c r="M33" s="76">
        <v>249542</v>
      </c>
      <c r="N33" s="76">
        <v>182880</v>
      </c>
      <c r="O33" s="76">
        <v>506800</v>
      </c>
      <c r="P33" s="106">
        <v>34499</v>
      </c>
      <c r="Q33" s="226"/>
      <c r="R33" s="226"/>
      <c r="S33" s="226"/>
    </row>
    <row r="34" spans="1:19" s="129" customFormat="1" ht="17.25" customHeight="1">
      <c r="A34" s="177" t="s">
        <v>174</v>
      </c>
      <c r="B34" s="76">
        <v>1274825</v>
      </c>
      <c r="C34" s="77" t="s">
        <v>395</v>
      </c>
      <c r="D34" s="77">
        <v>6863</v>
      </c>
      <c r="E34" s="76">
        <v>125645</v>
      </c>
      <c r="F34" s="76">
        <v>613</v>
      </c>
      <c r="G34" s="76">
        <v>125034</v>
      </c>
      <c r="H34" s="77" t="s">
        <v>395</v>
      </c>
      <c r="I34" s="76">
        <v>517421</v>
      </c>
      <c r="J34" s="76">
        <v>27280</v>
      </c>
      <c r="K34" s="77" t="s">
        <v>395</v>
      </c>
      <c r="L34" s="76">
        <v>50294</v>
      </c>
      <c r="M34" s="76">
        <v>68785</v>
      </c>
      <c r="N34" s="76">
        <v>108692</v>
      </c>
      <c r="O34" s="76">
        <v>643100</v>
      </c>
      <c r="P34" s="106">
        <v>40821</v>
      </c>
      <c r="Q34" s="226"/>
      <c r="R34" s="226"/>
      <c r="S34" s="226"/>
    </row>
    <row r="35" spans="1:19" s="129" customFormat="1" ht="17.25" customHeight="1">
      <c r="A35" s="177" t="s">
        <v>175</v>
      </c>
      <c r="B35" s="76">
        <v>3586855</v>
      </c>
      <c r="C35" s="76">
        <v>4795</v>
      </c>
      <c r="D35" s="76">
        <v>109648</v>
      </c>
      <c r="E35" s="76">
        <v>421454</v>
      </c>
      <c r="F35" s="76">
        <v>16649</v>
      </c>
      <c r="G35" s="76">
        <v>1445316</v>
      </c>
      <c r="H35" s="77" t="s">
        <v>394</v>
      </c>
      <c r="I35" s="76">
        <v>475987</v>
      </c>
      <c r="J35" s="76">
        <v>694827</v>
      </c>
      <c r="K35" s="76">
        <v>19340</v>
      </c>
      <c r="L35" s="76">
        <v>89815</v>
      </c>
      <c r="M35" s="76">
        <v>170055</v>
      </c>
      <c r="N35" s="76">
        <v>466505</v>
      </c>
      <c r="O35" s="76">
        <v>2807560</v>
      </c>
      <c r="P35" s="106">
        <v>128377</v>
      </c>
      <c r="Q35" s="226"/>
      <c r="R35" s="226"/>
      <c r="S35" s="226"/>
    </row>
    <row r="36" spans="1:19" s="129" customFormat="1" ht="17.25" customHeight="1">
      <c r="A36" s="177" t="s">
        <v>176</v>
      </c>
      <c r="B36" s="76">
        <v>1645908</v>
      </c>
      <c r="C36" s="76">
        <v>1349</v>
      </c>
      <c r="D36" s="76">
        <v>27534</v>
      </c>
      <c r="E36" s="76">
        <v>132340</v>
      </c>
      <c r="F36" s="76">
        <v>7192</v>
      </c>
      <c r="G36" s="76">
        <v>386291</v>
      </c>
      <c r="H36" s="77" t="s">
        <v>394</v>
      </c>
      <c r="I36" s="76">
        <v>200746</v>
      </c>
      <c r="J36" s="76">
        <v>218918</v>
      </c>
      <c r="K36" s="76">
        <v>12897</v>
      </c>
      <c r="L36" s="76">
        <v>9582</v>
      </c>
      <c r="M36" s="76">
        <v>76362</v>
      </c>
      <c r="N36" s="76">
        <v>233202</v>
      </c>
      <c r="O36" s="76">
        <v>438300</v>
      </c>
      <c r="P36" s="106">
        <v>90029</v>
      </c>
      <c r="Q36" s="226"/>
      <c r="R36" s="226"/>
      <c r="S36" s="226"/>
    </row>
    <row r="37" spans="1:19" s="129" customFormat="1" ht="17.25" customHeight="1">
      <c r="A37" s="177" t="s">
        <v>177</v>
      </c>
      <c r="B37" s="76">
        <v>1508193</v>
      </c>
      <c r="C37" s="76">
        <v>1153</v>
      </c>
      <c r="D37" s="76">
        <v>31889</v>
      </c>
      <c r="E37" s="76">
        <v>117372</v>
      </c>
      <c r="F37" s="76">
        <v>6891</v>
      </c>
      <c r="G37" s="76">
        <v>358582</v>
      </c>
      <c r="H37" s="77" t="s">
        <v>394</v>
      </c>
      <c r="I37" s="76">
        <v>146156</v>
      </c>
      <c r="J37" s="76">
        <v>73994</v>
      </c>
      <c r="K37" s="76">
        <v>24293</v>
      </c>
      <c r="L37" s="76">
        <v>5929</v>
      </c>
      <c r="M37" s="76">
        <v>49315</v>
      </c>
      <c r="N37" s="76">
        <v>347841</v>
      </c>
      <c r="O37" s="76">
        <v>429700</v>
      </c>
      <c r="P37" s="106">
        <v>90618</v>
      </c>
      <c r="Q37" s="226"/>
      <c r="R37" s="226"/>
      <c r="S37" s="226"/>
    </row>
    <row r="38" spans="1:19" s="129" customFormat="1" ht="17.25" customHeight="1">
      <c r="A38" s="177" t="s">
        <v>178</v>
      </c>
      <c r="B38" s="76">
        <v>1208798</v>
      </c>
      <c r="C38" s="76">
        <v>1752</v>
      </c>
      <c r="D38" s="76">
        <v>61474</v>
      </c>
      <c r="E38" s="76">
        <v>125123</v>
      </c>
      <c r="F38" s="76">
        <v>7227</v>
      </c>
      <c r="G38" s="76">
        <v>168211</v>
      </c>
      <c r="H38" s="77" t="s">
        <v>394</v>
      </c>
      <c r="I38" s="76">
        <v>159989</v>
      </c>
      <c r="J38" s="76">
        <v>68191</v>
      </c>
      <c r="K38" s="76">
        <v>13224</v>
      </c>
      <c r="L38" s="77">
        <v>164600</v>
      </c>
      <c r="M38" s="76">
        <v>102005</v>
      </c>
      <c r="N38" s="76">
        <v>245669</v>
      </c>
      <c r="O38" s="76">
        <v>537700</v>
      </c>
      <c r="P38" s="106">
        <v>87110</v>
      </c>
      <c r="Q38" s="226"/>
      <c r="R38" s="226"/>
      <c r="S38" s="226"/>
    </row>
    <row r="39" spans="1:19" s="129" customFormat="1" ht="17.25" customHeight="1">
      <c r="A39" s="177" t="s">
        <v>179</v>
      </c>
      <c r="B39" s="76">
        <v>2166465</v>
      </c>
      <c r="C39" s="76">
        <v>5501</v>
      </c>
      <c r="D39" s="76">
        <v>30839</v>
      </c>
      <c r="E39" s="76">
        <v>350732</v>
      </c>
      <c r="F39" s="76">
        <v>10665</v>
      </c>
      <c r="G39" s="76">
        <v>1010780</v>
      </c>
      <c r="H39" s="77" t="s">
        <v>394</v>
      </c>
      <c r="I39" s="76">
        <v>273219</v>
      </c>
      <c r="J39" s="76">
        <v>362909</v>
      </c>
      <c r="K39" s="76">
        <v>390</v>
      </c>
      <c r="L39" s="76">
        <v>1028587</v>
      </c>
      <c r="M39" s="76">
        <v>87652</v>
      </c>
      <c r="N39" s="76">
        <v>640125</v>
      </c>
      <c r="O39" s="76">
        <v>1242200</v>
      </c>
      <c r="P39" s="106">
        <v>132021</v>
      </c>
      <c r="Q39" s="226"/>
      <c r="R39" s="226"/>
      <c r="S39" s="226"/>
    </row>
    <row r="40" spans="1:19" s="129" customFormat="1" ht="17.25" customHeight="1">
      <c r="A40" s="177" t="s">
        <v>180</v>
      </c>
      <c r="B40" s="76">
        <v>2509513</v>
      </c>
      <c r="C40" s="76">
        <v>1202</v>
      </c>
      <c r="D40" s="76">
        <v>66427</v>
      </c>
      <c r="E40" s="76">
        <v>209133</v>
      </c>
      <c r="F40" s="76">
        <v>9560</v>
      </c>
      <c r="G40" s="76">
        <v>420020</v>
      </c>
      <c r="H40" s="77" t="s">
        <v>394</v>
      </c>
      <c r="I40" s="76">
        <v>692818</v>
      </c>
      <c r="J40" s="76">
        <v>37909</v>
      </c>
      <c r="K40" s="76">
        <v>1791</v>
      </c>
      <c r="L40" s="76">
        <v>366388</v>
      </c>
      <c r="M40" s="76">
        <v>129088</v>
      </c>
      <c r="N40" s="76">
        <v>230818</v>
      </c>
      <c r="O40" s="76">
        <v>1468200</v>
      </c>
      <c r="P40" s="106">
        <v>96052</v>
      </c>
      <c r="Q40" s="226"/>
      <c r="R40" s="226"/>
      <c r="S40" s="226"/>
    </row>
    <row r="41" spans="1:19" s="129" customFormat="1" ht="17.25" customHeight="1">
      <c r="A41" s="177" t="s">
        <v>181</v>
      </c>
      <c r="B41" s="76">
        <v>1456878</v>
      </c>
      <c r="C41" s="76">
        <v>1349</v>
      </c>
      <c r="D41" s="76">
        <v>32012</v>
      </c>
      <c r="E41" s="76">
        <v>64776</v>
      </c>
      <c r="F41" s="76">
        <v>3288</v>
      </c>
      <c r="G41" s="76">
        <v>177249</v>
      </c>
      <c r="H41" s="77" t="s">
        <v>394</v>
      </c>
      <c r="I41" s="76">
        <v>188985</v>
      </c>
      <c r="J41" s="76">
        <v>27139</v>
      </c>
      <c r="K41" s="76">
        <v>4850</v>
      </c>
      <c r="L41" s="76">
        <v>80562</v>
      </c>
      <c r="M41" s="76">
        <v>113947</v>
      </c>
      <c r="N41" s="76">
        <v>169362</v>
      </c>
      <c r="O41" s="76">
        <v>1004700</v>
      </c>
      <c r="P41" s="106">
        <v>85955</v>
      </c>
      <c r="Q41" s="226"/>
      <c r="R41" s="226"/>
      <c r="S41" s="226"/>
    </row>
    <row r="42" spans="1:19" s="129" customFormat="1" ht="17.25" customHeight="1">
      <c r="A42" s="177" t="s">
        <v>182</v>
      </c>
      <c r="B42" s="76">
        <v>98037</v>
      </c>
      <c r="C42" s="76">
        <v>2482</v>
      </c>
      <c r="D42" s="76">
        <v>156216</v>
      </c>
      <c r="E42" s="76">
        <v>179747</v>
      </c>
      <c r="F42" s="76">
        <v>8013</v>
      </c>
      <c r="G42" s="76">
        <v>825329</v>
      </c>
      <c r="H42" s="77" t="s">
        <v>394</v>
      </c>
      <c r="I42" s="76">
        <v>606385</v>
      </c>
      <c r="J42" s="76">
        <v>38373</v>
      </c>
      <c r="K42" s="76">
        <v>5960</v>
      </c>
      <c r="L42" s="76">
        <v>63113</v>
      </c>
      <c r="M42" s="76">
        <v>109663</v>
      </c>
      <c r="N42" s="76">
        <v>1059295</v>
      </c>
      <c r="O42" s="76">
        <v>1444500</v>
      </c>
      <c r="P42" s="106">
        <v>109240</v>
      </c>
      <c r="Q42" s="226"/>
      <c r="R42" s="226"/>
      <c r="S42" s="226"/>
    </row>
    <row r="43" spans="1:19" s="129" customFormat="1" ht="17.25" customHeight="1">
      <c r="A43" s="177" t="s">
        <v>183</v>
      </c>
      <c r="B43" s="76">
        <v>1446520</v>
      </c>
      <c r="C43" s="76">
        <v>1454</v>
      </c>
      <c r="D43" s="76">
        <v>51346</v>
      </c>
      <c r="E43" s="76">
        <v>73966</v>
      </c>
      <c r="F43" s="76">
        <v>4094</v>
      </c>
      <c r="G43" s="76">
        <v>169755</v>
      </c>
      <c r="H43" s="77" t="s">
        <v>394</v>
      </c>
      <c r="I43" s="76">
        <v>194160</v>
      </c>
      <c r="J43" s="76">
        <v>13554</v>
      </c>
      <c r="K43" s="76">
        <v>13247</v>
      </c>
      <c r="L43" s="77">
        <v>211720</v>
      </c>
      <c r="M43" s="76">
        <v>135747</v>
      </c>
      <c r="N43" s="76">
        <v>163555</v>
      </c>
      <c r="O43" s="76">
        <v>672500</v>
      </c>
      <c r="P43" s="106">
        <v>91885</v>
      </c>
      <c r="Q43" s="226"/>
      <c r="R43" s="226"/>
      <c r="S43" s="226"/>
    </row>
    <row r="44" spans="1:19" s="129" customFormat="1" ht="17.25" customHeight="1">
      <c r="A44" s="177" t="s">
        <v>184</v>
      </c>
      <c r="B44" s="76">
        <v>1518166</v>
      </c>
      <c r="C44" s="76">
        <v>945</v>
      </c>
      <c r="D44" s="76">
        <v>340295</v>
      </c>
      <c r="E44" s="76">
        <v>81126</v>
      </c>
      <c r="F44" s="76">
        <v>3908</v>
      </c>
      <c r="G44" s="76">
        <v>223979</v>
      </c>
      <c r="H44" s="77" t="s">
        <v>394</v>
      </c>
      <c r="I44" s="76">
        <v>175920</v>
      </c>
      <c r="J44" s="76">
        <v>4234</v>
      </c>
      <c r="K44" s="76">
        <v>5620</v>
      </c>
      <c r="L44" s="76">
        <v>19583</v>
      </c>
      <c r="M44" s="76">
        <v>38442</v>
      </c>
      <c r="N44" s="76">
        <v>111384</v>
      </c>
      <c r="O44" s="76">
        <v>658600</v>
      </c>
      <c r="P44" s="106">
        <v>75961</v>
      </c>
      <c r="Q44" s="226"/>
      <c r="R44" s="226"/>
      <c r="S44" s="226"/>
    </row>
    <row r="45" spans="1:19" s="129" customFormat="1" ht="17.25" customHeight="1">
      <c r="A45" s="177" t="s">
        <v>185</v>
      </c>
      <c r="B45" s="76">
        <v>1562741</v>
      </c>
      <c r="C45" s="76">
        <v>1477</v>
      </c>
      <c r="D45" s="76">
        <v>97640</v>
      </c>
      <c r="E45" s="76">
        <v>59981</v>
      </c>
      <c r="F45" s="76">
        <v>3625</v>
      </c>
      <c r="G45" s="76">
        <v>221710</v>
      </c>
      <c r="H45" s="77" t="s">
        <v>394</v>
      </c>
      <c r="I45" s="76">
        <v>276525</v>
      </c>
      <c r="J45" s="76">
        <v>60132</v>
      </c>
      <c r="K45" s="76">
        <v>2165</v>
      </c>
      <c r="L45" s="76">
        <v>372739</v>
      </c>
      <c r="M45" s="76">
        <v>104941</v>
      </c>
      <c r="N45" s="76">
        <v>123463</v>
      </c>
      <c r="O45" s="76">
        <v>295402</v>
      </c>
      <c r="P45" s="106">
        <v>67266</v>
      </c>
      <c r="Q45" s="226"/>
      <c r="R45" s="226"/>
      <c r="S45" s="226"/>
    </row>
    <row r="46" spans="1:19" s="129" customFormat="1" ht="17.25" customHeight="1">
      <c r="A46" s="177" t="s">
        <v>186</v>
      </c>
      <c r="B46" s="76">
        <v>2697740</v>
      </c>
      <c r="C46" s="76">
        <v>1778</v>
      </c>
      <c r="D46" s="76">
        <v>84615</v>
      </c>
      <c r="E46" s="76">
        <v>106086</v>
      </c>
      <c r="F46" s="76">
        <v>5538</v>
      </c>
      <c r="G46" s="76">
        <v>495574</v>
      </c>
      <c r="H46" s="77" t="s">
        <v>394</v>
      </c>
      <c r="I46" s="76">
        <v>615328</v>
      </c>
      <c r="J46" s="76">
        <v>40400</v>
      </c>
      <c r="K46" s="76">
        <v>20812</v>
      </c>
      <c r="L46" s="76">
        <v>100214</v>
      </c>
      <c r="M46" s="76">
        <v>80520</v>
      </c>
      <c r="N46" s="76">
        <v>315238</v>
      </c>
      <c r="O46" s="76">
        <v>1325831</v>
      </c>
      <c r="P46" s="106">
        <v>90572</v>
      </c>
      <c r="Q46" s="226"/>
      <c r="R46" s="226"/>
      <c r="S46" s="226"/>
    </row>
    <row r="47" spans="1:19" s="129" customFormat="1" ht="17.25" customHeight="1">
      <c r="A47" s="177" t="s">
        <v>187</v>
      </c>
      <c r="B47" s="76">
        <v>1832567</v>
      </c>
      <c r="C47" s="76">
        <v>1618</v>
      </c>
      <c r="D47" s="76">
        <v>118945</v>
      </c>
      <c r="E47" s="76">
        <v>99912</v>
      </c>
      <c r="F47" s="76">
        <v>4864</v>
      </c>
      <c r="G47" s="76">
        <v>213199</v>
      </c>
      <c r="H47" s="77" t="s">
        <v>394</v>
      </c>
      <c r="I47" s="76">
        <v>188107</v>
      </c>
      <c r="J47" s="76">
        <v>21866</v>
      </c>
      <c r="K47" s="76">
        <v>2506</v>
      </c>
      <c r="L47" s="77">
        <v>1</v>
      </c>
      <c r="M47" s="76">
        <v>89781</v>
      </c>
      <c r="N47" s="76">
        <v>210573</v>
      </c>
      <c r="O47" s="76">
        <v>192300</v>
      </c>
      <c r="P47" s="106">
        <v>89445</v>
      </c>
      <c r="Q47" s="226"/>
      <c r="R47" s="226"/>
      <c r="S47" s="226"/>
    </row>
    <row r="48" spans="1:19" s="129" customFormat="1" ht="17.25" customHeight="1">
      <c r="A48" s="177" t="s">
        <v>188</v>
      </c>
      <c r="B48" s="76">
        <v>1863890</v>
      </c>
      <c r="C48" s="76">
        <v>878</v>
      </c>
      <c r="D48" s="76">
        <v>97352</v>
      </c>
      <c r="E48" s="76">
        <v>143602</v>
      </c>
      <c r="F48" s="76">
        <v>3709</v>
      </c>
      <c r="G48" s="76">
        <v>300197</v>
      </c>
      <c r="H48" s="77" t="s">
        <v>394</v>
      </c>
      <c r="I48" s="76">
        <v>861151</v>
      </c>
      <c r="J48" s="76">
        <v>31312</v>
      </c>
      <c r="K48" s="76">
        <v>184741</v>
      </c>
      <c r="L48" s="77">
        <v>3799</v>
      </c>
      <c r="M48" s="76">
        <v>120062</v>
      </c>
      <c r="N48" s="76">
        <v>80064</v>
      </c>
      <c r="O48" s="76">
        <v>973000</v>
      </c>
      <c r="P48" s="106">
        <v>63147</v>
      </c>
      <c r="Q48" s="226"/>
      <c r="R48" s="226"/>
      <c r="S48" s="226"/>
    </row>
    <row r="49" spans="1:19" s="129" customFormat="1" ht="17.25" customHeight="1">
      <c r="A49" s="177" t="s">
        <v>189</v>
      </c>
      <c r="B49" s="76">
        <v>1300941</v>
      </c>
      <c r="C49" s="76">
        <v>778</v>
      </c>
      <c r="D49" s="76">
        <v>33385</v>
      </c>
      <c r="E49" s="76">
        <v>48565</v>
      </c>
      <c r="F49" s="76">
        <v>2696</v>
      </c>
      <c r="G49" s="76">
        <v>207274</v>
      </c>
      <c r="H49" s="77" t="s">
        <v>394</v>
      </c>
      <c r="I49" s="76">
        <v>242644</v>
      </c>
      <c r="J49" s="76">
        <v>37356</v>
      </c>
      <c r="K49" s="76">
        <v>35770</v>
      </c>
      <c r="L49" s="76">
        <v>434390</v>
      </c>
      <c r="M49" s="76">
        <v>87736</v>
      </c>
      <c r="N49" s="76">
        <v>217413</v>
      </c>
      <c r="O49" s="76">
        <v>745500</v>
      </c>
      <c r="P49" s="106">
        <v>59821</v>
      </c>
      <c r="Q49" s="226"/>
      <c r="R49" s="226"/>
      <c r="S49" s="226"/>
    </row>
    <row r="50" spans="1:19" s="129" customFormat="1" ht="17.25" customHeight="1">
      <c r="A50" s="177" t="s">
        <v>190</v>
      </c>
      <c r="B50" s="76">
        <v>3088588</v>
      </c>
      <c r="C50" s="76">
        <v>3701</v>
      </c>
      <c r="D50" s="76">
        <v>150971</v>
      </c>
      <c r="E50" s="76">
        <v>72304</v>
      </c>
      <c r="F50" s="76">
        <v>6987</v>
      </c>
      <c r="G50" s="76">
        <v>447356</v>
      </c>
      <c r="H50" s="77" t="s">
        <v>394</v>
      </c>
      <c r="I50" s="76">
        <v>1052718</v>
      </c>
      <c r="J50" s="76">
        <v>25739</v>
      </c>
      <c r="K50" s="76">
        <v>85597</v>
      </c>
      <c r="L50" s="76">
        <v>2895</v>
      </c>
      <c r="M50" s="76">
        <v>173805</v>
      </c>
      <c r="N50" s="76">
        <v>293752</v>
      </c>
      <c r="O50" s="76">
        <v>1216900</v>
      </c>
      <c r="P50" s="106">
        <v>94862</v>
      </c>
      <c r="Q50" s="226"/>
      <c r="R50" s="226"/>
      <c r="S50" s="226"/>
    </row>
    <row r="51" spans="1:19" s="129" customFormat="1" ht="17.25" customHeight="1">
      <c r="A51" s="177" t="s">
        <v>191</v>
      </c>
      <c r="B51" s="76">
        <v>2964793</v>
      </c>
      <c r="C51" s="76">
        <v>2362</v>
      </c>
      <c r="D51" s="76">
        <v>42189</v>
      </c>
      <c r="E51" s="76">
        <v>128854</v>
      </c>
      <c r="F51" s="76">
        <v>5383</v>
      </c>
      <c r="G51" s="76">
        <v>339208</v>
      </c>
      <c r="H51" s="77" t="s">
        <v>394</v>
      </c>
      <c r="I51" s="76">
        <v>1059023</v>
      </c>
      <c r="J51" s="76">
        <v>27385</v>
      </c>
      <c r="K51" s="76">
        <v>21425</v>
      </c>
      <c r="L51" s="76">
        <v>167968</v>
      </c>
      <c r="M51" s="76">
        <v>194150</v>
      </c>
      <c r="N51" s="76">
        <v>149840</v>
      </c>
      <c r="O51" s="76">
        <v>927600</v>
      </c>
      <c r="P51" s="106">
        <v>99165</v>
      </c>
      <c r="Q51" s="226"/>
      <c r="R51" s="226"/>
      <c r="S51" s="226"/>
    </row>
    <row r="52" spans="1:19" s="129" customFormat="1" ht="17.25" customHeight="1">
      <c r="A52" s="177" t="s">
        <v>192</v>
      </c>
      <c r="B52" s="76">
        <v>3326035</v>
      </c>
      <c r="C52" s="76">
        <v>2996</v>
      </c>
      <c r="D52" s="76">
        <v>55737</v>
      </c>
      <c r="E52" s="76">
        <v>122785</v>
      </c>
      <c r="F52" s="76">
        <v>8212</v>
      </c>
      <c r="G52" s="76">
        <v>282307</v>
      </c>
      <c r="H52" s="77" t="s">
        <v>394</v>
      </c>
      <c r="I52" s="76">
        <v>995674</v>
      </c>
      <c r="J52" s="76">
        <v>40880</v>
      </c>
      <c r="K52" s="76">
        <v>10160</v>
      </c>
      <c r="L52" s="76">
        <v>144977</v>
      </c>
      <c r="M52" s="76">
        <v>285667</v>
      </c>
      <c r="N52" s="76">
        <v>387729</v>
      </c>
      <c r="O52" s="76">
        <v>1934200</v>
      </c>
      <c r="P52" s="106">
        <v>93453</v>
      </c>
      <c r="Q52" s="226"/>
      <c r="R52" s="226"/>
      <c r="S52" s="226"/>
    </row>
    <row r="53" spans="1:19" s="129" customFormat="1" ht="17.25" customHeight="1">
      <c r="A53" s="177" t="s">
        <v>193</v>
      </c>
      <c r="B53" s="76">
        <v>2415290</v>
      </c>
      <c r="C53" s="76">
        <v>1348</v>
      </c>
      <c r="D53" s="76">
        <v>38839</v>
      </c>
      <c r="E53" s="76">
        <v>70923</v>
      </c>
      <c r="F53" s="76">
        <v>3123</v>
      </c>
      <c r="G53" s="76">
        <v>266368</v>
      </c>
      <c r="H53" s="77" t="s">
        <v>395</v>
      </c>
      <c r="I53" s="76">
        <v>769384</v>
      </c>
      <c r="J53" s="76">
        <v>13951</v>
      </c>
      <c r="K53" s="76">
        <v>412</v>
      </c>
      <c r="L53" s="76">
        <v>127549</v>
      </c>
      <c r="M53" s="76">
        <v>38739</v>
      </c>
      <c r="N53" s="76">
        <v>94078</v>
      </c>
      <c r="O53" s="76">
        <v>733800</v>
      </c>
      <c r="P53" s="106">
        <v>90829</v>
      </c>
      <c r="Q53" s="226"/>
      <c r="R53" s="226"/>
      <c r="S53" s="226"/>
    </row>
    <row r="54" spans="1:19" s="129" customFormat="1" ht="17.25" customHeight="1">
      <c r="A54" s="177" t="s">
        <v>194</v>
      </c>
      <c r="B54" s="76">
        <v>2058155</v>
      </c>
      <c r="C54" s="76">
        <v>1164</v>
      </c>
      <c r="D54" s="76">
        <v>95470</v>
      </c>
      <c r="E54" s="76">
        <v>62793</v>
      </c>
      <c r="F54" s="76">
        <v>15036</v>
      </c>
      <c r="G54" s="76">
        <v>342685</v>
      </c>
      <c r="H54" s="77" t="s">
        <v>394</v>
      </c>
      <c r="I54" s="76">
        <v>629158</v>
      </c>
      <c r="J54" s="76">
        <v>15328</v>
      </c>
      <c r="K54" s="76">
        <v>12083</v>
      </c>
      <c r="L54" s="76">
        <v>189062</v>
      </c>
      <c r="M54" s="76">
        <v>111084</v>
      </c>
      <c r="N54" s="76">
        <v>116767</v>
      </c>
      <c r="O54" s="76">
        <v>1734300</v>
      </c>
      <c r="P54" s="106">
        <v>87608</v>
      </c>
      <c r="Q54" s="226"/>
      <c r="R54" s="226"/>
      <c r="S54" s="226"/>
    </row>
    <row r="55" spans="1:19" s="123" customFormat="1" ht="17.25" customHeight="1">
      <c r="A55" s="270" t="s">
        <v>427</v>
      </c>
      <c r="B55" s="164">
        <f>SUM(B22:B54)</f>
        <v>58820640</v>
      </c>
      <c r="C55" s="164">
        <f>SUM(C22:C54)</f>
        <v>69899</v>
      </c>
      <c r="D55" s="164">
        <f aca="true" t="shared" si="2" ref="D55:P55">SUM(D22:D54)</f>
        <v>2407834</v>
      </c>
      <c r="E55" s="164">
        <f t="shared" si="2"/>
        <v>4519701</v>
      </c>
      <c r="F55" s="164">
        <f t="shared" si="2"/>
        <v>196732</v>
      </c>
      <c r="G55" s="164">
        <f t="shared" si="2"/>
        <v>12000023</v>
      </c>
      <c r="H55" s="242" t="s">
        <v>426</v>
      </c>
      <c r="I55" s="164">
        <f t="shared" si="2"/>
        <v>13692323</v>
      </c>
      <c r="J55" s="164">
        <f t="shared" si="2"/>
        <v>2423871</v>
      </c>
      <c r="K55" s="164">
        <f t="shared" si="2"/>
        <v>607350</v>
      </c>
      <c r="L55" s="164">
        <f t="shared" si="2"/>
        <v>5206869</v>
      </c>
      <c r="M55" s="164">
        <f t="shared" si="2"/>
        <v>4344382</v>
      </c>
      <c r="N55" s="164">
        <f t="shared" si="2"/>
        <v>9863285</v>
      </c>
      <c r="O55" s="164">
        <f t="shared" si="2"/>
        <v>28802793</v>
      </c>
      <c r="P55" s="164">
        <f t="shared" si="2"/>
        <v>2784580</v>
      </c>
      <c r="Q55" s="236"/>
      <c r="R55" s="236"/>
      <c r="S55" s="236"/>
    </row>
    <row r="56" spans="1:6" s="129" customFormat="1" ht="15" customHeight="1">
      <c r="A56" s="171" t="s">
        <v>204</v>
      </c>
      <c r="B56" s="107"/>
      <c r="C56" s="107"/>
      <c r="D56" s="107"/>
      <c r="E56" s="107"/>
      <c r="F56" s="107"/>
    </row>
    <row r="57" spans="1:6" ht="14.25">
      <c r="A57" s="21"/>
      <c r="B57" s="51"/>
      <c r="C57" s="51"/>
      <c r="D57" s="51"/>
      <c r="E57" s="51"/>
      <c r="F57" s="51"/>
    </row>
    <row r="58" spans="1:6" ht="14.25">
      <c r="A58" s="21"/>
      <c r="B58" s="51"/>
      <c r="C58" s="51"/>
      <c r="D58" s="51"/>
      <c r="E58" s="51"/>
      <c r="F58" s="51"/>
    </row>
    <row r="59" spans="1:6" ht="14.25">
      <c r="A59" s="21"/>
      <c r="B59" s="51"/>
      <c r="C59" s="51"/>
      <c r="D59" s="51"/>
      <c r="E59" s="51"/>
      <c r="F59" s="51"/>
    </row>
    <row r="60" spans="1:6" ht="14.25">
      <c r="A60" s="21"/>
      <c r="B60" s="51"/>
      <c r="C60" s="51"/>
      <c r="D60" s="51"/>
      <c r="E60" s="51"/>
      <c r="F60" s="51"/>
    </row>
    <row r="61" spans="1:6" ht="14.25">
      <c r="A61" s="21"/>
      <c r="B61" s="51"/>
      <c r="C61" s="51"/>
      <c r="D61" s="51"/>
      <c r="E61" s="51"/>
      <c r="F61" s="51"/>
    </row>
    <row r="62" spans="1:6" ht="14.25">
      <c r="A62" s="21"/>
      <c r="B62" s="51"/>
      <c r="C62" s="51"/>
      <c r="D62" s="51"/>
      <c r="E62" s="51"/>
      <c r="F62" s="51"/>
    </row>
    <row r="63" spans="1:6" ht="14.25">
      <c r="A63" s="21"/>
      <c r="B63" s="51"/>
      <c r="C63" s="51"/>
      <c r="D63" s="51"/>
      <c r="E63" s="51"/>
      <c r="F63" s="51"/>
    </row>
    <row r="64" spans="1:6" ht="14.25">
      <c r="A64" s="21"/>
      <c r="B64" s="51"/>
      <c r="C64" s="51"/>
      <c r="D64" s="51"/>
      <c r="E64" s="51"/>
      <c r="F64" s="51"/>
    </row>
    <row r="65" spans="1:6" ht="14.25">
      <c r="A65" s="21"/>
      <c r="B65" s="51"/>
      <c r="C65" s="51"/>
      <c r="D65" s="51"/>
      <c r="E65" s="51"/>
      <c r="F65" s="51"/>
    </row>
    <row r="66" spans="1:6" ht="14.25">
      <c r="A66" s="21"/>
      <c r="B66" s="51"/>
      <c r="C66" s="51"/>
      <c r="D66" s="51"/>
      <c r="E66" s="51"/>
      <c r="F66" s="51"/>
    </row>
    <row r="67" spans="1:6" ht="14.25">
      <c r="A67" s="21"/>
      <c r="B67" s="51"/>
      <c r="C67" s="51"/>
      <c r="D67" s="51"/>
      <c r="E67" s="51"/>
      <c r="F67" s="51"/>
    </row>
    <row r="68" spans="1:6" ht="14.25">
      <c r="A68" s="21"/>
      <c r="B68" s="51"/>
      <c r="C68" s="51"/>
      <c r="D68" s="51"/>
      <c r="E68" s="51"/>
      <c r="F68" s="51"/>
    </row>
    <row r="69" spans="1:6" ht="14.25">
      <c r="A69" s="21"/>
      <c r="B69" s="51"/>
      <c r="C69" s="51"/>
      <c r="D69" s="51"/>
      <c r="E69" s="51"/>
      <c r="F69" s="51"/>
    </row>
    <row r="70" spans="1:6" ht="14.25">
      <c r="A70" s="21"/>
      <c r="B70" s="51"/>
      <c r="C70" s="51"/>
      <c r="D70" s="51"/>
      <c r="E70" s="51"/>
      <c r="F70" s="51"/>
    </row>
    <row r="71" spans="1:6" ht="14.25">
      <c r="A71" s="21"/>
      <c r="B71" s="51"/>
      <c r="C71" s="51"/>
      <c r="D71" s="51"/>
      <c r="E71" s="51"/>
      <c r="F71" s="51"/>
    </row>
    <row r="72" spans="1:6" ht="14.25">
      <c r="A72" s="21"/>
      <c r="B72" s="51"/>
      <c r="C72" s="51"/>
      <c r="D72" s="51"/>
      <c r="E72" s="51"/>
      <c r="F72" s="51"/>
    </row>
    <row r="73" spans="1:6" ht="14.25">
      <c r="A73" s="21"/>
      <c r="B73" s="51"/>
      <c r="C73" s="51"/>
      <c r="D73" s="51"/>
      <c r="E73" s="51"/>
      <c r="F73" s="51"/>
    </row>
    <row r="74" spans="1:6" ht="14.25">
      <c r="A74" s="21"/>
      <c r="B74" s="51"/>
      <c r="C74" s="51"/>
      <c r="D74" s="51"/>
      <c r="E74" s="51"/>
      <c r="F74" s="51"/>
    </row>
    <row r="75" spans="1:6" ht="14.25">
      <c r="A75" s="21"/>
      <c r="B75" s="51"/>
      <c r="C75" s="51"/>
      <c r="D75" s="51"/>
      <c r="E75" s="51"/>
      <c r="F75" s="51"/>
    </row>
    <row r="76" spans="1:6" ht="14.25">
      <c r="A76" s="21"/>
      <c r="B76" s="51"/>
      <c r="C76" s="51"/>
      <c r="D76" s="51"/>
      <c r="E76" s="51"/>
      <c r="F76" s="51"/>
    </row>
    <row r="77" spans="1:6" ht="14.25">
      <c r="A77" s="21"/>
      <c r="B77" s="51"/>
      <c r="C77" s="51"/>
      <c r="D77" s="51"/>
      <c r="E77" s="51"/>
      <c r="F77" s="51"/>
    </row>
  </sheetData>
  <sheetProtection/>
  <mergeCells count="16">
    <mergeCell ref="A2:P2"/>
    <mergeCell ref="A4:A5"/>
    <mergeCell ref="B4:B5"/>
    <mergeCell ref="C4:C5"/>
    <mergeCell ref="D4:D5"/>
    <mergeCell ref="E4:E5"/>
    <mergeCell ref="F4:F5"/>
    <mergeCell ref="G4:G5"/>
    <mergeCell ref="M4:M5"/>
    <mergeCell ref="P4:P5"/>
    <mergeCell ref="N4:N5"/>
    <mergeCell ref="O4:O5"/>
    <mergeCell ref="I4:I5"/>
    <mergeCell ref="J4:J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90" zoomScaleNormal="90" zoomScalePageLayoutView="0" workbookViewId="0" topLeftCell="E1">
      <selection activeCell="P4" sqref="P4:P5"/>
    </sheetView>
  </sheetViews>
  <sheetFormatPr defaultColWidth="10.59765625" defaultRowHeight="15"/>
  <cols>
    <col min="1" max="1" width="17.19921875" style="129" customWidth="1"/>
    <col min="2" max="2" width="13.09765625" style="129" customWidth="1"/>
    <col min="3" max="3" width="13.69921875" style="129" customWidth="1"/>
    <col min="4" max="7" width="13.09765625" style="129" customWidth="1"/>
    <col min="8" max="8" width="14.09765625" style="129" customWidth="1"/>
    <col min="9" max="14" width="13.09765625" style="129" customWidth="1"/>
    <col min="15" max="15" width="14.09765625" style="129" customWidth="1"/>
    <col min="16" max="16" width="14.19921875" style="129" customWidth="1"/>
    <col min="17" max="17" width="10.59765625" style="129" customWidth="1"/>
    <col min="18" max="18" width="15.5" style="129" bestFit="1" customWidth="1"/>
    <col min="19" max="16384" width="10.59765625" style="129" customWidth="1"/>
  </cols>
  <sheetData>
    <row r="1" spans="1:16" s="170" customFormat="1" ht="19.5" customHeight="1">
      <c r="A1" s="5" t="s">
        <v>261</v>
      </c>
      <c r="P1" s="7" t="s">
        <v>262</v>
      </c>
    </row>
    <row r="2" spans="1:16" s="232" customFormat="1" ht="19.5" customHeight="1">
      <c r="A2" s="273" t="s">
        <v>411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2:16" ht="18" customHeight="1" thickBo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 t="s">
        <v>18</v>
      </c>
    </row>
    <row r="4" spans="1:16" ht="17.25" customHeight="1">
      <c r="A4" s="414" t="s">
        <v>257</v>
      </c>
      <c r="B4" s="271" t="s">
        <v>205</v>
      </c>
      <c r="C4" s="271" t="s">
        <v>206</v>
      </c>
      <c r="D4" s="271" t="s">
        <v>207</v>
      </c>
      <c r="E4" s="271" t="s">
        <v>208</v>
      </c>
      <c r="F4" s="277" t="s">
        <v>407</v>
      </c>
      <c r="G4" s="271" t="s">
        <v>209</v>
      </c>
      <c r="H4" s="271" t="s">
        <v>210</v>
      </c>
      <c r="I4" s="271" t="s">
        <v>211</v>
      </c>
      <c r="J4" s="271" t="s">
        <v>212</v>
      </c>
      <c r="K4" s="277" t="s">
        <v>408</v>
      </c>
      <c r="L4" s="271" t="s">
        <v>213</v>
      </c>
      <c r="M4" s="271" t="s">
        <v>214</v>
      </c>
      <c r="N4" s="277" t="s">
        <v>410</v>
      </c>
      <c r="O4" s="425" t="s">
        <v>215</v>
      </c>
      <c r="P4" s="279" t="s">
        <v>409</v>
      </c>
    </row>
    <row r="5" spans="1:16" ht="17.25" customHeight="1">
      <c r="A5" s="415"/>
      <c r="B5" s="272"/>
      <c r="C5" s="272"/>
      <c r="D5" s="272"/>
      <c r="E5" s="272"/>
      <c r="F5" s="278"/>
      <c r="G5" s="272"/>
      <c r="H5" s="272"/>
      <c r="I5" s="272"/>
      <c r="J5" s="272"/>
      <c r="K5" s="278"/>
      <c r="L5" s="272"/>
      <c r="M5" s="272"/>
      <c r="N5" s="278"/>
      <c r="O5" s="426"/>
      <c r="P5" s="280"/>
    </row>
    <row r="6" spans="1:18" ht="17.25" customHeight="1">
      <c r="A6" s="143" t="s">
        <v>388</v>
      </c>
      <c r="B6" s="75">
        <v>56280136</v>
      </c>
      <c r="C6" s="75">
        <v>68692343</v>
      </c>
      <c r="D6" s="75">
        <v>35134609</v>
      </c>
      <c r="E6" s="75">
        <v>3382090</v>
      </c>
      <c r="F6" s="75">
        <v>30503733</v>
      </c>
      <c r="G6" s="75">
        <v>40993386</v>
      </c>
      <c r="H6" s="75">
        <v>97015961</v>
      </c>
      <c r="I6" s="75">
        <v>12263330</v>
      </c>
      <c r="J6" s="75">
        <v>58887572</v>
      </c>
      <c r="K6" s="75">
        <v>4016900</v>
      </c>
      <c r="L6" s="75">
        <v>39162311</v>
      </c>
      <c r="M6" s="75">
        <v>717425</v>
      </c>
      <c r="N6" s="75" t="s">
        <v>216</v>
      </c>
      <c r="O6" s="75">
        <v>291860195</v>
      </c>
      <c r="P6" s="75">
        <v>97084666</v>
      </c>
      <c r="R6" s="226"/>
    </row>
    <row r="7" spans="1:18" ht="17.25" customHeight="1">
      <c r="A7" s="133">
        <v>5</v>
      </c>
      <c r="B7" s="77">
        <v>53883354</v>
      </c>
      <c r="C7" s="77">
        <v>76586521</v>
      </c>
      <c r="D7" s="77">
        <v>47139313</v>
      </c>
      <c r="E7" s="77">
        <v>3777867</v>
      </c>
      <c r="F7" s="77">
        <v>35077487</v>
      </c>
      <c r="G7" s="77">
        <v>42232682</v>
      </c>
      <c r="H7" s="77">
        <v>99787505</v>
      </c>
      <c r="I7" s="77">
        <v>13188023</v>
      </c>
      <c r="J7" s="77">
        <v>65069599</v>
      </c>
      <c r="K7" s="77">
        <v>4242809</v>
      </c>
      <c r="L7" s="77">
        <v>45625800</v>
      </c>
      <c r="M7" s="77">
        <v>2661830</v>
      </c>
      <c r="N7" s="77" t="s">
        <v>216</v>
      </c>
      <c r="O7" s="77">
        <v>337569052</v>
      </c>
      <c r="P7" s="77">
        <v>97159012</v>
      </c>
      <c r="R7" s="226"/>
    </row>
    <row r="8" spans="1:18" ht="17.25" customHeight="1">
      <c r="A8" s="133">
        <v>6</v>
      </c>
      <c r="B8" s="77">
        <v>57796804</v>
      </c>
      <c r="C8" s="77">
        <v>78459966</v>
      </c>
      <c r="D8" s="77">
        <v>46204341</v>
      </c>
      <c r="E8" s="77">
        <v>4100675</v>
      </c>
      <c r="F8" s="77">
        <v>39248460</v>
      </c>
      <c r="G8" s="77">
        <v>42013772</v>
      </c>
      <c r="H8" s="77">
        <v>105621146</v>
      </c>
      <c r="I8" s="77">
        <v>14874381</v>
      </c>
      <c r="J8" s="77">
        <v>66262994</v>
      </c>
      <c r="K8" s="77">
        <v>1845996</v>
      </c>
      <c r="L8" s="77">
        <v>48478198</v>
      </c>
      <c r="M8" s="77">
        <v>1048711</v>
      </c>
      <c r="N8" s="77" t="s">
        <v>216</v>
      </c>
      <c r="O8" s="77">
        <v>391700512</v>
      </c>
      <c r="P8" s="77">
        <v>98030228</v>
      </c>
      <c r="R8" s="226"/>
    </row>
    <row r="9" spans="1:18" ht="17.25" customHeight="1">
      <c r="A9" s="133">
        <v>7</v>
      </c>
      <c r="B9" s="77">
        <v>67220128</v>
      </c>
      <c r="C9" s="77">
        <v>83184668</v>
      </c>
      <c r="D9" s="77">
        <v>41443780</v>
      </c>
      <c r="E9" s="77">
        <v>4211044</v>
      </c>
      <c r="F9" s="77">
        <v>40818129</v>
      </c>
      <c r="G9" s="77">
        <v>43809014</v>
      </c>
      <c r="H9" s="77">
        <v>111358515</v>
      </c>
      <c r="I9" s="77">
        <v>15439709</v>
      </c>
      <c r="J9" s="77">
        <v>60786630</v>
      </c>
      <c r="K9" s="77">
        <v>3820699</v>
      </c>
      <c r="L9" s="77">
        <v>46712763</v>
      </c>
      <c r="M9" s="77">
        <v>1814958</v>
      </c>
      <c r="N9" s="77" t="s">
        <v>216</v>
      </c>
      <c r="O9" s="77">
        <v>454488729</v>
      </c>
      <c r="P9" s="77">
        <v>97532966</v>
      </c>
      <c r="R9" s="226"/>
    </row>
    <row r="10" spans="1:18" s="232" customFormat="1" ht="17.25" customHeight="1">
      <c r="A10" s="125">
        <v>8</v>
      </c>
      <c r="B10" s="249">
        <f>SUM(B20,B55)</f>
        <v>64464963</v>
      </c>
      <c r="C10" s="249">
        <f>SUM(C20,C55)</f>
        <v>88593338</v>
      </c>
      <c r="D10" s="249">
        <f aca="true" t="shared" si="0" ref="D10:P10">SUM(D20,D55)</f>
        <v>37503179</v>
      </c>
      <c r="E10" s="249">
        <f t="shared" si="0"/>
        <v>4305853</v>
      </c>
      <c r="F10" s="249">
        <f t="shared" si="0"/>
        <v>43212970</v>
      </c>
      <c r="G10" s="249">
        <f t="shared" si="0"/>
        <v>43365321</v>
      </c>
      <c r="H10" s="249">
        <f t="shared" si="0"/>
        <v>118219798</v>
      </c>
      <c r="I10" s="249">
        <f t="shared" si="0"/>
        <v>16221233</v>
      </c>
      <c r="J10" s="249">
        <f t="shared" si="0"/>
        <v>63163338</v>
      </c>
      <c r="K10" s="249">
        <f t="shared" si="0"/>
        <v>4282480</v>
      </c>
      <c r="L10" s="249">
        <f t="shared" si="0"/>
        <v>51790679</v>
      </c>
      <c r="M10" s="249">
        <f t="shared" si="0"/>
        <v>997200</v>
      </c>
      <c r="N10" s="127" t="s">
        <v>426</v>
      </c>
      <c r="O10" s="249">
        <f t="shared" si="0"/>
        <v>516056533</v>
      </c>
      <c r="P10" s="249">
        <f t="shared" si="0"/>
        <v>99607699</v>
      </c>
      <c r="R10" s="246"/>
    </row>
    <row r="11" spans="1:16" ht="17.25" customHeight="1">
      <c r="A11" s="179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8" ht="17.25" customHeight="1">
      <c r="A12" s="238" t="s">
        <v>153</v>
      </c>
      <c r="B12" s="76">
        <v>16710941</v>
      </c>
      <c r="C12" s="76">
        <v>31113761</v>
      </c>
      <c r="D12" s="76">
        <v>12920210</v>
      </c>
      <c r="E12" s="76">
        <v>1222673</v>
      </c>
      <c r="F12" s="76">
        <v>7139753</v>
      </c>
      <c r="G12" s="76">
        <v>19239671</v>
      </c>
      <c r="H12" s="76">
        <v>60086765</v>
      </c>
      <c r="I12" s="76">
        <v>5270944</v>
      </c>
      <c r="J12" s="76">
        <v>19089528</v>
      </c>
      <c r="K12" s="76">
        <v>611259</v>
      </c>
      <c r="L12" s="76">
        <v>13687261</v>
      </c>
      <c r="M12" s="76">
        <v>722862</v>
      </c>
      <c r="N12" s="77" t="s">
        <v>393</v>
      </c>
      <c r="O12" s="76">
        <v>169812137</v>
      </c>
      <c r="P12" s="76">
        <v>15977341</v>
      </c>
      <c r="R12" s="226"/>
    </row>
    <row r="13" spans="1:18" ht="17.25" customHeight="1">
      <c r="A13" s="238" t="s">
        <v>154</v>
      </c>
      <c r="B13" s="76">
        <v>3197293</v>
      </c>
      <c r="C13" s="76">
        <v>4612610</v>
      </c>
      <c r="D13" s="76">
        <v>1965702</v>
      </c>
      <c r="E13" s="76">
        <v>279307</v>
      </c>
      <c r="F13" s="76">
        <v>1948681</v>
      </c>
      <c r="G13" s="76">
        <v>1671782</v>
      </c>
      <c r="H13" s="76">
        <v>2685901</v>
      </c>
      <c r="I13" s="76">
        <v>966933</v>
      </c>
      <c r="J13" s="76">
        <v>3338248</v>
      </c>
      <c r="K13" s="76">
        <v>246480</v>
      </c>
      <c r="L13" s="76">
        <v>2419634</v>
      </c>
      <c r="M13" s="77" t="s">
        <v>393</v>
      </c>
      <c r="N13" s="77" t="s">
        <v>393</v>
      </c>
      <c r="O13" s="76">
        <v>23835992</v>
      </c>
      <c r="P13" s="76">
        <v>2300732</v>
      </c>
      <c r="R13" s="226"/>
    </row>
    <row r="14" spans="1:18" ht="17.25" customHeight="1">
      <c r="A14" s="238" t="s">
        <v>155</v>
      </c>
      <c r="B14" s="76">
        <v>6686427</v>
      </c>
      <c r="C14" s="76">
        <v>8503601</v>
      </c>
      <c r="D14" s="76">
        <v>3448096</v>
      </c>
      <c r="E14" s="76">
        <v>431490</v>
      </c>
      <c r="F14" s="76">
        <v>3110433</v>
      </c>
      <c r="G14" s="76">
        <v>3443607</v>
      </c>
      <c r="H14" s="76">
        <v>11190058</v>
      </c>
      <c r="I14" s="76">
        <v>1498659</v>
      </c>
      <c r="J14" s="76">
        <v>4974843</v>
      </c>
      <c r="K14" s="76">
        <v>466738</v>
      </c>
      <c r="L14" s="76">
        <v>3999859</v>
      </c>
      <c r="M14" s="77" t="s">
        <v>393</v>
      </c>
      <c r="N14" s="77" t="s">
        <v>393</v>
      </c>
      <c r="O14" s="76">
        <v>46803497</v>
      </c>
      <c r="P14" s="76">
        <v>3384386</v>
      </c>
      <c r="R14" s="226"/>
    </row>
    <row r="15" spans="1:18" ht="17.25" customHeight="1">
      <c r="A15" s="238" t="s">
        <v>156</v>
      </c>
      <c r="B15" s="76">
        <v>1402683</v>
      </c>
      <c r="C15" s="76">
        <v>2415550</v>
      </c>
      <c r="D15" s="76">
        <v>903190</v>
      </c>
      <c r="E15" s="76">
        <v>76225</v>
      </c>
      <c r="F15" s="76">
        <v>1577287</v>
      </c>
      <c r="G15" s="76">
        <v>612805</v>
      </c>
      <c r="H15" s="76">
        <v>3362215</v>
      </c>
      <c r="I15" s="76">
        <v>682884</v>
      </c>
      <c r="J15" s="76">
        <v>1881267</v>
      </c>
      <c r="K15" s="76">
        <v>406027</v>
      </c>
      <c r="L15" s="76">
        <v>1684862</v>
      </c>
      <c r="M15" s="77" t="s">
        <v>393</v>
      </c>
      <c r="N15" s="77" t="s">
        <v>393</v>
      </c>
      <c r="O15" s="76">
        <v>14495997</v>
      </c>
      <c r="P15" s="76">
        <v>4166354</v>
      </c>
      <c r="R15" s="226"/>
    </row>
    <row r="16" spans="1:18" ht="17.25" customHeight="1">
      <c r="A16" s="238" t="s">
        <v>157</v>
      </c>
      <c r="B16" s="76">
        <v>1771881</v>
      </c>
      <c r="C16" s="76">
        <v>2134564</v>
      </c>
      <c r="D16" s="76">
        <v>987330</v>
      </c>
      <c r="E16" s="76">
        <v>99675</v>
      </c>
      <c r="F16" s="76">
        <v>1964718</v>
      </c>
      <c r="G16" s="76">
        <v>764819</v>
      </c>
      <c r="H16" s="76">
        <v>1425596</v>
      </c>
      <c r="I16" s="76">
        <v>439499</v>
      </c>
      <c r="J16" s="76">
        <v>1037162</v>
      </c>
      <c r="K16" s="76">
        <v>425079</v>
      </c>
      <c r="L16" s="76">
        <v>2014754</v>
      </c>
      <c r="M16" s="76">
        <v>5083</v>
      </c>
      <c r="N16" s="77" t="s">
        <v>393</v>
      </c>
      <c r="O16" s="76">
        <v>16397988</v>
      </c>
      <c r="P16" s="76">
        <v>2194612</v>
      </c>
      <c r="R16" s="226"/>
    </row>
    <row r="17" spans="1:18" ht="17.25" customHeight="1">
      <c r="A17" s="238" t="s">
        <v>158</v>
      </c>
      <c r="B17" s="76">
        <v>2441842</v>
      </c>
      <c r="C17" s="76">
        <v>5891385</v>
      </c>
      <c r="D17" s="76">
        <v>2083713</v>
      </c>
      <c r="E17" s="76">
        <v>341659</v>
      </c>
      <c r="F17" s="76">
        <v>1889766</v>
      </c>
      <c r="G17" s="76">
        <v>3271566</v>
      </c>
      <c r="H17" s="76">
        <v>5007239</v>
      </c>
      <c r="I17" s="76">
        <v>894081</v>
      </c>
      <c r="J17" s="76">
        <v>3250853</v>
      </c>
      <c r="K17" s="77">
        <v>81483</v>
      </c>
      <c r="L17" s="76">
        <v>2826964</v>
      </c>
      <c r="M17" s="77" t="s">
        <v>393</v>
      </c>
      <c r="N17" s="77" t="s">
        <v>393</v>
      </c>
      <c r="O17" s="76">
        <v>30942176</v>
      </c>
      <c r="P17" s="76">
        <v>2545968</v>
      </c>
      <c r="R17" s="226"/>
    </row>
    <row r="18" spans="1:18" ht="17.25" customHeight="1">
      <c r="A18" s="238" t="s">
        <v>159</v>
      </c>
      <c r="B18" s="76">
        <v>1814178</v>
      </c>
      <c r="C18" s="76">
        <v>2137084</v>
      </c>
      <c r="D18" s="76">
        <v>751967</v>
      </c>
      <c r="E18" s="76">
        <v>149742</v>
      </c>
      <c r="F18" s="76">
        <v>1269257</v>
      </c>
      <c r="G18" s="76">
        <v>542997</v>
      </c>
      <c r="H18" s="76">
        <v>1666231</v>
      </c>
      <c r="I18" s="76">
        <v>360837</v>
      </c>
      <c r="J18" s="76">
        <v>1493736</v>
      </c>
      <c r="K18" s="76">
        <v>48519</v>
      </c>
      <c r="L18" s="76">
        <v>1282597</v>
      </c>
      <c r="M18" s="77" t="s">
        <v>393</v>
      </c>
      <c r="N18" s="77" t="s">
        <v>393</v>
      </c>
      <c r="O18" s="76">
        <v>14984697</v>
      </c>
      <c r="P18" s="76">
        <v>2018800</v>
      </c>
      <c r="R18" s="226"/>
    </row>
    <row r="19" spans="1:18" ht="17.25" customHeight="1">
      <c r="A19" s="238" t="s">
        <v>160</v>
      </c>
      <c r="B19" s="76">
        <v>3769539</v>
      </c>
      <c r="C19" s="76">
        <v>3779567</v>
      </c>
      <c r="D19" s="76">
        <v>1939612</v>
      </c>
      <c r="E19" s="76">
        <v>349057</v>
      </c>
      <c r="F19" s="76">
        <v>2029082</v>
      </c>
      <c r="G19" s="76">
        <v>3071086</v>
      </c>
      <c r="H19" s="76">
        <v>5898100</v>
      </c>
      <c r="I19" s="76">
        <v>469987</v>
      </c>
      <c r="J19" s="76">
        <v>2216401</v>
      </c>
      <c r="K19" s="77">
        <v>22474</v>
      </c>
      <c r="L19" s="76">
        <v>2742989</v>
      </c>
      <c r="M19" s="77" t="s">
        <v>393</v>
      </c>
      <c r="N19" s="77" t="s">
        <v>393</v>
      </c>
      <c r="O19" s="76">
        <v>22592860</v>
      </c>
      <c r="P19" s="76">
        <v>7959958</v>
      </c>
      <c r="R19" s="226"/>
    </row>
    <row r="20" spans="1:18" s="232" customFormat="1" ht="17.25" customHeight="1">
      <c r="A20" s="239" t="s">
        <v>203</v>
      </c>
      <c r="B20" s="249">
        <f>SUM(B12:B19)</f>
        <v>37794784</v>
      </c>
      <c r="C20" s="249">
        <f>SUM(C12:C19)</f>
        <v>60588122</v>
      </c>
      <c r="D20" s="249">
        <f aca="true" t="shared" si="1" ref="D20:P20">SUM(D12:D19)</f>
        <v>24999820</v>
      </c>
      <c r="E20" s="249">
        <f t="shared" si="1"/>
        <v>2949828</v>
      </c>
      <c r="F20" s="249">
        <f t="shared" si="1"/>
        <v>20928977</v>
      </c>
      <c r="G20" s="249">
        <f t="shared" si="1"/>
        <v>32618333</v>
      </c>
      <c r="H20" s="249">
        <f t="shared" si="1"/>
        <v>91322105</v>
      </c>
      <c r="I20" s="249">
        <f t="shared" si="1"/>
        <v>10583824</v>
      </c>
      <c r="J20" s="249">
        <f t="shared" si="1"/>
        <v>37282038</v>
      </c>
      <c r="K20" s="249">
        <f t="shared" si="1"/>
        <v>2308059</v>
      </c>
      <c r="L20" s="249">
        <f t="shared" si="1"/>
        <v>30658920</v>
      </c>
      <c r="M20" s="249">
        <f t="shared" si="1"/>
        <v>727945</v>
      </c>
      <c r="N20" s="127" t="s">
        <v>428</v>
      </c>
      <c r="O20" s="249">
        <f t="shared" si="1"/>
        <v>339865344</v>
      </c>
      <c r="P20" s="249">
        <f t="shared" si="1"/>
        <v>40548151</v>
      </c>
      <c r="R20" s="237"/>
    </row>
    <row r="21" spans="1:18" ht="17.25" customHeight="1">
      <c r="A21" s="238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R21" s="226"/>
    </row>
    <row r="22" spans="1:18" ht="17.25" customHeight="1">
      <c r="A22" s="238" t="s">
        <v>162</v>
      </c>
      <c r="B22" s="76">
        <v>776269</v>
      </c>
      <c r="C22" s="76">
        <v>1264153</v>
      </c>
      <c r="D22" s="76">
        <v>377962</v>
      </c>
      <c r="E22" s="76">
        <v>38450</v>
      </c>
      <c r="F22" s="76">
        <v>122056</v>
      </c>
      <c r="G22" s="76">
        <v>422831</v>
      </c>
      <c r="H22" s="76">
        <v>585969</v>
      </c>
      <c r="I22" s="76">
        <v>200045</v>
      </c>
      <c r="J22" s="76">
        <v>653872</v>
      </c>
      <c r="K22" s="76">
        <v>19646</v>
      </c>
      <c r="L22" s="76">
        <v>659322</v>
      </c>
      <c r="M22" s="77" t="s">
        <v>394</v>
      </c>
      <c r="N22" s="77" t="s">
        <v>394</v>
      </c>
      <c r="O22" s="76">
        <v>7053781</v>
      </c>
      <c r="P22" s="76">
        <v>2024859</v>
      </c>
      <c r="R22" s="226"/>
    </row>
    <row r="23" spans="1:18" ht="17.25" customHeight="1">
      <c r="A23" s="238" t="s">
        <v>163</v>
      </c>
      <c r="B23" s="76">
        <v>701524</v>
      </c>
      <c r="C23" s="76">
        <v>1024860</v>
      </c>
      <c r="D23" s="76">
        <v>648765</v>
      </c>
      <c r="E23" s="76">
        <v>98505</v>
      </c>
      <c r="F23" s="76">
        <v>208041</v>
      </c>
      <c r="G23" s="76">
        <v>521131</v>
      </c>
      <c r="H23" s="76">
        <v>1342022</v>
      </c>
      <c r="I23" s="76">
        <v>127694</v>
      </c>
      <c r="J23" s="76">
        <v>864584</v>
      </c>
      <c r="K23" s="77">
        <v>9899</v>
      </c>
      <c r="L23" s="76">
        <v>940635</v>
      </c>
      <c r="M23" s="77" t="s">
        <v>394</v>
      </c>
      <c r="N23" s="77" t="s">
        <v>394</v>
      </c>
      <c r="O23" s="76">
        <v>5313964</v>
      </c>
      <c r="P23" s="76">
        <v>2439563</v>
      </c>
      <c r="R23" s="226"/>
    </row>
    <row r="24" spans="1:18" ht="17.25" customHeight="1">
      <c r="A24" s="238" t="s">
        <v>164</v>
      </c>
      <c r="B24" s="76">
        <v>609342</v>
      </c>
      <c r="C24" s="76">
        <v>1260024</v>
      </c>
      <c r="D24" s="76">
        <v>278390</v>
      </c>
      <c r="E24" s="76">
        <v>54230</v>
      </c>
      <c r="F24" s="76">
        <v>405744</v>
      </c>
      <c r="G24" s="76">
        <v>819949</v>
      </c>
      <c r="H24" s="76">
        <v>1003811</v>
      </c>
      <c r="I24" s="76">
        <v>136353</v>
      </c>
      <c r="J24" s="76">
        <v>770116</v>
      </c>
      <c r="K24" s="77" t="s">
        <v>394</v>
      </c>
      <c r="L24" s="76">
        <v>630673</v>
      </c>
      <c r="M24" s="77" t="s">
        <v>394</v>
      </c>
      <c r="N24" s="77" t="s">
        <v>394</v>
      </c>
      <c r="O24" s="76">
        <v>4215789</v>
      </c>
      <c r="P24" s="76">
        <v>1382603</v>
      </c>
      <c r="R24" s="226"/>
    </row>
    <row r="25" spans="1:18" ht="17.25" customHeight="1">
      <c r="A25" s="238" t="s">
        <v>165</v>
      </c>
      <c r="B25" s="76">
        <v>1097133</v>
      </c>
      <c r="C25" s="76">
        <v>867061</v>
      </c>
      <c r="D25" s="76">
        <v>257739</v>
      </c>
      <c r="E25" s="76">
        <v>43174</v>
      </c>
      <c r="F25" s="76">
        <v>759975</v>
      </c>
      <c r="G25" s="76">
        <v>93398</v>
      </c>
      <c r="H25" s="76">
        <v>1566541</v>
      </c>
      <c r="I25" s="76">
        <v>111957</v>
      </c>
      <c r="J25" s="76">
        <v>801712</v>
      </c>
      <c r="K25" s="77">
        <v>115179</v>
      </c>
      <c r="L25" s="76">
        <v>696298</v>
      </c>
      <c r="M25" s="77" t="s">
        <v>394</v>
      </c>
      <c r="N25" s="77" t="s">
        <v>394</v>
      </c>
      <c r="O25" s="76">
        <v>5976912</v>
      </c>
      <c r="P25" s="76">
        <v>3260627</v>
      </c>
      <c r="R25" s="226"/>
    </row>
    <row r="26" spans="1:18" ht="17.25" customHeight="1">
      <c r="A26" s="238" t="s">
        <v>166</v>
      </c>
      <c r="B26" s="76">
        <v>568614</v>
      </c>
      <c r="C26" s="76">
        <v>411619</v>
      </c>
      <c r="D26" s="76">
        <v>115484</v>
      </c>
      <c r="E26" s="76">
        <v>32685</v>
      </c>
      <c r="F26" s="76">
        <v>494690</v>
      </c>
      <c r="G26" s="76">
        <v>26255</v>
      </c>
      <c r="H26" s="76">
        <v>190170</v>
      </c>
      <c r="I26" s="76">
        <v>66531</v>
      </c>
      <c r="J26" s="76">
        <v>470624</v>
      </c>
      <c r="K26" s="77" t="s">
        <v>394</v>
      </c>
      <c r="L26" s="76">
        <v>805012</v>
      </c>
      <c r="M26" s="77" t="s">
        <v>394</v>
      </c>
      <c r="N26" s="77" t="s">
        <v>394</v>
      </c>
      <c r="O26" s="76">
        <v>3151439</v>
      </c>
      <c r="P26" s="76">
        <v>1187949</v>
      </c>
      <c r="R26" s="226"/>
    </row>
    <row r="27" spans="1:18" ht="17.25" customHeight="1">
      <c r="A27" s="238" t="s">
        <v>167</v>
      </c>
      <c r="B27" s="76">
        <v>666978</v>
      </c>
      <c r="C27" s="76">
        <v>785641</v>
      </c>
      <c r="D27" s="76">
        <v>304767</v>
      </c>
      <c r="E27" s="76">
        <v>41859</v>
      </c>
      <c r="F27" s="76">
        <v>165599</v>
      </c>
      <c r="G27" s="76">
        <v>301596</v>
      </c>
      <c r="H27" s="76">
        <v>838415</v>
      </c>
      <c r="I27" s="76">
        <v>155350</v>
      </c>
      <c r="J27" s="76">
        <v>922897</v>
      </c>
      <c r="K27" s="77">
        <v>4678</v>
      </c>
      <c r="L27" s="76">
        <v>785161</v>
      </c>
      <c r="M27" s="77" t="s">
        <v>394</v>
      </c>
      <c r="N27" s="77" t="s">
        <v>394</v>
      </c>
      <c r="O27" s="76">
        <v>5300635</v>
      </c>
      <c r="P27" s="76">
        <v>746371</v>
      </c>
      <c r="R27" s="226"/>
    </row>
    <row r="28" spans="1:18" ht="17.25" customHeight="1">
      <c r="A28" s="238" t="s">
        <v>168</v>
      </c>
      <c r="B28" s="76">
        <v>1167979</v>
      </c>
      <c r="C28" s="76">
        <v>1005551</v>
      </c>
      <c r="D28" s="76">
        <v>1174102</v>
      </c>
      <c r="E28" s="81">
        <v>55309</v>
      </c>
      <c r="F28" s="76">
        <v>399224</v>
      </c>
      <c r="G28" s="76">
        <v>444018</v>
      </c>
      <c r="H28" s="76">
        <v>820192</v>
      </c>
      <c r="I28" s="76">
        <v>212915</v>
      </c>
      <c r="J28" s="76">
        <v>767124</v>
      </c>
      <c r="K28" s="77">
        <v>23847</v>
      </c>
      <c r="L28" s="76">
        <v>733940</v>
      </c>
      <c r="M28" s="77" t="s">
        <v>394</v>
      </c>
      <c r="N28" s="77" t="s">
        <v>394</v>
      </c>
      <c r="O28" s="76">
        <v>7144817</v>
      </c>
      <c r="P28" s="76">
        <v>2860077</v>
      </c>
      <c r="R28" s="226"/>
    </row>
    <row r="29" spans="1:18" ht="17.25" customHeight="1">
      <c r="A29" s="238" t="s">
        <v>169</v>
      </c>
      <c r="B29" s="76">
        <v>1513885</v>
      </c>
      <c r="C29" s="76">
        <v>2038560</v>
      </c>
      <c r="D29" s="76">
        <v>710133</v>
      </c>
      <c r="E29" s="76">
        <v>172659</v>
      </c>
      <c r="F29" s="76">
        <v>225754</v>
      </c>
      <c r="G29" s="76">
        <v>903852</v>
      </c>
      <c r="H29" s="76">
        <v>2946322</v>
      </c>
      <c r="I29" s="76">
        <v>342433</v>
      </c>
      <c r="J29" s="76">
        <v>1545650</v>
      </c>
      <c r="K29" s="77" t="s">
        <v>394</v>
      </c>
      <c r="L29" s="76">
        <v>1733641</v>
      </c>
      <c r="M29" s="77" t="s">
        <v>394</v>
      </c>
      <c r="N29" s="77" t="s">
        <v>394</v>
      </c>
      <c r="O29" s="76">
        <v>11602902</v>
      </c>
      <c r="P29" s="76">
        <v>3792275</v>
      </c>
      <c r="R29" s="226"/>
    </row>
    <row r="30" spans="1:18" ht="17.25" customHeight="1">
      <c r="A30" s="238" t="s">
        <v>170</v>
      </c>
      <c r="B30" s="76">
        <v>219019</v>
      </c>
      <c r="C30" s="76">
        <v>147610</v>
      </c>
      <c r="D30" s="76">
        <v>121854</v>
      </c>
      <c r="E30" s="77" t="s">
        <v>395</v>
      </c>
      <c r="F30" s="76">
        <v>168837</v>
      </c>
      <c r="G30" s="76">
        <v>395191</v>
      </c>
      <c r="H30" s="76">
        <v>323438</v>
      </c>
      <c r="I30" s="76">
        <v>35800</v>
      </c>
      <c r="J30" s="76">
        <v>156181</v>
      </c>
      <c r="K30" s="77" t="s">
        <v>395</v>
      </c>
      <c r="L30" s="76">
        <v>253056</v>
      </c>
      <c r="M30" s="77" t="s">
        <v>395</v>
      </c>
      <c r="N30" s="77" t="s">
        <v>395</v>
      </c>
      <c r="O30" s="76">
        <v>1990880</v>
      </c>
      <c r="P30" s="76">
        <v>679903</v>
      </c>
      <c r="R30" s="226"/>
    </row>
    <row r="31" spans="1:18" ht="17.25" customHeight="1">
      <c r="A31" s="238" t="s">
        <v>171</v>
      </c>
      <c r="B31" s="76">
        <v>373725</v>
      </c>
      <c r="C31" s="76">
        <v>242853</v>
      </c>
      <c r="D31" s="76">
        <v>93143</v>
      </c>
      <c r="E31" s="77">
        <v>2270</v>
      </c>
      <c r="F31" s="76">
        <v>289853</v>
      </c>
      <c r="G31" s="76">
        <v>263235</v>
      </c>
      <c r="H31" s="76">
        <v>209304</v>
      </c>
      <c r="I31" s="76">
        <v>35092</v>
      </c>
      <c r="J31" s="76">
        <v>199987</v>
      </c>
      <c r="K31" s="77">
        <v>27906</v>
      </c>
      <c r="L31" s="76">
        <v>481167</v>
      </c>
      <c r="M31" s="77">
        <v>26081</v>
      </c>
      <c r="N31" s="77" t="s">
        <v>395</v>
      </c>
      <c r="O31" s="76">
        <v>2947983</v>
      </c>
      <c r="P31" s="76">
        <v>639544</v>
      </c>
      <c r="R31" s="226"/>
    </row>
    <row r="32" spans="1:18" ht="17.25" customHeight="1">
      <c r="A32" s="238" t="s">
        <v>172</v>
      </c>
      <c r="B32" s="76">
        <v>286704</v>
      </c>
      <c r="C32" s="76">
        <v>297935</v>
      </c>
      <c r="D32" s="81">
        <v>111840</v>
      </c>
      <c r="E32" s="76">
        <v>5370</v>
      </c>
      <c r="F32" s="76">
        <v>399587</v>
      </c>
      <c r="G32" s="76">
        <v>279998</v>
      </c>
      <c r="H32" s="76">
        <v>403302</v>
      </c>
      <c r="I32" s="76">
        <v>177059</v>
      </c>
      <c r="J32" s="76">
        <v>232086</v>
      </c>
      <c r="K32" s="76">
        <v>42258</v>
      </c>
      <c r="L32" s="76">
        <v>511762</v>
      </c>
      <c r="M32" s="77" t="s">
        <v>395</v>
      </c>
      <c r="N32" s="77" t="s">
        <v>395</v>
      </c>
      <c r="O32" s="76">
        <v>3472458</v>
      </c>
      <c r="P32" s="76">
        <v>1062500</v>
      </c>
      <c r="R32" s="226"/>
    </row>
    <row r="33" spans="1:18" ht="17.25" customHeight="1">
      <c r="A33" s="238" t="s">
        <v>173</v>
      </c>
      <c r="B33" s="76">
        <v>733221</v>
      </c>
      <c r="C33" s="76">
        <v>107478</v>
      </c>
      <c r="D33" s="81">
        <v>101218</v>
      </c>
      <c r="E33" s="76">
        <v>2270</v>
      </c>
      <c r="F33" s="76">
        <v>765006</v>
      </c>
      <c r="G33" s="76">
        <v>501967</v>
      </c>
      <c r="H33" s="76">
        <v>203111</v>
      </c>
      <c r="I33" s="76">
        <v>28461</v>
      </c>
      <c r="J33" s="76">
        <v>129384</v>
      </c>
      <c r="K33" s="77">
        <v>35181</v>
      </c>
      <c r="L33" s="76">
        <v>216301</v>
      </c>
      <c r="M33" s="77" t="s">
        <v>395</v>
      </c>
      <c r="N33" s="77" t="s">
        <v>395</v>
      </c>
      <c r="O33" s="76">
        <v>1762938</v>
      </c>
      <c r="P33" s="76">
        <v>1245615</v>
      </c>
      <c r="R33" s="226"/>
    </row>
    <row r="34" spans="1:18" ht="17.25" customHeight="1">
      <c r="A34" s="238" t="s">
        <v>174</v>
      </c>
      <c r="B34" s="76">
        <v>262199</v>
      </c>
      <c r="C34" s="76">
        <v>347356</v>
      </c>
      <c r="D34" s="76">
        <v>175974</v>
      </c>
      <c r="E34" s="76">
        <v>3488</v>
      </c>
      <c r="F34" s="76">
        <v>889304</v>
      </c>
      <c r="G34" s="76">
        <v>355588</v>
      </c>
      <c r="H34" s="76">
        <v>257279</v>
      </c>
      <c r="I34" s="76">
        <v>57158</v>
      </c>
      <c r="J34" s="76">
        <v>217860</v>
      </c>
      <c r="K34" s="76">
        <v>50149</v>
      </c>
      <c r="L34" s="76">
        <v>391475</v>
      </c>
      <c r="M34" s="76">
        <v>4620</v>
      </c>
      <c r="N34" s="77" t="s">
        <v>395</v>
      </c>
      <c r="O34" s="76">
        <v>3409518</v>
      </c>
      <c r="P34" s="76">
        <v>1188009</v>
      </c>
      <c r="R34" s="226"/>
    </row>
    <row r="35" spans="1:18" ht="17.25" customHeight="1">
      <c r="A35" s="238" t="s">
        <v>175</v>
      </c>
      <c r="B35" s="76">
        <v>1004538</v>
      </c>
      <c r="C35" s="76">
        <v>1496930</v>
      </c>
      <c r="D35" s="76">
        <v>647004</v>
      </c>
      <c r="E35" s="76">
        <v>76286</v>
      </c>
      <c r="F35" s="76">
        <v>1094323</v>
      </c>
      <c r="G35" s="76">
        <v>699957</v>
      </c>
      <c r="H35" s="76">
        <v>2078093</v>
      </c>
      <c r="I35" s="76">
        <v>338390</v>
      </c>
      <c r="J35" s="76">
        <v>4225493</v>
      </c>
      <c r="K35" s="76">
        <v>235582</v>
      </c>
      <c r="L35" s="76">
        <v>1055287</v>
      </c>
      <c r="M35" s="77">
        <v>45142</v>
      </c>
      <c r="N35" s="77" t="s">
        <v>394</v>
      </c>
      <c r="O35" s="76">
        <v>11014037</v>
      </c>
      <c r="P35" s="76">
        <v>3143337</v>
      </c>
      <c r="R35" s="226"/>
    </row>
    <row r="36" spans="1:18" ht="17.25" customHeight="1">
      <c r="A36" s="238" t="s">
        <v>176</v>
      </c>
      <c r="B36" s="76">
        <v>668873</v>
      </c>
      <c r="C36" s="76">
        <v>784857</v>
      </c>
      <c r="D36" s="76">
        <v>187801</v>
      </c>
      <c r="E36" s="76">
        <v>67989</v>
      </c>
      <c r="F36" s="76">
        <v>355106</v>
      </c>
      <c r="G36" s="76">
        <v>277542</v>
      </c>
      <c r="H36" s="76">
        <v>936334</v>
      </c>
      <c r="I36" s="76">
        <v>177837</v>
      </c>
      <c r="J36" s="76">
        <v>614652</v>
      </c>
      <c r="K36" s="77">
        <v>13377</v>
      </c>
      <c r="L36" s="76">
        <v>442533</v>
      </c>
      <c r="M36" s="77" t="s">
        <v>394</v>
      </c>
      <c r="N36" s="77" t="s">
        <v>394</v>
      </c>
      <c r="O36" s="76">
        <v>3997353</v>
      </c>
      <c r="P36" s="76">
        <v>1259775</v>
      </c>
      <c r="R36" s="226"/>
    </row>
    <row r="37" spans="1:18" ht="17.25" customHeight="1">
      <c r="A37" s="238" t="s">
        <v>177</v>
      </c>
      <c r="B37" s="76">
        <v>472862</v>
      </c>
      <c r="C37" s="76">
        <v>738250</v>
      </c>
      <c r="D37" s="76">
        <v>230015</v>
      </c>
      <c r="E37" s="76">
        <v>29351</v>
      </c>
      <c r="F37" s="76">
        <v>184784</v>
      </c>
      <c r="G37" s="76">
        <v>189698</v>
      </c>
      <c r="H37" s="76">
        <v>984062</v>
      </c>
      <c r="I37" s="76">
        <v>183579</v>
      </c>
      <c r="J37" s="76">
        <v>686310</v>
      </c>
      <c r="K37" s="77">
        <v>2913</v>
      </c>
      <c r="L37" s="76">
        <v>509390</v>
      </c>
      <c r="M37" s="77">
        <v>29377</v>
      </c>
      <c r="N37" s="77" t="s">
        <v>394</v>
      </c>
      <c r="O37" s="76">
        <v>3198922</v>
      </c>
      <c r="P37" s="76">
        <v>1064586</v>
      </c>
      <c r="R37" s="226"/>
    </row>
    <row r="38" spans="1:18" ht="17.25" customHeight="1">
      <c r="A38" s="238" t="s">
        <v>178</v>
      </c>
      <c r="B38" s="76">
        <v>1104691</v>
      </c>
      <c r="C38" s="76">
        <v>794274</v>
      </c>
      <c r="D38" s="76">
        <v>235599</v>
      </c>
      <c r="E38" s="76">
        <v>36083</v>
      </c>
      <c r="F38" s="76">
        <v>341101</v>
      </c>
      <c r="G38" s="76">
        <v>218468</v>
      </c>
      <c r="H38" s="76">
        <v>632107</v>
      </c>
      <c r="I38" s="76">
        <v>176737</v>
      </c>
      <c r="J38" s="76">
        <v>466260</v>
      </c>
      <c r="K38" s="77">
        <v>11533</v>
      </c>
      <c r="L38" s="76">
        <v>360915</v>
      </c>
      <c r="M38" s="77" t="s">
        <v>394</v>
      </c>
      <c r="N38" s="77" t="s">
        <v>394</v>
      </c>
      <c r="O38" s="76">
        <v>3450676</v>
      </c>
      <c r="P38" s="76">
        <v>757639</v>
      </c>
      <c r="R38" s="226"/>
    </row>
    <row r="39" spans="1:18" ht="17.25" customHeight="1">
      <c r="A39" s="238" t="s">
        <v>179</v>
      </c>
      <c r="B39" s="76">
        <v>1305085</v>
      </c>
      <c r="C39" s="76">
        <v>1445600</v>
      </c>
      <c r="D39" s="76">
        <v>490924</v>
      </c>
      <c r="E39" s="76">
        <v>113401</v>
      </c>
      <c r="F39" s="76">
        <v>158306</v>
      </c>
      <c r="G39" s="76">
        <v>179787</v>
      </c>
      <c r="H39" s="76">
        <v>2145414</v>
      </c>
      <c r="I39" s="76">
        <v>260877</v>
      </c>
      <c r="J39" s="76">
        <v>2799363</v>
      </c>
      <c r="K39" s="77">
        <v>6475</v>
      </c>
      <c r="L39" s="76">
        <v>565340</v>
      </c>
      <c r="M39" s="77">
        <v>143500</v>
      </c>
      <c r="N39" s="77" t="s">
        <v>394</v>
      </c>
      <c r="O39" s="76">
        <v>5534864</v>
      </c>
      <c r="P39" s="76">
        <v>4470556</v>
      </c>
      <c r="R39" s="226"/>
    </row>
    <row r="40" spans="1:18" ht="17.25" customHeight="1">
      <c r="A40" s="238" t="s">
        <v>180</v>
      </c>
      <c r="B40" s="76">
        <v>667525</v>
      </c>
      <c r="C40" s="76">
        <v>1221575</v>
      </c>
      <c r="D40" s="76">
        <v>535112</v>
      </c>
      <c r="E40" s="76">
        <v>39350</v>
      </c>
      <c r="F40" s="76">
        <v>1310576</v>
      </c>
      <c r="G40" s="76">
        <v>280929</v>
      </c>
      <c r="H40" s="76">
        <v>747275</v>
      </c>
      <c r="I40" s="76">
        <v>332918</v>
      </c>
      <c r="J40" s="76">
        <v>762565</v>
      </c>
      <c r="K40" s="76">
        <v>236723</v>
      </c>
      <c r="L40" s="76">
        <v>673472</v>
      </c>
      <c r="M40" s="77" t="s">
        <v>394</v>
      </c>
      <c r="N40" s="77" t="s">
        <v>394</v>
      </c>
      <c r="O40" s="76">
        <v>7961351</v>
      </c>
      <c r="P40" s="76">
        <v>2413866</v>
      </c>
      <c r="R40" s="226"/>
    </row>
    <row r="41" spans="1:18" ht="17.25" customHeight="1">
      <c r="A41" s="238" t="s">
        <v>181</v>
      </c>
      <c r="B41" s="76">
        <v>647649</v>
      </c>
      <c r="C41" s="76">
        <v>619755</v>
      </c>
      <c r="D41" s="76">
        <v>393896</v>
      </c>
      <c r="E41" s="76">
        <v>22528</v>
      </c>
      <c r="F41" s="76">
        <v>287362</v>
      </c>
      <c r="G41" s="76">
        <v>356044</v>
      </c>
      <c r="H41" s="76">
        <v>731693</v>
      </c>
      <c r="I41" s="76">
        <v>108301</v>
      </c>
      <c r="J41" s="76">
        <v>492057</v>
      </c>
      <c r="K41" s="76">
        <v>57196</v>
      </c>
      <c r="L41" s="76">
        <v>422328</v>
      </c>
      <c r="M41" s="77" t="s">
        <v>394</v>
      </c>
      <c r="N41" s="77" t="s">
        <v>394</v>
      </c>
      <c r="O41" s="76">
        <v>5071106</v>
      </c>
      <c r="P41" s="76">
        <v>1903482</v>
      </c>
      <c r="R41" s="226"/>
    </row>
    <row r="42" spans="1:18" ht="17.25" customHeight="1">
      <c r="A42" s="238" t="s">
        <v>182</v>
      </c>
      <c r="B42" s="76">
        <v>2271557</v>
      </c>
      <c r="C42" s="76">
        <v>1713822</v>
      </c>
      <c r="D42" s="76">
        <v>461253</v>
      </c>
      <c r="E42" s="76">
        <v>77851</v>
      </c>
      <c r="F42" s="76">
        <v>1193159</v>
      </c>
      <c r="G42" s="76">
        <v>436057</v>
      </c>
      <c r="H42" s="76">
        <v>1117286</v>
      </c>
      <c r="I42" s="76">
        <v>281327</v>
      </c>
      <c r="J42" s="76">
        <v>1055633</v>
      </c>
      <c r="K42" s="76">
        <v>59806</v>
      </c>
      <c r="L42" s="76">
        <v>917278</v>
      </c>
      <c r="M42" s="77" t="s">
        <v>394</v>
      </c>
      <c r="N42" s="77" t="s">
        <v>394</v>
      </c>
      <c r="O42" s="76">
        <v>7781957</v>
      </c>
      <c r="P42" s="76">
        <v>4325369</v>
      </c>
      <c r="R42" s="226"/>
    </row>
    <row r="43" spans="1:18" ht="17.25" customHeight="1">
      <c r="A43" s="238" t="s">
        <v>183</v>
      </c>
      <c r="B43" s="76">
        <v>666763</v>
      </c>
      <c r="C43" s="76">
        <v>652167</v>
      </c>
      <c r="D43" s="76">
        <v>298653</v>
      </c>
      <c r="E43" s="76">
        <v>36882</v>
      </c>
      <c r="F43" s="76">
        <v>606337</v>
      </c>
      <c r="G43" s="76">
        <v>199209</v>
      </c>
      <c r="H43" s="76">
        <v>313383</v>
      </c>
      <c r="I43" s="76">
        <v>118774</v>
      </c>
      <c r="J43" s="76">
        <v>606945</v>
      </c>
      <c r="K43" s="76">
        <v>84893</v>
      </c>
      <c r="L43" s="76">
        <v>325252</v>
      </c>
      <c r="M43" s="77" t="s">
        <v>394</v>
      </c>
      <c r="N43" s="77" t="s">
        <v>394</v>
      </c>
      <c r="O43" s="76">
        <v>3319194</v>
      </c>
      <c r="P43" s="76">
        <v>1194908</v>
      </c>
      <c r="R43" s="226"/>
    </row>
    <row r="44" spans="1:18" ht="17.25" customHeight="1">
      <c r="A44" s="238" t="s">
        <v>184</v>
      </c>
      <c r="B44" s="76">
        <v>917037</v>
      </c>
      <c r="C44" s="76">
        <v>618438</v>
      </c>
      <c r="D44" s="76">
        <v>146691</v>
      </c>
      <c r="E44" s="76">
        <v>24269</v>
      </c>
      <c r="F44" s="76">
        <v>676798</v>
      </c>
      <c r="G44" s="76">
        <v>71538</v>
      </c>
      <c r="H44" s="76">
        <v>272979</v>
      </c>
      <c r="I44" s="76">
        <v>117751</v>
      </c>
      <c r="J44" s="76">
        <v>449505</v>
      </c>
      <c r="K44" s="77">
        <v>9168</v>
      </c>
      <c r="L44" s="76">
        <v>340777</v>
      </c>
      <c r="M44" s="77">
        <v>219</v>
      </c>
      <c r="N44" s="77" t="s">
        <v>394</v>
      </c>
      <c r="O44" s="76">
        <v>3105546</v>
      </c>
      <c r="P44" s="76">
        <v>343585</v>
      </c>
      <c r="R44" s="226"/>
    </row>
    <row r="45" spans="1:18" ht="17.25" customHeight="1">
      <c r="A45" s="238" t="s">
        <v>185</v>
      </c>
      <c r="B45" s="76">
        <v>528636</v>
      </c>
      <c r="C45" s="76">
        <v>613705</v>
      </c>
      <c r="D45" s="76">
        <v>153837</v>
      </c>
      <c r="E45" s="76">
        <v>43544</v>
      </c>
      <c r="F45" s="76">
        <v>621174</v>
      </c>
      <c r="G45" s="76">
        <v>173041</v>
      </c>
      <c r="H45" s="76">
        <v>421912</v>
      </c>
      <c r="I45" s="76">
        <v>96332</v>
      </c>
      <c r="J45" s="76">
        <v>375356</v>
      </c>
      <c r="K45" s="77">
        <v>3941</v>
      </c>
      <c r="L45" s="76">
        <v>353303</v>
      </c>
      <c r="M45" s="77" t="s">
        <v>394</v>
      </c>
      <c r="N45" s="77" t="s">
        <v>394</v>
      </c>
      <c r="O45" s="76">
        <v>2224073</v>
      </c>
      <c r="P45" s="76">
        <v>1014893</v>
      </c>
      <c r="R45" s="226"/>
    </row>
    <row r="46" spans="1:18" ht="17.25" customHeight="1">
      <c r="A46" s="238" t="s">
        <v>186</v>
      </c>
      <c r="B46" s="76">
        <v>618821</v>
      </c>
      <c r="C46" s="76">
        <v>987301</v>
      </c>
      <c r="D46" s="76">
        <v>231199</v>
      </c>
      <c r="E46" s="76">
        <v>19843</v>
      </c>
      <c r="F46" s="76">
        <v>1469810</v>
      </c>
      <c r="G46" s="76">
        <v>479882</v>
      </c>
      <c r="H46" s="76">
        <v>586698</v>
      </c>
      <c r="I46" s="76">
        <v>153161</v>
      </c>
      <c r="J46" s="76">
        <v>911431</v>
      </c>
      <c r="K46" s="76">
        <v>136178</v>
      </c>
      <c r="L46" s="76">
        <v>848289</v>
      </c>
      <c r="M46" s="77" t="s">
        <v>394</v>
      </c>
      <c r="N46" s="77" t="s">
        <v>394</v>
      </c>
      <c r="O46" s="76">
        <v>8801517</v>
      </c>
      <c r="P46" s="76">
        <v>1877848</v>
      </c>
      <c r="R46" s="226"/>
    </row>
    <row r="47" spans="1:18" ht="17.25" customHeight="1">
      <c r="A47" s="238" t="s">
        <v>187</v>
      </c>
      <c r="B47" s="76">
        <v>585550</v>
      </c>
      <c r="C47" s="76">
        <v>1018467</v>
      </c>
      <c r="D47" s="76">
        <v>169049</v>
      </c>
      <c r="E47" s="76">
        <v>17792</v>
      </c>
      <c r="F47" s="76">
        <v>358440</v>
      </c>
      <c r="G47" s="76">
        <v>213513</v>
      </c>
      <c r="H47" s="76">
        <v>360986</v>
      </c>
      <c r="I47" s="76">
        <v>113583</v>
      </c>
      <c r="J47" s="76">
        <v>606639</v>
      </c>
      <c r="K47" s="77">
        <v>6896</v>
      </c>
      <c r="L47" s="76">
        <v>491403</v>
      </c>
      <c r="M47" s="77" t="s">
        <v>394</v>
      </c>
      <c r="N47" s="77" t="s">
        <v>394</v>
      </c>
      <c r="O47" s="76">
        <v>3863266</v>
      </c>
      <c r="P47" s="76">
        <v>1942890</v>
      </c>
      <c r="R47" s="226"/>
    </row>
    <row r="48" spans="1:18" ht="17.25" customHeight="1">
      <c r="A48" s="238" t="s">
        <v>188</v>
      </c>
      <c r="B48" s="76">
        <v>1081064</v>
      </c>
      <c r="C48" s="76">
        <v>414014</v>
      </c>
      <c r="D48" s="76">
        <v>221528</v>
      </c>
      <c r="E48" s="76">
        <v>12524</v>
      </c>
      <c r="F48" s="76">
        <v>1226853</v>
      </c>
      <c r="G48" s="76">
        <v>140582</v>
      </c>
      <c r="H48" s="76">
        <v>465443</v>
      </c>
      <c r="I48" s="76">
        <v>92894</v>
      </c>
      <c r="J48" s="76">
        <v>626531</v>
      </c>
      <c r="K48" s="77">
        <v>51170</v>
      </c>
      <c r="L48" s="76">
        <v>418001</v>
      </c>
      <c r="M48" s="77" t="s">
        <v>394</v>
      </c>
      <c r="N48" s="77" t="s">
        <v>394</v>
      </c>
      <c r="O48" s="76">
        <v>4695512</v>
      </c>
      <c r="P48" s="76">
        <v>850401</v>
      </c>
      <c r="R48" s="226"/>
    </row>
    <row r="49" spans="1:18" ht="17.25" customHeight="1">
      <c r="A49" s="238" t="s">
        <v>189</v>
      </c>
      <c r="B49" s="76">
        <v>1239153</v>
      </c>
      <c r="C49" s="76">
        <v>700936</v>
      </c>
      <c r="D49" s="76">
        <v>152675</v>
      </c>
      <c r="E49" s="76">
        <v>24291</v>
      </c>
      <c r="F49" s="76">
        <v>349028</v>
      </c>
      <c r="G49" s="76">
        <v>90791</v>
      </c>
      <c r="H49" s="76">
        <v>123474</v>
      </c>
      <c r="I49" s="76">
        <v>75623</v>
      </c>
      <c r="J49" s="76">
        <v>569733</v>
      </c>
      <c r="K49" s="77">
        <v>140</v>
      </c>
      <c r="L49" s="76">
        <v>329586</v>
      </c>
      <c r="M49" s="77" t="s">
        <v>394</v>
      </c>
      <c r="N49" s="77" t="s">
        <v>394</v>
      </c>
      <c r="O49" s="76">
        <v>2947157</v>
      </c>
      <c r="P49" s="76">
        <v>1574715</v>
      </c>
      <c r="R49" s="226"/>
    </row>
    <row r="50" spans="1:18" ht="17.25" customHeight="1">
      <c r="A50" s="238" t="s">
        <v>190</v>
      </c>
      <c r="B50" s="76">
        <v>904251</v>
      </c>
      <c r="C50" s="76">
        <v>1016077</v>
      </c>
      <c r="D50" s="76">
        <v>617495</v>
      </c>
      <c r="E50" s="76">
        <v>29742</v>
      </c>
      <c r="F50" s="76">
        <v>1633618</v>
      </c>
      <c r="G50" s="76">
        <v>243418</v>
      </c>
      <c r="H50" s="76">
        <v>1141195</v>
      </c>
      <c r="I50" s="76">
        <v>195230</v>
      </c>
      <c r="J50" s="76">
        <v>869033</v>
      </c>
      <c r="K50" s="76">
        <v>45563</v>
      </c>
      <c r="L50" s="76">
        <v>1070699</v>
      </c>
      <c r="M50" s="76">
        <v>20316</v>
      </c>
      <c r="N50" s="77" t="s">
        <v>394</v>
      </c>
      <c r="O50" s="76">
        <v>9586872</v>
      </c>
      <c r="P50" s="76">
        <v>1291072</v>
      </c>
      <c r="R50" s="226"/>
    </row>
    <row r="51" spans="1:18" ht="17.25" customHeight="1">
      <c r="A51" s="238" t="s">
        <v>191</v>
      </c>
      <c r="B51" s="76">
        <v>865357</v>
      </c>
      <c r="C51" s="76">
        <v>869648</v>
      </c>
      <c r="D51" s="76">
        <v>451744</v>
      </c>
      <c r="E51" s="76">
        <v>38047</v>
      </c>
      <c r="F51" s="76">
        <v>1663403</v>
      </c>
      <c r="G51" s="76">
        <v>225545</v>
      </c>
      <c r="H51" s="76">
        <v>718444</v>
      </c>
      <c r="I51" s="76">
        <v>202547</v>
      </c>
      <c r="J51" s="76">
        <v>453442</v>
      </c>
      <c r="K51" s="76">
        <v>182020</v>
      </c>
      <c r="L51" s="76">
        <v>822202</v>
      </c>
      <c r="M51" s="77" t="s">
        <v>394</v>
      </c>
      <c r="N51" s="77" t="s">
        <v>394</v>
      </c>
      <c r="O51" s="76">
        <v>5298684</v>
      </c>
      <c r="P51" s="76">
        <v>2254648</v>
      </c>
      <c r="R51" s="226"/>
    </row>
    <row r="52" spans="1:18" ht="17.25" customHeight="1">
      <c r="A52" s="238" t="s">
        <v>192</v>
      </c>
      <c r="B52" s="76">
        <v>1350671</v>
      </c>
      <c r="C52" s="76">
        <v>1147076</v>
      </c>
      <c r="D52" s="76">
        <v>860062</v>
      </c>
      <c r="E52" s="76">
        <v>46647</v>
      </c>
      <c r="F52" s="76">
        <v>1388128</v>
      </c>
      <c r="G52" s="76">
        <v>449358</v>
      </c>
      <c r="H52" s="76">
        <v>1059960</v>
      </c>
      <c r="I52" s="76">
        <v>289382</v>
      </c>
      <c r="J52" s="76">
        <v>900605</v>
      </c>
      <c r="K52" s="76">
        <v>11707</v>
      </c>
      <c r="L52" s="76">
        <v>975752</v>
      </c>
      <c r="M52" s="77" t="s">
        <v>394</v>
      </c>
      <c r="N52" s="77" t="s">
        <v>394</v>
      </c>
      <c r="O52" s="76">
        <v>9782715</v>
      </c>
      <c r="P52" s="76">
        <v>2640784</v>
      </c>
      <c r="R52" s="226"/>
    </row>
    <row r="53" spans="1:18" ht="17.25" customHeight="1">
      <c r="A53" s="238" t="s">
        <v>193</v>
      </c>
      <c r="B53" s="76">
        <v>346773</v>
      </c>
      <c r="C53" s="76">
        <v>528063</v>
      </c>
      <c r="D53" s="76">
        <v>369462</v>
      </c>
      <c r="E53" s="76">
        <v>16390</v>
      </c>
      <c r="F53" s="76">
        <v>1150581</v>
      </c>
      <c r="G53" s="81">
        <v>240125</v>
      </c>
      <c r="H53" s="76">
        <v>652436</v>
      </c>
      <c r="I53" s="76">
        <v>168213</v>
      </c>
      <c r="J53" s="76">
        <v>227965</v>
      </c>
      <c r="K53" s="76">
        <v>407525</v>
      </c>
      <c r="L53" s="76">
        <v>723071</v>
      </c>
      <c r="M53" s="77" t="s">
        <v>395</v>
      </c>
      <c r="N53" s="77" t="s">
        <v>395</v>
      </c>
      <c r="O53" s="76">
        <v>5323592</v>
      </c>
      <c r="P53" s="76">
        <v>1008302</v>
      </c>
      <c r="R53" s="226"/>
    </row>
    <row r="54" spans="1:18" ht="17.25" customHeight="1">
      <c r="A54" s="238" t="s">
        <v>194</v>
      </c>
      <c r="B54" s="76">
        <v>446731</v>
      </c>
      <c r="C54" s="76">
        <v>823560</v>
      </c>
      <c r="D54" s="76">
        <v>1177989</v>
      </c>
      <c r="E54" s="76">
        <v>32946</v>
      </c>
      <c r="F54" s="76">
        <v>921436</v>
      </c>
      <c r="G54" s="81">
        <v>252495</v>
      </c>
      <c r="H54" s="76">
        <v>718643</v>
      </c>
      <c r="I54" s="76">
        <v>467105</v>
      </c>
      <c r="J54" s="76">
        <v>449705</v>
      </c>
      <c r="K54" s="76">
        <v>82872</v>
      </c>
      <c r="L54" s="76">
        <v>648438</v>
      </c>
      <c r="M54" s="77" t="s">
        <v>394</v>
      </c>
      <c r="N54" s="77" t="s">
        <v>394</v>
      </c>
      <c r="O54" s="76">
        <v>5888779</v>
      </c>
      <c r="P54" s="76">
        <v>1216997</v>
      </c>
      <c r="R54" s="226"/>
    </row>
    <row r="55" spans="1:18" s="232" customFormat="1" ht="17.25" customHeight="1">
      <c r="A55" s="240" t="s">
        <v>195</v>
      </c>
      <c r="B55" s="164">
        <f>SUM(B22:B54)</f>
        <v>26670179</v>
      </c>
      <c r="C55" s="164">
        <f>SUM(C22:C54)</f>
        <v>28005216</v>
      </c>
      <c r="D55" s="164">
        <f aca="true" t="shared" si="2" ref="D55:P55">SUM(D22:D54)</f>
        <v>12503359</v>
      </c>
      <c r="E55" s="164">
        <f t="shared" si="2"/>
        <v>1356025</v>
      </c>
      <c r="F55" s="164">
        <f t="shared" si="2"/>
        <v>22283993</v>
      </c>
      <c r="G55" s="164">
        <f t="shared" si="2"/>
        <v>10746988</v>
      </c>
      <c r="H55" s="164">
        <f t="shared" si="2"/>
        <v>26897693</v>
      </c>
      <c r="I55" s="164">
        <f t="shared" si="2"/>
        <v>5637409</v>
      </c>
      <c r="J55" s="164">
        <f t="shared" si="2"/>
        <v>25881300</v>
      </c>
      <c r="K55" s="164">
        <f t="shared" si="2"/>
        <v>1974421</v>
      </c>
      <c r="L55" s="164">
        <f t="shared" si="2"/>
        <v>21131759</v>
      </c>
      <c r="M55" s="164">
        <f t="shared" si="2"/>
        <v>269255</v>
      </c>
      <c r="N55" s="242" t="s">
        <v>428</v>
      </c>
      <c r="O55" s="164">
        <f t="shared" si="2"/>
        <v>176191189</v>
      </c>
      <c r="P55" s="164">
        <f t="shared" si="2"/>
        <v>59059548</v>
      </c>
      <c r="R55" s="237"/>
    </row>
    <row r="56" spans="1:6" ht="15" customHeight="1">
      <c r="A56" s="171"/>
      <c r="B56" s="107"/>
      <c r="C56" s="107"/>
      <c r="D56" s="107"/>
      <c r="E56" s="107"/>
      <c r="F56" s="107"/>
    </row>
  </sheetData>
  <sheetProtection/>
  <mergeCells count="17"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J4:J5"/>
    <mergeCell ref="K4:K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2011-11-25T07:40:06Z</cp:lastPrinted>
  <dcterms:created xsi:type="dcterms:W3CDTF">1998-01-13T23:50:51Z</dcterms:created>
  <dcterms:modified xsi:type="dcterms:W3CDTF">2013-06-06T02:47:07Z</dcterms:modified>
  <cp:category/>
  <cp:version/>
  <cp:contentType/>
  <cp:contentStatus/>
</cp:coreProperties>
</file>