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80" windowWidth="9690" windowHeight="5085" tabRatio="848" activeTab="4"/>
  </bookViews>
  <sheets>
    <sheet name="１６０" sheetId="1" r:id="rId1"/>
    <sheet name="１６２" sheetId="2" r:id="rId2"/>
    <sheet name="１６４" sheetId="3" r:id="rId3"/>
    <sheet name="１６６" sheetId="4" r:id="rId4"/>
    <sheet name="１６８" sheetId="5" r:id="rId5"/>
    <sheet name="１７０" sheetId="6" r:id="rId6"/>
    <sheet name="１７２" sheetId="7" r:id="rId7"/>
    <sheet name="１７４" sheetId="8" r:id="rId8"/>
    <sheet name="１７６" sheetId="9" r:id="rId9"/>
    <sheet name="１７８" sheetId="10" r:id="rId10"/>
    <sheet name="１８０" sheetId="11" r:id="rId11"/>
    <sheet name="１８２" sheetId="12" r:id="rId12"/>
    <sheet name="１８４" sheetId="13" r:id="rId13"/>
  </sheets>
  <definedNames>
    <definedName name="_xlnm.Print_Area" localSheetId="4">'１６８'!$A$1:$U$72</definedName>
  </definedNames>
  <calcPr fullCalcOnLoad="1"/>
</workbook>
</file>

<file path=xl/sharedStrings.xml><?xml version="1.0" encoding="utf-8"?>
<sst xmlns="http://schemas.openxmlformats.org/spreadsheetml/2006/main" count="1744" uniqueCount="472">
  <si>
    <t>（単位：件、人、倍）</t>
  </si>
  <si>
    <t>項      目</t>
  </si>
  <si>
    <t>新規求人数</t>
  </si>
  <si>
    <t>有効求人倍率</t>
  </si>
  <si>
    <t>年      度</t>
  </si>
  <si>
    <t>名目賃金指数</t>
  </si>
  <si>
    <t>X</t>
  </si>
  <si>
    <t>実質賃金指数</t>
  </si>
  <si>
    <t>①新規求職者（全数）</t>
  </si>
  <si>
    <t>②うち中高年齢者数</t>
  </si>
  <si>
    <t>雇用指数</t>
  </si>
  <si>
    <t>①就職件数（全数）</t>
  </si>
  <si>
    <t>中高年齢者の就職率</t>
  </si>
  <si>
    <t>資料　石川県統計課「毎月勤労統計調査地方調査」</t>
  </si>
  <si>
    <t>新 規 求 職　　　　申 込 件 数</t>
  </si>
  <si>
    <t>月 間 有 効　　　　　　求 職 者 数</t>
  </si>
  <si>
    <t>就 職 件 数</t>
  </si>
  <si>
    <t>調査産業計　　（サービス　　　　業を除く）</t>
  </si>
  <si>
    <t>年  度</t>
  </si>
  <si>
    <t>対前年度　　　　　　　増減率</t>
  </si>
  <si>
    <t>月 間 有 効　　　　　求　人　数</t>
  </si>
  <si>
    <t>（５）　中 高 年 齢 者 求 職 ・ 就 職 状 況</t>
  </si>
  <si>
    <r>
      <t>中高年齢者の占める　　　割合（②／①×1</t>
    </r>
    <r>
      <rPr>
        <sz val="12"/>
        <rFont val="ＭＳ 明朝"/>
        <family val="1"/>
      </rPr>
      <t>00）</t>
    </r>
  </si>
  <si>
    <t>求職</t>
  </si>
  <si>
    <t>就職</t>
  </si>
  <si>
    <t>160 労働及び賃金</t>
  </si>
  <si>
    <t>労働及び賃金 161</t>
  </si>
  <si>
    <t>注　　ポはポイント数</t>
  </si>
  <si>
    <t>162 労働及び賃金</t>
  </si>
  <si>
    <t>労働及び賃金 163</t>
  </si>
  <si>
    <t>（規模30人以上）</t>
  </si>
  <si>
    <t>(単位：円)</t>
  </si>
  <si>
    <t>産業分類</t>
  </si>
  <si>
    <t>調　 査　 産　 業　 計</t>
  </si>
  <si>
    <t>調査産業計（サービス業を除く）</t>
  </si>
  <si>
    <t>建　  　設　  　業</t>
  </si>
  <si>
    <t>製　　　　　　　　　　　　　　　　　　　　　　　造　　　　　　　　　　　　　　　　　　　　　　　業</t>
  </si>
  <si>
    <t>製　　造　　業　　計</t>
  </si>
  <si>
    <t>年　次　　　　　及び月次</t>
  </si>
  <si>
    <t>現金給与　　　　総　　額</t>
  </si>
  <si>
    <t>定期給与</t>
  </si>
  <si>
    <t>特別給与</t>
  </si>
  <si>
    <t>男</t>
  </si>
  <si>
    <t>女</t>
  </si>
  <si>
    <t>（単位：円）</t>
  </si>
  <si>
    <t>電気・ガス・熱供給・水道業</t>
  </si>
  <si>
    <t>現金給与　　　　　　　総　　額</t>
  </si>
  <si>
    <t>合計</t>
  </si>
  <si>
    <t>168 労働及び賃金</t>
  </si>
  <si>
    <t>労働及び賃金 169</t>
  </si>
  <si>
    <t>（単位：日、時間）</t>
  </si>
  <si>
    <t>調　査　産　業　計</t>
  </si>
  <si>
    <t>調査産業計（サービス業を除く）</t>
  </si>
  <si>
    <t>建　　　設　　　業</t>
  </si>
  <si>
    <t>製　　造　　業　　計</t>
  </si>
  <si>
    <t>食料品・たばこ製造業</t>
  </si>
  <si>
    <t>衣服・その他の繊維製品製造業</t>
  </si>
  <si>
    <t>出版・印刷・同関連産業</t>
  </si>
  <si>
    <t>出　勤日　数</t>
  </si>
  <si>
    <t>総実労働時間</t>
  </si>
  <si>
    <t>所定内労　働時　間</t>
  </si>
  <si>
    <t>所定外労　働時　間</t>
  </si>
  <si>
    <t>及び月次</t>
  </si>
  <si>
    <t>資料　石川県統計課「毎月勤労統計調査地方調査」</t>
  </si>
  <si>
    <t>170 労働及び賃金</t>
  </si>
  <si>
    <t>卸売・小売業、飲食店</t>
  </si>
  <si>
    <t>金　融・保　険　業</t>
  </si>
  <si>
    <t>サ　ー　ビ　ス　業　計</t>
  </si>
  <si>
    <t>旅館・その他の宿泊所</t>
  </si>
  <si>
    <t>その他のサービス業</t>
  </si>
  <si>
    <t>労働及び賃金 177</t>
  </si>
  <si>
    <t>（単位：人）</t>
  </si>
  <si>
    <t>サ　　　　ー　　　　ビ　　　　ス　　　　業</t>
  </si>
  <si>
    <t>教　育</t>
  </si>
  <si>
    <t>総　　　　　　　　数</t>
  </si>
  <si>
    <t>計</t>
  </si>
  <si>
    <t>就　　業　　者</t>
  </si>
  <si>
    <t>完　全　失　業　者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</si>
  <si>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</si>
  <si>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</si>
  <si>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</si>
  <si>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</si>
  <si>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</si>
  <si>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</si>
  <si>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</si>
  <si>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</si>
  <si>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</si>
  <si>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</si>
  <si>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</si>
  <si>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</si>
  <si>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</si>
  <si>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</si>
  <si>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</si>
  <si>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</si>
  <si>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</si>
  <si>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</si>
  <si>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</si>
  <si>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</si>
  <si>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</si>
  <si>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</si>
  <si>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</si>
  <si>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</si>
  <si>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</si>
  <si>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</si>
  <si>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</si>
  <si>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</si>
  <si>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</si>
  <si>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</si>
  <si>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</si>
  <si>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</si>
  <si>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</si>
  <si>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</si>
  <si>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</si>
  <si>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</si>
  <si>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</si>
  <si>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</si>
  <si>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</si>
  <si>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</si>
  <si>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</si>
  <si>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</si>
  <si>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</si>
  <si>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</si>
  <si>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</si>
  <si>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</si>
  <si>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</si>
  <si>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</si>
  <si>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</si>
  <si>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資料　総務省統計局「国勢調査報告」</t>
  </si>
  <si>
    <t>（単位：人、％）</t>
  </si>
  <si>
    <t>就　　業　　者　　数</t>
  </si>
  <si>
    <t>総　　　数</t>
  </si>
  <si>
    <t>雇　用　者</t>
  </si>
  <si>
    <t>役　　　員</t>
  </si>
  <si>
    <t>雇人のない　　　　　業　　　主</t>
  </si>
  <si>
    <t>家族従業者</t>
  </si>
  <si>
    <t>農業</t>
  </si>
  <si>
    <t>林業</t>
  </si>
  <si>
    <t>漁業</t>
  </si>
  <si>
    <t>鉱業</t>
  </si>
  <si>
    <t>建設業</t>
  </si>
  <si>
    <t>製造業</t>
  </si>
  <si>
    <t>電気･ガス･熱供給･水道業</t>
  </si>
  <si>
    <t>運輸・通信業</t>
  </si>
  <si>
    <t>金融・保険業</t>
  </si>
  <si>
    <t>不動産業</t>
  </si>
  <si>
    <t>サービス業</t>
  </si>
  <si>
    <t>分類不能の産業</t>
  </si>
  <si>
    <t>分 類 不 能 の 産 業</t>
  </si>
  <si>
    <t>女</t>
  </si>
  <si>
    <t>整　　　理　　　人　　　員</t>
  </si>
  <si>
    <t>組合数</t>
  </si>
  <si>
    <t>組　合　員　数</t>
  </si>
  <si>
    <t>組合員数</t>
  </si>
  <si>
    <t>組　　合　　数</t>
  </si>
  <si>
    <t>組　合　員　数</t>
  </si>
  <si>
    <t>縮　　小</t>
  </si>
  <si>
    <t>閉　　鎖</t>
  </si>
  <si>
    <t>計</t>
  </si>
  <si>
    <t>男</t>
  </si>
  <si>
    <t>件</t>
  </si>
  <si>
    <t>人</t>
  </si>
  <si>
    <t>建設業</t>
  </si>
  <si>
    <t>製造業</t>
  </si>
  <si>
    <t>運輸・通信業</t>
  </si>
  <si>
    <t>金融・保険業</t>
  </si>
  <si>
    <t xml:space="preserve">不動産業   </t>
  </si>
  <si>
    <t>サービス業</t>
  </si>
  <si>
    <t>公務</t>
  </si>
  <si>
    <t>分類不能の産業</t>
  </si>
  <si>
    <t>年 次 及 び 産 業 別</t>
  </si>
  <si>
    <t>組合員数</t>
  </si>
  <si>
    <t>組 合 員 数</t>
  </si>
  <si>
    <t>組　合　数</t>
  </si>
  <si>
    <t>組　合　員　数</t>
  </si>
  <si>
    <t>製　　　造　　　業</t>
  </si>
  <si>
    <t>食料品・飲料等</t>
  </si>
  <si>
    <t>繊維工業</t>
  </si>
  <si>
    <t>衣服・その他の繊維</t>
  </si>
  <si>
    <t>木材・家具関係</t>
  </si>
  <si>
    <t>窯業・土石製品</t>
  </si>
  <si>
    <t>金属製品</t>
  </si>
  <si>
    <t>一般機械器具</t>
  </si>
  <si>
    <t>電気機械器具</t>
  </si>
  <si>
    <t xml:space="preserve">運 輸 ・ 通 信 業 </t>
  </si>
  <si>
    <t>金融・保険業、不動産業</t>
  </si>
  <si>
    <t>サ  ー  ビ  ス  業</t>
  </si>
  <si>
    <t>求　　　　　　　　　　　職</t>
  </si>
  <si>
    <t>就　　　　　　　　職</t>
  </si>
  <si>
    <t>充　　　　　　　　　足</t>
  </si>
  <si>
    <t>月間有効求人数</t>
  </si>
  <si>
    <t>充　  足  　数</t>
  </si>
  <si>
    <t>原  　数  　値</t>
  </si>
  <si>
    <t>うち他県へ</t>
  </si>
  <si>
    <t>うち受給者</t>
  </si>
  <si>
    <t>う ち 他 県 か ら</t>
  </si>
  <si>
    <t>金　　　　　　沢</t>
  </si>
  <si>
    <t>小　　　　　　松</t>
  </si>
  <si>
    <t>七　　　　　　尾</t>
  </si>
  <si>
    <t>能　　　　　　都</t>
  </si>
  <si>
    <t>加　　　　　　賀</t>
  </si>
  <si>
    <t>羽　　　　　　咋</t>
  </si>
  <si>
    <t>穴　　　　　　水</t>
  </si>
  <si>
    <t>（単位：人、％）</t>
  </si>
  <si>
    <t>求職者数</t>
  </si>
  <si>
    <t>総数</t>
  </si>
  <si>
    <t>中学校</t>
  </si>
  <si>
    <t>求 人 数</t>
  </si>
  <si>
    <t>就職者数</t>
  </si>
  <si>
    <t>高等学校</t>
  </si>
  <si>
    <t>サ　　　　　　　　　　ー　　　　　　　　　　ビ　　　　　　　　　　ス　　　　　　　　　　業</t>
  </si>
  <si>
    <t>サ ー ビ ス 業 計</t>
  </si>
  <si>
    <t>教　　　　　　　　　育</t>
  </si>
  <si>
    <t>-</t>
  </si>
  <si>
    <t>平成2年</t>
  </si>
  <si>
    <t>平成7年</t>
  </si>
  <si>
    <t>89　　労 働 組 合 数 及 び 組 合 員 数（各年度3月31日現在）</t>
  </si>
  <si>
    <t>林業・狩猟業</t>
  </si>
  <si>
    <t>漁業・水産・養殖業</t>
  </si>
  <si>
    <t>その他の製造業</t>
  </si>
  <si>
    <t>その他の産業</t>
  </si>
  <si>
    <t>資料　石川県職業安定課「職業安定行政年報」</t>
  </si>
  <si>
    <t>うち閉鎖</t>
  </si>
  <si>
    <t>注１　就職率＝就職件数／新規求職者数×100</t>
  </si>
  <si>
    <t>x</t>
  </si>
  <si>
    <t>95　　産業大分類（製造業、サービス業―中分類）別性別月末推計常用労働者数</t>
  </si>
  <si>
    <t>96　　産業大分類（製造業、サービス業―中分類）別性別月末推計パートタイム労働者数</t>
  </si>
  <si>
    <t>164 労働及び賃金</t>
  </si>
  <si>
    <t>資料　石川県労政訓練課「石川県労働組合名簿」</t>
  </si>
  <si>
    <t>労働及び賃金 165</t>
  </si>
  <si>
    <t>166 労働及び賃金</t>
  </si>
  <si>
    <t>（単位：件、人）</t>
  </si>
  <si>
    <t>労働及び賃金 167</t>
  </si>
  <si>
    <t>　２　保　受給者とは、雇用保険受給資格（短期特例及び高年齢求職者給付を除く）を有する者で常用のうち数である。</t>
  </si>
  <si>
    <t>172 労働及び賃金</t>
  </si>
  <si>
    <t>労働及び賃金 173</t>
  </si>
  <si>
    <t>174 労働及び賃金</t>
  </si>
  <si>
    <t>労働及び賃金 175</t>
  </si>
  <si>
    <t>176 労働及び賃金</t>
  </si>
  <si>
    <t>178 労働及び賃金</t>
  </si>
  <si>
    <t>労働及び賃金 179</t>
  </si>
  <si>
    <t>180 労働及び賃金</t>
  </si>
  <si>
    <t>労働及び賃金 181</t>
  </si>
  <si>
    <t>資料　石川県統計課「毎月勤労統計調査地方統計」</t>
  </si>
  <si>
    <t>182 労働及び賃金</t>
  </si>
  <si>
    <t>労働及び賃金 183</t>
  </si>
  <si>
    <t>184 労働及び賃金</t>
  </si>
  <si>
    <t>-</t>
  </si>
  <si>
    <t>平 成４年度</t>
  </si>
  <si>
    <t>５年度</t>
  </si>
  <si>
    <t>６年度</t>
  </si>
  <si>
    <t>７年度</t>
  </si>
  <si>
    <t>８年度</t>
  </si>
  <si>
    <t>労　　　　　　　　　　　　　　働　　　　　　　　　　　　　　力</t>
  </si>
  <si>
    <t>非　　　労　　　働　　　力</t>
  </si>
  <si>
    <t>（単位：人）</t>
  </si>
  <si>
    <t>資料　総務庁統計局「国勢調査報告」</t>
  </si>
  <si>
    <t>労　組　法</t>
  </si>
  <si>
    <t>国　労　法</t>
  </si>
  <si>
    <t>国　公　法</t>
  </si>
  <si>
    <t>地　公　法</t>
  </si>
  <si>
    <t>地　公　労　法</t>
  </si>
  <si>
    <t>平 成　４   年</t>
  </si>
  <si>
    <t>　５</t>
  </si>
  <si>
    <t>　６</t>
  </si>
  <si>
    <t>　７</t>
  </si>
  <si>
    <t>常用労働者30人以上を雇用する事業所について平均したものである。</t>
  </si>
  <si>
    <t>保　　受　給　者</t>
  </si>
  <si>
    <t>14　　　労　　　　働　　　　及　　　　び　　　　賃　　　　金</t>
  </si>
  <si>
    <t>87　　市 町 村 別 労 働 力 状 態 別 人 口（各年10月1日現在）</t>
  </si>
  <si>
    <t>平成2年</t>
  </si>
  <si>
    <t>昭和60年</t>
  </si>
  <si>
    <t>年 次 及 び　　市 町 村 別</t>
  </si>
  <si>
    <t xml:space="preserve">  資料　総務省統計局「国勢調査報告」</t>
  </si>
  <si>
    <t>公務</t>
  </si>
  <si>
    <t>88　　産　業　別　就　業　者　数</t>
  </si>
  <si>
    <t>(1)　産業（大分類）別就業者数とその割合及び変遷（各年10月1日現在）</t>
  </si>
  <si>
    <t>(2)　産業（大分類）別従業上の地位（5区分）別15歳以上就業者数（平成7年10月1日現在）</t>
  </si>
  <si>
    <t>産業（大分類）別</t>
  </si>
  <si>
    <t>増減率 (%)</t>
  </si>
  <si>
    <t>増 減 数</t>
  </si>
  <si>
    <t xml:space="preserve">  平成2～平成7年の</t>
  </si>
  <si>
    <t xml:space="preserve">  増減</t>
  </si>
  <si>
    <t>産　業　別　割　合</t>
  </si>
  <si>
    <t>総　　　　　　　　    数</t>
  </si>
  <si>
    <t>第　1　次　産　業</t>
  </si>
  <si>
    <t>第　2　次　産　業</t>
  </si>
  <si>
    <t>第　3　次　産　業</t>
  </si>
  <si>
    <t>1）</t>
  </si>
  <si>
    <t>2）</t>
  </si>
  <si>
    <t>雇人のある　　　　　
業　　　主</t>
  </si>
  <si>
    <t xml:space="preserve">総　　　数
</t>
  </si>
  <si>
    <t>総　　　　    　　　数</t>
  </si>
  <si>
    <t>注　1）従業上の地位「不詳」を含む。</t>
  </si>
  <si>
    <t>　　2）「家庭内職者」を含む。</t>
  </si>
  <si>
    <r>
      <t>2</t>
    </r>
    <r>
      <rPr>
        <sz val="12"/>
        <rFont val="ＭＳ 明朝"/>
        <family val="1"/>
      </rPr>
      <t xml:space="preserve">9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下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</si>
  <si>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99 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</si>
  <si>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299 </t>
    </r>
    <r>
      <rPr>
        <sz val="12"/>
        <rFont val="ＭＳ 明朝"/>
        <family val="1"/>
      </rPr>
      <t>人</t>
    </r>
  </si>
  <si>
    <r>
      <t>3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499 </t>
    </r>
    <r>
      <rPr>
        <sz val="12"/>
        <rFont val="ＭＳ 明朝"/>
        <family val="1"/>
      </rPr>
      <t>人</t>
    </r>
  </si>
  <si>
    <r>
      <t>5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999 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</si>
  <si>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 xml:space="preserve">,000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</si>
  <si>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t>建　　　設　　　業</t>
  </si>
  <si>
    <t>-</t>
  </si>
  <si>
    <t>-</t>
  </si>
  <si>
    <t>建設業</t>
  </si>
  <si>
    <t>製造業</t>
  </si>
  <si>
    <t>運輸・通信業</t>
  </si>
  <si>
    <t>金融・保険業</t>
  </si>
  <si>
    <t xml:space="preserve">不動産業   </t>
  </si>
  <si>
    <t>サービス業</t>
  </si>
  <si>
    <t>公務</t>
  </si>
  <si>
    <t>分類不能の産業</t>
  </si>
  <si>
    <t>組 合 数</t>
  </si>
  <si>
    <t>(1)　    産業別規模別組合数及び組合員数</t>
  </si>
  <si>
    <t>年 次 及 び 産 業 別</t>
  </si>
  <si>
    <t>平成4年</t>
  </si>
  <si>
    <t>合　　      　　計</t>
  </si>
  <si>
    <t>組 合 数</t>
  </si>
  <si>
    <t>90　月別産業別企業整備状況</t>
  </si>
  <si>
    <t>年 度・月 及 び　      　産　   業    別</t>
  </si>
  <si>
    <r>
      <t>事業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>数</t>
    </r>
  </si>
  <si>
    <t>整   理   形   態</t>
  </si>
  <si>
    <t>うち55歳以上</t>
  </si>
  <si>
    <t>うち障害者</t>
  </si>
  <si>
    <t>平成4年度</t>
  </si>
  <si>
    <t>(2)　適用法規別労働組合数及び組合員数</t>
  </si>
  <si>
    <t>平成4年</t>
  </si>
  <si>
    <t>組 合 数</t>
  </si>
  <si>
    <t>年      次</t>
  </si>
  <si>
    <t>平成8年4月</t>
  </si>
  <si>
    <t>平成9年1月</t>
  </si>
  <si>
    <t>注  　同一月中に2人以上の人員整理が行われたものを計上</t>
  </si>
  <si>
    <r>
      <t>(</t>
    </r>
    <r>
      <rPr>
        <sz val="12"/>
        <rFont val="ＭＳ 明朝"/>
        <family val="1"/>
      </rPr>
      <t>2)  　産業別新規求人状況（新規学卒を除きパートを含む）</t>
    </r>
  </si>
  <si>
    <r>
      <rPr>
        <sz val="12"/>
        <rFont val="ＭＳ 明朝"/>
        <family val="1"/>
      </rPr>
      <t xml:space="preserve">(3)  </t>
    </r>
    <r>
      <rPr>
        <sz val="12"/>
        <rFont val="ＭＳ 明朝"/>
        <family val="1"/>
      </rPr>
      <t xml:space="preserve"> 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月新規学校卒業者安定所別職業紹介状況</t>
    </r>
  </si>
  <si>
    <t>91　　職　　　　　業　　　　　紹　　　　　介　　　　　状　　　　　況</t>
  </si>
  <si>
    <t>(1) 　　　一　　　　般　　　職　　　業　　　紹　　　介　　　状　　　況　　（新規学卒を除きパートを含む）</t>
  </si>
  <si>
    <t>年 度、月 及 び
安　定　所　別</t>
  </si>
  <si>
    <t>平成8年4月</t>
  </si>
  <si>
    <t>　　　9　年　1　月</t>
  </si>
  <si>
    <t>注 1　受給者とは、雇用保険受給者である。</t>
  </si>
  <si>
    <t xml:space="preserve">   2　有効求人倍率＝月間有効求人数÷月間有効求職者数</t>
  </si>
  <si>
    <t>新規求職申込件数</t>
  </si>
  <si>
    <t>新規求職者数</t>
  </si>
  <si>
    <t>月 間 有 効</t>
  </si>
  <si>
    <t>　就 職 件 数</t>
  </si>
  <si>
    <t>求　　　　　　　　    人</t>
  </si>
  <si>
    <t>新 規 求 人 数</t>
  </si>
  <si>
    <r>
      <t>有効</t>
    </r>
    <r>
      <rPr>
        <sz val="12"/>
        <rFont val="ＭＳ 明朝"/>
        <family val="1"/>
      </rPr>
      <t>求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>倍</t>
    </r>
    <r>
      <rPr>
        <sz val="12"/>
        <rFont val="ＭＳ 明朝"/>
        <family val="1"/>
      </rPr>
      <t>率（倍）</t>
    </r>
  </si>
  <si>
    <t>農、   林、   漁    業</t>
  </si>
  <si>
    <t>対 前 年 度　　　　増  減  率</t>
  </si>
  <si>
    <t>項　     　　目</t>
  </si>
  <si>
    <t>合  　計</t>
  </si>
  <si>
    <t>金　  沢</t>
  </si>
  <si>
    <t>小　  松</t>
  </si>
  <si>
    <t>七　  尾</t>
  </si>
  <si>
    <t>能　  都</t>
  </si>
  <si>
    <t>加　  賀</t>
  </si>
  <si>
    <t>羽　  咋</t>
  </si>
  <si>
    <t>穴  　水</t>
  </si>
  <si>
    <t>注  　（  　）は県内企業求人で内数</t>
  </si>
  <si>
    <r>
      <t>本表以下9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表までは鉱業、不動産業は調査対象が少なく公表していないが、調査産業計には含まれている。</t>
    </r>
  </si>
  <si>
    <r>
      <t>建 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</si>
  <si>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製 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</si>
  <si>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卸 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　　　小売業、　　　飲 食 店</t>
    </r>
  </si>
  <si>
    <r>
      <t>金 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      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</si>
  <si>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対 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</si>
  <si>
    <t>項  目</t>
  </si>
  <si>
    <t>常　　   　　　用</t>
  </si>
  <si>
    <r>
      <t xml:space="preserve">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時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節</t>
    </r>
  </si>
  <si>
    <t>　　保　　受　給　者</t>
  </si>
  <si>
    <t xml:space="preserve">  ３　ポはポイント数</t>
  </si>
  <si>
    <t>　８</t>
  </si>
  <si>
    <t>(4)  　パートタイム職業紹介状況</t>
  </si>
  <si>
    <t>92　 産業大分類別賃金指数及び雇用指数</t>
  </si>
  <si>
    <t>年次及び月次</t>
  </si>
  <si>
    <t>調　  査 　　　 
産 業 計</t>
  </si>
  <si>
    <t>電気・ガス　　　　・熱供給・　　　水 道 業</t>
  </si>
  <si>
    <t>運 輸 ・　　　　　
通 信 業</t>
  </si>
  <si>
    <t>サービス業</t>
  </si>
  <si>
    <t>（平成7年＝100）</t>
  </si>
  <si>
    <t>平成3年</t>
  </si>
  <si>
    <t>平成8年1月</t>
  </si>
  <si>
    <t>93  　産業大分類（製造業、サービス業ー中分類）別性別常用労働者の1人平均月間現金給与額</t>
  </si>
  <si>
    <t>食料品・たばこ製造業</t>
  </si>
  <si>
    <t>繊　  維   工   業</t>
  </si>
  <si>
    <t>衣服・その他の繊維製品製造業</t>
  </si>
  <si>
    <t>出版・印刷・同関連産業</t>
  </si>
  <si>
    <t>年次
及び月次</t>
  </si>
  <si>
    <t>平成6年平均</t>
  </si>
  <si>
    <t>合　　　　計</t>
  </si>
  <si>
    <t>産業大分類（製造業、サービス業―中分類）別性別常用労働者の1人平均月間現金給与額（つづき）</t>
  </si>
  <si>
    <t>年次　　　　　　及び月次</t>
  </si>
  <si>
    <t>卸売・小売業、飲食店</t>
  </si>
  <si>
    <t>運　輸 ・ 通　信　業</t>
  </si>
  <si>
    <t>そ の 他 の 製 造 業</t>
  </si>
  <si>
    <t>電気機械器具製造業</t>
  </si>
  <si>
    <t>一般機械器具製造業</t>
  </si>
  <si>
    <t>金属製品製造業</t>
  </si>
  <si>
    <t>窯業・土石製品製造業</t>
  </si>
  <si>
    <t>現金給与総額</t>
  </si>
  <si>
    <t>金　融 ・ 保　険　業</t>
  </si>
  <si>
    <t>医　　　　療　　　　業</t>
  </si>
  <si>
    <t>そ の 他 の サ ー ビ ス 業</t>
  </si>
  <si>
    <t>年次　　　　　　　及び月次</t>
  </si>
  <si>
    <t>94　　産業大分類（製造業、サービス業―中分類）別性別常用労働者の1人平均月間出勤日数及び実労働時間数</t>
  </si>
  <si>
    <t>年次</t>
  </si>
  <si>
    <t>平成6年平均</t>
  </si>
  <si>
    <t>平成8年1月</t>
  </si>
  <si>
    <t>製　　　　　　　　　　　　　　　造　　　　　　　　　　　　　　　業</t>
  </si>
  <si>
    <t>繊維工業</t>
  </si>
  <si>
    <t>　産業大分類（製造業、サービス業―中分類）別性別常用労働者の1人平均月間出勤日数及び実労働時間数（つづき）</t>
  </si>
  <si>
    <t>製造業</t>
  </si>
  <si>
    <t>金 属 製 品 製 造 業</t>
  </si>
  <si>
    <t xml:space="preserve">そ の 他 の 製 造 業 </t>
  </si>
  <si>
    <t>　　産業大分類（製造業、サービス業―中分類）別性別常用労働者の1人平均月間出勤日数及び実労働時間数（つづき）</t>
  </si>
  <si>
    <t>年次　　　　　　　　及び月次</t>
  </si>
  <si>
    <t>教　　　　　　　育</t>
  </si>
  <si>
    <t>医　　　療　　　業</t>
  </si>
  <si>
    <t>サービス業計</t>
  </si>
  <si>
    <r>
      <t>食料品・　　　た 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こ　　　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</si>
  <si>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医 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</si>
  <si>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t>調　　査　　　　
産 業 計</t>
  </si>
  <si>
    <t>調　  査　  　　産 業 計</t>
  </si>
  <si>
    <t>製  造
業  計</t>
  </si>
  <si>
    <t>繊  維 　　　
工  業</t>
  </si>
  <si>
    <t>衣服 ・その
他の 繊維製
品 製 造 業</t>
  </si>
  <si>
    <t>出版・印
刷・同関
連 産 業</t>
  </si>
  <si>
    <t>窯業・土
石 製 品
製 造 業</t>
  </si>
  <si>
    <r>
      <t xml:space="preserve">金属製品 </t>
    </r>
    <r>
      <rPr>
        <sz val="12"/>
        <rFont val="ＭＳ 明朝"/>
        <family val="1"/>
      </rPr>
      <t xml:space="preserve">   
製 造 業</t>
    </r>
  </si>
  <si>
    <t>一 般 機
械 器 具　　　製 造 業</t>
  </si>
  <si>
    <t>電 気 機
械 器 具　 　製 造 業</t>
  </si>
  <si>
    <t>その他の    
製 造 業</t>
  </si>
  <si>
    <t>運 輸 ・    
通 信 業</t>
  </si>
  <si>
    <t>金 融 ・    
保 険 業</t>
  </si>
  <si>
    <t>卸 売 ・    小売業、
飲 食 店</t>
  </si>
  <si>
    <t>電気 ・ガ
ス・熱 供 
給・水道業</t>
  </si>
  <si>
    <t>旅館・そ
の 他 の　　　宿 泊 所</t>
  </si>
  <si>
    <t>そ の 他
の サ ー
ビ ス 業</t>
  </si>
  <si>
    <t>サ ー ビ      
ス 業 計</t>
  </si>
  <si>
    <t>サービス　　  　業を除く</t>
  </si>
  <si>
    <t>製造業</t>
  </si>
  <si>
    <t>年次　　　　　及び月次</t>
  </si>
  <si>
    <t>サ　　ー　　ビ　　ス　　業</t>
  </si>
  <si>
    <t>産　　　業　　　別</t>
  </si>
  <si>
    <t>労働及び賃金 171</t>
  </si>
  <si>
    <t>労働及び賃金 185</t>
  </si>
  <si>
    <t xml:space="preserve">    7</t>
  </si>
  <si>
    <t>-</t>
  </si>
  <si>
    <t>-</t>
  </si>
  <si>
    <t xml:space="preserve">       5</t>
  </si>
  <si>
    <t xml:space="preserve">       6</t>
  </si>
  <si>
    <t xml:space="preserve">       7</t>
  </si>
  <si>
    <t xml:space="preserve">      8</t>
  </si>
  <si>
    <t xml:space="preserve">       5</t>
  </si>
  <si>
    <t xml:space="preserve">    5</t>
  </si>
  <si>
    <t xml:space="preserve">    6</t>
  </si>
  <si>
    <t xml:space="preserve">   8</t>
  </si>
  <si>
    <t>-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</si>
  <si>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</si>
  <si>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</si>
  <si>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</si>
  <si>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</si>
  <si>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</si>
  <si>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         11</t>
  </si>
  <si>
    <t xml:space="preserve">            10</t>
  </si>
  <si>
    <t xml:space="preserve">            12</t>
  </si>
  <si>
    <t xml:space="preserve">            2</t>
  </si>
  <si>
    <t xml:space="preserve">            3</t>
  </si>
  <si>
    <t>(-)</t>
  </si>
  <si>
    <t>0.33ﾎﾟ</t>
  </si>
  <si>
    <t>-0.9ポ</t>
  </si>
  <si>
    <t>-0.3ポ</t>
  </si>
  <si>
    <t>0.5ポ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</si>
</sst>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;[Red]#,##0"/>
    <numFmt numFmtId="186" formatCode="0.0_ "/>
    <numFmt numFmtId="187" formatCode="0.0&quot;ポ&quot;"/>
    <numFmt numFmtId="188" formatCode="0.00_ "/>
    <numFmt numFmtId="189" formatCode="#,##0.0_ "/>
    <numFmt numFmtId="190" formatCode="#,##0.0_ ;[Red]\-#,##0.0\ 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centerContinuous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37" fontId="13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176" fontId="12" fillId="0" borderId="12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12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38" fontId="9" fillId="0" borderId="0" xfId="49" applyFon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16" xfId="0" applyNumberFormat="1" applyFont="1" applyFill="1" applyBorder="1" applyAlignment="1" applyProtection="1" quotePrefix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176" fontId="13" fillId="0" borderId="19" xfId="0" applyNumberFormat="1" applyFont="1" applyFill="1" applyBorder="1" applyAlignment="1" applyProtection="1">
      <alignment vertical="center"/>
      <protection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182" fontId="0" fillId="0" borderId="19" xfId="0" applyNumberFormat="1" applyFont="1" applyFill="1" applyBorder="1" applyAlignment="1" applyProtection="1">
      <alignment horizontal="right" vertical="center"/>
      <protection/>
    </xf>
    <xf numFmtId="182" fontId="0" fillId="0" borderId="19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8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9" fontId="0" fillId="0" borderId="0" xfId="0" applyNumberFormat="1" applyFont="1" applyFill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185" fontId="0" fillId="0" borderId="18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39" fontId="7" fillId="0" borderId="0" xfId="0" applyNumberFormat="1" applyFont="1" applyFill="1" applyAlignment="1" applyProtection="1">
      <alignment vertical="center"/>
      <protection/>
    </xf>
    <xf numFmtId="39" fontId="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Border="1" applyAlignment="1">
      <alignment horizontal="right" vertical="center"/>
    </xf>
    <xf numFmtId="37" fontId="0" fillId="0" borderId="18" xfId="0" applyNumberFormat="1" applyFont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12" xfId="0" applyNumberFormat="1" applyFont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37" fontId="0" fillId="0" borderId="17" xfId="0" applyNumberFormat="1" applyFont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37" fontId="13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 indent="2"/>
      <protection/>
    </xf>
    <xf numFmtId="0" fontId="0" fillId="0" borderId="0" xfId="0" applyFont="1" applyFill="1" applyBorder="1" applyAlignment="1" applyProtection="1" quotePrefix="1">
      <alignment horizontal="left" vertical="center" indent="3"/>
      <protection/>
    </xf>
    <xf numFmtId="37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left" vertical="center"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distributed" textRotation="255"/>
    </xf>
    <xf numFmtId="180" fontId="0" fillId="0" borderId="0" xfId="0" applyNumberFormat="1" applyFont="1" applyFill="1" applyBorder="1" applyAlignment="1" applyProtection="1" quotePrefix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12" xfId="0" applyFont="1" applyFill="1" applyBorder="1" applyAlignment="1" applyProtection="1">
      <alignment vertical="center" textRotation="255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14" xfId="0" applyFill="1" applyBorder="1" applyAlignment="1" applyProtection="1">
      <alignment horizontal="distributed" vertical="center" indent="1"/>
      <protection/>
    </xf>
    <xf numFmtId="0" fontId="0" fillId="0" borderId="0" xfId="0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 quotePrefix="1">
      <alignment horizontal="left" vertical="center" indent="3"/>
      <protection/>
    </xf>
    <xf numFmtId="0" fontId="0" fillId="0" borderId="10" xfId="0" applyFont="1" applyFill="1" applyBorder="1" applyAlignment="1" applyProtection="1" quotePrefix="1">
      <alignment horizontal="right" vertical="center" indent="2"/>
      <protection/>
    </xf>
    <xf numFmtId="0" fontId="0" fillId="0" borderId="10" xfId="0" applyFont="1" applyFill="1" applyBorder="1" applyAlignment="1" applyProtection="1">
      <alignment horizontal="right" vertical="center" indent="2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 quotePrefix="1">
      <alignment horizontal="left" vertical="center" indent="4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8" fontId="0" fillId="0" borderId="3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0" fillId="0" borderId="35" xfId="0" applyFont="1" applyFill="1" applyBorder="1" applyAlignment="1" quotePrefix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38" xfId="0" applyFont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37" fontId="13" fillId="0" borderId="12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right" vertical="center"/>
    </xf>
    <xf numFmtId="0" fontId="13" fillId="0" borderId="0" xfId="0" applyFont="1" applyFill="1" applyBorder="1" applyAlignment="1" applyProtection="1" quotePrefix="1">
      <alignment horizontal="left" vertical="center" indent="2"/>
      <protection/>
    </xf>
    <xf numFmtId="0" fontId="13" fillId="0" borderId="0" xfId="0" applyFont="1" applyFill="1" applyBorder="1" applyAlignment="1" applyProtection="1" quotePrefix="1">
      <alignment horizontal="left" vertical="center" indent="3"/>
      <protection/>
    </xf>
    <xf numFmtId="0" fontId="0" fillId="0" borderId="10" xfId="0" applyFont="1" applyFill="1" applyBorder="1" applyAlignment="1" quotePrefix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0" fillId="0" borderId="26" xfId="0" applyFont="1" applyFill="1" applyBorder="1" applyAlignment="1" quotePrefix="1">
      <alignment horizontal="right" vertical="center" indent="1"/>
    </xf>
    <xf numFmtId="0" fontId="0" fillId="0" borderId="33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40" xfId="0" applyFont="1" applyFill="1" applyBorder="1" applyAlignment="1" applyProtection="1" quotePrefix="1">
      <alignment horizontal="right" vertical="center" indent="1"/>
      <protection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37" fontId="13" fillId="0" borderId="0" xfId="0" applyNumberFormat="1" applyFont="1" applyFill="1" applyAlignment="1" applyProtection="1">
      <alignment horizontal="right"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 quotePrefix="1">
      <alignment horizontal="left" vertical="center" indent="2"/>
      <protection/>
    </xf>
    <xf numFmtId="0" fontId="13" fillId="0" borderId="38" xfId="0" applyFont="1" applyFill="1" applyBorder="1" applyAlignment="1" applyProtection="1" quotePrefix="1">
      <alignment horizontal="left" vertical="center" indent="2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 quotePrefix="1">
      <alignment horizontal="right" vertical="center" indent="1"/>
      <protection/>
    </xf>
    <xf numFmtId="0" fontId="0" fillId="0" borderId="38" xfId="0" applyFont="1" applyFill="1" applyBorder="1" applyAlignment="1" applyProtection="1">
      <alignment horizontal="right" vertical="center" indent="1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13" fillId="0" borderId="15" xfId="0" applyNumberFormat="1" applyFont="1" applyFill="1" applyBorder="1" applyAlignment="1" applyProtection="1">
      <alignment vertical="center"/>
      <protection/>
    </xf>
    <xf numFmtId="185" fontId="13" fillId="0" borderId="19" xfId="0" applyNumberFormat="1" applyFont="1" applyFill="1" applyBorder="1" applyAlignment="1" applyProtection="1">
      <alignment horizontal="right" vertical="center"/>
      <protection/>
    </xf>
    <xf numFmtId="185" fontId="13" fillId="0" borderId="0" xfId="0" applyNumberFormat="1" applyFont="1" applyFill="1" applyBorder="1" applyAlignment="1" applyProtection="1">
      <alignment horizontal="right" vertical="center"/>
      <protection/>
    </xf>
    <xf numFmtId="182" fontId="13" fillId="0" borderId="0" xfId="0" applyNumberFormat="1" applyFont="1" applyFill="1" applyBorder="1" applyAlignment="1" applyProtection="1">
      <alignment horizontal="right" vertical="center"/>
      <protection/>
    </xf>
    <xf numFmtId="182" fontId="13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37" fontId="7" fillId="0" borderId="15" xfId="0" applyNumberFormat="1" applyFont="1" applyFill="1" applyBorder="1" applyAlignment="1" applyProtection="1">
      <alignment vertical="center"/>
      <protection/>
    </xf>
    <xf numFmtId="185" fontId="13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38" fontId="0" fillId="0" borderId="41" xfId="49" applyFont="1" applyFill="1" applyBorder="1" applyAlignment="1" applyProtection="1">
      <alignment horizontal="right" vertical="center"/>
      <protection/>
    </xf>
    <xf numFmtId="178" fontId="0" fillId="0" borderId="41" xfId="49" applyNumberFormat="1" applyFont="1" applyFill="1" applyBorder="1" applyAlignment="1" applyProtection="1">
      <alignment vertical="center"/>
      <protection/>
    </xf>
    <xf numFmtId="177" fontId="0" fillId="0" borderId="41" xfId="0" applyNumberFormat="1" applyFont="1" applyFill="1" applyBorder="1" applyAlignment="1" applyProtection="1">
      <alignment vertical="center"/>
      <protection/>
    </xf>
    <xf numFmtId="38" fontId="13" fillId="0" borderId="0" xfId="49" applyFont="1" applyFill="1" applyAlignment="1" applyProtection="1">
      <alignment horizontal="right" vertical="center"/>
      <protection/>
    </xf>
    <xf numFmtId="178" fontId="13" fillId="0" borderId="0" xfId="49" applyNumberFormat="1" applyFont="1" applyFill="1" applyBorder="1" applyAlignment="1" applyProtection="1">
      <alignment vertical="center"/>
      <protection/>
    </xf>
    <xf numFmtId="177" fontId="13" fillId="0" borderId="0" xfId="0" applyNumberFormat="1" applyFont="1" applyFill="1" applyAlignment="1" applyProtection="1">
      <alignment vertical="center"/>
      <protection/>
    </xf>
    <xf numFmtId="37" fontId="13" fillId="0" borderId="42" xfId="0" applyNumberFormat="1" applyFont="1" applyFill="1" applyBorder="1" applyAlignment="1">
      <alignment vertical="center"/>
    </xf>
    <xf numFmtId="37" fontId="13" fillId="0" borderId="14" xfId="0" applyNumberFormat="1" applyFont="1" applyFill="1" applyBorder="1" applyAlignment="1">
      <alignment vertical="center"/>
    </xf>
    <xf numFmtId="37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19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37" fontId="13" fillId="0" borderId="43" xfId="0" applyNumberFormat="1" applyFont="1" applyFill="1" applyBorder="1" applyAlignment="1" applyProtection="1">
      <alignment vertical="center"/>
      <protection/>
    </xf>
    <xf numFmtId="37" fontId="13" fillId="0" borderId="16" xfId="0" applyNumberFormat="1" applyFont="1" applyFill="1" applyBorder="1" applyAlignment="1" applyProtection="1">
      <alignment vertical="center"/>
      <protection/>
    </xf>
    <xf numFmtId="37" fontId="0" fillId="0" borderId="43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2" fontId="0" fillId="0" borderId="16" xfId="0" applyNumberFormat="1" applyFont="1" applyFill="1" applyBorder="1" applyAlignment="1" applyProtection="1">
      <alignment vertical="center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3" fillId="0" borderId="14" xfId="49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vertical="center"/>
    </xf>
    <xf numFmtId="180" fontId="0" fillId="0" borderId="12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180" fontId="0" fillId="0" borderId="12" xfId="49" applyNumberFormat="1" applyFont="1" applyFill="1" applyBorder="1" applyAlignment="1" applyProtection="1">
      <alignment vertical="center"/>
      <protection/>
    </xf>
    <xf numFmtId="38" fontId="0" fillId="0" borderId="43" xfId="49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 applyProtection="1">
      <alignment vertical="center"/>
      <protection/>
    </xf>
    <xf numFmtId="4" fontId="13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13" fillId="0" borderId="19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182" fontId="0" fillId="0" borderId="20" xfId="0" applyNumberFormat="1" applyFont="1" applyFill="1" applyBorder="1" applyAlignment="1" applyProtection="1">
      <alignment horizontal="right" vertical="center"/>
      <protection/>
    </xf>
    <xf numFmtId="182" fontId="0" fillId="0" borderId="2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37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37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6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3" fillId="0" borderId="1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  <protection/>
    </xf>
    <xf numFmtId="37" fontId="0" fillId="0" borderId="47" xfId="0" applyNumberFormat="1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46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distributed" textRotation="255"/>
    </xf>
    <xf numFmtId="0" fontId="0" fillId="0" borderId="15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4" fillId="0" borderId="0" xfId="0" applyFont="1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9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45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0" fillId="0" borderId="38" xfId="0" applyFont="1" applyFill="1" applyBorder="1" applyAlignment="1">
      <alignment horizontal="center" vertical="distributed" textRotation="255"/>
    </xf>
    <xf numFmtId="0" fontId="0" fillId="0" borderId="38" xfId="0" applyFont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>
      <alignment vertical="center" wrapText="1"/>
    </xf>
    <xf numFmtId="0" fontId="0" fillId="0" borderId="47" xfId="0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46" xfId="0" applyFill="1" applyBorder="1" applyAlignment="1" applyProtection="1">
      <alignment horizontal="distributed" vertical="center" indent="13"/>
      <protection/>
    </xf>
    <xf numFmtId="0" fontId="0" fillId="0" borderId="29" xfId="0" applyFont="1" applyFill="1" applyBorder="1" applyAlignment="1" applyProtection="1">
      <alignment horizontal="distributed" vertical="center" indent="13"/>
      <protection/>
    </xf>
    <xf numFmtId="0" fontId="0" fillId="0" borderId="31" xfId="0" applyFont="1" applyFill="1" applyBorder="1" applyAlignment="1" applyProtection="1">
      <alignment horizontal="distributed" vertical="center" indent="13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/>
      <protection/>
    </xf>
    <xf numFmtId="0" fontId="19" fillId="0" borderId="3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distributed" vertical="center" indent="9"/>
      <protection/>
    </xf>
    <xf numFmtId="0" fontId="0" fillId="0" borderId="29" xfId="0" applyFont="1" applyFill="1" applyBorder="1" applyAlignment="1" applyProtection="1">
      <alignment horizontal="distributed" vertical="center" indent="9"/>
      <protection/>
    </xf>
    <xf numFmtId="0" fontId="0" fillId="0" borderId="31" xfId="0" applyFont="1" applyFill="1" applyBorder="1" applyAlignment="1" applyProtection="1">
      <alignment horizontal="distributed" vertical="center" indent="9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distributed" vertical="center" indent="7"/>
      <protection/>
    </xf>
    <xf numFmtId="0" fontId="0" fillId="0" borderId="29" xfId="0" applyFont="1" applyFill="1" applyBorder="1" applyAlignment="1" applyProtection="1">
      <alignment horizontal="distributed" vertical="center" indent="7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 applyProtection="1">
      <alignment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distributed" wrapText="1"/>
      <protection/>
    </xf>
    <xf numFmtId="0" fontId="0" fillId="0" borderId="49" xfId="0" applyFill="1" applyBorder="1" applyAlignment="1" applyProtection="1">
      <alignment horizontal="center" vertical="distributed" wrapText="1"/>
      <protection/>
    </xf>
    <xf numFmtId="0" fontId="0" fillId="0" borderId="21" xfId="0" applyFill="1" applyBorder="1" applyAlignment="1" applyProtection="1">
      <alignment horizontal="center" vertical="distributed" wrapText="1"/>
      <protection/>
    </xf>
    <xf numFmtId="0" fontId="0" fillId="0" borderId="49" xfId="0" applyFont="1" applyFill="1" applyBorder="1" applyAlignment="1">
      <alignment horizontal="center" vertical="distributed" wrapText="1"/>
    </xf>
    <xf numFmtId="0" fontId="0" fillId="0" borderId="21" xfId="0" applyFont="1" applyFill="1" applyBorder="1" applyAlignment="1">
      <alignment horizontal="center" vertical="distributed" wrapText="1"/>
    </xf>
    <xf numFmtId="0" fontId="10" fillId="0" borderId="50" xfId="0" applyFont="1" applyFill="1" applyBorder="1" applyAlignment="1" applyProtection="1">
      <alignment horizontal="distributed" vertical="center" wrapText="1"/>
      <protection/>
    </xf>
    <xf numFmtId="0" fontId="10" fillId="0" borderId="49" xfId="0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 applyProtection="1">
      <alignment horizontal="distributed" vertical="center" wrapText="1"/>
      <protection/>
    </xf>
    <xf numFmtId="0" fontId="6" fillId="0" borderId="49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37" fontId="0" fillId="0" borderId="50" xfId="0" applyNumberForma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distributed" vertical="center" indent="7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45</xdr:row>
      <xdr:rowOff>85725</xdr:rowOff>
    </xdr:from>
    <xdr:to>
      <xdr:col>12</xdr:col>
      <xdr:colOff>0</xdr:colOff>
      <xdr:row>47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011025" y="9020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114300</xdr:colOff>
      <xdr:row>49</xdr:row>
      <xdr:rowOff>76200</xdr:rowOff>
    </xdr:from>
    <xdr:to>
      <xdr:col>12</xdr:col>
      <xdr:colOff>9525</xdr:colOff>
      <xdr:row>50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020550" y="97726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52</xdr:row>
      <xdr:rowOff>76200</xdr:rowOff>
    </xdr:from>
    <xdr:to>
      <xdr:col>12</xdr:col>
      <xdr:colOff>0</xdr:colOff>
      <xdr:row>54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011025" y="103441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114300</xdr:colOff>
      <xdr:row>56</xdr:row>
      <xdr:rowOff>85725</xdr:rowOff>
    </xdr:from>
    <xdr:to>
      <xdr:col>12</xdr:col>
      <xdr:colOff>9525</xdr:colOff>
      <xdr:row>58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2020550" y="111156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60</xdr:row>
      <xdr:rowOff>85725</xdr:rowOff>
    </xdr:from>
    <xdr:to>
      <xdr:col>11</xdr:col>
      <xdr:colOff>190500</xdr:colOff>
      <xdr:row>61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2001500" y="118776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63</xdr:row>
      <xdr:rowOff>95250</xdr:rowOff>
    </xdr:from>
    <xdr:to>
      <xdr:col>12</xdr:col>
      <xdr:colOff>0</xdr:colOff>
      <xdr:row>65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011025" y="12458700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1428750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14287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5</xdr:row>
      <xdr:rowOff>38100</xdr:rowOff>
    </xdr:from>
    <xdr:to>
      <xdr:col>2</xdr:col>
      <xdr:colOff>142875</xdr:colOff>
      <xdr:row>6</xdr:row>
      <xdr:rowOff>190500</xdr:rowOff>
    </xdr:to>
    <xdr:sp>
      <xdr:nvSpPr>
        <xdr:cNvPr id="2" name="左大かっこ 2"/>
        <xdr:cNvSpPr>
          <a:spLocks/>
        </xdr:cNvSpPr>
      </xdr:nvSpPr>
      <xdr:spPr>
        <a:xfrm>
          <a:off x="2466975" y="1181100"/>
          <a:ext cx="66675" cy="361950"/>
        </a:xfrm>
        <a:prstGeom prst="leftBracket">
          <a:avLst>
            <a:gd name="adj" fmla="val -48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895350</xdr:colOff>
      <xdr:row>5</xdr:row>
      <xdr:rowOff>38100</xdr:rowOff>
    </xdr:from>
    <xdr:to>
      <xdr:col>2</xdr:col>
      <xdr:colOff>942975</xdr:colOff>
      <xdr:row>6</xdr:row>
      <xdr:rowOff>180975</xdr:rowOff>
    </xdr:to>
    <xdr:sp>
      <xdr:nvSpPr>
        <xdr:cNvPr id="3" name="右大かっこ 3"/>
        <xdr:cNvSpPr>
          <a:spLocks/>
        </xdr:cNvSpPr>
      </xdr:nvSpPr>
      <xdr:spPr>
        <a:xfrm>
          <a:off x="3295650" y="1181100"/>
          <a:ext cx="47625" cy="352425"/>
        </a:xfrm>
        <a:prstGeom prst="rightBracket">
          <a:avLst>
            <a:gd name="adj" fmla="val -48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2</xdr:col>
      <xdr:colOff>1457325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847725"/>
          <a:ext cx="1943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2</xdr:col>
      <xdr:colOff>2066925</xdr:colOff>
      <xdr:row>35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6457950"/>
          <a:ext cx="2543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180975</xdr:colOff>
      <xdr:row>64</xdr:row>
      <xdr:rowOff>38100</xdr:rowOff>
    </xdr:from>
    <xdr:to>
      <xdr:col>2</xdr:col>
      <xdr:colOff>381000</xdr:colOff>
      <xdr:row>64</xdr:row>
      <xdr:rowOff>161925</xdr:rowOff>
    </xdr:to>
    <xdr:sp>
      <xdr:nvSpPr>
        <xdr:cNvPr id="3" name="Oval 8"/>
        <xdr:cNvSpPr>
          <a:spLocks/>
        </xdr:cNvSpPr>
      </xdr:nvSpPr>
      <xdr:spPr>
        <a:xfrm>
          <a:off x="666750" y="12382500"/>
          <a:ext cx="2000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47625</xdr:rowOff>
    </xdr:from>
    <xdr:to>
      <xdr:col>2</xdr:col>
      <xdr:colOff>657225</xdr:colOff>
      <xdr:row>45</xdr:row>
      <xdr:rowOff>9525</xdr:rowOff>
    </xdr:to>
    <xdr:sp>
      <xdr:nvSpPr>
        <xdr:cNvPr id="4" name="Oval 8"/>
        <xdr:cNvSpPr>
          <a:spLocks/>
        </xdr:cNvSpPr>
      </xdr:nvSpPr>
      <xdr:spPr>
        <a:xfrm>
          <a:off x="923925" y="8582025"/>
          <a:ext cx="2190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466725</xdr:colOff>
      <xdr:row>57</xdr:row>
      <xdr:rowOff>28575</xdr:rowOff>
    </xdr:from>
    <xdr:to>
      <xdr:col>2</xdr:col>
      <xdr:colOff>657225</xdr:colOff>
      <xdr:row>57</xdr:row>
      <xdr:rowOff>180975</xdr:rowOff>
    </xdr:to>
    <xdr:sp>
      <xdr:nvSpPr>
        <xdr:cNvPr id="5" name="Oval 8"/>
        <xdr:cNvSpPr>
          <a:spLocks/>
        </xdr:cNvSpPr>
      </xdr:nvSpPr>
      <xdr:spPr>
        <a:xfrm>
          <a:off x="952500" y="110394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123825</xdr:rowOff>
    </xdr:from>
    <xdr:to>
      <xdr:col>0</xdr:col>
      <xdr:colOff>1152525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7625" y="619125"/>
          <a:ext cx="11049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0</xdr:col>
      <xdr:colOff>1152525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152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0</xdr:col>
      <xdr:colOff>1143000</xdr:colOff>
      <xdr:row>5</xdr:row>
      <xdr:rowOff>95250</xdr:rowOff>
    </xdr:to>
    <xdr:sp>
      <xdr:nvSpPr>
        <xdr:cNvPr id="1" name="Line 2"/>
        <xdr:cNvSpPr>
          <a:spLocks/>
        </xdr:cNvSpPr>
      </xdr:nvSpPr>
      <xdr:spPr>
        <a:xfrm>
          <a:off x="0" y="590550"/>
          <a:ext cx="11430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0</xdr:col>
      <xdr:colOff>1152525</xdr:colOff>
      <xdr:row>6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1525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0</xdr:col>
      <xdr:colOff>1152525</xdr:colOff>
      <xdr:row>6</xdr:row>
      <xdr:rowOff>47625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1525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0</xdr:col>
      <xdr:colOff>1152525</xdr:colOff>
      <xdr:row>6</xdr:row>
      <xdr:rowOff>47625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1525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0</xdr:col>
      <xdr:colOff>1143000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1143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200025</xdr:rowOff>
    </xdr:from>
    <xdr:to>
      <xdr:col>1</xdr:col>
      <xdr:colOff>676275</xdr:colOff>
      <xdr:row>5</xdr:row>
      <xdr:rowOff>142875</xdr:rowOff>
    </xdr:to>
    <xdr:sp>
      <xdr:nvSpPr>
        <xdr:cNvPr id="2" name="左大かっこ 3"/>
        <xdr:cNvSpPr>
          <a:spLocks/>
        </xdr:cNvSpPr>
      </xdr:nvSpPr>
      <xdr:spPr>
        <a:xfrm>
          <a:off x="2057400" y="923925"/>
          <a:ext cx="57150" cy="361950"/>
        </a:xfrm>
        <a:prstGeom prst="leftBracket">
          <a:avLst>
            <a:gd name="adj" fmla="val -48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3</xdr:row>
      <xdr:rowOff>200025</xdr:rowOff>
    </xdr:from>
    <xdr:to>
      <xdr:col>2</xdr:col>
      <xdr:colOff>257175</xdr:colOff>
      <xdr:row>5</xdr:row>
      <xdr:rowOff>133350</xdr:rowOff>
    </xdr:to>
    <xdr:sp>
      <xdr:nvSpPr>
        <xdr:cNvPr id="3" name="右大かっこ 4"/>
        <xdr:cNvSpPr>
          <a:spLocks/>
        </xdr:cNvSpPr>
      </xdr:nvSpPr>
      <xdr:spPr>
        <a:xfrm>
          <a:off x="2705100" y="923925"/>
          <a:ext cx="47625" cy="352425"/>
        </a:xfrm>
        <a:prstGeom prst="rightBracket">
          <a:avLst>
            <a:gd name="adj" fmla="val -48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2.59765625" style="86" customWidth="1"/>
    <col min="2" max="2" width="12.59765625" style="86" customWidth="1"/>
    <col min="3" max="17" width="13.59765625" style="86" customWidth="1"/>
    <col min="18" max="16384" width="10.59765625" style="86" customWidth="1"/>
  </cols>
  <sheetData>
    <row r="1" spans="1:17" s="85" customFormat="1" ht="19.5" customHeight="1">
      <c r="A1" s="2" t="s">
        <v>25</v>
      </c>
      <c r="Q1" s="3" t="s">
        <v>26</v>
      </c>
    </row>
    <row r="2" spans="1:17" ht="24.75" customHeight="1">
      <c r="A2" s="324" t="s">
        <v>267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 ht="19.5" customHeight="1">
      <c r="A3" s="325" t="s">
        <v>268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17" ht="18" customHeight="1" thickBot="1">
      <c r="A4" s="87"/>
      <c r="B4" s="88"/>
      <c r="Q4" s="89" t="s">
        <v>71</v>
      </c>
    </row>
    <row r="5" spans="1:20" ht="14.25" customHeight="1">
      <c r="A5" s="326" t="s">
        <v>271</v>
      </c>
      <c r="B5" s="327"/>
      <c r="C5" s="332" t="s">
        <v>74</v>
      </c>
      <c r="D5" s="333"/>
      <c r="E5" s="334"/>
      <c r="F5" s="338" t="s">
        <v>252</v>
      </c>
      <c r="G5" s="339"/>
      <c r="H5" s="339"/>
      <c r="I5" s="339"/>
      <c r="J5" s="339"/>
      <c r="K5" s="339"/>
      <c r="L5" s="339"/>
      <c r="M5" s="339"/>
      <c r="N5" s="340"/>
      <c r="O5" s="332" t="s">
        <v>253</v>
      </c>
      <c r="P5" s="333"/>
      <c r="Q5" s="333"/>
      <c r="R5" s="29"/>
      <c r="S5" s="29"/>
      <c r="T5" s="29"/>
    </row>
    <row r="6" spans="1:18" ht="14.25" customHeight="1">
      <c r="A6" s="328"/>
      <c r="B6" s="329"/>
      <c r="C6" s="335"/>
      <c r="D6" s="336"/>
      <c r="E6" s="337"/>
      <c r="F6" s="341" t="s">
        <v>75</v>
      </c>
      <c r="G6" s="342"/>
      <c r="H6" s="343"/>
      <c r="I6" s="341" t="s">
        <v>76</v>
      </c>
      <c r="J6" s="342"/>
      <c r="K6" s="343"/>
      <c r="L6" s="341" t="s">
        <v>77</v>
      </c>
      <c r="M6" s="342"/>
      <c r="N6" s="343"/>
      <c r="O6" s="335"/>
      <c r="P6" s="336"/>
      <c r="Q6" s="336"/>
      <c r="R6" s="5"/>
    </row>
    <row r="7" spans="1:20" ht="14.25" customHeight="1">
      <c r="A7" s="330"/>
      <c r="B7" s="331"/>
      <c r="C7" s="91" t="s">
        <v>75</v>
      </c>
      <c r="D7" s="93" t="s">
        <v>42</v>
      </c>
      <c r="E7" s="92" t="s">
        <v>43</v>
      </c>
      <c r="F7" s="92" t="s">
        <v>75</v>
      </c>
      <c r="G7" s="92" t="s">
        <v>42</v>
      </c>
      <c r="H7" s="91" t="s">
        <v>43</v>
      </c>
      <c r="I7" s="93" t="s">
        <v>75</v>
      </c>
      <c r="J7" s="91" t="s">
        <v>42</v>
      </c>
      <c r="K7" s="93" t="s">
        <v>43</v>
      </c>
      <c r="L7" s="92" t="s">
        <v>75</v>
      </c>
      <c r="M7" s="92" t="s">
        <v>42</v>
      </c>
      <c r="N7" s="91" t="s">
        <v>43</v>
      </c>
      <c r="O7" s="93" t="s">
        <v>75</v>
      </c>
      <c r="P7" s="92" t="s">
        <v>42</v>
      </c>
      <c r="Q7" s="91" t="s">
        <v>43</v>
      </c>
      <c r="R7" s="28"/>
      <c r="S7" s="28"/>
      <c r="T7" s="28"/>
    </row>
    <row r="8" spans="1:20" ht="14.25" customHeight="1">
      <c r="A8" s="344" t="s">
        <v>270</v>
      </c>
      <c r="B8" s="345"/>
      <c r="C8" s="27">
        <f>SUM(D8:E8)</f>
        <v>897944</v>
      </c>
      <c r="D8" s="27">
        <v>427367</v>
      </c>
      <c r="E8" s="27">
        <v>470577</v>
      </c>
      <c r="F8" s="27">
        <f>SUM(G8:H8)</f>
        <v>596998</v>
      </c>
      <c r="G8" s="27">
        <f>SUM(J8,M8)</f>
        <v>340257</v>
      </c>
      <c r="H8" s="27">
        <f>SUM(K8,N8)</f>
        <v>256741</v>
      </c>
      <c r="I8" s="27">
        <f>SUM(J8:K8)</f>
        <v>582600</v>
      </c>
      <c r="J8" s="27">
        <v>331010</v>
      </c>
      <c r="K8" s="27">
        <v>251590</v>
      </c>
      <c r="L8" s="27">
        <f>SUM(M8:N8)</f>
        <v>14398</v>
      </c>
      <c r="M8" s="27">
        <v>9247</v>
      </c>
      <c r="N8" s="27">
        <v>5151</v>
      </c>
      <c r="O8" s="27">
        <f>SUM(P8:Q8)</f>
        <v>299731</v>
      </c>
      <c r="P8" s="27">
        <v>86590</v>
      </c>
      <c r="Q8" s="27">
        <v>213141</v>
      </c>
      <c r="R8" s="28"/>
      <c r="S8" s="35"/>
      <c r="T8" s="28"/>
    </row>
    <row r="9" spans="1:20" ht="14.25" customHeight="1">
      <c r="A9" s="346" t="s">
        <v>269</v>
      </c>
      <c r="B9" s="347"/>
      <c r="C9" s="27">
        <f>SUM(D9:E9)</f>
        <v>947070</v>
      </c>
      <c r="D9" s="27">
        <v>451155</v>
      </c>
      <c r="E9" s="27">
        <v>495915</v>
      </c>
      <c r="F9" s="27">
        <f>SUM(G9:H9)</f>
        <v>620231</v>
      </c>
      <c r="G9" s="27">
        <f>SUM(J9,M9)</f>
        <v>350346</v>
      </c>
      <c r="H9" s="27">
        <f>SUM(K9,N9)</f>
        <v>269885</v>
      </c>
      <c r="I9" s="27">
        <f>SUM(J9:K9)</f>
        <v>606265</v>
      </c>
      <c r="J9" s="27">
        <v>341329</v>
      </c>
      <c r="K9" s="27">
        <v>264936</v>
      </c>
      <c r="L9" s="27">
        <f>SUM(M9:N9)</f>
        <v>13966</v>
      </c>
      <c r="M9" s="27">
        <v>9017</v>
      </c>
      <c r="N9" s="27">
        <v>4949</v>
      </c>
      <c r="O9" s="27">
        <f>SUM(P9:Q9)</f>
        <v>325779</v>
      </c>
      <c r="P9" s="27">
        <v>100327</v>
      </c>
      <c r="Q9" s="27">
        <v>225452</v>
      </c>
      <c r="R9" s="28"/>
      <c r="S9" s="35"/>
      <c r="T9" s="28"/>
    </row>
    <row r="10" spans="1:20" s="4" customFormat="1" ht="14.25" customHeight="1">
      <c r="A10" s="348" t="s">
        <v>445</v>
      </c>
      <c r="B10" s="349"/>
      <c r="C10" s="259">
        <f>SUM(C12:C19,C21,C24,C30,C40,C47,C53,C61,C67)</f>
        <v>990243</v>
      </c>
      <c r="D10" s="259">
        <f>SUM(D12:D19,D21,D24,D30,D40,D47,D53,D61,D67)</f>
        <v>473937</v>
      </c>
      <c r="E10" s="259">
        <f aca="true" t="shared" si="0" ref="E10:Q10">SUM(E12:E19,E21,E24,E30,E40,E47,E53,E61,E67)</f>
        <v>516306</v>
      </c>
      <c r="F10" s="259">
        <f t="shared" si="0"/>
        <v>652627</v>
      </c>
      <c r="G10" s="259">
        <f t="shared" si="0"/>
        <v>370106</v>
      </c>
      <c r="H10" s="259">
        <f t="shared" si="0"/>
        <v>282521</v>
      </c>
      <c r="I10" s="259">
        <f t="shared" si="0"/>
        <v>631322</v>
      </c>
      <c r="J10" s="259">
        <f t="shared" si="0"/>
        <v>356828</v>
      </c>
      <c r="K10" s="259">
        <f t="shared" si="0"/>
        <v>274494</v>
      </c>
      <c r="L10" s="259">
        <f t="shared" si="0"/>
        <v>21305</v>
      </c>
      <c r="M10" s="259">
        <f t="shared" si="0"/>
        <v>13278</v>
      </c>
      <c r="N10" s="259">
        <f t="shared" si="0"/>
        <v>8027</v>
      </c>
      <c r="O10" s="259">
        <f t="shared" si="0"/>
        <v>335785</v>
      </c>
      <c r="P10" s="259">
        <f t="shared" si="0"/>
        <v>102653</v>
      </c>
      <c r="Q10" s="259">
        <f t="shared" si="0"/>
        <v>233132</v>
      </c>
      <c r="R10" s="103"/>
      <c r="S10" s="78"/>
      <c r="T10" s="103"/>
    </row>
    <row r="11" spans="1:20" s="4" customFormat="1" ht="14.25" customHeight="1">
      <c r="A11" s="6"/>
      <c r="B11" s="7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103"/>
      <c r="S11" s="78"/>
      <c r="T11" s="103"/>
    </row>
    <row r="12" spans="1:20" s="4" customFormat="1" ht="14.25" customHeight="1">
      <c r="A12" s="320" t="s">
        <v>78</v>
      </c>
      <c r="B12" s="321"/>
      <c r="C12" s="259">
        <f>SUM(D12:E12)</f>
        <v>382787</v>
      </c>
      <c r="D12" s="264">
        <v>184918</v>
      </c>
      <c r="E12" s="264">
        <v>197869</v>
      </c>
      <c r="F12" s="259">
        <f>SUM(G12:H12)</f>
        <v>245779</v>
      </c>
      <c r="G12" s="259">
        <f>SUM(J12,M12)</f>
        <v>142694</v>
      </c>
      <c r="H12" s="259">
        <f>SUM(K12,N12)</f>
        <v>103085</v>
      </c>
      <c r="I12" s="259">
        <f>SUM(J12:K12)</f>
        <v>236827</v>
      </c>
      <c r="J12" s="264">
        <v>137285</v>
      </c>
      <c r="K12" s="264">
        <v>99542</v>
      </c>
      <c r="L12" s="259">
        <f>SUM(M12:N12)</f>
        <v>8952</v>
      </c>
      <c r="M12" s="264">
        <v>5409</v>
      </c>
      <c r="N12" s="259">
        <v>3543</v>
      </c>
      <c r="O12" s="259">
        <f>SUM(P12:Q12)</f>
        <v>135674</v>
      </c>
      <c r="P12" s="264">
        <v>41289</v>
      </c>
      <c r="Q12" s="259">
        <v>94385</v>
      </c>
      <c r="R12" s="103"/>
      <c r="S12" s="78"/>
      <c r="T12" s="103"/>
    </row>
    <row r="13" spans="1:20" s="4" customFormat="1" ht="14.25" customHeight="1">
      <c r="A13" s="320" t="s">
        <v>79</v>
      </c>
      <c r="B13" s="321"/>
      <c r="C13" s="259">
        <f aca="true" t="shared" si="1" ref="C13:C19">SUM(D13:E13)</f>
        <v>41718</v>
      </c>
      <c r="D13" s="264">
        <v>19667</v>
      </c>
      <c r="E13" s="264">
        <v>22051</v>
      </c>
      <c r="F13" s="259">
        <f>SUM(G13:H13)</f>
        <v>27793</v>
      </c>
      <c r="G13" s="259">
        <f aca="true" t="shared" si="2" ref="G13:G18">SUM(J13,M13)</f>
        <v>15216</v>
      </c>
      <c r="H13" s="259">
        <f aca="true" t="shared" si="3" ref="H13:H19">SUM(K13,N13)</f>
        <v>12577</v>
      </c>
      <c r="I13" s="259">
        <f aca="true" t="shared" si="4" ref="I13:I19">SUM(J13:K13)</f>
        <v>26870</v>
      </c>
      <c r="J13" s="264">
        <v>14589</v>
      </c>
      <c r="K13" s="264">
        <v>12281</v>
      </c>
      <c r="L13" s="259">
        <f aca="true" t="shared" si="5" ref="L13:L19">SUM(M13:N13)</f>
        <v>923</v>
      </c>
      <c r="M13" s="264">
        <v>627</v>
      </c>
      <c r="N13" s="259">
        <v>296</v>
      </c>
      <c r="O13" s="259">
        <f aca="true" t="shared" si="6" ref="O13:O19">SUM(P13:Q13)</f>
        <v>13880</v>
      </c>
      <c r="P13" s="264">
        <v>4428</v>
      </c>
      <c r="Q13" s="259">
        <v>9452</v>
      </c>
      <c r="R13" s="103"/>
      <c r="S13" s="103"/>
      <c r="T13" s="103"/>
    </row>
    <row r="14" spans="1:20" s="4" customFormat="1" ht="14.25" customHeight="1">
      <c r="A14" s="320" t="s">
        <v>80</v>
      </c>
      <c r="B14" s="321"/>
      <c r="C14" s="259">
        <f t="shared" si="1"/>
        <v>90105</v>
      </c>
      <c r="D14" s="264">
        <v>43117</v>
      </c>
      <c r="E14" s="264">
        <v>46988</v>
      </c>
      <c r="F14" s="259">
        <f aca="true" t="shared" si="7" ref="F14:F19">SUM(G14:H14)</f>
        <v>61392</v>
      </c>
      <c r="G14" s="259">
        <f t="shared" si="2"/>
        <v>34716</v>
      </c>
      <c r="H14" s="259">
        <f t="shared" si="3"/>
        <v>26676</v>
      </c>
      <c r="I14" s="259">
        <f t="shared" si="4"/>
        <v>59341</v>
      </c>
      <c r="J14" s="264">
        <v>33437</v>
      </c>
      <c r="K14" s="264">
        <v>25904</v>
      </c>
      <c r="L14" s="259">
        <f t="shared" si="5"/>
        <v>2051</v>
      </c>
      <c r="M14" s="264">
        <v>1279</v>
      </c>
      <c r="N14" s="259">
        <v>772</v>
      </c>
      <c r="O14" s="259">
        <f t="shared" si="6"/>
        <v>28588</v>
      </c>
      <c r="P14" s="264">
        <v>8336</v>
      </c>
      <c r="Q14" s="259">
        <v>20252</v>
      </c>
      <c r="R14" s="103"/>
      <c r="S14" s="78"/>
      <c r="T14" s="103"/>
    </row>
    <row r="15" spans="1:20" s="4" customFormat="1" ht="14.25" customHeight="1">
      <c r="A15" s="320" t="s">
        <v>81</v>
      </c>
      <c r="B15" s="321"/>
      <c r="C15" s="259">
        <f t="shared" si="1"/>
        <v>23886</v>
      </c>
      <c r="D15" s="264">
        <v>11260</v>
      </c>
      <c r="E15" s="264">
        <v>12626</v>
      </c>
      <c r="F15" s="259">
        <f t="shared" si="7"/>
        <v>16068</v>
      </c>
      <c r="G15" s="259">
        <f t="shared" si="2"/>
        <v>8955</v>
      </c>
      <c r="H15" s="259">
        <f t="shared" si="3"/>
        <v>7113</v>
      </c>
      <c r="I15" s="259">
        <f t="shared" si="4"/>
        <v>15694</v>
      </c>
      <c r="J15" s="264">
        <v>8702</v>
      </c>
      <c r="K15" s="264">
        <v>6992</v>
      </c>
      <c r="L15" s="259">
        <f t="shared" si="5"/>
        <v>374</v>
      </c>
      <c r="M15" s="264">
        <v>253</v>
      </c>
      <c r="N15" s="259">
        <v>121</v>
      </c>
      <c r="O15" s="259">
        <f t="shared" si="6"/>
        <v>7803</v>
      </c>
      <c r="P15" s="264">
        <v>2301</v>
      </c>
      <c r="Q15" s="259">
        <v>5502</v>
      </c>
      <c r="R15" s="103"/>
      <c r="S15" s="78"/>
      <c r="T15" s="103"/>
    </row>
    <row r="16" spans="1:20" s="4" customFormat="1" ht="14.25" customHeight="1">
      <c r="A16" s="320" t="s">
        <v>82</v>
      </c>
      <c r="B16" s="321"/>
      <c r="C16" s="259">
        <f t="shared" si="1"/>
        <v>18580</v>
      </c>
      <c r="D16" s="259">
        <v>8473</v>
      </c>
      <c r="E16" s="259">
        <v>10107</v>
      </c>
      <c r="F16" s="259">
        <f t="shared" si="7"/>
        <v>12031</v>
      </c>
      <c r="G16" s="259">
        <f t="shared" si="2"/>
        <v>6485</v>
      </c>
      <c r="H16" s="259">
        <f t="shared" si="3"/>
        <v>5546</v>
      </c>
      <c r="I16" s="259">
        <f t="shared" si="4"/>
        <v>11727</v>
      </c>
      <c r="J16" s="259">
        <v>6270</v>
      </c>
      <c r="K16" s="259">
        <v>5457</v>
      </c>
      <c r="L16" s="259">
        <f t="shared" si="5"/>
        <v>304</v>
      </c>
      <c r="M16" s="259">
        <v>215</v>
      </c>
      <c r="N16" s="259">
        <v>89</v>
      </c>
      <c r="O16" s="259">
        <f t="shared" si="6"/>
        <v>6543</v>
      </c>
      <c r="P16" s="259">
        <v>1987</v>
      </c>
      <c r="Q16" s="259">
        <v>4556</v>
      </c>
      <c r="R16" s="103"/>
      <c r="S16" s="78"/>
      <c r="T16" s="103"/>
    </row>
    <row r="17" spans="1:20" s="4" customFormat="1" ht="14.25" customHeight="1">
      <c r="A17" s="320" t="s">
        <v>83</v>
      </c>
      <c r="B17" s="321"/>
      <c r="C17" s="259">
        <f t="shared" si="1"/>
        <v>58453</v>
      </c>
      <c r="D17" s="259">
        <v>26414</v>
      </c>
      <c r="E17" s="259">
        <v>32039</v>
      </c>
      <c r="F17" s="259">
        <f t="shared" si="7"/>
        <v>40688</v>
      </c>
      <c r="G17" s="259">
        <f t="shared" si="2"/>
        <v>21146</v>
      </c>
      <c r="H17" s="259">
        <f t="shared" si="3"/>
        <v>19542</v>
      </c>
      <c r="I17" s="259">
        <f t="shared" si="4"/>
        <v>38775</v>
      </c>
      <c r="J17" s="259">
        <v>20036</v>
      </c>
      <c r="K17" s="259">
        <v>18739</v>
      </c>
      <c r="L17" s="259">
        <f t="shared" si="5"/>
        <v>1913</v>
      </c>
      <c r="M17" s="259">
        <v>1110</v>
      </c>
      <c r="N17" s="259">
        <v>803</v>
      </c>
      <c r="O17" s="259">
        <f t="shared" si="6"/>
        <v>17732</v>
      </c>
      <c r="P17" s="259">
        <v>5252</v>
      </c>
      <c r="Q17" s="259">
        <v>12480</v>
      </c>
      <c r="R17" s="103"/>
      <c r="S17" s="78"/>
      <c r="T17" s="103"/>
    </row>
    <row r="18" spans="1:20" s="4" customFormat="1" ht="14.25" customHeight="1">
      <c r="A18" s="320" t="s">
        <v>84</v>
      </c>
      <c r="B18" s="321"/>
      <c r="C18" s="259">
        <f t="shared" si="1"/>
        <v>22637</v>
      </c>
      <c r="D18" s="259">
        <v>10625</v>
      </c>
      <c r="E18" s="259">
        <v>12012</v>
      </c>
      <c r="F18" s="259">
        <f t="shared" si="7"/>
        <v>14621</v>
      </c>
      <c r="G18" s="259">
        <f t="shared" si="2"/>
        <v>8226</v>
      </c>
      <c r="H18" s="259">
        <f t="shared" si="3"/>
        <v>6395</v>
      </c>
      <c r="I18" s="259">
        <f t="shared" si="4"/>
        <v>14142</v>
      </c>
      <c r="J18" s="259">
        <v>7922</v>
      </c>
      <c r="K18" s="259">
        <v>6220</v>
      </c>
      <c r="L18" s="259">
        <f t="shared" si="5"/>
        <v>479</v>
      </c>
      <c r="M18" s="259">
        <v>304</v>
      </c>
      <c r="N18" s="259">
        <v>175</v>
      </c>
      <c r="O18" s="259">
        <f t="shared" si="6"/>
        <v>8009</v>
      </c>
      <c r="P18" s="259">
        <v>2398</v>
      </c>
      <c r="Q18" s="259">
        <v>5611</v>
      </c>
      <c r="R18" s="103"/>
      <c r="S18" s="78"/>
      <c r="T18" s="103"/>
    </row>
    <row r="19" spans="1:20" s="4" customFormat="1" ht="14.25" customHeight="1">
      <c r="A19" s="320" t="s">
        <v>85</v>
      </c>
      <c r="B19" s="321"/>
      <c r="C19" s="259">
        <f t="shared" si="1"/>
        <v>51166</v>
      </c>
      <c r="D19" s="259">
        <v>24592</v>
      </c>
      <c r="E19" s="259">
        <v>26574</v>
      </c>
      <c r="F19" s="259">
        <f t="shared" si="7"/>
        <v>34690</v>
      </c>
      <c r="G19" s="259">
        <f>SUM(J19,M19)</f>
        <v>19960</v>
      </c>
      <c r="H19" s="259">
        <f t="shared" si="3"/>
        <v>14730</v>
      </c>
      <c r="I19" s="259">
        <f t="shared" si="4"/>
        <v>33797</v>
      </c>
      <c r="J19" s="259">
        <v>19404</v>
      </c>
      <c r="K19" s="259">
        <v>14393</v>
      </c>
      <c r="L19" s="259">
        <f t="shared" si="5"/>
        <v>893</v>
      </c>
      <c r="M19" s="259">
        <v>556</v>
      </c>
      <c r="N19" s="259">
        <v>337</v>
      </c>
      <c r="O19" s="259">
        <f t="shared" si="6"/>
        <v>16408</v>
      </c>
      <c r="P19" s="259">
        <v>4589</v>
      </c>
      <c r="Q19" s="259">
        <v>11819</v>
      </c>
      <c r="R19" s="103"/>
      <c r="S19" s="78"/>
      <c r="T19" s="103"/>
    </row>
    <row r="20" spans="1:20" ht="14.25" customHeight="1">
      <c r="A20" s="322"/>
      <c r="B20" s="323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8"/>
      <c r="S20" s="28"/>
      <c r="T20" s="28"/>
    </row>
    <row r="21" spans="1:20" s="4" customFormat="1" ht="14.25" customHeight="1">
      <c r="A21" s="320" t="s">
        <v>86</v>
      </c>
      <c r="B21" s="321"/>
      <c r="C21" s="259">
        <f>SUM(C22)</f>
        <v>9343</v>
      </c>
      <c r="D21" s="259">
        <f>SUM(D22)</f>
        <v>4089</v>
      </c>
      <c r="E21" s="259">
        <f aca="true" t="shared" si="8" ref="E21:Q21">SUM(E22)</f>
        <v>5254</v>
      </c>
      <c r="F21" s="259">
        <f t="shared" si="8"/>
        <v>6714</v>
      </c>
      <c r="G21" s="259">
        <f t="shared" si="8"/>
        <v>3325</v>
      </c>
      <c r="H21" s="259">
        <f t="shared" si="8"/>
        <v>3389</v>
      </c>
      <c r="I21" s="259">
        <f t="shared" si="8"/>
        <v>6507</v>
      </c>
      <c r="J21" s="259">
        <f t="shared" si="8"/>
        <v>3198</v>
      </c>
      <c r="K21" s="259">
        <f t="shared" si="8"/>
        <v>3309</v>
      </c>
      <c r="L21" s="259">
        <f t="shared" si="8"/>
        <v>207</v>
      </c>
      <c r="M21" s="259">
        <f t="shared" si="8"/>
        <v>127</v>
      </c>
      <c r="N21" s="259">
        <f t="shared" si="8"/>
        <v>80</v>
      </c>
      <c r="O21" s="259">
        <f t="shared" si="8"/>
        <v>2628</v>
      </c>
      <c r="P21" s="259">
        <f t="shared" si="8"/>
        <v>763</v>
      </c>
      <c r="Q21" s="259">
        <f t="shared" si="8"/>
        <v>1865</v>
      </c>
      <c r="R21" s="103"/>
      <c r="S21" s="78"/>
      <c r="T21" s="103"/>
    </row>
    <row r="22" spans="1:20" ht="14.25" customHeight="1">
      <c r="A22" s="88"/>
      <c r="B22" s="97" t="s">
        <v>87</v>
      </c>
      <c r="C22" s="95">
        <f>SUM(D22:E22)</f>
        <v>9343</v>
      </c>
      <c r="D22" s="95">
        <v>4089</v>
      </c>
      <c r="E22" s="95">
        <v>5254</v>
      </c>
      <c r="F22" s="95">
        <f>SUM(G22:H22)</f>
        <v>6714</v>
      </c>
      <c r="G22" s="95">
        <f>SUM(J22,M22)</f>
        <v>3325</v>
      </c>
      <c r="H22" s="95">
        <f>SUM(K22,N22)</f>
        <v>3389</v>
      </c>
      <c r="I22" s="27">
        <f>SUM(J22:K22)</f>
        <v>6507</v>
      </c>
      <c r="J22" s="95">
        <v>3198</v>
      </c>
      <c r="K22" s="95">
        <v>3309</v>
      </c>
      <c r="L22" s="95">
        <f>SUM(M22:N22)</f>
        <v>207</v>
      </c>
      <c r="M22" s="27">
        <v>127</v>
      </c>
      <c r="N22" s="95">
        <v>80</v>
      </c>
      <c r="O22" s="95">
        <f>SUM(P22:Q22)</f>
        <v>2628</v>
      </c>
      <c r="P22" s="95">
        <v>763</v>
      </c>
      <c r="Q22" s="95">
        <v>1865</v>
      </c>
      <c r="R22" s="28"/>
      <c r="S22" s="35"/>
      <c r="T22" s="28"/>
    </row>
    <row r="23" spans="1:20" ht="14.25" customHeight="1">
      <c r="A23" s="88"/>
      <c r="B23" s="9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35"/>
      <c r="T23" s="28"/>
    </row>
    <row r="24" spans="1:20" s="4" customFormat="1" ht="14.25" customHeight="1">
      <c r="A24" s="320" t="s">
        <v>88</v>
      </c>
      <c r="B24" s="321"/>
      <c r="C24" s="259">
        <f>SUM(C25:C28)</f>
        <v>38578</v>
      </c>
      <c r="D24" s="259">
        <f>SUM(D25:D28)</f>
        <v>18765</v>
      </c>
      <c r="E24" s="259">
        <f aca="true" t="shared" si="9" ref="E24:Q24">SUM(E25:E28)</f>
        <v>19813</v>
      </c>
      <c r="F24" s="259">
        <f t="shared" si="9"/>
        <v>26070</v>
      </c>
      <c r="G24" s="259">
        <f t="shared" si="9"/>
        <v>14845</v>
      </c>
      <c r="H24" s="259">
        <f t="shared" si="9"/>
        <v>11225</v>
      </c>
      <c r="I24" s="259">
        <f t="shared" si="9"/>
        <v>25327</v>
      </c>
      <c r="J24" s="259">
        <f t="shared" si="9"/>
        <v>14340</v>
      </c>
      <c r="K24" s="259">
        <f t="shared" si="9"/>
        <v>10987</v>
      </c>
      <c r="L24" s="259">
        <f t="shared" si="9"/>
        <v>743</v>
      </c>
      <c r="M24" s="259">
        <f t="shared" si="9"/>
        <v>505</v>
      </c>
      <c r="N24" s="259">
        <f t="shared" si="9"/>
        <v>238</v>
      </c>
      <c r="O24" s="259">
        <f t="shared" si="9"/>
        <v>12486</v>
      </c>
      <c r="P24" s="259">
        <f t="shared" si="9"/>
        <v>3915</v>
      </c>
      <c r="Q24" s="259">
        <f t="shared" si="9"/>
        <v>8571</v>
      </c>
      <c r="R24" s="103"/>
      <c r="S24" s="103"/>
      <c r="T24" s="103"/>
    </row>
    <row r="25" spans="1:20" ht="14.25" customHeight="1">
      <c r="A25" s="88"/>
      <c r="B25" s="97" t="s">
        <v>89</v>
      </c>
      <c r="C25" s="95">
        <f>SUM(D25:E25)</f>
        <v>12132</v>
      </c>
      <c r="D25" s="95">
        <v>5826</v>
      </c>
      <c r="E25" s="95">
        <v>6306</v>
      </c>
      <c r="F25" s="95">
        <f>SUM(G25:H25)</f>
        <v>8353</v>
      </c>
      <c r="G25" s="95">
        <f aca="true" t="shared" si="10" ref="G25:H28">SUM(J25,M25)</f>
        <v>4707</v>
      </c>
      <c r="H25" s="95">
        <f t="shared" si="10"/>
        <v>3646</v>
      </c>
      <c r="I25" s="27">
        <f>SUM(J25:K25)</f>
        <v>8084</v>
      </c>
      <c r="J25" s="95">
        <v>4540</v>
      </c>
      <c r="K25" s="95">
        <v>3544</v>
      </c>
      <c r="L25" s="95">
        <f>SUM(M25:N25)</f>
        <v>269</v>
      </c>
      <c r="M25" s="27">
        <v>167</v>
      </c>
      <c r="N25" s="95">
        <v>102</v>
      </c>
      <c r="O25" s="95">
        <f>SUM(P25:Q25)</f>
        <v>3775</v>
      </c>
      <c r="P25" s="95">
        <v>1118</v>
      </c>
      <c r="Q25" s="95">
        <v>2657</v>
      </c>
      <c r="R25" s="28"/>
      <c r="S25" s="35"/>
      <c r="T25" s="28"/>
    </row>
    <row r="26" spans="1:20" ht="14.25" customHeight="1">
      <c r="A26" s="88"/>
      <c r="B26" s="97" t="s">
        <v>90</v>
      </c>
      <c r="C26" s="95">
        <f>SUM(D26:E26)</f>
        <v>11910</v>
      </c>
      <c r="D26" s="95">
        <v>5665</v>
      </c>
      <c r="E26" s="95">
        <v>6245</v>
      </c>
      <c r="F26" s="95">
        <f>SUM(G26:H26)</f>
        <v>8227</v>
      </c>
      <c r="G26" s="95">
        <f t="shared" si="10"/>
        <v>4596</v>
      </c>
      <c r="H26" s="95">
        <f t="shared" si="10"/>
        <v>3631</v>
      </c>
      <c r="I26" s="27">
        <f>SUM(J26:K26)</f>
        <v>8020</v>
      </c>
      <c r="J26" s="95">
        <v>4457</v>
      </c>
      <c r="K26" s="95">
        <v>3563</v>
      </c>
      <c r="L26" s="95">
        <f>SUM(M26:N26)</f>
        <v>207</v>
      </c>
      <c r="M26" s="27">
        <v>139</v>
      </c>
      <c r="N26" s="95">
        <v>68</v>
      </c>
      <c r="O26" s="95">
        <f>SUM(P26:Q26)</f>
        <v>3678</v>
      </c>
      <c r="P26" s="95">
        <v>1069</v>
      </c>
      <c r="Q26" s="95">
        <v>2609</v>
      </c>
      <c r="R26" s="28"/>
      <c r="S26" s="35"/>
      <c r="T26" s="28"/>
    </row>
    <row r="27" spans="1:20" ht="14.25" customHeight="1">
      <c r="A27" s="88"/>
      <c r="B27" s="97" t="s">
        <v>91</v>
      </c>
      <c r="C27" s="95">
        <f>SUM(D27:E27)</f>
        <v>10810</v>
      </c>
      <c r="D27" s="95">
        <v>5510</v>
      </c>
      <c r="E27" s="95">
        <v>5300</v>
      </c>
      <c r="F27" s="95">
        <f>SUM(G27:H27)</f>
        <v>6961</v>
      </c>
      <c r="G27" s="95">
        <f t="shared" si="10"/>
        <v>4121</v>
      </c>
      <c r="H27" s="95">
        <f t="shared" si="10"/>
        <v>2840</v>
      </c>
      <c r="I27" s="27">
        <f>SUM(J27:K27)</f>
        <v>6762</v>
      </c>
      <c r="J27" s="95">
        <v>3971</v>
      </c>
      <c r="K27" s="95">
        <v>2791</v>
      </c>
      <c r="L27" s="95">
        <f>SUM(M27:N27)</f>
        <v>199</v>
      </c>
      <c r="M27" s="27">
        <v>150</v>
      </c>
      <c r="N27" s="95">
        <v>49</v>
      </c>
      <c r="O27" s="95">
        <f>SUM(P27:Q27)</f>
        <v>3842</v>
      </c>
      <c r="P27" s="95">
        <v>1387</v>
      </c>
      <c r="Q27" s="95">
        <v>2455</v>
      </c>
      <c r="R27" s="28"/>
      <c r="S27" s="35"/>
      <c r="T27" s="28"/>
    </row>
    <row r="28" spans="1:20" ht="14.25" customHeight="1">
      <c r="A28" s="88"/>
      <c r="B28" s="97" t="s">
        <v>92</v>
      </c>
      <c r="C28" s="95">
        <f>SUM(D28:E28)</f>
        <v>3726</v>
      </c>
      <c r="D28" s="95">
        <v>1764</v>
      </c>
      <c r="E28" s="95">
        <v>1962</v>
      </c>
      <c r="F28" s="95">
        <f>SUM(G28:H28)</f>
        <v>2529</v>
      </c>
      <c r="G28" s="95">
        <f t="shared" si="10"/>
        <v>1421</v>
      </c>
      <c r="H28" s="95">
        <f t="shared" si="10"/>
        <v>1108</v>
      </c>
      <c r="I28" s="27">
        <f>SUM(J28:K28)</f>
        <v>2461</v>
      </c>
      <c r="J28" s="95">
        <v>1372</v>
      </c>
      <c r="K28" s="95">
        <v>1089</v>
      </c>
      <c r="L28" s="95">
        <f>SUM(M28:N28)</f>
        <v>68</v>
      </c>
      <c r="M28" s="27">
        <v>49</v>
      </c>
      <c r="N28" s="95">
        <v>19</v>
      </c>
      <c r="O28" s="95">
        <f>SUM(P28:Q28)</f>
        <v>1191</v>
      </c>
      <c r="P28" s="95">
        <v>341</v>
      </c>
      <c r="Q28" s="95">
        <v>850</v>
      </c>
      <c r="R28" s="28"/>
      <c r="S28" s="35"/>
      <c r="T28" s="28"/>
    </row>
    <row r="29" spans="1:20" ht="14.25" customHeight="1">
      <c r="A29" s="88"/>
      <c r="B29" s="9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35"/>
      <c r="T29" s="28"/>
    </row>
    <row r="30" spans="1:20" s="4" customFormat="1" ht="14.25" customHeight="1">
      <c r="A30" s="320" t="s">
        <v>93</v>
      </c>
      <c r="B30" s="321"/>
      <c r="C30" s="259">
        <f>SUM(C31:C38)</f>
        <v>69270</v>
      </c>
      <c r="D30" s="259">
        <f>SUM(D31:D38)</f>
        <v>35379</v>
      </c>
      <c r="E30" s="259">
        <f aca="true" t="shared" si="11" ref="E30:Q30">SUM(E31:E38)</f>
        <v>33891</v>
      </c>
      <c r="F30" s="259">
        <f t="shared" si="11"/>
        <v>45349</v>
      </c>
      <c r="G30" s="259">
        <f t="shared" si="11"/>
        <v>26737</v>
      </c>
      <c r="H30" s="259">
        <f t="shared" si="11"/>
        <v>18612</v>
      </c>
      <c r="I30" s="259">
        <f t="shared" si="11"/>
        <v>44052</v>
      </c>
      <c r="J30" s="259">
        <f t="shared" si="11"/>
        <v>25947</v>
      </c>
      <c r="K30" s="259">
        <f t="shared" si="11"/>
        <v>18105</v>
      </c>
      <c r="L30" s="259">
        <f t="shared" si="11"/>
        <v>1297</v>
      </c>
      <c r="M30" s="259">
        <f t="shared" si="11"/>
        <v>790</v>
      </c>
      <c r="N30" s="259">
        <f t="shared" si="11"/>
        <v>507</v>
      </c>
      <c r="O30" s="259">
        <f t="shared" si="11"/>
        <v>23832</v>
      </c>
      <c r="P30" s="259">
        <f t="shared" si="11"/>
        <v>8590</v>
      </c>
      <c r="Q30" s="259">
        <f t="shared" si="11"/>
        <v>15242</v>
      </c>
      <c r="R30" s="103"/>
      <c r="S30" s="103"/>
      <c r="T30" s="103"/>
    </row>
    <row r="31" spans="1:20" ht="14.25" customHeight="1">
      <c r="A31" s="5"/>
      <c r="B31" s="97" t="s">
        <v>94</v>
      </c>
      <c r="C31" s="95">
        <f>SUM(D31:E31)</f>
        <v>9931</v>
      </c>
      <c r="D31" s="95">
        <v>4667</v>
      </c>
      <c r="E31" s="95">
        <v>5264</v>
      </c>
      <c r="F31" s="95">
        <f>SUM(G31:H31)</f>
        <v>6471</v>
      </c>
      <c r="G31" s="95">
        <f>SUM(J31,M31)</f>
        <v>3656</v>
      </c>
      <c r="H31" s="95">
        <f>SUM(K31,N31)</f>
        <v>2815</v>
      </c>
      <c r="I31" s="95">
        <f>SUM(J31:K31)</f>
        <v>6252</v>
      </c>
      <c r="J31" s="95">
        <v>3521</v>
      </c>
      <c r="K31" s="95">
        <v>2731</v>
      </c>
      <c r="L31" s="95">
        <f>SUM(M31:N31)</f>
        <v>219</v>
      </c>
      <c r="M31" s="27">
        <v>135</v>
      </c>
      <c r="N31" s="95">
        <v>84</v>
      </c>
      <c r="O31" s="95">
        <f>SUM(P31:Q31)</f>
        <v>3453</v>
      </c>
      <c r="P31" s="95">
        <v>1007</v>
      </c>
      <c r="Q31" s="95">
        <v>2446</v>
      </c>
      <c r="R31" s="28"/>
      <c r="S31" s="28"/>
      <c r="T31" s="28"/>
    </row>
    <row r="32" spans="1:20" ht="14.25" customHeight="1">
      <c r="A32" s="88"/>
      <c r="B32" s="97" t="s">
        <v>95</v>
      </c>
      <c r="C32" s="95">
        <f aca="true" t="shared" si="12" ref="C32:C38">SUM(D32:E32)</f>
        <v>17048</v>
      </c>
      <c r="D32" s="95">
        <v>8263</v>
      </c>
      <c r="E32" s="95">
        <v>8785</v>
      </c>
      <c r="F32" s="95">
        <f aca="true" t="shared" si="13" ref="F32:F38">SUM(G32:H32)</f>
        <v>11597</v>
      </c>
      <c r="G32" s="95">
        <f aca="true" t="shared" si="14" ref="G32:G38">SUM(J32,M32)</f>
        <v>6677</v>
      </c>
      <c r="H32" s="95">
        <f aca="true" t="shared" si="15" ref="H32:H38">SUM(K32,N32)</f>
        <v>4920</v>
      </c>
      <c r="I32" s="95">
        <f aca="true" t="shared" si="16" ref="I32:I38">SUM(J32:K32)</f>
        <v>11297</v>
      </c>
      <c r="J32" s="95">
        <v>6506</v>
      </c>
      <c r="K32" s="95">
        <v>4791</v>
      </c>
      <c r="L32" s="95">
        <f aca="true" t="shared" si="17" ref="L32:L38">SUM(M32:N32)</f>
        <v>300</v>
      </c>
      <c r="M32" s="27">
        <v>171</v>
      </c>
      <c r="N32" s="95">
        <v>129</v>
      </c>
      <c r="O32" s="95">
        <f aca="true" t="shared" si="18" ref="O32:O38">SUM(P32:Q32)</f>
        <v>5442</v>
      </c>
      <c r="P32" s="95">
        <v>1584</v>
      </c>
      <c r="Q32" s="95">
        <v>3858</v>
      </c>
      <c r="R32" s="28"/>
      <c r="S32" s="35"/>
      <c r="T32" s="28"/>
    </row>
    <row r="33" spans="1:20" ht="14.25" customHeight="1">
      <c r="A33" s="88"/>
      <c r="B33" s="97" t="s">
        <v>96</v>
      </c>
      <c r="C33" s="95">
        <f t="shared" si="12"/>
        <v>35691</v>
      </c>
      <c r="D33" s="95">
        <v>19335</v>
      </c>
      <c r="E33" s="95">
        <v>16356</v>
      </c>
      <c r="F33" s="95">
        <f t="shared" si="13"/>
        <v>22817</v>
      </c>
      <c r="G33" s="95">
        <f t="shared" si="14"/>
        <v>13942</v>
      </c>
      <c r="H33" s="95">
        <f t="shared" si="15"/>
        <v>8875</v>
      </c>
      <c r="I33" s="95">
        <f t="shared" si="16"/>
        <v>22105</v>
      </c>
      <c r="J33" s="95">
        <v>13506</v>
      </c>
      <c r="K33" s="95">
        <v>8599</v>
      </c>
      <c r="L33" s="95">
        <f t="shared" si="17"/>
        <v>712</v>
      </c>
      <c r="M33" s="27">
        <v>436</v>
      </c>
      <c r="N33" s="95">
        <v>276</v>
      </c>
      <c r="O33" s="95">
        <f t="shared" si="18"/>
        <v>12803</v>
      </c>
      <c r="P33" s="95">
        <v>5347</v>
      </c>
      <c r="Q33" s="95">
        <v>7456</v>
      </c>
      <c r="R33" s="28"/>
      <c r="S33" s="35"/>
      <c r="T33" s="28"/>
    </row>
    <row r="34" spans="1:20" ht="14.25" customHeight="1">
      <c r="A34" s="88"/>
      <c r="B34" s="97" t="s">
        <v>97</v>
      </c>
      <c r="C34" s="95">
        <f t="shared" si="12"/>
        <v>954</v>
      </c>
      <c r="D34" s="95">
        <v>446</v>
      </c>
      <c r="E34" s="95">
        <v>508</v>
      </c>
      <c r="F34" s="95">
        <f t="shared" si="13"/>
        <v>659</v>
      </c>
      <c r="G34" s="95">
        <f t="shared" si="14"/>
        <v>356</v>
      </c>
      <c r="H34" s="95">
        <f t="shared" si="15"/>
        <v>303</v>
      </c>
      <c r="I34" s="95">
        <f t="shared" si="16"/>
        <v>650</v>
      </c>
      <c r="J34" s="95">
        <v>352</v>
      </c>
      <c r="K34" s="95">
        <v>298</v>
      </c>
      <c r="L34" s="95">
        <f t="shared" si="17"/>
        <v>9</v>
      </c>
      <c r="M34" s="27">
        <v>4</v>
      </c>
      <c r="N34" s="95">
        <v>5</v>
      </c>
      <c r="O34" s="95">
        <f t="shared" si="18"/>
        <v>295</v>
      </c>
      <c r="P34" s="95">
        <v>90</v>
      </c>
      <c r="Q34" s="95">
        <v>205</v>
      </c>
      <c r="R34" s="28"/>
      <c r="S34" s="35"/>
      <c r="T34" s="28"/>
    </row>
    <row r="35" spans="1:20" ht="14.25" customHeight="1">
      <c r="A35" s="5"/>
      <c r="B35" s="97" t="s">
        <v>98</v>
      </c>
      <c r="C35" s="95">
        <f t="shared" si="12"/>
        <v>1277</v>
      </c>
      <c r="D35" s="95">
        <v>613</v>
      </c>
      <c r="E35" s="95">
        <v>664</v>
      </c>
      <c r="F35" s="95">
        <f t="shared" si="13"/>
        <v>843</v>
      </c>
      <c r="G35" s="95">
        <f t="shared" si="14"/>
        <v>473</v>
      </c>
      <c r="H35" s="95">
        <f t="shared" si="15"/>
        <v>370</v>
      </c>
      <c r="I35" s="95">
        <f t="shared" si="16"/>
        <v>828</v>
      </c>
      <c r="J35" s="95">
        <v>461</v>
      </c>
      <c r="K35" s="95">
        <v>367</v>
      </c>
      <c r="L35" s="95">
        <f t="shared" si="17"/>
        <v>15</v>
      </c>
      <c r="M35" s="95">
        <v>12</v>
      </c>
      <c r="N35" s="95">
        <v>3</v>
      </c>
      <c r="O35" s="95">
        <f t="shared" si="18"/>
        <v>434</v>
      </c>
      <c r="P35" s="27">
        <v>140</v>
      </c>
      <c r="Q35" s="95">
        <v>294</v>
      </c>
      <c r="R35" s="8"/>
      <c r="S35" s="28"/>
      <c r="T35" s="28"/>
    </row>
    <row r="36" spans="1:20" ht="14.25" customHeight="1">
      <c r="A36" s="88"/>
      <c r="B36" s="97" t="s">
        <v>99</v>
      </c>
      <c r="C36" s="95">
        <f t="shared" si="12"/>
        <v>2697</v>
      </c>
      <c r="D36" s="95">
        <v>1245</v>
      </c>
      <c r="E36" s="95">
        <v>1452</v>
      </c>
      <c r="F36" s="95">
        <f t="shared" si="13"/>
        <v>1809</v>
      </c>
      <c r="G36" s="95">
        <f t="shared" si="14"/>
        <v>983</v>
      </c>
      <c r="H36" s="95">
        <f t="shared" si="15"/>
        <v>826</v>
      </c>
      <c r="I36" s="95">
        <f t="shared" si="16"/>
        <v>1785</v>
      </c>
      <c r="J36" s="95">
        <v>966</v>
      </c>
      <c r="K36" s="95">
        <v>819</v>
      </c>
      <c r="L36" s="95">
        <f t="shared" si="17"/>
        <v>24</v>
      </c>
      <c r="M36" s="95">
        <v>17</v>
      </c>
      <c r="N36" s="95">
        <v>7</v>
      </c>
      <c r="O36" s="95">
        <f t="shared" si="18"/>
        <v>888</v>
      </c>
      <c r="P36" s="27">
        <v>262</v>
      </c>
      <c r="Q36" s="95">
        <v>626</v>
      </c>
      <c r="R36" s="28"/>
      <c r="S36" s="35"/>
      <c r="T36" s="28"/>
    </row>
    <row r="37" spans="1:20" ht="14.25" customHeight="1">
      <c r="A37" s="88"/>
      <c r="B37" s="97" t="s">
        <v>100</v>
      </c>
      <c r="C37" s="95">
        <f t="shared" si="12"/>
        <v>628</v>
      </c>
      <c r="D37" s="95">
        <v>287</v>
      </c>
      <c r="E37" s="95">
        <v>341</v>
      </c>
      <c r="F37" s="95">
        <f t="shared" si="13"/>
        <v>433</v>
      </c>
      <c r="G37" s="95">
        <f t="shared" si="14"/>
        <v>235</v>
      </c>
      <c r="H37" s="95">
        <f t="shared" si="15"/>
        <v>198</v>
      </c>
      <c r="I37" s="95">
        <f t="shared" si="16"/>
        <v>427</v>
      </c>
      <c r="J37" s="95">
        <v>231</v>
      </c>
      <c r="K37" s="95">
        <v>196</v>
      </c>
      <c r="L37" s="95">
        <f t="shared" si="17"/>
        <v>6</v>
      </c>
      <c r="M37" s="95">
        <v>4</v>
      </c>
      <c r="N37" s="95">
        <v>2</v>
      </c>
      <c r="O37" s="95">
        <f t="shared" si="18"/>
        <v>193</v>
      </c>
      <c r="P37" s="27">
        <v>52</v>
      </c>
      <c r="Q37" s="95">
        <v>141</v>
      </c>
      <c r="R37" s="28"/>
      <c r="S37" s="35"/>
      <c r="T37" s="28"/>
    </row>
    <row r="38" spans="1:20" ht="14.25" customHeight="1">
      <c r="A38" s="88"/>
      <c r="B38" s="97" t="s">
        <v>101</v>
      </c>
      <c r="C38" s="95">
        <f t="shared" si="12"/>
        <v>1044</v>
      </c>
      <c r="D38" s="95">
        <v>523</v>
      </c>
      <c r="E38" s="95">
        <v>521</v>
      </c>
      <c r="F38" s="95">
        <f t="shared" si="13"/>
        <v>720</v>
      </c>
      <c r="G38" s="95">
        <f t="shared" si="14"/>
        <v>415</v>
      </c>
      <c r="H38" s="95">
        <f t="shared" si="15"/>
        <v>305</v>
      </c>
      <c r="I38" s="95">
        <f t="shared" si="16"/>
        <v>708</v>
      </c>
      <c r="J38" s="95">
        <v>404</v>
      </c>
      <c r="K38" s="95">
        <v>304</v>
      </c>
      <c r="L38" s="95">
        <f t="shared" si="17"/>
        <v>12</v>
      </c>
      <c r="M38" s="27">
        <v>11</v>
      </c>
      <c r="N38" s="95">
        <v>1</v>
      </c>
      <c r="O38" s="95">
        <f t="shared" si="18"/>
        <v>324</v>
      </c>
      <c r="P38" s="27">
        <v>108</v>
      </c>
      <c r="Q38" s="95">
        <v>216</v>
      </c>
      <c r="R38" s="28"/>
      <c r="S38" s="35"/>
      <c r="T38" s="28"/>
    </row>
    <row r="39" spans="1:20" ht="14.25" customHeight="1">
      <c r="A39" s="88"/>
      <c r="B39" s="9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  <c r="S39" s="35"/>
      <c r="T39" s="28"/>
    </row>
    <row r="40" spans="1:20" s="4" customFormat="1" ht="14.25" customHeight="1">
      <c r="A40" s="320" t="s">
        <v>102</v>
      </c>
      <c r="B40" s="321"/>
      <c r="C40" s="259">
        <f>SUM(C41:C45)</f>
        <v>75135</v>
      </c>
      <c r="D40" s="259">
        <f>SUM(D41:D45)</f>
        <v>35916</v>
      </c>
      <c r="E40" s="259">
        <f aca="true" t="shared" si="19" ref="E40:Q40">SUM(E41:E45)</f>
        <v>39219</v>
      </c>
      <c r="F40" s="259">
        <f t="shared" si="19"/>
        <v>50819</v>
      </c>
      <c r="G40" s="259">
        <f t="shared" si="19"/>
        <v>28635</v>
      </c>
      <c r="H40" s="259">
        <f t="shared" si="19"/>
        <v>22184</v>
      </c>
      <c r="I40" s="259">
        <f t="shared" si="19"/>
        <v>49419</v>
      </c>
      <c r="J40" s="259">
        <f t="shared" si="19"/>
        <v>27738</v>
      </c>
      <c r="K40" s="259">
        <f t="shared" si="19"/>
        <v>21681</v>
      </c>
      <c r="L40" s="259">
        <f t="shared" si="19"/>
        <v>1400</v>
      </c>
      <c r="M40" s="259">
        <f t="shared" si="19"/>
        <v>897</v>
      </c>
      <c r="N40" s="259">
        <f t="shared" si="19"/>
        <v>503</v>
      </c>
      <c r="O40" s="259">
        <f t="shared" si="19"/>
        <v>24289</v>
      </c>
      <c r="P40" s="259">
        <f t="shared" si="19"/>
        <v>7268</v>
      </c>
      <c r="Q40" s="259">
        <f t="shared" si="19"/>
        <v>17021</v>
      </c>
      <c r="R40" s="103"/>
      <c r="S40" s="78"/>
      <c r="T40" s="103"/>
    </row>
    <row r="41" spans="1:20" ht="14.25" customHeight="1">
      <c r="A41" s="88"/>
      <c r="B41" s="97" t="s">
        <v>103</v>
      </c>
      <c r="C41" s="95">
        <f>SUM(D41:E41)</f>
        <v>24360</v>
      </c>
      <c r="D41" s="95">
        <v>11776</v>
      </c>
      <c r="E41" s="95">
        <v>12584</v>
      </c>
      <c r="F41" s="95">
        <f>SUM(G41:H41)</f>
        <v>16622</v>
      </c>
      <c r="G41" s="95">
        <f aca="true" t="shared" si="20" ref="G41:H45">SUM(J41,M41)</f>
        <v>9571</v>
      </c>
      <c r="H41" s="95">
        <f t="shared" si="20"/>
        <v>7051</v>
      </c>
      <c r="I41" s="27">
        <f>SUM(J41:K41)</f>
        <v>16161</v>
      </c>
      <c r="J41" s="95">
        <v>9277</v>
      </c>
      <c r="K41" s="95">
        <v>6884</v>
      </c>
      <c r="L41" s="95">
        <f>SUM(M41:N41)</f>
        <v>461</v>
      </c>
      <c r="M41" s="27">
        <v>294</v>
      </c>
      <c r="N41" s="95">
        <v>167</v>
      </c>
      <c r="O41" s="95">
        <f>SUM(P41:Q41)</f>
        <v>7733</v>
      </c>
      <c r="P41" s="95">
        <v>2203</v>
      </c>
      <c r="Q41" s="95">
        <v>5530</v>
      </c>
      <c r="R41" s="28"/>
      <c r="S41" s="35"/>
      <c r="T41" s="28"/>
    </row>
    <row r="42" spans="1:20" ht="14.25" customHeight="1">
      <c r="A42" s="88"/>
      <c r="B42" s="97" t="s">
        <v>104</v>
      </c>
      <c r="C42" s="95">
        <f>SUM(D42:E42)</f>
        <v>9840</v>
      </c>
      <c r="D42" s="95">
        <v>4572</v>
      </c>
      <c r="E42" s="95">
        <v>5268</v>
      </c>
      <c r="F42" s="95">
        <f>SUM(G42:H42)</f>
        <v>6427</v>
      </c>
      <c r="G42" s="95">
        <f t="shared" si="20"/>
        <v>3463</v>
      </c>
      <c r="H42" s="95">
        <f t="shared" si="20"/>
        <v>2964</v>
      </c>
      <c r="I42" s="27">
        <f>SUM(J42:K42)</f>
        <v>6262</v>
      </c>
      <c r="J42" s="95">
        <v>3352</v>
      </c>
      <c r="K42" s="95">
        <v>2910</v>
      </c>
      <c r="L42" s="95">
        <f>SUM(M42:N42)</f>
        <v>165</v>
      </c>
      <c r="M42" s="95">
        <v>111</v>
      </c>
      <c r="N42" s="95">
        <v>54</v>
      </c>
      <c r="O42" s="95">
        <f>SUM(P42:Q42)</f>
        <v>3405</v>
      </c>
      <c r="P42" s="95">
        <v>1105</v>
      </c>
      <c r="Q42" s="95">
        <v>2300</v>
      </c>
      <c r="R42" s="28"/>
      <c r="S42" s="35"/>
      <c r="T42" s="28"/>
    </row>
    <row r="43" spans="1:20" ht="14.25" customHeight="1">
      <c r="A43" s="88"/>
      <c r="B43" s="97" t="s">
        <v>105</v>
      </c>
      <c r="C43" s="95">
        <f>SUM(D43:E43)</f>
        <v>9456</v>
      </c>
      <c r="D43" s="95">
        <v>4473</v>
      </c>
      <c r="E43" s="95">
        <v>4983</v>
      </c>
      <c r="F43" s="95">
        <f>SUM(G43:H43)</f>
        <v>6573</v>
      </c>
      <c r="G43" s="95">
        <f t="shared" si="20"/>
        <v>3611</v>
      </c>
      <c r="H43" s="95">
        <f t="shared" si="20"/>
        <v>2962</v>
      </c>
      <c r="I43" s="27">
        <f>SUM(J43:K43)</f>
        <v>6419</v>
      </c>
      <c r="J43" s="95">
        <v>3510</v>
      </c>
      <c r="K43" s="95">
        <v>2909</v>
      </c>
      <c r="L43" s="95">
        <f>SUM(M43:N43)</f>
        <v>154</v>
      </c>
      <c r="M43" s="27">
        <v>101</v>
      </c>
      <c r="N43" s="95">
        <v>53</v>
      </c>
      <c r="O43" s="95">
        <f>SUM(P43:Q43)</f>
        <v>2876</v>
      </c>
      <c r="P43" s="95">
        <v>860</v>
      </c>
      <c r="Q43" s="95">
        <v>2016</v>
      </c>
      <c r="R43" s="28"/>
      <c r="S43" s="35"/>
      <c r="T43" s="28"/>
    </row>
    <row r="44" spans="1:20" ht="14.25" customHeight="1">
      <c r="A44" s="88"/>
      <c r="B44" s="97" t="s">
        <v>106</v>
      </c>
      <c r="C44" s="95">
        <f>SUM(D44:E44)</f>
        <v>9926</v>
      </c>
      <c r="D44" s="95">
        <v>4787</v>
      </c>
      <c r="E44" s="95">
        <v>5139</v>
      </c>
      <c r="F44" s="95">
        <f>SUM(G44:H44)</f>
        <v>6911</v>
      </c>
      <c r="G44" s="95">
        <f t="shared" si="20"/>
        <v>3915</v>
      </c>
      <c r="H44" s="95">
        <f t="shared" si="20"/>
        <v>2996</v>
      </c>
      <c r="I44" s="27">
        <f>SUM(J44:K44)</f>
        <v>6700</v>
      </c>
      <c r="J44" s="95">
        <v>3778</v>
      </c>
      <c r="K44" s="95">
        <v>2922</v>
      </c>
      <c r="L44" s="95">
        <f>SUM(M44:N44)</f>
        <v>211</v>
      </c>
      <c r="M44" s="27">
        <v>137</v>
      </c>
      <c r="N44" s="95">
        <v>74</v>
      </c>
      <c r="O44" s="95">
        <f>SUM(P44:Q44)</f>
        <v>3014</v>
      </c>
      <c r="P44" s="95">
        <v>871</v>
      </c>
      <c r="Q44" s="95">
        <v>2143</v>
      </c>
      <c r="R44" s="28"/>
      <c r="S44" s="35"/>
      <c r="T44" s="28"/>
    </row>
    <row r="45" spans="1:20" ht="14.25" customHeight="1">
      <c r="A45" s="88"/>
      <c r="B45" s="97" t="s">
        <v>107</v>
      </c>
      <c r="C45" s="95">
        <f>SUM(D45:E45)</f>
        <v>21553</v>
      </c>
      <c r="D45" s="95">
        <v>10308</v>
      </c>
      <c r="E45" s="95">
        <v>11245</v>
      </c>
      <c r="F45" s="95">
        <f>SUM(G45:H45)</f>
        <v>14286</v>
      </c>
      <c r="G45" s="95">
        <f t="shared" si="20"/>
        <v>8075</v>
      </c>
      <c r="H45" s="95">
        <f t="shared" si="20"/>
        <v>6211</v>
      </c>
      <c r="I45" s="27">
        <f>SUM(J45:K45)</f>
        <v>13877</v>
      </c>
      <c r="J45" s="95">
        <v>7821</v>
      </c>
      <c r="K45" s="95">
        <v>6056</v>
      </c>
      <c r="L45" s="95">
        <f>SUM(M45:N45)</f>
        <v>409</v>
      </c>
      <c r="M45" s="27">
        <v>254</v>
      </c>
      <c r="N45" s="95">
        <v>155</v>
      </c>
      <c r="O45" s="95">
        <f>SUM(P45:Q45)</f>
        <v>7261</v>
      </c>
      <c r="P45" s="95">
        <v>2229</v>
      </c>
      <c r="Q45" s="95">
        <v>5032</v>
      </c>
      <c r="R45" s="28"/>
      <c r="S45" s="35"/>
      <c r="T45" s="28"/>
    </row>
    <row r="46" spans="1:20" ht="14.25" customHeight="1">
      <c r="A46" s="88"/>
      <c r="B46" s="9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98"/>
      <c r="S46" s="99"/>
      <c r="T46" s="98"/>
    </row>
    <row r="47" spans="1:20" s="4" customFormat="1" ht="14.25" customHeight="1">
      <c r="A47" s="320" t="s">
        <v>108</v>
      </c>
      <c r="B47" s="321"/>
      <c r="C47" s="259">
        <f>SUM(C48:C51)</f>
        <v>36723</v>
      </c>
      <c r="D47" s="259">
        <f>SUM(D48:D51)</f>
        <v>17392</v>
      </c>
      <c r="E47" s="259">
        <f aca="true" t="shared" si="21" ref="E47:Q47">SUM(E48:E51)</f>
        <v>19331</v>
      </c>
      <c r="F47" s="259">
        <f t="shared" si="21"/>
        <v>24193</v>
      </c>
      <c r="G47" s="259">
        <f t="shared" si="21"/>
        <v>13678</v>
      </c>
      <c r="H47" s="259">
        <f t="shared" si="21"/>
        <v>10515</v>
      </c>
      <c r="I47" s="259">
        <f t="shared" si="21"/>
        <v>23619</v>
      </c>
      <c r="J47" s="259">
        <f t="shared" si="21"/>
        <v>13301</v>
      </c>
      <c r="K47" s="259">
        <f t="shared" si="21"/>
        <v>10318</v>
      </c>
      <c r="L47" s="259">
        <f t="shared" si="21"/>
        <v>574</v>
      </c>
      <c r="M47" s="259">
        <f t="shared" si="21"/>
        <v>377</v>
      </c>
      <c r="N47" s="259">
        <f t="shared" si="21"/>
        <v>197</v>
      </c>
      <c r="O47" s="259">
        <f t="shared" si="21"/>
        <v>12508</v>
      </c>
      <c r="P47" s="259">
        <f t="shared" si="21"/>
        <v>3706</v>
      </c>
      <c r="Q47" s="259">
        <f t="shared" si="21"/>
        <v>8802</v>
      </c>
      <c r="R47" s="104"/>
      <c r="S47" s="105"/>
      <c r="T47" s="104"/>
    </row>
    <row r="48" spans="1:20" ht="14.25" customHeight="1">
      <c r="A48" s="88"/>
      <c r="B48" s="97" t="s">
        <v>109</v>
      </c>
      <c r="C48" s="95">
        <f>SUM(D48:E48)</f>
        <v>9117</v>
      </c>
      <c r="D48" s="95">
        <v>4194</v>
      </c>
      <c r="E48" s="95">
        <v>4923</v>
      </c>
      <c r="F48" s="95">
        <f>SUM(G48:H48)</f>
        <v>5842</v>
      </c>
      <c r="G48" s="95">
        <f aca="true" t="shared" si="22" ref="G48:H51">SUM(J48,M48)</f>
        <v>3230</v>
      </c>
      <c r="H48" s="95">
        <f t="shared" si="22"/>
        <v>2612</v>
      </c>
      <c r="I48" s="27">
        <f>SUM(J48:K48)</f>
        <v>5705</v>
      </c>
      <c r="J48" s="95">
        <v>3130</v>
      </c>
      <c r="K48" s="95">
        <v>2575</v>
      </c>
      <c r="L48" s="95">
        <f>SUM(M48:N48)</f>
        <v>137</v>
      </c>
      <c r="M48" s="27">
        <v>100</v>
      </c>
      <c r="N48" s="95">
        <v>37</v>
      </c>
      <c r="O48" s="95">
        <f>SUM(P48:Q48)</f>
        <v>3266</v>
      </c>
      <c r="P48" s="95">
        <v>962</v>
      </c>
      <c r="Q48" s="95">
        <v>2304</v>
      </c>
      <c r="R48" s="28"/>
      <c r="S48" s="35"/>
      <c r="T48" s="28"/>
    </row>
    <row r="49" spans="1:20" ht="14.25" customHeight="1">
      <c r="A49" s="88"/>
      <c r="B49" s="97" t="s">
        <v>110</v>
      </c>
      <c r="C49" s="95">
        <f>SUM(D49:E49)</f>
        <v>6445</v>
      </c>
      <c r="D49" s="95">
        <v>2995</v>
      </c>
      <c r="E49" s="95">
        <v>3450</v>
      </c>
      <c r="F49" s="95">
        <f>SUM(G49:H49)</f>
        <v>4071</v>
      </c>
      <c r="G49" s="95">
        <f t="shared" si="22"/>
        <v>2284</v>
      </c>
      <c r="H49" s="95">
        <f t="shared" si="22"/>
        <v>1787</v>
      </c>
      <c r="I49" s="27">
        <f>SUM(J49:K49)</f>
        <v>3957</v>
      </c>
      <c r="J49" s="95">
        <v>2212</v>
      </c>
      <c r="K49" s="95">
        <v>1745</v>
      </c>
      <c r="L49" s="95">
        <f>SUM(M49:N49)</f>
        <v>114</v>
      </c>
      <c r="M49" s="27">
        <v>72</v>
      </c>
      <c r="N49" s="95">
        <v>42</v>
      </c>
      <c r="O49" s="95">
        <f>SUM(P49:Q49)</f>
        <v>2373</v>
      </c>
      <c r="P49" s="95">
        <v>710</v>
      </c>
      <c r="Q49" s="95">
        <v>1663</v>
      </c>
      <c r="R49" s="28"/>
      <c r="S49" s="35"/>
      <c r="T49" s="28"/>
    </row>
    <row r="50" spans="1:20" ht="14.25" customHeight="1">
      <c r="A50" s="88"/>
      <c r="B50" s="97" t="s">
        <v>111</v>
      </c>
      <c r="C50" s="95">
        <f>SUM(D50:E50)</f>
        <v>13783</v>
      </c>
      <c r="D50" s="95">
        <v>6728</v>
      </c>
      <c r="E50" s="95">
        <v>7055</v>
      </c>
      <c r="F50" s="95">
        <f>SUM(G50:H50)</f>
        <v>9445</v>
      </c>
      <c r="G50" s="95">
        <f t="shared" si="22"/>
        <v>5443</v>
      </c>
      <c r="H50" s="95">
        <f t="shared" si="22"/>
        <v>4002</v>
      </c>
      <c r="I50" s="27">
        <f>SUM(J50:K50)</f>
        <v>9254</v>
      </c>
      <c r="J50" s="95">
        <v>5324</v>
      </c>
      <c r="K50" s="95">
        <v>3930</v>
      </c>
      <c r="L50" s="95">
        <f>SUM(M50:N50)</f>
        <v>191</v>
      </c>
      <c r="M50" s="27">
        <v>119</v>
      </c>
      <c r="N50" s="95">
        <v>72</v>
      </c>
      <c r="O50" s="95">
        <f>SUM(P50:Q50)</f>
        <v>4336</v>
      </c>
      <c r="P50" s="95">
        <v>1285</v>
      </c>
      <c r="Q50" s="95">
        <v>3051</v>
      </c>
      <c r="R50" s="98"/>
      <c r="S50" s="99"/>
      <c r="T50" s="98"/>
    </row>
    <row r="51" spans="1:20" ht="14.25" customHeight="1">
      <c r="A51" s="88"/>
      <c r="B51" s="97" t="s">
        <v>112</v>
      </c>
      <c r="C51" s="95">
        <f>SUM(D51:E51)</f>
        <v>7378</v>
      </c>
      <c r="D51" s="95">
        <v>3475</v>
      </c>
      <c r="E51" s="95">
        <v>3903</v>
      </c>
      <c r="F51" s="95">
        <f>SUM(G51:H51)</f>
        <v>4835</v>
      </c>
      <c r="G51" s="95">
        <f t="shared" si="22"/>
        <v>2721</v>
      </c>
      <c r="H51" s="95">
        <f t="shared" si="22"/>
        <v>2114</v>
      </c>
      <c r="I51" s="27">
        <f>SUM(J51:K51)</f>
        <v>4703</v>
      </c>
      <c r="J51" s="95">
        <v>2635</v>
      </c>
      <c r="K51" s="95">
        <v>2068</v>
      </c>
      <c r="L51" s="95">
        <f>SUM(M51:N51)</f>
        <v>132</v>
      </c>
      <c r="M51" s="27">
        <v>86</v>
      </c>
      <c r="N51" s="95">
        <v>46</v>
      </c>
      <c r="O51" s="95">
        <f>SUM(P51:Q51)</f>
        <v>2533</v>
      </c>
      <c r="P51" s="95">
        <v>749</v>
      </c>
      <c r="Q51" s="95">
        <v>1784</v>
      </c>
      <c r="R51" s="28"/>
      <c r="S51" s="35"/>
      <c r="T51" s="28"/>
    </row>
    <row r="52" spans="1:20" ht="14.25" customHeight="1">
      <c r="A52" s="88"/>
      <c r="B52" s="9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  <c r="S52" s="35"/>
      <c r="T52" s="28"/>
    </row>
    <row r="53" spans="1:20" s="4" customFormat="1" ht="14.25" customHeight="1">
      <c r="A53" s="320" t="s">
        <v>113</v>
      </c>
      <c r="B53" s="321"/>
      <c r="C53" s="259">
        <f>SUM(C54:C59)</f>
        <v>31656</v>
      </c>
      <c r="D53" s="259">
        <f>SUM(D54:D59)</f>
        <v>14829</v>
      </c>
      <c r="E53" s="259">
        <f aca="true" t="shared" si="23" ref="E53:Q53">SUM(E54:E59)</f>
        <v>16827</v>
      </c>
      <c r="F53" s="259">
        <f t="shared" si="23"/>
        <v>21224</v>
      </c>
      <c r="G53" s="259">
        <f t="shared" si="23"/>
        <v>11691</v>
      </c>
      <c r="H53" s="259">
        <f t="shared" si="23"/>
        <v>9533</v>
      </c>
      <c r="I53" s="259">
        <f t="shared" si="23"/>
        <v>20682</v>
      </c>
      <c r="J53" s="259">
        <f t="shared" si="23"/>
        <v>11335</v>
      </c>
      <c r="K53" s="259">
        <f t="shared" si="23"/>
        <v>9347</v>
      </c>
      <c r="L53" s="259">
        <f t="shared" si="23"/>
        <v>542</v>
      </c>
      <c r="M53" s="259">
        <f t="shared" si="23"/>
        <v>356</v>
      </c>
      <c r="N53" s="259">
        <f t="shared" si="23"/>
        <v>186</v>
      </c>
      <c r="O53" s="259">
        <f t="shared" si="23"/>
        <v>10421</v>
      </c>
      <c r="P53" s="259">
        <f t="shared" si="23"/>
        <v>3133</v>
      </c>
      <c r="Q53" s="259">
        <f t="shared" si="23"/>
        <v>7288</v>
      </c>
      <c r="R53" s="103"/>
      <c r="S53" s="78"/>
      <c r="T53" s="103"/>
    </row>
    <row r="54" spans="1:20" ht="14.25" customHeight="1">
      <c r="A54" s="88"/>
      <c r="B54" s="97" t="s">
        <v>114</v>
      </c>
      <c r="C54" s="95">
        <f aca="true" t="shared" si="24" ref="C54:C59">SUM(D54:E54)</f>
        <v>5278</v>
      </c>
      <c r="D54" s="95">
        <v>2492</v>
      </c>
      <c r="E54" s="95">
        <v>2786</v>
      </c>
      <c r="F54" s="95">
        <f aca="true" t="shared" si="25" ref="F54:F59">SUM(G54:H54)</f>
        <v>3528</v>
      </c>
      <c r="G54" s="95">
        <f aca="true" t="shared" si="26" ref="G54:H59">SUM(J54,M54)</f>
        <v>1972</v>
      </c>
      <c r="H54" s="95">
        <f t="shared" si="26"/>
        <v>1556</v>
      </c>
      <c r="I54" s="27">
        <f aca="true" t="shared" si="27" ref="I54:I59">SUM(J54:K54)</f>
        <v>3407</v>
      </c>
      <c r="J54" s="95">
        <v>1891</v>
      </c>
      <c r="K54" s="95">
        <v>1516</v>
      </c>
      <c r="L54" s="95">
        <f aca="true" t="shared" si="28" ref="L54:L59">SUM(M54:N54)</f>
        <v>121</v>
      </c>
      <c r="M54" s="27">
        <v>81</v>
      </c>
      <c r="N54" s="95">
        <v>40</v>
      </c>
      <c r="O54" s="95">
        <f aca="true" t="shared" si="29" ref="O54:O59">SUM(P54:Q54)</f>
        <v>1749</v>
      </c>
      <c r="P54" s="95">
        <v>519</v>
      </c>
      <c r="Q54" s="95">
        <v>1230</v>
      </c>
      <c r="R54" s="28"/>
      <c r="S54" s="35"/>
      <c r="T54" s="28"/>
    </row>
    <row r="55" spans="1:20" ht="14.25" customHeight="1">
      <c r="A55" s="88"/>
      <c r="B55" s="97" t="s">
        <v>115</v>
      </c>
      <c r="C55" s="95">
        <f t="shared" si="24"/>
        <v>4768</v>
      </c>
      <c r="D55" s="95">
        <v>2223</v>
      </c>
      <c r="E55" s="95">
        <v>2545</v>
      </c>
      <c r="F55" s="95">
        <f t="shared" si="25"/>
        <v>3223</v>
      </c>
      <c r="G55" s="95">
        <f t="shared" si="26"/>
        <v>1770</v>
      </c>
      <c r="H55" s="95">
        <f t="shared" si="26"/>
        <v>1453</v>
      </c>
      <c r="I55" s="27">
        <f t="shared" si="27"/>
        <v>3143</v>
      </c>
      <c r="J55" s="95">
        <v>1725</v>
      </c>
      <c r="K55" s="95">
        <v>1418</v>
      </c>
      <c r="L55" s="95">
        <f t="shared" si="28"/>
        <v>80</v>
      </c>
      <c r="M55" s="27">
        <v>45</v>
      </c>
      <c r="N55" s="95">
        <v>35</v>
      </c>
      <c r="O55" s="95">
        <f t="shared" si="29"/>
        <v>1544</v>
      </c>
      <c r="P55" s="95">
        <v>453</v>
      </c>
      <c r="Q55" s="95">
        <v>1091</v>
      </c>
      <c r="R55" s="28"/>
      <c r="S55" s="35"/>
      <c r="T55" s="28"/>
    </row>
    <row r="56" spans="1:20" ht="14.25" customHeight="1">
      <c r="A56" s="88"/>
      <c r="B56" s="97" t="s">
        <v>116</v>
      </c>
      <c r="C56" s="95">
        <f t="shared" si="24"/>
        <v>6706</v>
      </c>
      <c r="D56" s="95">
        <v>3123</v>
      </c>
      <c r="E56" s="95">
        <v>3583</v>
      </c>
      <c r="F56" s="95">
        <f t="shared" si="25"/>
        <v>4523</v>
      </c>
      <c r="G56" s="95">
        <f t="shared" si="26"/>
        <v>2439</v>
      </c>
      <c r="H56" s="95">
        <f t="shared" si="26"/>
        <v>2084</v>
      </c>
      <c r="I56" s="27">
        <f t="shared" si="27"/>
        <v>4458</v>
      </c>
      <c r="J56" s="95">
        <v>2397</v>
      </c>
      <c r="K56" s="95">
        <v>2061</v>
      </c>
      <c r="L56" s="95">
        <f t="shared" si="28"/>
        <v>65</v>
      </c>
      <c r="M56" s="27">
        <v>42</v>
      </c>
      <c r="N56" s="95">
        <v>23</v>
      </c>
      <c r="O56" s="95">
        <f t="shared" si="29"/>
        <v>2178</v>
      </c>
      <c r="P56" s="95">
        <v>682</v>
      </c>
      <c r="Q56" s="95">
        <v>1496</v>
      </c>
      <c r="R56" s="28"/>
      <c r="S56" s="35"/>
      <c r="T56" s="28"/>
    </row>
    <row r="57" spans="1:20" ht="14.25" customHeight="1">
      <c r="A57" s="88"/>
      <c r="B57" s="97" t="s">
        <v>117</v>
      </c>
      <c r="C57" s="95">
        <f t="shared" si="24"/>
        <v>7451</v>
      </c>
      <c r="D57" s="95">
        <v>3516</v>
      </c>
      <c r="E57" s="95">
        <v>3935</v>
      </c>
      <c r="F57" s="95">
        <f t="shared" si="25"/>
        <v>5012</v>
      </c>
      <c r="G57" s="95">
        <f t="shared" si="26"/>
        <v>2790</v>
      </c>
      <c r="H57" s="95">
        <f t="shared" si="26"/>
        <v>2222</v>
      </c>
      <c r="I57" s="27">
        <f t="shared" si="27"/>
        <v>4885</v>
      </c>
      <c r="J57" s="95">
        <v>2702</v>
      </c>
      <c r="K57" s="95">
        <v>2183</v>
      </c>
      <c r="L57" s="95">
        <f t="shared" si="28"/>
        <v>127</v>
      </c>
      <c r="M57" s="95">
        <v>88</v>
      </c>
      <c r="N57" s="95">
        <v>39</v>
      </c>
      <c r="O57" s="95">
        <f t="shared" si="29"/>
        <v>2438</v>
      </c>
      <c r="P57" s="95">
        <v>726</v>
      </c>
      <c r="Q57" s="95">
        <v>1712</v>
      </c>
      <c r="R57" s="28"/>
      <c r="S57" s="35"/>
      <c r="T57" s="28"/>
    </row>
    <row r="58" spans="1:20" ht="14.25" customHeight="1">
      <c r="A58" s="5"/>
      <c r="B58" s="97" t="s">
        <v>118</v>
      </c>
      <c r="C58" s="95">
        <f t="shared" si="24"/>
        <v>2941</v>
      </c>
      <c r="D58" s="95">
        <v>1360</v>
      </c>
      <c r="E58" s="95">
        <v>1581</v>
      </c>
      <c r="F58" s="95">
        <f t="shared" si="25"/>
        <v>2024</v>
      </c>
      <c r="G58" s="95">
        <f t="shared" si="26"/>
        <v>1080</v>
      </c>
      <c r="H58" s="95">
        <f t="shared" si="26"/>
        <v>944</v>
      </c>
      <c r="I58" s="27">
        <f t="shared" si="27"/>
        <v>1981</v>
      </c>
      <c r="J58" s="95">
        <v>1047</v>
      </c>
      <c r="K58" s="95">
        <v>934</v>
      </c>
      <c r="L58" s="95">
        <f t="shared" si="28"/>
        <v>43</v>
      </c>
      <c r="M58" s="27">
        <v>33</v>
      </c>
      <c r="N58" s="95">
        <v>10</v>
      </c>
      <c r="O58" s="95">
        <f t="shared" si="29"/>
        <v>916</v>
      </c>
      <c r="P58" s="95">
        <v>279</v>
      </c>
      <c r="Q58" s="95">
        <v>637</v>
      </c>
      <c r="R58" s="8"/>
      <c r="S58" s="28"/>
      <c r="T58" s="28"/>
    </row>
    <row r="59" spans="1:20" ht="14.25" customHeight="1">
      <c r="A59" s="88"/>
      <c r="B59" s="97" t="s">
        <v>119</v>
      </c>
      <c r="C59" s="95">
        <f t="shared" si="24"/>
        <v>4512</v>
      </c>
      <c r="D59" s="95">
        <v>2115</v>
      </c>
      <c r="E59" s="95">
        <v>2397</v>
      </c>
      <c r="F59" s="95">
        <f t="shared" si="25"/>
        <v>2914</v>
      </c>
      <c r="G59" s="95">
        <f t="shared" si="26"/>
        <v>1640</v>
      </c>
      <c r="H59" s="95">
        <f t="shared" si="26"/>
        <v>1274</v>
      </c>
      <c r="I59" s="27">
        <f t="shared" si="27"/>
        <v>2808</v>
      </c>
      <c r="J59" s="95">
        <v>1573</v>
      </c>
      <c r="K59" s="27">
        <v>1235</v>
      </c>
      <c r="L59" s="95">
        <f t="shared" si="28"/>
        <v>106</v>
      </c>
      <c r="M59" s="27">
        <v>67</v>
      </c>
      <c r="N59" s="95">
        <v>39</v>
      </c>
      <c r="O59" s="95">
        <f t="shared" si="29"/>
        <v>1596</v>
      </c>
      <c r="P59" s="95">
        <v>474</v>
      </c>
      <c r="Q59" s="95">
        <v>1122</v>
      </c>
      <c r="R59" s="28"/>
      <c r="S59" s="35"/>
      <c r="T59" s="28"/>
    </row>
    <row r="60" spans="1:20" ht="14.25" customHeight="1">
      <c r="A60" s="88"/>
      <c r="B60" s="9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8"/>
      <c r="S60" s="35"/>
      <c r="T60" s="28"/>
    </row>
    <row r="61" spans="1:20" s="4" customFormat="1" ht="14.25" customHeight="1">
      <c r="A61" s="320" t="s">
        <v>120</v>
      </c>
      <c r="B61" s="321"/>
      <c r="C61" s="259">
        <f>SUM(C62:C65)</f>
        <v>33321</v>
      </c>
      <c r="D61" s="259">
        <f>SUM(D62:D65)</f>
        <v>15352</v>
      </c>
      <c r="E61" s="259">
        <f aca="true" t="shared" si="30" ref="E61:Q61">SUM(E62:E65)</f>
        <v>17969</v>
      </c>
      <c r="F61" s="259">
        <f t="shared" si="30"/>
        <v>20714</v>
      </c>
      <c r="G61" s="259">
        <f t="shared" si="30"/>
        <v>11369</v>
      </c>
      <c r="H61" s="259">
        <f t="shared" si="30"/>
        <v>9345</v>
      </c>
      <c r="I61" s="259">
        <f t="shared" si="30"/>
        <v>20183</v>
      </c>
      <c r="J61" s="259">
        <f t="shared" si="30"/>
        <v>10980</v>
      </c>
      <c r="K61" s="259">
        <f t="shared" si="30"/>
        <v>9203</v>
      </c>
      <c r="L61" s="259">
        <f t="shared" si="30"/>
        <v>531</v>
      </c>
      <c r="M61" s="259">
        <f t="shared" si="30"/>
        <v>389</v>
      </c>
      <c r="N61" s="259">
        <f t="shared" si="30"/>
        <v>142</v>
      </c>
      <c r="O61" s="259">
        <f t="shared" si="30"/>
        <v>12583</v>
      </c>
      <c r="P61" s="259">
        <f t="shared" si="30"/>
        <v>3978</v>
      </c>
      <c r="Q61" s="259">
        <f t="shared" si="30"/>
        <v>8605</v>
      </c>
      <c r="R61" s="103"/>
      <c r="S61" s="78"/>
      <c r="T61" s="103"/>
    </row>
    <row r="62" spans="1:20" ht="14.25" customHeight="1">
      <c r="A62" s="88"/>
      <c r="B62" s="97" t="s">
        <v>121</v>
      </c>
      <c r="C62" s="95">
        <f>SUM(D62:E62)</f>
        <v>10419</v>
      </c>
      <c r="D62" s="95">
        <v>4875</v>
      </c>
      <c r="E62" s="95">
        <v>5544</v>
      </c>
      <c r="F62" s="95">
        <f>SUM(G62:H62)</f>
        <v>6509</v>
      </c>
      <c r="G62" s="95">
        <f aca="true" t="shared" si="31" ref="G62:H65">SUM(J62,M62)</f>
        <v>3589</v>
      </c>
      <c r="H62" s="95">
        <f t="shared" si="31"/>
        <v>2920</v>
      </c>
      <c r="I62" s="27">
        <f>SUM(J62:K62)</f>
        <v>6341</v>
      </c>
      <c r="J62" s="95">
        <v>3463</v>
      </c>
      <c r="K62" s="95">
        <v>2878</v>
      </c>
      <c r="L62" s="95">
        <f>SUM(M62:N62)</f>
        <v>168</v>
      </c>
      <c r="M62" s="27">
        <v>126</v>
      </c>
      <c r="N62" s="95">
        <v>42</v>
      </c>
      <c r="O62" s="95">
        <f>SUM(P62:Q62)</f>
        <v>3899</v>
      </c>
      <c r="P62" s="95">
        <v>1283</v>
      </c>
      <c r="Q62" s="95">
        <v>2616</v>
      </c>
      <c r="R62" s="28"/>
      <c r="S62" s="35"/>
      <c r="T62" s="28"/>
    </row>
    <row r="63" spans="1:20" ht="14.25" customHeight="1">
      <c r="A63" s="88"/>
      <c r="B63" s="97" t="s">
        <v>122</v>
      </c>
      <c r="C63" s="95">
        <f>SUM(D63:E63)</f>
        <v>8098</v>
      </c>
      <c r="D63" s="95">
        <v>3665</v>
      </c>
      <c r="E63" s="95">
        <v>4433</v>
      </c>
      <c r="F63" s="95">
        <f>SUM(G63:H63)</f>
        <v>4802</v>
      </c>
      <c r="G63" s="95">
        <f t="shared" si="31"/>
        <v>2625</v>
      </c>
      <c r="H63" s="95">
        <f t="shared" si="31"/>
        <v>2177</v>
      </c>
      <c r="I63" s="27">
        <f>SUM(J63:K63)</f>
        <v>4687</v>
      </c>
      <c r="J63" s="95">
        <v>2531</v>
      </c>
      <c r="K63" s="95">
        <v>2156</v>
      </c>
      <c r="L63" s="95">
        <f>SUM(M63:N63)</f>
        <v>115</v>
      </c>
      <c r="M63" s="27">
        <v>94</v>
      </c>
      <c r="N63" s="95">
        <v>21</v>
      </c>
      <c r="O63" s="95">
        <f>SUM(P63:Q63)</f>
        <v>3292</v>
      </c>
      <c r="P63" s="95">
        <v>1039</v>
      </c>
      <c r="Q63" s="95">
        <v>2253</v>
      </c>
      <c r="R63" s="28"/>
      <c r="S63" s="35"/>
      <c r="T63" s="28"/>
    </row>
    <row r="64" spans="1:20" ht="14.25" customHeight="1">
      <c r="A64" s="88"/>
      <c r="B64" s="97" t="s">
        <v>123</v>
      </c>
      <c r="C64" s="95">
        <f>SUM(D64:E64)</f>
        <v>10701</v>
      </c>
      <c r="D64" s="95">
        <v>4889</v>
      </c>
      <c r="E64" s="95">
        <v>5812</v>
      </c>
      <c r="F64" s="95">
        <f>SUM(G64:H64)</f>
        <v>6694</v>
      </c>
      <c r="G64" s="95">
        <f t="shared" si="31"/>
        <v>3692</v>
      </c>
      <c r="H64" s="95">
        <f t="shared" si="31"/>
        <v>3002</v>
      </c>
      <c r="I64" s="27">
        <f>SUM(J64:K64)</f>
        <v>6481</v>
      </c>
      <c r="J64" s="95">
        <v>3544</v>
      </c>
      <c r="K64" s="95">
        <v>2937</v>
      </c>
      <c r="L64" s="95">
        <f>SUM(M64:N64)</f>
        <v>213</v>
      </c>
      <c r="M64" s="27">
        <v>148</v>
      </c>
      <c r="N64" s="95">
        <v>65</v>
      </c>
      <c r="O64" s="95">
        <f>SUM(P64:Q64)</f>
        <v>4000</v>
      </c>
      <c r="P64" s="95">
        <v>1196</v>
      </c>
      <c r="Q64" s="95">
        <v>2804</v>
      </c>
      <c r="R64" s="28"/>
      <c r="S64" s="35"/>
      <c r="T64" s="28"/>
    </row>
    <row r="65" spans="1:20" ht="14.25" customHeight="1">
      <c r="A65" s="5"/>
      <c r="B65" s="97" t="s">
        <v>124</v>
      </c>
      <c r="C65" s="95">
        <f>SUM(D65:E65)</f>
        <v>4103</v>
      </c>
      <c r="D65" s="95">
        <v>1923</v>
      </c>
      <c r="E65" s="95">
        <v>2180</v>
      </c>
      <c r="F65" s="95">
        <f>SUM(G65:H65)</f>
        <v>2709</v>
      </c>
      <c r="G65" s="95">
        <f t="shared" si="31"/>
        <v>1463</v>
      </c>
      <c r="H65" s="95">
        <f t="shared" si="31"/>
        <v>1246</v>
      </c>
      <c r="I65" s="27">
        <f>SUM(J65:K65)</f>
        <v>2674</v>
      </c>
      <c r="J65" s="95">
        <v>1442</v>
      </c>
      <c r="K65" s="95">
        <v>1232</v>
      </c>
      <c r="L65" s="95">
        <f>SUM(M65:N65)</f>
        <v>35</v>
      </c>
      <c r="M65" s="27">
        <v>21</v>
      </c>
      <c r="N65" s="95">
        <v>14</v>
      </c>
      <c r="O65" s="95">
        <f>SUM(P65:Q65)</f>
        <v>1392</v>
      </c>
      <c r="P65" s="95">
        <v>460</v>
      </c>
      <c r="Q65" s="95">
        <v>932</v>
      </c>
      <c r="R65" s="28"/>
      <c r="S65" s="28"/>
      <c r="T65" s="28"/>
    </row>
    <row r="66" spans="1:20" ht="14.25" customHeight="1">
      <c r="A66" s="88"/>
      <c r="B66" s="9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8"/>
      <c r="S66" s="35"/>
      <c r="T66" s="28"/>
    </row>
    <row r="67" spans="1:20" s="4" customFormat="1" ht="14.25" customHeight="1">
      <c r="A67" s="320" t="s">
        <v>125</v>
      </c>
      <c r="B67" s="321"/>
      <c r="C67" s="259">
        <f>SUM(C68)</f>
        <v>6885</v>
      </c>
      <c r="D67" s="259">
        <f>SUM(D68)</f>
        <v>3149</v>
      </c>
      <c r="E67" s="259">
        <f aca="true" t="shared" si="32" ref="E67:Q67">SUM(E68)</f>
        <v>3736</v>
      </c>
      <c r="F67" s="259">
        <f t="shared" si="32"/>
        <v>4482</v>
      </c>
      <c r="G67" s="259">
        <f t="shared" si="32"/>
        <v>2428</v>
      </c>
      <c r="H67" s="259">
        <f t="shared" si="32"/>
        <v>2054</v>
      </c>
      <c r="I67" s="259">
        <f t="shared" si="32"/>
        <v>4360</v>
      </c>
      <c r="J67" s="259">
        <f t="shared" si="32"/>
        <v>2344</v>
      </c>
      <c r="K67" s="259">
        <f t="shared" si="32"/>
        <v>2016</v>
      </c>
      <c r="L67" s="259">
        <f t="shared" si="32"/>
        <v>122</v>
      </c>
      <c r="M67" s="259">
        <f t="shared" si="32"/>
        <v>84</v>
      </c>
      <c r="N67" s="259">
        <f t="shared" si="32"/>
        <v>38</v>
      </c>
      <c r="O67" s="259">
        <f t="shared" si="32"/>
        <v>2401</v>
      </c>
      <c r="P67" s="259">
        <f t="shared" si="32"/>
        <v>720</v>
      </c>
      <c r="Q67" s="259">
        <f t="shared" si="32"/>
        <v>1681</v>
      </c>
      <c r="R67" s="103"/>
      <c r="S67" s="78"/>
      <c r="T67" s="103"/>
    </row>
    <row r="68" spans="1:20" ht="14.25" customHeight="1">
      <c r="A68" s="100"/>
      <c r="B68" s="101" t="s">
        <v>126</v>
      </c>
      <c r="C68" s="102">
        <f>SUM(D68:E68)</f>
        <v>6885</v>
      </c>
      <c r="D68" s="102">
        <v>3149</v>
      </c>
      <c r="E68" s="102">
        <v>3736</v>
      </c>
      <c r="F68" s="102">
        <f>SUM(G68:H68)</f>
        <v>4482</v>
      </c>
      <c r="G68" s="102">
        <f>SUM(J68,M68)</f>
        <v>2428</v>
      </c>
      <c r="H68" s="102">
        <f>SUM(K68,N68)</f>
        <v>2054</v>
      </c>
      <c r="I68" s="102">
        <f>SUM(J68:K68)</f>
        <v>4360</v>
      </c>
      <c r="J68" s="102">
        <v>2344</v>
      </c>
      <c r="K68" s="102">
        <v>2016</v>
      </c>
      <c r="L68" s="102">
        <f>SUM(M68:N68)</f>
        <v>122</v>
      </c>
      <c r="M68" s="102">
        <v>84</v>
      </c>
      <c r="N68" s="102">
        <v>38</v>
      </c>
      <c r="O68" s="102">
        <f>SUM(P68:Q68)</f>
        <v>2401</v>
      </c>
      <c r="P68" s="102">
        <v>720</v>
      </c>
      <c r="Q68" s="102">
        <v>1681</v>
      </c>
      <c r="R68" s="28"/>
      <c r="S68" s="28"/>
      <c r="T68" s="28"/>
    </row>
    <row r="69" spans="1:20" ht="14.25">
      <c r="A69" s="109" t="s">
        <v>272</v>
      </c>
      <c r="B69" s="88"/>
      <c r="C69" s="87"/>
      <c r="D69" s="87"/>
      <c r="E69" s="87"/>
      <c r="F69" s="87"/>
      <c r="G69" s="87"/>
      <c r="H69" s="28"/>
      <c r="I69" s="35"/>
      <c r="J69" s="28"/>
      <c r="K69" s="28"/>
      <c r="L69" s="28"/>
      <c r="M69" s="35"/>
      <c r="N69" s="28"/>
      <c r="O69" s="28"/>
      <c r="P69" s="28"/>
      <c r="Q69" s="28"/>
      <c r="R69" s="28"/>
      <c r="S69" s="35"/>
      <c r="T69" s="28"/>
    </row>
    <row r="70" spans="1:20" ht="14.25">
      <c r="A70" s="87"/>
      <c r="B70" s="88"/>
      <c r="C70" s="87"/>
      <c r="D70" s="87"/>
      <c r="E70" s="87"/>
      <c r="F70" s="87"/>
      <c r="G70" s="87"/>
      <c r="H70" s="28"/>
      <c r="I70" s="35"/>
      <c r="J70" s="28"/>
      <c r="K70" s="28"/>
      <c r="L70" s="28"/>
      <c r="M70" s="35"/>
      <c r="N70" s="28"/>
      <c r="O70" s="28"/>
      <c r="P70" s="28"/>
      <c r="Q70" s="28"/>
      <c r="R70" s="28"/>
      <c r="S70" s="35"/>
      <c r="T70" s="28"/>
    </row>
    <row r="71" spans="1:20" ht="14.25">
      <c r="A71" s="87"/>
      <c r="B71" s="88"/>
      <c r="C71" s="87"/>
      <c r="D71" s="87"/>
      <c r="E71" s="87"/>
      <c r="F71" s="87"/>
      <c r="G71" s="87"/>
      <c r="H71" s="28"/>
      <c r="I71" s="35"/>
      <c r="J71" s="28"/>
      <c r="K71" s="28"/>
      <c r="L71" s="28"/>
      <c r="M71" s="35"/>
      <c r="N71" s="28"/>
      <c r="O71" s="28"/>
      <c r="P71" s="28"/>
      <c r="Q71" s="28"/>
      <c r="R71" s="28"/>
      <c r="S71" s="35"/>
      <c r="T71" s="28"/>
    </row>
    <row r="72" spans="1:20" ht="14.25">
      <c r="A72" s="87"/>
      <c r="B72" s="88"/>
      <c r="C72" s="87"/>
      <c r="D72" s="87"/>
      <c r="E72" s="87"/>
      <c r="F72" s="87"/>
      <c r="G72" s="87"/>
      <c r="H72" s="28"/>
      <c r="I72" s="35"/>
      <c r="J72" s="28"/>
      <c r="K72" s="28"/>
      <c r="L72" s="28"/>
      <c r="M72" s="35"/>
      <c r="N72" s="28"/>
      <c r="O72" s="28"/>
      <c r="P72" s="28"/>
      <c r="Q72" s="28"/>
      <c r="R72" s="28"/>
      <c r="S72" s="35"/>
      <c r="T72" s="28"/>
    </row>
    <row r="73" spans="1:20" ht="14.25">
      <c r="A73" s="87"/>
      <c r="B73" s="88"/>
      <c r="C73" s="87"/>
      <c r="D73" s="87"/>
      <c r="E73" s="87"/>
      <c r="F73" s="87"/>
      <c r="G73" s="87"/>
      <c r="H73" s="28"/>
      <c r="I73" s="35"/>
      <c r="J73" s="28"/>
      <c r="K73" s="28"/>
      <c r="L73" s="28"/>
      <c r="M73" s="35"/>
      <c r="N73" s="28"/>
      <c r="O73" s="28"/>
      <c r="P73" s="28"/>
      <c r="Q73" s="28"/>
      <c r="R73" s="28"/>
      <c r="S73" s="35"/>
      <c r="T73" s="28"/>
    </row>
    <row r="74" spans="1:20" ht="14.25">
      <c r="A74" s="87"/>
      <c r="B74" s="88"/>
      <c r="C74" s="87"/>
      <c r="D74" s="87"/>
      <c r="E74" s="87"/>
      <c r="F74" s="87"/>
      <c r="G74" s="87"/>
      <c r="H74" s="28"/>
      <c r="I74" s="35"/>
      <c r="J74" s="28"/>
      <c r="K74" s="28"/>
      <c r="L74" s="28"/>
      <c r="M74" s="35"/>
      <c r="N74" s="28"/>
      <c r="O74" s="28"/>
      <c r="P74" s="28"/>
      <c r="Q74" s="28"/>
      <c r="R74" s="28"/>
      <c r="S74" s="35"/>
      <c r="T74" s="28"/>
    </row>
    <row r="75" spans="1:20" ht="14.2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 ht="14.2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28"/>
      <c r="L76" s="28"/>
      <c r="M76" s="28"/>
      <c r="N76" s="28"/>
      <c r="O76" s="28"/>
      <c r="P76" s="28"/>
      <c r="Q76" s="28"/>
      <c r="R76" s="28"/>
      <c r="S76" s="28"/>
      <c r="T76" s="28"/>
    </row>
  </sheetData>
  <sheetProtection/>
  <mergeCells count="29">
    <mergeCell ref="A8:B8"/>
    <mergeCell ref="A9:B9"/>
    <mergeCell ref="A10:B10"/>
    <mergeCell ref="A12:B12"/>
    <mergeCell ref="A2:Q2"/>
    <mergeCell ref="A3:Q3"/>
    <mergeCell ref="A5:B7"/>
    <mergeCell ref="C5:E6"/>
    <mergeCell ref="F5:N5"/>
    <mergeCell ref="O5:Q6"/>
    <mergeCell ref="F6:H6"/>
    <mergeCell ref="I6:K6"/>
    <mergeCell ref="L6:N6"/>
    <mergeCell ref="A20:B20"/>
    <mergeCell ref="A13:B13"/>
    <mergeCell ref="A14:B14"/>
    <mergeCell ref="A15:B15"/>
    <mergeCell ref="A16:B16"/>
    <mergeCell ref="A47:B47"/>
    <mergeCell ref="A17:B17"/>
    <mergeCell ref="A18:B18"/>
    <mergeCell ref="A19:B19"/>
    <mergeCell ref="A53:B53"/>
    <mergeCell ref="A61:B61"/>
    <mergeCell ref="A67:B67"/>
    <mergeCell ref="A21:B21"/>
    <mergeCell ref="A24:B24"/>
    <mergeCell ref="A30:B30"/>
    <mergeCell ref="A40:B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5.09765625" style="86" customWidth="1"/>
    <col min="2" max="29" width="7.59765625" style="86" customWidth="1"/>
    <col min="30" max="16384" width="10.59765625" style="86" customWidth="1"/>
  </cols>
  <sheetData>
    <row r="1" spans="1:29" s="85" customFormat="1" ht="19.5" customHeight="1">
      <c r="A1" s="2" t="s">
        <v>238</v>
      </c>
      <c r="AC1" s="3" t="s">
        <v>239</v>
      </c>
    </row>
    <row r="2" spans="1:29" ht="19.5" customHeight="1">
      <c r="A2" s="325" t="s">
        <v>409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</row>
    <row r="3" spans="1:29" ht="18" customHeight="1" thickBot="1">
      <c r="A3" s="86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62" t="s">
        <v>50</v>
      </c>
    </row>
    <row r="4" spans="1:29" ht="15" customHeight="1">
      <c r="A4" s="229" t="s">
        <v>32</v>
      </c>
      <c r="B4" s="497" t="s">
        <v>410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9"/>
      <c r="V4" s="500" t="s">
        <v>45</v>
      </c>
      <c r="W4" s="501"/>
      <c r="X4" s="501"/>
      <c r="Y4" s="502"/>
      <c r="Z4" s="372" t="s">
        <v>392</v>
      </c>
      <c r="AA4" s="333"/>
      <c r="AB4" s="333"/>
      <c r="AC4" s="333"/>
    </row>
    <row r="5" spans="1:29" ht="15" customHeight="1">
      <c r="A5" s="241"/>
      <c r="B5" s="471" t="s">
        <v>397</v>
      </c>
      <c r="C5" s="491"/>
      <c r="D5" s="491"/>
      <c r="E5" s="492"/>
      <c r="F5" s="471" t="s">
        <v>411</v>
      </c>
      <c r="G5" s="491"/>
      <c r="H5" s="491"/>
      <c r="I5" s="492"/>
      <c r="J5" s="471" t="s">
        <v>395</v>
      </c>
      <c r="K5" s="342"/>
      <c r="L5" s="342"/>
      <c r="M5" s="343"/>
      <c r="N5" s="471" t="s">
        <v>394</v>
      </c>
      <c r="O5" s="342"/>
      <c r="P5" s="342"/>
      <c r="Q5" s="343"/>
      <c r="R5" s="471" t="s">
        <v>412</v>
      </c>
      <c r="S5" s="342"/>
      <c r="T5" s="342"/>
      <c r="U5" s="343"/>
      <c r="V5" s="503"/>
      <c r="W5" s="504"/>
      <c r="X5" s="504"/>
      <c r="Y5" s="505"/>
      <c r="Z5" s="335"/>
      <c r="AA5" s="336"/>
      <c r="AB5" s="336"/>
      <c r="AC5" s="336"/>
    </row>
    <row r="6" spans="1:29" ht="15" customHeight="1">
      <c r="A6" s="241"/>
      <c r="B6" s="468" t="s">
        <v>58</v>
      </c>
      <c r="C6" s="468" t="s">
        <v>59</v>
      </c>
      <c r="D6" s="468" t="s">
        <v>60</v>
      </c>
      <c r="E6" s="468" t="s">
        <v>61</v>
      </c>
      <c r="F6" s="468" t="s">
        <v>58</v>
      </c>
      <c r="G6" s="468" t="s">
        <v>59</v>
      </c>
      <c r="H6" s="468" t="s">
        <v>60</v>
      </c>
      <c r="I6" s="468" t="s">
        <v>61</v>
      </c>
      <c r="J6" s="468" t="s">
        <v>58</v>
      </c>
      <c r="K6" s="468" t="s">
        <v>59</v>
      </c>
      <c r="L6" s="468" t="s">
        <v>60</v>
      </c>
      <c r="M6" s="468" t="s">
        <v>61</v>
      </c>
      <c r="N6" s="468" t="s">
        <v>58</v>
      </c>
      <c r="O6" s="468" t="s">
        <v>59</v>
      </c>
      <c r="P6" s="468" t="s">
        <v>60</v>
      </c>
      <c r="Q6" s="468" t="s">
        <v>61</v>
      </c>
      <c r="R6" s="468" t="s">
        <v>58</v>
      </c>
      <c r="S6" s="468" t="s">
        <v>59</v>
      </c>
      <c r="T6" s="468" t="s">
        <v>60</v>
      </c>
      <c r="U6" s="468" t="s">
        <v>61</v>
      </c>
      <c r="V6" s="468" t="s">
        <v>58</v>
      </c>
      <c r="W6" s="468" t="s">
        <v>59</v>
      </c>
      <c r="X6" s="468" t="s">
        <v>60</v>
      </c>
      <c r="Y6" s="468" t="s">
        <v>61</v>
      </c>
      <c r="Z6" s="468" t="s">
        <v>58</v>
      </c>
      <c r="AA6" s="468" t="s">
        <v>59</v>
      </c>
      <c r="AB6" s="468" t="s">
        <v>60</v>
      </c>
      <c r="AC6" s="482" t="s">
        <v>61</v>
      </c>
    </row>
    <row r="7" spans="1:29" ht="15" customHeight="1">
      <c r="A7" s="244" t="s">
        <v>404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83"/>
    </row>
    <row r="8" spans="1:29" ht="15" customHeight="1">
      <c r="A8" s="168" t="s">
        <v>62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30"/>
    </row>
    <row r="9" spans="1:2" s="4" customFormat="1" ht="15" customHeight="1">
      <c r="A9" s="13" t="s">
        <v>47</v>
      </c>
      <c r="B9" s="235"/>
    </row>
    <row r="10" spans="1:30" ht="15" customHeight="1">
      <c r="A10" s="108" t="s">
        <v>405</v>
      </c>
      <c r="B10" s="69">
        <v>20</v>
      </c>
      <c r="C10" s="52">
        <f>SUM(D10:E10)</f>
        <v>161.5</v>
      </c>
      <c r="D10" s="52">
        <v>154.6</v>
      </c>
      <c r="E10" s="52">
        <v>6.9</v>
      </c>
      <c r="F10" s="52">
        <v>20.7</v>
      </c>
      <c r="G10" s="52">
        <f>SUM(H10:I10)</f>
        <v>173.70000000000002</v>
      </c>
      <c r="H10" s="52">
        <v>158.4</v>
      </c>
      <c r="I10" s="52">
        <v>15.3</v>
      </c>
      <c r="J10" s="52">
        <v>20</v>
      </c>
      <c r="K10" s="52">
        <f>SUM(L10:M10)</f>
        <v>170.2</v>
      </c>
      <c r="L10" s="52">
        <v>156.2</v>
      </c>
      <c r="M10" s="52">
        <v>14</v>
      </c>
      <c r="N10" s="52">
        <v>20.1</v>
      </c>
      <c r="O10" s="52">
        <f>SUM(P10:Q10)</f>
        <v>170.2</v>
      </c>
      <c r="P10" s="52">
        <v>157</v>
      </c>
      <c r="Q10" s="52">
        <v>13.2</v>
      </c>
      <c r="R10" s="52">
        <v>20.3</v>
      </c>
      <c r="S10" s="52">
        <f>SUM(T10:U10)</f>
        <v>169.6</v>
      </c>
      <c r="T10" s="52">
        <v>156.6</v>
      </c>
      <c r="U10" s="52">
        <v>13</v>
      </c>
      <c r="V10" s="53" t="s">
        <v>223</v>
      </c>
      <c r="W10" s="53" t="s">
        <v>223</v>
      </c>
      <c r="X10" s="53" t="s">
        <v>223</v>
      </c>
      <c r="Y10" s="53" t="s">
        <v>223</v>
      </c>
      <c r="Z10" s="53">
        <v>21.3</v>
      </c>
      <c r="AA10" s="52">
        <f>SUM(AB10:AC10)</f>
        <v>174</v>
      </c>
      <c r="AB10" s="52">
        <v>157.5</v>
      </c>
      <c r="AC10" s="52">
        <v>16.5</v>
      </c>
      <c r="AD10" s="19"/>
    </row>
    <row r="11" spans="1:30" ht="15" customHeight="1">
      <c r="A11" s="164">
        <v>7</v>
      </c>
      <c r="B11" s="69">
        <v>20</v>
      </c>
      <c r="C11" s="52">
        <f>SUM(D11:E11)</f>
        <v>164.5</v>
      </c>
      <c r="D11" s="52">
        <v>154.3</v>
      </c>
      <c r="E11" s="52">
        <v>10.2</v>
      </c>
      <c r="F11" s="52">
        <v>20.6</v>
      </c>
      <c r="G11" s="52">
        <f>SUM(H11:I11)</f>
        <v>177.60000000000002</v>
      </c>
      <c r="H11" s="52">
        <v>158.8</v>
      </c>
      <c r="I11" s="52">
        <v>18.8</v>
      </c>
      <c r="J11" s="52">
        <v>19.8</v>
      </c>
      <c r="K11" s="52">
        <f>SUM(L11:M11)</f>
        <v>171.8</v>
      </c>
      <c r="L11" s="52">
        <v>154.4</v>
      </c>
      <c r="M11" s="52">
        <v>17.4</v>
      </c>
      <c r="N11" s="52">
        <v>19.8</v>
      </c>
      <c r="O11" s="52">
        <f>SUM(P11:Q11)</f>
        <v>168.89999999999998</v>
      </c>
      <c r="P11" s="52">
        <v>154.7</v>
      </c>
      <c r="Q11" s="52">
        <v>14.2</v>
      </c>
      <c r="R11" s="52">
        <v>20.3</v>
      </c>
      <c r="S11" s="52">
        <f>SUM(T11:U11)</f>
        <v>170.5</v>
      </c>
      <c r="T11" s="52">
        <v>156.9</v>
      </c>
      <c r="U11" s="52">
        <v>13.6</v>
      </c>
      <c r="V11" s="53" t="s">
        <v>223</v>
      </c>
      <c r="W11" s="53" t="s">
        <v>223</v>
      </c>
      <c r="X11" s="53" t="s">
        <v>223</v>
      </c>
      <c r="Y11" s="53" t="s">
        <v>223</v>
      </c>
      <c r="Z11" s="53">
        <v>21.2</v>
      </c>
      <c r="AA11" s="52">
        <f>SUM(AB11:AC11)</f>
        <v>172.5</v>
      </c>
      <c r="AB11" s="52">
        <v>155.3</v>
      </c>
      <c r="AC11" s="52">
        <v>17.2</v>
      </c>
      <c r="AD11" s="19"/>
    </row>
    <row r="12" spans="1:30" s="4" customFormat="1" ht="15" customHeight="1">
      <c r="A12" s="224">
        <v>8</v>
      </c>
      <c r="B12" s="80">
        <f>AVERAGE(B14:B17,B19:B22,B24:B27)</f>
        <v>20.53333333333333</v>
      </c>
      <c r="C12" s="79">
        <v>169.7</v>
      </c>
      <c r="D12" s="79">
        <v>159</v>
      </c>
      <c r="E12" s="79">
        <f>AVERAGE(E14:E17,E19:E22,E24:E27)</f>
        <v>10.691666666666665</v>
      </c>
      <c r="F12" s="79">
        <v>21</v>
      </c>
      <c r="G12" s="79">
        <v>178.4</v>
      </c>
      <c r="H12" s="79">
        <f aca="true" t="shared" si="0" ref="H12:U12">AVERAGE(H14:H17,H19:H22,H24:H27)</f>
        <v>163.20833333333334</v>
      </c>
      <c r="I12" s="79">
        <f t="shared" si="0"/>
        <v>15.450000000000001</v>
      </c>
      <c r="J12" s="79">
        <f t="shared" si="0"/>
        <v>20.241666666666664</v>
      </c>
      <c r="K12" s="79">
        <f t="shared" si="0"/>
        <v>176.49166666666665</v>
      </c>
      <c r="L12" s="79">
        <f t="shared" si="0"/>
        <v>155.43333333333334</v>
      </c>
      <c r="M12" s="79">
        <f t="shared" si="0"/>
        <v>21.058333333333334</v>
      </c>
      <c r="N12" s="79">
        <f t="shared" si="0"/>
        <v>19.508333333333336</v>
      </c>
      <c r="O12" s="79">
        <v>161.5</v>
      </c>
      <c r="P12" s="79">
        <f t="shared" si="0"/>
        <v>150.82500000000002</v>
      </c>
      <c r="Q12" s="79">
        <f t="shared" si="0"/>
        <v>10.9</v>
      </c>
      <c r="R12" s="79">
        <f t="shared" si="0"/>
        <v>20.174999999999997</v>
      </c>
      <c r="S12" s="79">
        <v>170.1</v>
      </c>
      <c r="T12" s="79">
        <f t="shared" si="0"/>
        <v>155.33333333333334</v>
      </c>
      <c r="U12" s="79">
        <f t="shared" si="0"/>
        <v>14.458333333333334</v>
      </c>
      <c r="V12" s="22" t="s">
        <v>223</v>
      </c>
      <c r="W12" s="22" t="s">
        <v>223</v>
      </c>
      <c r="X12" s="22" t="s">
        <v>223</v>
      </c>
      <c r="Y12" s="22" t="s">
        <v>223</v>
      </c>
      <c r="Z12" s="22">
        <f>AVERAGE(Z14:Z17,Z19:Z22,Z24:Z27)</f>
        <v>20.45</v>
      </c>
      <c r="AA12" s="22">
        <f>AVERAGE(AA14:AA17,AA19:AA22,AA24:AA27)</f>
        <v>165.95</v>
      </c>
      <c r="AB12" s="22">
        <v>148.2</v>
      </c>
      <c r="AC12" s="22">
        <v>17.8</v>
      </c>
      <c r="AD12" s="245"/>
    </row>
    <row r="13" spans="1:29" ht="15" customHeight="1">
      <c r="A13" s="29"/>
      <c r="B13" s="63"/>
      <c r="C13" s="29"/>
      <c r="D13" s="29"/>
      <c r="E13" s="29"/>
      <c r="F13" s="29"/>
      <c r="G13" s="29"/>
      <c r="H13" s="5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30" ht="15" customHeight="1">
      <c r="A14" s="108" t="s">
        <v>406</v>
      </c>
      <c r="B14" s="69">
        <v>18.3</v>
      </c>
      <c r="C14" s="52">
        <f>SUM(D14:E14)</f>
        <v>150.8</v>
      </c>
      <c r="D14" s="53">
        <v>141.3</v>
      </c>
      <c r="E14" s="53">
        <v>9.5</v>
      </c>
      <c r="F14" s="53">
        <v>19.2</v>
      </c>
      <c r="G14" s="52">
        <f>SUM(H14:I14)</f>
        <v>161.8</v>
      </c>
      <c r="H14" s="53">
        <v>145.9</v>
      </c>
      <c r="I14" s="53">
        <v>15.9</v>
      </c>
      <c r="J14" s="53">
        <v>16.9</v>
      </c>
      <c r="K14" s="52">
        <f>SUM(L14:M14)</f>
        <v>146.5</v>
      </c>
      <c r="L14" s="53">
        <v>130.9</v>
      </c>
      <c r="M14" s="53">
        <v>15.6</v>
      </c>
      <c r="N14" s="53">
        <v>18</v>
      </c>
      <c r="O14" s="52">
        <f>SUM(P14:Q14)</f>
        <v>151.3</v>
      </c>
      <c r="P14" s="53">
        <v>142</v>
      </c>
      <c r="Q14" s="53">
        <v>9.3</v>
      </c>
      <c r="R14" s="53">
        <v>17.5</v>
      </c>
      <c r="S14" s="52">
        <f>SUM(T14:U14)</f>
        <v>146.5</v>
      </c>
      <c r="T14" s="53">
        <v>134.2</v>
      </c>
      <c r="U14" s="53">
        <v>12.3</v>
      </c>
      <c r="V14" s="53" t="s">
        <v>223</v>
      </c>
      <c r="W14" s="53" t="s">
        <v>6</v>
      </c>
      <c r="X14" s="53" t="s">
        <v>223</v>
      </c>
      <c r="Y14" s="53" t="s">
        <v>223</v>
      </c>
      <c r="Z14" s="53">
        <v>20.2</v>
      </c>
      <c r="AA14" s="52">
        <f>SUM(AB14:AC14)</f>
        <v>163.2</v>
      </c>
      <c r="AB14" s="53">
        <v>143.6</v>
      </c>
      <c r="AC14" s="53">
        <v>19.6</v>
      </c>
      <c r="AD14" s="20"/>
    </row>
    <row r="15" spans="1:30" ht="15" customHeight="1">
      <c r="A15" s="232">
        <v>2</v>
      </c>
      <c r="B15" s="69">
        <v>21.3</v>
      </c>
      <c r="C15" s="52">
        <f aca="true" t="shared" si="1" ref="C15:C31">SUM(D15:E15)</f>
        <v>175.7</v>
      </c>
      <c r="D15" s="53">
        <v>165.1</v>
      </c>
      <c r="E15" s="53">
        <v>10.6</v>
      </c>
      <c r="F15" s="53">
        <v>21.3</v>
      </c>
      <c r="G15" s="52">
        <f aca="true" t="shared" si="2" ref="G15:G31">SUM(H15:I15)</f>
        <v>184.79999999999998</v>
      </c>
      <c r="H15" s="53">
        <v>166.6</v>
      </c>
      <c r="I15" s="53">
        <v>18.2</v>
      </c>
      <c r="J15" s="53">
        <v>20.8</v>
      </c>
      <c r="K15" s="52">
        <f aca="true" t="shared" si="3" ref="K15:K31">SUM(L15:M15)</f>
        <v>180.5</v>
      </c>
      <c r="L15" s="53">
        <v>161.7</v>
      </c>
      <c r="M15" s="53">
        <v>18.8</v>
      </c>
      <c r="N15" s="53">
        <v>20</v>
      </c>
      <c r="O15" s="52">
        <f aca="true" t="shared" si="4" ref="O15:O31">SUM(P15:Q15)</f>
        <v>163.9</v>
      </c>
      <c r="P15" s="53">
        <v>153.5</v>
      </c>
      <c r="Q15" s="53">
        <v>10.4</v>
      </c>
      <c r="R15" s="53">
        <v>21.1</v>
      </c>
      <c r="S15" s="52">
        <f aca="true" t="shared" si="5" ref="S15:S31">SUM(T15:U15)</f>
        <v>178.9</v>
      </c>
      <c r="T15" s="53">
        <v>162.3</v>
      </c>
      <c r="U15" s="53">
        <v>16.6</v>
      </c>
      <c r="V15" s="53" t="s">
        <v>223</v>
      </c>
      <c r="W15" s="53" t="s">
        <v>6</v>
      </c>
      <c r="X15" s="53" t="s">
        <v>223</v>
      </c>
      <c r="Y15" s="53" t="s">
        <v>223</v>
      </c>
      <c r="Z15" s="53">
        <v>20.6</v>
      </c>
      <c r="AA15" s="52">
        <f aca="true" t="shared" si="6" ref="AA15:AA31">SUM(AB15:AC15)</f>
        <v>169.5</v>
      </c>
      <c r="AB15" s="53">
        <v>149.5</v>
      </c>
      <c r="AC15" s="53">
        <v>20</v>
      </c>
      <c r="AD15" s="20"/>
    </row>
    <row r="16" spans="1:30" ht="15" customHeight="1">
      <c r="A16" s="232">
        <v>3</v>
      </c>
      <c r="B16" s="69">
        <v>19.9</v>
      </c>
      <c r="C16" s="52">
        <f t="shared" si="1"/>
        <v>167.2</v>
      </c>
      <c r="D16" s="53">
        <v>156.1</v>
      </c>
      <c r="E16" s="53">
        <v>11.1</v>
      </c>
      <c r="F16" s="53">
        <v>21.1</v>
      </c>
      <c r="G16" s="52">
        <f t="shared" si="2"/>
        <v>179.9</v>
      </c>
      <c r="H16" s="53">
        <v>166</v>
      </c>
      <c r="I16" s="53">
        <v>13.9</v>
      </c>
      <c r="J16" s="53">
        <v>19.9</v>
      </c>
      <c r="K16" s="52">
        <f t="shared" si="3"/>
        <v>173.7</v>
      </c>
      <c r="L16" s="53">
        <v>153.6</v>
      </c>
      <c r="M16" s="53">
        <v>20.1</v>
      </c>
      <c r="N16" s="53">
        <v>19.8</v>
      </c>
      <c r="O16" s="52">
        <f t="shared" si="4"/>
        <v>161.2</v>
      </c>
      <c r="P16" s="53">
        <v>151.2</v>
      </c>
      <c r="Q16" s="53">
        <v>10</v>
      </c>
      <c r="R16" s="53">
        <v>20.9</v>
      </c>
      <c r="S16" s="52">
        <f t="shared" si="5"/>
        <v>179.7</v>
      </c>
      <c r="T16" s="53">
        <v>161.7</v>
      </c>
      <c r="U16" s="53">
        <v>18</v>
      </c>
      <c r="V16" s="53" t="s">
        <v>223</v>
      </c>
      <c r="W16" s="53" t="s">
        <v>6</v>
      </c>
      <c r="X16" s="53" t="s">
        <v>223</v>
      </c>
      <c r="Y16" s="53" t="s">
        <v>223</v>
      </c>
      <c r="Z16" s="53">
        <v>20.2</v>
      </c>
      <c r="AA16" s="52">
        <f t="shared" si="6"/>
        <v>164.20000000000002</v>
      </c>
      <c r="AB16" s="53">
        <v>146.9</v>
      </c>
      <c r="AC16" s="53">
        <v>17.3</v>
      </c>
      <c r="AD16" s="20"/>
    </row>
    <row r="17" spans="1:30" ht="15" customHeight="1">
      <c r="A17" s="232">
        <v>4</v>
      </c>
      <c r="B17" s="69">
        <v>21.7</v>
      </c>
      <c r="C17" s="52">
        <f t="shared" si="1"/>
        <v>180.7</v>
      </c>
      <c r="D17" s="53">
        <v>168.1</v>
      </c>
      <c r="E17" s="53">
        <v>12.6</v>
      </c>
      <c r="F17" s="53">
        <v>21.9</v>
      </c>
      <c r="G17" s="52">
        <f t="shared" si="2"/>
        <v>184</v>
      </c>
      <c r="H17" s="53">
        <v>171.7</v>
      </c>
      <c r="I17" s="53">
        <v>12.3</v>
      </c>
      <c r="J17" s="53">
        <v>21.7</v>
      </c>
      <c r="K17" s="52">
        <f t="shared" si="3"/>
        <v>186.5</v>
      </c>
      <c r="L17" s="53">
        <v>167</v>
      </c>
      <c r="M17" s="53">
        <v>19.5</v>
      </c>
      <c r="N17" s="53">
        <v>20.2</v>
      </c>
      <c r="O17" s="52">
        <f t="shared" si="4"/>
        <v>169.3</v>
      </c>
      <c r="P17" s="53">
        <v>158.4</v>
      </c>
      <c r="Q17" s="53">
        <v>10.9</v>
      </c>
      <c r="R17" s="53">
        <v>21.4</v>
      </c>
      <c r="S17" s="52">
        <f t="shared" si="5"/>
        <v>180.10000000000002</v>
      </c>
      <c r="T17" s="53">
        <v>165.3</v>
      </c>
      <c r="U17" s="53">
        <v>14.8</v>
      </c>
      <c r="V17" s="53" t="s">
        <v>223</v>
      </c>
      <c r="W17" s="53" t="s">
        <v>6</v>
      </c>
      <c r="X17" s="53" t="s">
        <v>223</v>
      </c>
      <c r="Y17" s="53" t="s">
        <v>223</v>
      </c>
      <c r="Z17" s="53">
        <v>21.5</v>
      </c>
      <c r="AA17" s="52">
        <f t="shared" si="6"/>
        <v>176.4</v>
      </c>
      <c r="AB17" s="53">
        <v>155</v>
      </c>
      <c r="AC17" s="53">
        <v>21.4</v>
      </c>
      <c r="AD17" s="20"/>
    </row>
    <row r="18" spans="1:30" ht="15" customHeight="1">
      <c r="A18" s="233"/>
      <c r="B18" s="63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1:30" ht="15" customHeight="1">
      <c r="A19" s="232">
        <v>5</v>
      </c>
      <c r="B19" s="69">
        <v>18.2</v>
      </c>
      <c r="C19" s="52">
        <f t="shared" si="1"/>
        <v>153</v>
      </c>
      <c r="D19" s="53">
        <v>141.3</v>
      </c>
      <c r="E19" s="53">
        <v>11.7</v>
      </c>
      <c r="F19" s="53">
        <v>20.1</v>
      </c>
      <c r="G19" s="52">
        <f t="shared" si="2"/>
        <v>167.1</v>
      </c>
      <c r="H19" s="53">
        <v>156.2</v>
      </c>
      <c r="I19" s="53">
        <v>10.9</v>
      </c>
      <c r="J19" s="53">
        <v>17.7</v>
      </c>
      <c r="K19" s="52">
        <f t="shared" si="3"/>
        <v>155.1</v>
      </c>
      <c r="L19" s="53">
        <v>136.5</v>
      </c>
      <c r="M19" s="53">
        <v>18.6</v>
      </c>
      <c r="N19" s="53">
        <v>18.6</v>
      </c>
      <c r="O19" s="52">
        <f t="shared" si="4"/>
        <v>150.89999999999998</v>
      </c>
      <c r="P19" s="53">
        <v>142.2</v>
      </c>
      <c r="Q19" s="53">
        <v>8.7</v>
      </c>
      <c r="R19" s="53">
        <v>18.6</v>
      </c>
      <c r="S19" s="52">
        <f t="shared" si="5"/>
        <v>155.79999999999998</v>
      </c>
      <c r="T19" s="53">
        <v>143.7</v>
      </c>
      <c r="U19" s="53">
        <v>12.1</v>
      </c>
      <c r="V19" s="53" t="s">
        <v>223</v>
      </c>
      <c r="W19" s="53" t="s">
        <v>6</v>
      </c>
      <c r="X19" s="53" t="s">
        <v>223</v>
      </c>
      <c r="Y19" s="53" t="s">
        <v>223</v>
      </c>
      <c r="Z19" s="53">
        <v>20.3</v>
      </c>
      <c r="AA19" s="52">
        <f t="shared" si="6"/>
        <v>163.79999999999998</v>
      </c>
      <c r="AB19" s="53">
        <v>147.6</v>
      </c>
      <c r="AC19" s="53">
        <v>16.2</v>
      </c>
      <c r="AD19" s="20"/>
    </row>
    <row r="20" spans="1:30" ht="15" customHeight="1">
      <c r="A20" s="232">
        <v>6</v>
      </c>
      <c r="B20" s="69">
        <v>22.1</v>
      </c>
      <c r="C20" s="52">
        <f t="shared" si="1"/>
        <v>180.4</v>
      </c>
      <c r="D20" s="53">
        <v>171.3</v>
      </c>
      <c r="E20" s="53">
        <v>9.1</v>
      </c>
      <c r="F20" s="53">
        <v>21.6</v>
      </c>
      <c r="G20" s="52">
        <f t="shared" si="2"/>
        <v>181.3</v>
      </c>
      <c r="H20" s="53">
        <v>166.3</v>
      </c>
      <c r="I20" s="53">
        <v>15</v>
      </c>
      <c r="J20" s="53">
        <v>22.1</v>
      </c>
      <c r="K20" s="52">
        <f t="shared" si="3"/>
        <v>190.2</v>
      </c>
      <c r="L20" s="53">
        <v>168.6</v>
      </c>
      <c r="M20" s="53">
        <v>21.6</v>
      </c>
      <c r="N20" s="53">
        <v>19.7</v>
      </c>
      <c r="O20" s="52">
        <f t="shared" si="4"/>
        <v>162.4</v>
      </c>
      <c r="P20" s="53">
        <v>151.3</v>
      </c>
      <c r="Q20" s="53">
        <v>11.1</v>
      </c>
      <c r="R20" s="53">
        <v>21.1</v>
      </c>
      <c r="S20" s="52">
        <f t="shared" si="5"/>
        <v>176.4</v>
      </c>
      <c r="T20" s="53">
        <v>162.5</v>
      </c>
      <c r="U20" s="53">
        <v>13.9</v>
      </c>
      <c r="V20" s="53" t="s">
        <v>223</v>
      </c>
      <c r="W20" s="53" t="s">
        <v>6</v>
      </c>
      <c r="X20" s="53" t="s">
        <v>223</v>
      </c>
      <c r="Y20" s="53" t="s">
        <v>223</v>
      </c>
      <c r="Z20" s="53">
        <v>20.8</v>
      </c>
      <c r="AA20" s="52">
        <f t="shared" si="6"/>
        <v>168.5</v>
      </c>
      <c r="AB20" s="53">
        <v>150.9</v>
      </c>
      <c r="AC20" s="53">
        <v>17.6</v>
      </c>
      <c r="AD20" s="20"/>
    </row>
    <row r="21" spans="1:30" ht="15" customHeight="1">
      <c r="A21" s="232">
        <v>7</v>
      </c>
      <c r="B21" s="69">
        <v>21.3</v>
      </c>
      <c r="C21" s="52">
        <f t="shared" si="1"/>
        <v>174.8</v>
      </c>
      <c r="D21" s="53">
        <v>165.3</v>
      </c>
      <c r="E21" s="53">
        <v>9.5</v>
      </c>
      <c r="F21" s="53">
        <v>21.7</v>
      </c>
      <c r="G21" s="52">
        <f t="shared" si="2"/>
        <v>182.5</v>
      </c>
      <c r="H21" s="53">
        <v>166.9</v>
      </c>
      <c r="I21" s="53">
        <v>15.6</v>
      </c>
      <c r="J21" s="53">
        <v>21.1</v>
      </c>
      <c r="K21" s="52">
        <f t="shared" si="3"/>
        <v>183.6</v>
      </c>
      <c r="L21" s="53">
        <v>161.2</v>
      </c>
      <c r="M21" s="53">
        <v>22.4</v>
      </c>
      <c r="N21" s="53">
        <v>20.5</v>
      </c>
      <c r="O21" s="52">
        <f t="shared" si="4"/>
        <v>172.1</v>
      </c>
      <c r="P21" s="53">
        <v>160.4</v>
      </c>
      <c r="Q21" s="53">
        <v>11.7</v>
      </c>
      <c r="R21" s="53">
        <v>20.6</v>
      </c>
      <c r="S21" s="52">
        <f t="shared" si="5"/>
        <v>173.1</v>
      </c>
      <c r="T21" s="53">
        <v>159.2</v>
      </c>
      <c r="U21" s="53">
        <v>13.9</v>
      </c>
      <c r="V21" s="53" t="s">
        <v>223</v>
      </c>
      <c r="W21" s="53" t="s">
        <v>6</v>
      </c>
      <c r="X21" s="53" t="s">
        <v>223</v>
      </c>
      <c r="Y21" s="53" t="s">
        <v>223</v>
      </c>
      <c r="Z21" s="53">
        <v>21.1</v>
      </c>
      <c r="AA21" s="52">
        <f t="shared" si="6"/>
        <v>169.1</v>
      </c>
      <c r="AB21" s="53">
        <v>153.7</v>
      </c>
      <c r="AC21" s="53">
        <v>15.4</v>
      </c>
      <c r="AD21" s="20"/>
    </row>
    <row r="22" spans="1:30" ht="15" customHeight="1">
      <c r="A22" s="232">
        <v>8</v>
      </c>
      <c r="B22" s="69">
        <v>19</v>
      </c>
      <c r="C22" s="52">
        <f t="shared" si="1"/>
        <v>157.3</v>
      </c>
      <c r="D22" s="53">
        <v>147.5</v>
      </c>
      <c r="E22" s="53">
        <v>9.8</v>
      </c>
      <c r="F22" s="53">
        <v>20.4</v>
      </c>
      <c r="G22" s="52">
        <f t="shared" si="2"/>
        <v>172</v>
      </c>
      <c r="H22" s="53">
        <v>157</v>
      </c>
      <c r="I22" s="53">
        <v>15</v>
      </c>
      <c r="J22" s="53">
        <v>18.3</v>
      </c>
      <c r="K22" s="52">
        <f t="shared" si="3"/>
        <v>163.1</v>
      </c>
      <c r="L22" s="53">
        <v>140.5</v>
      </c>
      <c r="M22" s="53">
        <v>22.6</v>
      </c>
      <c r="N22" s="53">
        <v>18.3</v>
      </c>
      <c r="O22" s="52">
        <f t="shared" si="4"/>
        <v>152.3</v>
      </c>
      <c r="P22" s="53">
        <v>141.4</v>
      </c>
      <c r="Q22" s="53">
        <v>10.9</v>
      </c>
      <c r="R22" s="53">
        <v>19.1</v>
      </c>
      <c r="S22" s="52">
        <f t="shared" si="5"/>
        <v>159.70000000000002</v>
      </c>
      <c r="T22" s="53">
        <v>145.9</v>
      </c>
      <c r="U22" s="53">
        <v>13.8</v>
      </c>
      <c r="V22" s="53" t="s">
        <v>223</v>
      </c>
      <c r="W22" s="53" t="s">
        <v>6</v>
      </c>
      <c r="X22" s="53" t="s">
        <v>223</v>
      </c>
      <c r="Y22" s="53" t="s">
        <v>223</v>
      </c>
      <c r="Z22" s="53">
        <v>19.6</v>
      </c>
      <c r="AA22" s="52">
        <f t="shared" si="6"/>
        <v>159.7</v>
      </c>
      <c r="AB22" s="53">
        <v>143.5</v>
      </c>
      <c r="AC22" s="53">
        <v>16.2</v>
      </c>
      <c r="AD22" s="20"/>
    </row>
    <row r="23" spans="1:30" ht="15" customHeight="1">
      <c r="A23" s="233"/>
      <c r="B23" s="6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</row>
    <row r="24" spans="1:30" ht="15" customHeight="1">
      <c r="A24" s="232">
        <v>9</v>
      </c>
      <c r="B24" s="69">
        <v>21.7</v>
      </c>
      <c r="C24" s="52">
        <f t="shared" si="1"/>
        <v>179.4</v>
      </c>
      <c r="D24" s="53">
        <v>168.4</v>
      </c>
      <c r="E24" s="53">
        <v>11</v>
      </c>
      <c r="F24" s="53">
        <v>21.4</v>
      </c>
      <c r="G24" s="52">
        <f t="shared" si="2"/>
        <v>179.79999999999998</v>
      </c>
      <c r="H24" s="53">
        <v>164.7</v>
      </c>
      <c r="I24" s="53">
        <v>15.1</v>
      </c>
      <c r="J24" s="53">
        <v>21.6</v>
      </c>
      <c r="K24" s="52">
        <f t="shared" si="3"/>
        <v>188.9</v>
      </c>
      <c r="L24" s="53">
        <v>164.9</v>
      </c>
      <c r="M24" s="53">
        <v>24</v>
      </c>
      <c r="N24" s="53">
        <v>19.2</v>
      </c>
      <c r="O24" s="52">
        <f t="shared" si="4"/>
        <v>157.7</v>
      </c>
      <c r="P24" s="53">
        <v>147</v>
      </c>
      <c r="Q24" s="53">
        <v>10.7</v>
      </c>
      <c r="R24" s="53">
        <v>20</v>
      </c>
      <c r="S24" s="52">
        <f t="shared" si="5"/>
        <v>169.2</v>
      </c>
      <c r="T24" s="53">
        <v>154.7</v>
      </c>
      <c r="U24" s="53">
        <v>14.5</v>
      </c>
      <c r="V24" s="53" t="s">
        <v>223</v>
      </c>
      <c r="W24" s="53" t="s">
        <v>6</v>
      </c>
      <c r="X24" s="53" t="s">
        <v>223</v>
      </c>
      <c r="Y24" s="53" t="s">
        <v>223</v>
      </c>
      <c r="Z24" s="53">
        <v>20.1</v>
      </c>
      <c r="AA24" s="52">
        <f t="shared" si="6"/>
        <v>161</v>
      </c>
      <c r="AB24" s="53">
        <v>144.6</v>
      </c>
      <c r="AC24" s="53">
        <v>16.4</v>
      </c>
      <c r="AD24" s="20"/>
    </row>
    <row r="25" spans="1:30" ht="15" customHeight="1">
      <c r="A25" s="232">
        <v>10</v>
      </c>
      <c r="B25" s="69">
        <v>20.1</v>
      </c>
      <c r="C25" s="52">
        <f t="shared" si="1"/>
        <v>166.6</v>
      </c>
      <c r="D25" s="53">
        <v>155.9</v>
      </c>
      <c r="E25" s="53">
        <v>10.7</v>
      </c>
      <c r="F25" s="53">
        <v>21.6</v>
      </c>
      <c r="G25" s="52">
        <f t="shared" si="2"/>
        <v>181.5</v>
      </c>
      <c r="H25" s="53">
        <v>165.7</v>
      </c>
      <c r="I25" s="53">
        <v>15.8</v>
      </c>
      <c r="J25" s="53">
        <v>20</v>
      </c>
      <c r="K25" s="52">
        <f t="shared" si="3"/>
        <v>174.1</v>
      </c>
      <c r="L25" s="53">
        <v>152</v>
      </c>
      <c r="M25" s="53">
        <v>22.1</v>
      </c>
      <c r="N25" s="53">
        <v>19.8</v>
      </c>
      <c r="O25" s="52">
        <f t="shared" si="4"/>
        <v>165.9</v>
      </c>
      <c r="P25" s="53">
        <v>154</v>
      </c>
      <c r="Q25" s="53">
        <v>11.9</v>
      </c>
      <c r="R25" s="53">
        <v>20.1</v>
      </c>
      <c r="S25" s="52">
        <f t="shared" si="5"/>
        <v>169.1</v>
      </c>
      <c r="T25" s="53">
        <v>154.5</v>
      </c>
      <c r="U25" s="53">
        <v>14.6</v>
      </c>
      <c r="V25" s="53" t="s">
        <v>223</v>
      </c>
      <c r="W25" s="53" t="s">
        <v>6</v>
      </c>
      <c r="X25" s="53" t="s">
        <v>223</v>
      </c>
      <c r="Y25" s="53" t="s">
        <v>223</v>
      </c>
      <c r="Z25" s="53">
        <v>20.9</v>
      </c>
      <c r="AA25" s="52">
        <f t="shared" si="6"/>
        <v>169</v>
      </c>
      <c r="AB25" s="53">
        <v>150.6</v>
      </c>
      <c r="AC25" s="53">
        <v>18.4</v>
      </c>
      <c r="AD25" s="20"/>
    </row>
    <row r="26" spans="1:30" ht="15" customHeight="1">
      <c r="A26" s="232">
        <v>11</v>
      </c>
      <c r="B26" s="69">
        <v>21.6</v>
      </c>
      <c r="C26" s="52">
        <f t="shared" si="1"/>
        <v>179.29999999999998</v>
      </c>
      <c r="D26" s="53">
        <v>167.7</v>
      </c>
      <c r="E26" s="53">
        <v>11.6</v>
      </c>
      <c r="F26" s="53">
        <v>21.9</v>
      </c>
      <c r="G26" s="52">
        <f t="shared" si="2"/>
        <v>187.5</v>
      </c>
      <c r="H26" s="53">
        <v>168.8</v>
      </c>
      <c r="I26" s="53">
        <v>18.7</v>
      </c>
      <c r="J26" s="53">
        <v>21.6</v>
      </c>
      <c r="K26" s="52">
        <f t="shared" si="3"/>
        <v>189.5</v>
      </c>
      <c r="L26" s="53">
        <v>165.5</v>
      </c>
      <c r="M26" s="53">
        <v>24</v>
      </c>
      <c r="N26" s="53">
        <v>20.4</v>
      </c>
      <c r="O26" s="52">
        <f t="shared" si="4"/>
        <v>172.1</v>
      </c>
      <c r="P26" s="53">
        <v>158.4</v>
      </c>
      <c r="Q26" s="53">
        <v>13.7</v>
      </c>
      <c r="R26" s="53">
        <v>21</v>
      </c>
      <c r="S26" s="52">
        <f t="shared" si="5"/>
        <v>176.3</v>
      </c>
      <c r="T26" s="53">
        <v>161.4</v>
      </c>
      <c r="U26" s="53">
        <v>14.9</v>
      </c>
      <c r="V26" s="53" t="s">
        <v>223</v>
      </c>
      <c r="W26" s="53" t="s">
        <v>6</v>
      </c>
      <c r="X26" s="53" t="s">
        <v>223</v>
      </c>
      <c r="Y26" s="53" t="s">
        <v>223</v>
      </c>
      <c r="Z26" s="53">
        <v>20.5</v>
      </c>
      <c r="AA26" s="52">
        <f t="shared" si="6"/>
        <v>167.5</v>
      </c>
      <c r="AB26" s="53">
        <v>146.9</v>
      </c>
      <c r="AC26" s="53">
        <v>20.6</v>
      </c>
      <c r="AD26" s="20"/>
    </row>
    <row r="27" spans="1:30" ht="15" customHeight="1">
      <c r="A27" s="232">
        <v>12</v>
      </c>
      <c r="B27" s="69">
        <v>21.2</v>
      </c>
      <c r="C27" s="52">
        <f t="shared" si="1"/>
        <v>176</v>
      </c>
      <c r="D27" s="53">
        <v>164.9</v>
      </c>
      <c r="E27" s="53">
        <v>11.1</v>
      </c>
      <c r="F27" s="53">
        <v>21.2</v>
      </c>
      <c r="G27" s="52">
        <f t="shared" si="2"/>
        <v>181.7</v>
      </c>
      <c r="H27" s="53">
        <v>162.7</v>
      </c>
      <c r="I27" s="53">
        <v>19</v>
      </c>
      <c r="J27" s="53">
        <v>21.2</v>
      </c>
      <c r="K27" s="52">
        <f t="shared" si="3"/>
        <v>186.20000000000002</v>
      </c>
      <c r="L27" s="53">
        <v>162.8</v>
      </c>
      <c r="M27" s="53">
        <v>23.4</v>
      </c>
      <c r="N27" s="53">
        <v>19.6</v>
      </c>
      <c r="O27" s="52">
        <f t="shared" si="4"/>
        <v>161.6</v>
      </c>
      <c r="P27" s="53">
        <v>150.1</v>
      </c>
      <c r="Q27" s="53">
        <v>11.5</v>
      </c>
      <c r="R27" s="53">
        <v>20.7</v>
      </c>
      <c r="S27" s="52">
        <f t="shared" si="5"/>
        <v>172.7</v>
      </c>
      <c r="T27" s="53">
        <v>158.6</v>
      </c>
      <c r="U27" s="53">
        <v>14.1</v>
      </c>
      <c r="V27" s="53" t="s">
        <v>223</v>
      </c>
      <c r="W27" s="53" t="s">
        <v>6</v>
      </c>
      <c r="X27" s="53" t="s">
        <v>223</v>
      </c>
      <c r="Y27" s="53" t="s">
        <v>223</v>
      </c>
      <c r="Z27" s="53">
        <v>19.6</v>
      </c>
      <c r="AA27" s="52">
        <f t="shared" si="6"/>
        <v>159.5</v>
      </c>
      <c r="AB27" s="53">
        <v>141</v>
      </c>
      <c r="AC27" s="53">
        <v>18.5</v>
      </c>
      <c r="AD27" s="20"/>
    </row>
    <row r="28" spans="1:29" ht="15" customHeight="1">
      <c r="A28" s="231"/>
      <c r="B28" s="69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</row>
    <row r="29" spans="1:29" s="4" customFormat="1" ht="15" customHeight="1">
      <c r="A29" s="24" t="s">
        <v>42</v>
      </c>
      <c r="B29" s="6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29"/>
    </row>
    <row r="30" spans="1:30" ht="15" customHeight="1">
      <c r="A30" s="108" t="s">
        <v>405</v>
      </c>
      <c r="B30" s="69">
        <v>20.4</v>
      </c>
      <c r="C30" s="52">
        <f t="shared" si="1"/>
        <v>165.4</v>
      </c>
      <c r="D30" s="52">
        <v>155.4</v>
      </c>
      <c r="E30" s="52">
        <v>10</v>
      </c>
      <c r="F30" s="52">
        <v>20.8</v>
      </c>
      <c r="G30" s="52">
        <f t="shared" si="2"/>
        <v>179.9</v>
      </c>
      <c r="H30" s="52">
        <v>161.5</v>
      </c>
      <c r="I30" s="52">
        <v>18.4</v>
      </c>
      <c r="J30" s="52">
        <v>20</v>
      </c>
      <c r="K30" s="52">
        <f t="shared" si="3"/>
        <v>171.4</v>
      </c>
      <c r="L30" s="52">
        <v>155.8</v>
      </c>
      <c r="M30" s="52">
        <v>15.6</v>
      </c>
      <c r="N30" s="52">
        <v>20.6</v>
      </c>
      <c r="O30" s="52">
        <f t="shared" si="4"/>
        <v>179.3</v>
      </c>
      <c r="P30" s="52">
        <v>159.9</v>
      </c>
      <c r="Q30" s="52">
        <v>19.4</v>
      </c>
      <c r="R30" s="52">
        <v>20.2</v>
      </c>
      <c r="S30" s="52">
        <f t="shared" si="5"/>
        <v>171.9</v>
      </c>
      <c r="T30" s="52">
        <v>156.3</v>
      </c>
      <c r="U30" s="52">
        <v>15.6</v>
      </c>
      <c r="V30" s="53" t="s">
        <v>223</v>
      </c>
      <c r="W30" s="68" t="s">
        <v>6</v>
      </c>
      <c r="X30" s="53" t="s">
        <v>223</v>
      </c>
      <c r="Y30" s="53" t="s">
        <v>223</v>
      </c>
      <c r="Z30" s="52">
        <v>21.6</v>
      </c>
      <c r="AA30" s="52">
        <f t="shared" si="6"/>
        <v>177.29999999999998</v>
      </c>
      <c r="AB30" s="52">
        <v>159.1</v>
      </c>
      <c r="AC30" s="52">
        <v>18.2</v>
      </c>
      <c r="AD30" s="19"/>
    </row>
    <row r="31" spans="1:30" ht="15" customHeight="1">
      <c r="A31" s="164">
        <v>7</v>
      </c>
      <c r="B31" s="69">
        <v>20.3</v>
      </c>
      <c r="C31" s="52">
        <f t="shared" si="1"/>
        <v>168.79999999999998</v>
      </c>
      <c r="D31" s="52">
        <v>154.6</v>
      </c>
      <c r="E31" s="52">
        <v>14.2</v>
      </c>
      <c r="F31" s="52">
        <v>20.5</v>
      </c>
      <c r="G31" s="52">
        <f t="shared" si="2"/>
        <v>182.4</v>
      </c>
      <c r="H31" s="52">
        <v>159.4</v>
      </c>
      <c r="I31" s="52">
        <v>23</v>
      </c>
      <c r="J31" s="52">
        <v>19.7</v>
      </c>
      <c r="K31" s="52">
        <f t="shared" si="3"/>
        <v>173.4</v>
      </c>
      <c r="L31" s="52">
        <v>154.1</v>
      </c>
      <c r="M31" s="52">
        <v>19.3</v>
      </c>
      <c r="N31" s="52">
        <v>20.3</v>
      </c>
      <c r="O31" s="52">
        <f t="shared" si="4"/>
        <v>178.29999999999998</v>
      </c>
      <c r="P31" s="52">
        <v>157.1</v>
      </c>
      <c r="Q31" s="52">
        <v>21.2</v>
      </c>
      <c r="R31" s="52">
        <v>20.3</v>
      </c>
      <c r="S31" s="52">
        <f t="shared" si="5"/>
        <v>173.2</v>
      </c>
      <c r="T31" s="52">
        <v>156.5</v>
      </c>
      <c r="U31" s="52">
        <v>16.7</v>
      </c>
      <c r="V31" s="53" t="s">
        <v>223</v>
      </c>
      <c r="W31" s="68" t="s">
        <v>6</v>
      </c>
      <c r="X31" s="53" t="s">
        <v>223</v>
      </c>
      <c r="Y31" s="53" t="s">
        <v>223</v>
      </c>
      <c r="Z31" s="52">
        <v>21.4</v>
      </c>
      <c r="AA31" s="52">
        <f t="shared" si="6"/>
        <v>175.1</v>
      </c>
      <c r="AB31" s="52">
        <v>156.4</v>
      </c>
      <c r="AC31" s="52">
        <v>18.7</v>
      </c>
      <c r="AD31" s="19"/>
    </row>
    <row r="32" spans="1:30" s="4" customFormat="1" ht="15" customHeight="1">
      <c r="A32" s="224">
        <v>8</v>
      </c>
      <c r="B32" s="80">
        <f aca="true" t="shared" si="7" ref="B32:R32">AVERAGE(B34:B37,B39:B42,B44:B47)</f>
        <v>20.941666666666666</v>
      </c>
      <c r="C32" s="79">
        <v>179.4</v>
      </c>
      <c r="D32" s="79">
        <f t="shared" si="7"/>
        <v>163.57499999999996</v>
      </c>
      <c r="E32" s="79">
        <f t="shared" si="7"/>
        <v>16.175</v>
      </c>
      <c r="F32" s="79">
        <f t="shared" si="7"/>
        <v>21.425</v>
      </c>
      <c r="G32" s="79">
        <f t="shared" si="7"/>
        <v>186.15833333333333</v>
      </c>
      <c r="H32" s="79">
        <f t="shared" si="7"/>
        <v>165.85</v>
      </c>
      <c r="I32" s="79">
        <f t="shared" si="7"/>
        <v>20.308333333333334</v>
      </c>
      <c r="J32" s="79">
        <f t="shared" si="7"/>
        <v>20.23333333333333</v>
      </c>
      <c r="K32" s="79">
        <v>178.8</v>
      </c>
      <c r="L32" s="79">
        <f t="shared" si="7"/>
        <v>155.45</v>
      </c>
      <c r="M32" s="79">
        <f t="shared" si="7"/>
        <v>23.40833333333333</v>
      </c>
      <c r="N32" s="79">
        <f t="shared" si="7"/>
        <v>19.416666666666664</v>
      </c>
      <c r="O32" s="79">
        <v>167.5</v>
      </c>
      <c r="P32" s="79">
        <f t="shared" si="7"/>
        <v>151.10833333333332</v>
      </c>
      <c r="Q32" s="79">
        <f t="shared" si="7"/>
        <v>16.658333333333335</v>
      </c>
      <c r="R32" s="79">
        <f t="shared" si="7"/>
        <v>20.266666666666666</v>
      </c>
      <c r="S32" s="79">
        <v>173.3</v>
      </c>
      <c r="T32" s="79">
        <f>AVERAGE(T34:T37,T39:T42,T44:T47)</f>
        <v>155.975</v>
      </c>
      <c r="U32" s="79">
        <f>AVERAGE(U34:U37,U39:U42,U44:U47)</f>
        <v>17.000000000000004</v>
      </c>
      <c r="V32" s="22" t="s">
        <v>223</v>
      </c>
      <c r="W32" s="22" t="s">
        <v>6</v>
      </c>
      <c r="X32" s="22" t="s">
        <v>223</v>
      </c>
      <c r="Y32" s="22" t="s">
        <v>223</v>
      </c>
      <c r="Z32" s="79">
        <f>AVERAGE(Z34:Z37,Z39:Z42,Z44:Z47)</f>
        <v>20.608333333333334</v>
      </c>
      <c r="AA32" s="79">
        <f>AVERAGE(AA34:AA37,AA39:AA42,AA44:AA47)</f>
        <v>168.65</v>
      </c>
      <c r="AB32" s="79">
        <f>AVERAGE(AB34:AB37,AB39:AB42,AB44:AB47)</f>
        <v>149.20833333333334</v>
      </c>
      <c r="AC32" s="79">
        <v>19.1</v>
      </c>
      <c r="AD32" s="245"/>
    </row>
    <row r="33" spans="1:29" ht="15" customHeight="1">
      <c r="A33" s="29"/>
      <c r="B33" s="63"/>
      <c r="C33" s="29"/>
      <c r="D33" s="29"/>
      <c r="E33" s="29"/>
      <c r="F33" s="29"/>
      <c r="G33" s="29"/>
      <c r="H33" s="5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30" ht="15" customHeight="1">
      <c r="A34" s="108" t="s">
        <v>406</v>
      </c>
      <c r="B34" s="69">
        <v>18.3</v>
      </c>
      <c r="C34" s="52">
        <f>SUM(D34:E34)</f>
        <v>157.4</v>
      </c>
      <c r="D34" s="52">
        <v>142.1</v>
      </c>
      <c r="E34" s="52">
        <v>15.3</v>
      </c>
      <c r="F34" s="52">
        <v>19.8</v>
      </c>
      <c r="G34" s="52">
        <f>SUM(H34:I34)</f>
        <v>170.89999999999998</v>
      </c>
      <c r="H34" s="53">
        <v>149.7</v>
      </c>
      <c r="I34" s="53">
        <v>21.2</v>
      </c>
      <c r="J34" s="53">
        <v>16.9</v>
      </c>
      <c r="K34" s="52">
        <f>SUM(L34:M34)</f>
        <v>148.20000000000002</v>
      </c>
      <c r="L34" s="53">
        <v>130.8</v>
      </c>
      <c r="M34" s="53">
        <v>17.4</v>
      </c>
      <c r="N34" s="53">
        <v>17.9</v>
      </c>
      <c r="O34" s="52">
        <f>SUM(P34:Q34)</f>
        <v>158.3</v>
      </c>
      <c r="P34" s="53">
        <v>143.5</v>
      </c>
      <c r="Q34" s="53">
        <v>14.8</v>
      </c>
      <c r="R34" s="53">
        <v>17.5</v>
      </c>
      <c r="S34" s="52">
        <f>SUM(T34:U34)</f>
        <v>148.4</v>
      </c>
      <c r="T34" s="53">
        <v>134.3</v>
      </c>
      <c r="U34" s="53">
        <v>14.1</v>
      </c>
      <c r="V34" s="53" t="s">
        <v>223</v>
      </c>
      <c r="W34" s="53" t="s">
        <v>6</v>
      </c>
      <c r="X34" s="53" t="s">
        <v>223</v>
      </c>
      <c r="Y34" s="53" t="s">
        <v>223</v>
      </c>
      <c r="Z34" s="53">
        <v>20.3</v>
      </c>
      <c r="AA34" s="52">
        <f>SUM(AB34:AC34)</f>
        <v>165.89999999999998</v>
      </c>
      <c r="AB34" s="53">
        <v>145.2</v>
      </c>
      <c r="AC34" s="53">
        <v>20.7</v>
      </c>
      <c r="AD34" s="20"/>
    </row>
    <row r="35" spans="1:30" ht="15" customHeight="1">
      <c r="A35" s="232">
        <v>2</v>
      </c>
      <c r="B35" s="69">
        <v>21.9</v>
      </c>
      <c r="C35" s="52">
        <f aca="true" t="shared" si="8" ref="C35:C51">SUM(D35:E35)</f>
        <v>187.2</v>
      </c>
      <c r="D35" s="52">
        <v>170</v>
      </c>
      <c r="E35" s="52">
        <v>17.2</v>
      </c>
      <c r="F35" s="52">
        <v>21.6</v>
      </c>
      <c r="G35" s="52">
        <f aca="true" t="shared" si="9" ref="G35:G51">SUM(H35:I35)</f>
        <v>195.7</v>
      </c>
      <c r="H35" s="53">
        <v>172.1</v>
      </c>
      <c r="I35" s="53">
        <v>23.6</v>
      </c>
      <c r="J35" s="53">
        <v>20.7</v>
      </c>
      <c r="K35" s="52">
        <f aca="true" t="shared" si="10" ref="K35:K51">SUM(L35:M35)</f>
        <v>182.39999999999998</v>
      </c>
      <c r="L35" s="53">
        <v>161.7</v>
      </c>
      <c r="M35" s="53">
        <v>20.7</v>
      </c>
      <c r="N35" s="53">
        <v>19.4</v>
      </c>
      <c r="O35" s="52">
        <f aca="true" t="shared" si="11" ref="O35:O51">SUM(P35:Q35)</f>
        <v>166</v>
      </c>
      <c r="P35" s="53">
        <v>150</v>
      </c>
      <c r="Q35" s="53">
        <v>16</v>
      </c>
      <c r="R35" s="53">
        <v>21.3</v>
      </c>
      <c r="S35" s="52">
        <f aca="true" t="shared" si="12" ref="S35:S51">SUM(T35:U35)</f>
        <v>182.9</v>
      </c>
      <c r="T35" s="53">
        <v>163.8</v>
      </c>
      <c r="U35" s="53">
        <v>19.1</v>
      </c>
      <c r="V35" s="53" t="s">
        <v>223</v>
      </c>
      <c r="W35" s="53" t="s">
        <v>6</v>
      </c>
      <c r="X35" s="53" t="s">
        <v>223</v>
      </c>
      <c r="Y35" s="53" t="s">
        <v>223</v>
      </c>
      <c r="Z35" s="53">
        <v>20.6</v>
      </c>
      <c r="AA35" s="52">
        <f aca="true" t="shared" si="13" ref="AA35:AA51">SUM(AB35:AC35)</f>
        <v>171.6</v>
      </c>
      <c r="AB35" s="53">
        <v>150.1</v>
      </c>
      <c r="AC35" s="53">
        <v>21.5</v>
      </c>
      <c r="AD35" s="20"/>
    </row>
    <row r="36" spans="1:30" ht="15" customHeight="1">
      <c r="A36" s="232">
        <v>3</v>
      </c>
      <c r="B36" s="69">
        <v>20.3</v>
      </c>
      <c r="C36" s="52">
        <f t="shared" si="8"/>
        <v>177.9</v>
      </c>
      <c r="D36" s="52">
        <v>161.4</v>
      </c>
      <c r="E36" s="52">
        <v>16.5</v>
      </c>
      <c r="F36" s="52">
        <v>21.8</v>
      </c>
      <c r="G36" s="52">
        <f t="shared" si="9"/>
        <v>189.79999999999998</v>
      </c>
      <c r="H36" s="53">
        <v>171.1</v>
      </c>
      <c r="I36" s="53">
        <v>18.7</v>
      </c>
      <c r="J36" s="53">
        <v>20</v>
      </c>
      <c r="K36" s="52">
        <f t="shared" si="10"/>
        <v>176.29999999999998</v>
      </c>
      <c r="L36" s="53">
        <v>154.1</v>
      </c>
      <c r="M36" s="53">
        <v>22.2</v>
      </c>
      <c r="N36" s="53">
        <v>19.7</v>
      </c>
      <c r="O36" s="52">
        <f t="shared" si="11"/>
        <v>167.2</v>
      </c>
      <c r="P36" s="53">
        <v>150.6</v>
      </c>
      <c r="Q36" s="53">
        <v>16.6</v>
      </c>
      <c r="R36" s="53">
        <v>20.9</v>
      </c>
      <c r="S36" s="52">
        <f t="shared" si="12"/>
        <v>183.1</v>
      </c>
      <c r="T36" s="53">
        <v>161.6</v>
      </c>
      <c r="U36" s="53">
        <v>21.5</v>
      </c>
      <c r="V36" s="53" t="s">
        <v>223</v>
      </c>
      <c r="W36" s="53" t="s">
        <v>6</v>
      </c>
      <c r="X36" s="53" t="s">
        <v>223</v>
      </c>
      <c r="Y36" s="53" t="s">
        <v>223</v>
      </c>
      <c r="Z36" s="53">
        <v>20.3</v>
      </c>
      <c r="AA36" s="52">
        <f t="shared" si="13"/>
        <v>166.10000000000002</v>
      </c>
      <c r="AB36" s="53">
        <v>147.8</v>
      </c>
      <c r="AC36" s="53">
        <v>18.3</v>
      </c>
      <c r="AD36" s="20"/>
    </row>
    <row r="37" spans="1:30" ht="15" customHeight="1">
      <c r="A37" s="232">
        <v>4</v>
      </c>
      <c r="B37" s="69">
        <v>22.4</v>
      </c>
      <c r="C37" s="52">
        <f t="shared" si="8"/>
        <v>191.9</v>
      </c>
      <c r="D37" s="52">
        <v>173.8</v>
      </c>
      <c r="E37" s="52">
        <v>18.1</v>
      </c>
      <c r="F37" s="52">
        <v>22.5</v>
      </c>
      <c r="G37" s="52">
        <f t="shared" si="9"/>
        <v>190.4</v>
      </c>
      <c r="H37" s="53">
        <v>173</v>
      </c>
      <c r="I37" s="53">
        <v>17.4</v>
      </c>
      <c r="J37" s="53">
        <v>21.6</v>
      </c>
      <c r="K37" s="52">
        <f t="shared" si="10"/>
        <v>188.5</v>
      </c>
      <c r="L37" s="53">
        <v>166.7</v>
      </c>
      <c r="M37" s="53">
        <v>21.8</v>
      </c>
      <c r="N37" s="53">
        <v>20.3</v>
      </c>
      <c r="O37" s="52">
        <f t="shared" si="11"/>
        <v>178.3</v>
      </c>
      <c r="P37" s="53">
        <v>161.4</v>
      </c>
      <c r="Q37" s="53">
        <v>16.9</v>
      </c>
      <c r="R37" s="53">
        <v>21.6</v>
      </c>
      <c r="S37" s="52">
        <f t="shared" si="12"/>
        <v>183.6</v>
      </c>
      <c r="T37" s="53">
        <v>166.6</v>
      </c>
      <c r="U37" s="53">
        <v>17</v>
      </c>
      <c r="V37" s="53" t="s">
        <v>223</v>
      </c>
      <c r="W37" s="53" t="s">
        <v>6</v>
      </c>
      <c r="X37" s="53" t="s">
        <v>223</v>
      </c>
      <c r="Y37" s="53" t="s">
        <v>223</v>
      </c>
      <c r="Z37" s="53">
        <v>21.6</v>
      </c>
      <c r="AA37" s="52">
        <f t="shared" si="13"/>
        <v>178.7</v>
      </c>
      <c r="AB37" s="53">
        <v>155.6</v>
      </c>
      <c r="AC37" s="53">
        <v>23.1</v>
      </c>
      <c r="AD37" s="20"/>
    </row>
    <row r="38" spans="1:30" ht="15" customHeight="1">
      <c r="A38" s="233"/>
      <c r="B38" s="6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62"/>
      <c r="AD38" s="62"/>
    </row>
    <row r="39" spans="1:30" ht="15" customHeight="1">
      <c r="A39" s="232">
        <v>5</v>
      </c>
      <c r="B39" s="69">
        <v>18.3</v>
      </c>
      <c r="C39" s="52">
        <f t="shared" si="8"/>
        <v>160.5</v>
      </c>
      <c r="D39" s="52">
        <v>143</v>
      </c>
      <c r="E39" s="52">
        <v>17.5</v>
      </c>
      <c r="F39" s="52">
        <v>20.2</v>
      </c>
      <c r="G39" s="52">
        <f t="shared" si="9"/>
        <v>172.29999999999998</v>
      </c>
      <c r="H39" s="53">
        <v>156.2</v>
      </c>
      <c r="I39" s="53">
        <v>16.1</v>
      </c>
      <c r="J39" s="53">
        <v>17.7</v>
      </c>
      <c r="K39" s="52">
        <f t="shared" si="10"/>
        <v>156.89999999999998</v>
      </c>
      <c r="L39" s="53">
        <v>136.7</v>
      </c>
      <c r="M39" s="53">
        <v>20.2</v>
      </c>
      <c r="N39" s="53">
        <v>18.3</v>
      </c>
      <c r="O39" s="52">
        <f t="shared" si="11"/>
        <v>154.8</v>
      </c>
      <c r="P39" s="53">
        <v>140.9</v>
      </c>
      <c r="Q39" s="53">
        <v>13.9</v>
      </c>
      <c r="R39" s="53">
        <v>18.7</v>
      </c>
      <c r="S39" s="52">
        <f t="shared" si="12"/>
        <v>158.3</v>
      </c>
      <c r="T39" s="53">
        <v>144</v>
      </c>
      <c r="U39" s="53">
        <v>14.3</v>
      </c>
      <c r="V39" s="53" t="s">
        <v>223</v>
      </c>
      <c r="W39" s="53" t="s">
        <v>6</v>
      </c>
      <c r="X39" s="53" t="s">
        <v>223</v>
      </c>
      <c r="Y39" s="53" t="s">
        <v>223</v>
      </c>
      <c r="Z39" s="53">
        <v>20.4</v>
      </c>
      <c r="AA39" s="52">
        <f t="shared" si="13"/>
        <v>166.10000000000002</v>
      </c>
      <c r="AB39" s="53">
        <v>148.8</v>
      </c>
      <c r="AC39" s="53">
        <v>17.3</v>
      </c>
      <c r="AD39" s="20"/>
    </row>
    <row r="40" spans="1:30" ht="15" customHeight="1">
      <c r="A40" s="232">
        <v>6</v>
      </c>
      <c r="B40" s="69">
        <v>22.5</v>
      </c>
      <c r="C40" s="52">
        <f t="shared" si="8"/>
        <v>188.4</v>
      </c>
      <c r="D40" s="52">
        <v>174.6</v>
      </c>
      <c r="E40" s="52">
        <v>13.8</v>
      </c>
      <c r="F40" s="52">
        <v>21.9</v>
      </c>
      <c r="G40" s="52">
        <f t="shared" si="9"/>
        <v>188.5</v>
      </c>
      <c r="H40" s="53">
        <v>168.9</v>
      </c>
      <c r="I40" s="53">
        <v>19.6</v>
      </c>
      <c r="J40" s="53">
        <v>22.1</v>
      </c>
      <c r="K40" s="52">
        <f t="shared" si="10"/>
        <v>192.8</v>
      </c>
      <c r="L40" s="53">
        <v>168.5</v>
      </c>
      <c r="M40" s="53">
        <v>24.3</v>
      </c>
      <c r="N40" s="53">
        <v>19.7</v>
      </c>
      <c r="O40" s="52">
        <f t="shared" si="11"/>
        <v>168.3</v>
      </c>
      <c r="P40" s="53">
        <v>151.9</v>
      </c>
      <c r="Q40" s="53">
        <v>16.4</v>
      </c>
      <c r="R40" s="53">
        <v>21.2</v>
      </c>
      <c r="S40" s="52">
        <f t="shared" si="12"/>
        <v>179.6</v>
      </c>
      <c r="T40" s="53">
        <v>163.7</v>
      </c>
      <c r="U40" s="53">
        <v>15.9</v>
      </c>
      <c r="V40" s="53" t="s">
        <v>223</v>
      </c>
      <c r="W40" s="53" t="s">
        <v>6</v>
      </c>
      <c r="X40" s="53" t="s">
        <v>223</v>
      </c>
      <c r="Y40" s="53" t="s">
        <v>223</v>
      </c>
      <c r="Z40" s="53">
        <v>21</v>
      </c>
      <c r="AA40" s="52">
        <f t="shared" si="13"/>
        <v>171.1</v>
      </c>
      <c r="AB40" s="53">
        <v>152.1</v>
      </c>
      <c r="AC40" s="53">
        <v>19</v>
      </c>
      <c r="AD40" s="20"/>
    </row>
    <row r="41" spans="1:30" ht="15" customHeight="1">
      <c r="A41" s="232">
        <v>7</v>
      </c>
      <c r="B41" s="69">
        <v>21.8</v>
      </c>
      <c r="C41" s="52">
        <f t="shared" si="8"/>
        <v>184.4</v>
      </c>
      <c r="D41" s="52">
        <v>169.6</v>
      </c>
      <c r="E41" s="52">
        <v>14.8</v>
      </c>
      <c r="F41" s="52">
        <v>21.9</v>
      </c>
      <c r="G41" s="52">
        <f t="shared" si="9"/>
        <v>189</v>
      </c>
      <c r="H41" s="53">
        <v>169.3</v>
      </c>
      <c r="I41" s="53">
        <v>19.7</v>
      </c>
      <c r="J41" s="53">
        <v>21.2</v>
      </c>
      <c r="K41" s="52">
        <f t="shared" si="10"/>
        <v>186.4</v>
      </c>
      <c r="L41" s="53">
        <v>161.4</v>
      </c>
      <c r="M41" s="53">
        <v>25</v>
      </c>
      <c r="N41" s="53">
        <v>20.3</v>
      </c>
      <c r="O41" s="52">
        <f t="shared" si="11"/>
        <v>177.3</v>
      </c>
      <c r="P41" s="53">
        <v>160</v>
      </c>
      <c r="Q41" s="53">
        <v>17.3</v>
      </c>
      <c r="R41" s="53">
        <v>20.8</v>
      </c>
      <c r="S41" s="52">
        <f t="shared" si="12"/>
        <v>176.3</v>
      </c>
      <c r="T41" s="53">
        <v>160.3</v>
      </c>
      <c r="U41" s="53">
        <v>16</v>
      </c>
      <c r="V41" s="53" t="s">
        <v>223</v>
      </c>
      <c r="W41" s="53" t="s">
        <v>6</v>
      </c>
      <c r="X41" s="53" t="s">
        <v>223</v>
      </c>
      <c r="Y41" s="53" t="s">
        <v>223</v>
      </c>
      <c r="Z41" s="53">
        <v>21.3</v>
      </c>
      <c r="AA41" s="52">
        <f t="shared" si="13"/>
        <v>171.7</v>
      </c>
      <c r="AB41" s="53">
        <v>155.2</v>
      </c>
      <c r="AC41" s="53">
        <v>16.5</v>
      </c>
      <c r="AD41" s="20"/>
    </row>
    <row r="42" spans="1:30" ht="15" customHeight="1">
      <c r="A42" s="232">
        <v>8</v>
      </c>
      <c r="B42" s="69">
        <v>19.5</v>
      </c>
      <c r="C42" s="52">
        <f t="shared" si="8"/>
        <v>166.8</v>
      </c>
      <c r="D42" s="52">
        <v>152.3</v>
      </c>
      <c r="E42" s="52">
        <v>14.5</v>
      </c>
      <c r="F42" s="52">
        <v>20.7</v>
      </c>
      <c r="G42" s="52">
        <f t="shared" si="9"/>
        <v>179</v>
      </c>
      <c r="H42" s="53">
        <v>159.6</v>
      </c>
      <c r="I42" s="53">
        <v>19.4</v>
      </c>
      <c r="J42" s="53">
        <v>18.2</v>
      </c>
      <c r="K42" s="52">
        <f t="shared" si="10"/>
        <v>164.9</v>
      </c>
      <c r="L42" s="53">
        <v>139.8</v>
      </c>
      <c r="M42" s="53">
        <v>25.1</v>
      </c>
      <c r="N42" s="53">
        <v>18.1</v>
      </c>
      <c r="O42" s="52">
        <f t="shared" si="11"/>
        <v>157.79999999999998</v>
      </c>
      <c r="P42" s="53">
        <v>141.7</v>
      </c>
      <c r="Q42" s="53">
        <v>16.1</v>
      </c>
      <c r="R42" s="53">
        <v>19.2</v>
      </c>
      <c r="S42" s="52">
        <f t="shared" si="12"/>
        <v>162.10000000000002</v>
      </c>
      <c r="T42" s="53">
        <v>145.8</v>
      </c>
      <c r="U42" s="53">
        <v>16.3</v>
      </c>
      <c r="V42" s="53" t="s">
        <v>223</v>
      </c>
      <c r="W42" s="53" t="s">
        <v>6</v>
      </c>
      <c r="X42" s="53" t="s">
        <v>223</v>
      </c>
      <c r="Y42" s="53" t="s">
        <v>223</v>
      </c>
      <c r="Z42" s="53">
        <v>19.7</v>
      </c>
      <c r="AA42" s="52">
        <f t="shared" si="13"/>
        <v>161.70000000000002</v>
      </c>
      <c r="AB42" s="53">
        <v>144.3</v>
      </c>
      <c r="AC42" s="53">
        <v>17.4</v>
      </c>
      <c r="AD42" s="20"/>
    </row>
    <row r="43" spans="1:30" ht="15" customHeight="1">
      <c r="A43" s="233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spans="1:30" ht="15" customHeight="1">
      <c r="A44" s="232">
        <v>9</v>
      </c>
      <c r="B44" s="69">
        <v>22</v>
      </c>
      <c r="C44" s="52">
        <f t="shared" si="8"/>
        <v>188</v>
      </c>
      <c r="D44" s="52">
        <v>172.1</v>
      </c>
      <c r="E44" s="52">
        <v>15.9</v>
      </c>
      <c r="F44" s="52">
        <v>21.5</v>
      </c>
      <c r="G44" s="52">
        <f t="shared" si="9"/>
        <v>184.79999999999998</v>
      </c>
      <c r="H44" s="53">
        <v>165.7</v>
      </c>
      <c r="I44" s="53">
        <v>19.1</v>
      </c>
      <c r="J44" s="53">
        <v>21.6</v>
      </c>
      <c r="K44" s="52">
        <f t="shared" si="10"/>
        <v>191.8</v>
      </c>
      <c r="L44" s="53">
        <v>165</v>
      </c>
      <c r="M44" s="53">
        <v>26.8</v>
      </c>
      <c r="N44" s="53">
        <v>19.4</v>
      </c>
      <c r="O44" s="52">
        <f t="shared" si="11"/>
        <v>165.1</v>
      </c>
      <c r="P44" s="53">
        <v>148.1</v>
      </c>
      <c r="Q44" s="53">
        <v>17</v>
      </c>
      <c r="R44" s="53">
        <v>20.1</v>
      </c>
      <c r="S44" s="52">
        <f t="shared" si="12"/>
        <v>173.20000000000002</v>
      </c>
      <c r="T44" s="53">
        <v>155.8</v>
      </c>
      <c r="U44" s="53">
        <v>17.4</v>
      </c>
      <c r="V44" s="53" t="s">
        <v>223</v>
      </c>
      <c r="W44" s="53" t="s">
        <v>6</v>
      </c>
      <c r="X44" s="53" t="s">
        <v>223</v>
      </c>
      <c r="Y44" s="53" t="s">
        <v>223</v>
      </c>
      <c r="Z44" s="53">
        <v>20.2</v>
      </c>
      <c r="AA44" s="52">
        <f t="shared" si="13"/>
        <v>163.7</v>
      </c>
      <c r="AB44" s="53">
        <v>146</v>
      </c>
      <c r="AC44" s="53">
        <v>17.7</v>
      </c>
      <c r="AD44" s="20"/>
    </row>
    <row r="45" spans="1:30" ht="15" customHeight="1">
      <c r="A45" s="232">
        <v>10</v>
      </c>
      <c r="B45" s="69">
        <v>20.6</v>
      </c>
      <c r="C45" s="52">
        <f t="shared" si="8"/>
        <v>178.29999999999998</v>
      </c>
      <c r="D45" s="52">
        <v>161.6</v>
      </c>
      <c r="E45" s="52">
        <v>16.7</v>
      </c>
      <c r="F45" s="52">
        <v>21.6</v>
      </c>
      <c r="G45" s="52">
        <f t="shared" si="9"/>
        <v>187.20000000000002</v>
      </c>
      <c r="H45" s="53">
        <v>166.9</v>
      </c>
      <c r="I45" s="53">
        <v>20.3</v>
      </c>
      <c r="J45" s="53">
        <v>20</v>
      </c>
      <c r="K45" s="52">
        <f t="shared" si="10"/>
        <v>176.79999999999998</v>
      </c>
      <c r="L45" s="53">
        <v>152.1</v>
      </c>
      <c r="M45" s="53">
        <v>24.7</v>
      </c>
      <c r="N45" s="53">
        <v>19.7</v>
      </c>
      <c r="O45" s="52">
        <f t="shared" si="11"/>
        <v>171.2</v>
      </c>
      <c r="P45" s="53">
        <v>154.1</v>
      </c>
      <c r="Q45" s="53">
        <v>17.1</v>
      </c>
      <c r="R45" s="53">
        <v>20.1</v>
      </c>
      <c r="S45" s="52">
        <f t="shared" si="12"/>
        <v>172.70000000000002</v>
      </c>
      <c r="T45" s="53">
        <v>154.9</v>
      </c>
      <c r="U45" s="53">
        <v>17.8</v>
      </c>
      <c r="V45" s="53" t="s">
        <v>223</v>
      </c>
      <c r="W45" s="53" t="s">
        <v>6</v>
      </c>
      <c r="X45" s="53" t="s">
        <v>223</v>
      </c>
      <c r="Y45" s="53" t="s">
        <v>223</v>
      </c>
      <c r="Z45" s="53">
        <v>21.1</v>
      </c>
      <c r="AA45" s="52">
        <f t="shared" si="13"/>
        <v>171.7</v>
      </c>
      <c r="AB45" s="53">
        <v>152</v>
      </c>
      <c r="AC45" s="53">
        <v>19.7</v>
      </c>
      <c r="AD45" s="20"/>
    </row>
    <row r="46" spans="1:30" ht="15" customHeight="1">
      <c r="A46" s="232">
        <v>11</v>
      </c>
      <c r="B46" s="69">
        <v>22.1</v>
      </c>
      <c r="C46" s="52">
        <f t="shared" si="8"/>
        <v>189.6</v>
      </c>
      <c r="D46" s="52">
        <v>172.6</v>
      </c>
      <c r="E46" s="52">
        <v>17</v>
      </c>
      <c r="F46" s="52">
        <v>22</v>
      </c>
      <c r="G46" s="52">
        <f t="shared" si="9"/>
        <v>195.5</v>
      </c>
      <c r="H46" s="53">
        <v>171.4</v>
      </c>
      <c r="I46" s="53">
        <v>24.1</v>
      </c>
      <c r="J46" s="53">
        <v>21.6</v>
      </c>
      <c r="K46" s="52">
        <f t="shared" si="10"/>
        <v>192.1</v>
      </c>
      <c r="L46" s="53">
        <v>165.6</v>
      </c>
      <c r="M46" s="53">
        <v>26.5</v>
      </c>
      <c r="N46" s="53">
        <v>20.5</v>
      </c>
      <c r="O46" s="52">
        <f t="shared" si="11"/>
        <v>180</v>
      </c>
      <c r="P46" s="53">
        <v>160.1</v>
      </c>
      <c r="Q46" s="53">
        <v>19.9</v>
      </c>
      <c r="R46" s="53">
        <v>21</v>
      </c>
      <c r="S46" s="52">
        <f t="shared" si="12"/>
        <v>179.70000000000002</v>
      </c>
      <c r="T46" s="53">
        <v>161.8</v>
      </c>
      <c r="U46" s="53">
        <v>17.9</v>
      </c>
      <c r="V46" s="53" t="s">
        <v>223</v>
      </c>
      <c r="W46" s="53" t="s">
        <v>6</v>
      </c>
      <c r="X46" s="53" t="s">
        <v>223</v>
      </c>
      <c r="Y46" s="53" t="s">
        <v>223</v>
      </c>
      <c r="Z46" s="53">
        <v>20.9</v>
      </c>
      <c r="AA46" s="52">
        <f t="shared" si="13"/>
        <v>172.1</v>
      </c>
      <c r="AB46" s="53">
        <v>149.9</v>
      </c>
      <c r="AC46" s="53">
        <v>22.2</v>
      </c>
      <c r="AD46" s="20"/>
    </row>
    <row r="47" spans="1:30" ht="15" customHeight="1">
      <c r="A47" s="232">
        <v>12</v>
      </c>
      <c r="B47" s="69">
        <v>21.6</v>
      </c>
      <c r="C47" s="52">
        <f t="shared" si="8"/>
        <v>186.60000000000002</v>
      </c>
      <c r="D47" s="52">
        <v>169.8</v>
      </c>
      <c r="E47" s="52">
        <v>16.8</v>
      </c>
      <c r="F47" s="52">
        <v>21.6</v>
      </c>
      <c r="G47" s="52">
        <f t="shared" si="9"/>
        <v>190.8</v>
      </c>
      <c r="H47" s="53">
        <v>166.3</v>
      </c>
      <c r="I47" s="53">
        <v>24.5</v>
      </c>
      <c r="J47" s="53">
        <v>21.2</v>
      </c>
      <c r="K47" s="52">
        <f t="shared" si="10"/>
        <v>189.2</v>
      </c>
      <c r="L47" s="53">
        <v>163</v>
      </c>
      <c r="M47" s="53">
        <v>26.2</v>
      </c>
      <c r="N47" s="53">
        <v>19.7</v>
      </c>
      <c r="O47" s="52">
        <f t="shared" si="11"/>
        <v>168.9</v>
      </c>
      <c r="P47" s="53">
        <v>151</v>
      </c>
      <c r="Q47" s="53">
        <v>17.9</v>
      </c>
      <c r="R47" s="53">
        <v>20.8</v>
      </c>
      <c r="S47" s="52">
        <f t="shared" si="12"/>
        <v>175.79999999999998</v>
      </c>
      <c r="T47" s="53">
        <v>159.1</v>
      </c>
      <c r="U47" s="53">
        <v>16.7</v>
      </c>
      <c r="V47" s="53" t="s">
        <v>223</v>
      </c>
      <c r="W47" s="53" t="s">
        <v>6</v>
      </c>
      <c r="X47" s="53" t="s">
        <v>223</v>
      </c>
      <c r="Y47" s="53" t="s">
        <v>223</v>
      </c>
      <c r="Z47" s="53">
        <v>19.9</v>
      </c>
      <c r="AA47" s="52">
        <f t="shared" si="13"/>
        <v>163.4</v>
      </c>
      <c r="AB47" s="53">
        <v>143.5</v>
      </c>
      <c r="AC47" s="53">
        <v>19.9</v>
      </c>
      <c r="AD47" s="20"/>
    </row>
    <row r="48" spans="1:29" ht="15" customHeight="1">
      <c r="A48" s="231"/>
      <c r="B48" s="69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</row>
    <row r="49" spans="1:29" s="4" customFormat="1" ht="15" customHeight="1">
      <c r="A49" s="24" t="s">
        <v>43</v>
      </c>
      <c r="B49" s="63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29"/>
      <c r="AC49" s="29"/>
    </row>
    <row r="50" spans="1:30" ht="15" customHeight="1">
      <c r="A50" s="247" t="s">
        <v>405</v>
      </c>
      <c r="B50" s="69">
        <v>19.7</v>
      </c>
      <c r="C50" s="52">
        <f t="shared" si="8"/>
        <v>157.8</v>
      </c>
      <c r="D50" s="53">
        <v>153.8</v>
      </c>
      <c r="E50" s="53">
        <v>4</v>
      </c>
      <c r="F50" s="53">
        <v>20.5</v>
      </c>
      <c r="G50" s="52">
        <f t="shared" si="9"/>
        <v>157.5</v>
      </c>
      <c r="H50" s="53">
        <v>150.3</v>
      </c>
      <c r="I50" s="53">
        <v>7.2</v>
      </c>
      <c r="J50" s="53">
        <v>20.4</v>
      </c>
      <c r="K50" s="52">
        <f t="shared" si="10"/>
        <v>161.5</v>
      </c>
      <c r="L50" s="53">
        <v>158.6</v>
      </c>
      <c r="M50" s="53">
        <v>2.9</v>
      </c>
      <c r="N50" s="53">
        <v>19.6</v>
      </c>
      <c r="O50" s="52">
        <f t="shared" si="11"/>
        <v>161</v>
      </c>
      <c r="P50" s="53">
        <v>154</v>
      </c>
      <c r="Q50" s="53">
        <v>7</v>
      </c>
      <c r="R50" s="53">
        <v>20.4</v>
      </c>
      <c r="S50" s="52">
        <f t="shared" si="12"/>
        <v>164.2</v>
      </c>
      <c r="T50" s="53">
        <v>157.2</v>
      </c>
      <c r="U50" s="53">
        <v>7</v>
      </c>
      <c r="V50" s="53" t="s">
        <v>223</v>
      </c>
      <c r="W50" s="68" t="s">
        <v>6</v>
      </c>
      <c r="X50" s="53" t="s">
        <v>223</v>
      </c>
      <c r="Y50" s="53" t="s">
        <v>223</v>
      </c>
      <c r="Z50" s="53">
        <v>19.9</v>
      </c>
      <c r="AA50" s="52">
        <f t="shared" si="13"/>
        <v>152.6</v>
      </c>
      <c r="AB50" s="53">
        <v>147.1</v>
      </c>
      <c r="AC50" s="53">
        <v>5.5</v>
      </c>
      <c r="AD50" s="20"/>
    </row>
    <row r="51" spans="1:30" s="242" customFormat="1" ht="15" customHeight="1">
      <c r="A51" s="248">
        <v>7</v>
      </c>
      <c r="B51" s="69">
        <v>19.6</v>
      </c>
      <c r="C51" s="52">
        <f t="shared" si="8"/>
        <v>160.2</v>
      </c>
      <c r="D51" s="53">
        <v>154</v>
      </c>
      <c r="E51" s="53">
        <v>6.2</v>
      </c>
      <c r="F51" s="53">
        <v>20.9</v>
      </c>
      <c r="G51" s="52">
        <f t="shared" si="9"/>
        <v>166.1</v>
      </c>
      <c r="H51" s="53">
        <v>157.6</v>
      </c>
      <c r="I51" s="53">
        <v>8.5</v>
      </c>
      <c r="J51" s="53">
        <v>20.4</v>
      </c>
      <c r="K51" s="52">
        <f t="shared" si="10"/>
        <v>161.4</v>
      </c>
      <c r="L51" s="53">
        <v>157.1</v>
      </c>
      <c r="M51" s="53">
        <v>4.3</v>
      </c>
      <c r="N51" s="53">
        <v>19.4</v>
      </c>
      <c r="O51" s="52">
        <f t="shared" si="11"/>
        <v>159.60000000000002</v>
      </c>
      <c r="P51" s="53">
        <v>152.3</v>
      </c>
      <c r="Q51" s="53">
        <v>7.3</v>
      </c>
      <c r="R51" s="53">
        <v>20.5</v>
      </c>
      <c r="S51" s="52">
        <f t="shared" si="12"/>
        <v>164</v>
      </c>
      <c r="T51" s="53">
        <v>157.7</v>
      </c>
      <c r="U51" s="53">
        <v>6.3</v>
      </c>
      <c r="V51" s="53" t="s">
        <v>223</v>
      </c>
      <c r="W51" s="68" t="s">
        <v>6</v>
      </c>
      <c r="X51" s="53" t="s">
        <v>223</v>
      </c>
      <c r="Y51" s="53" t="s">
        <v>223</v>
      </c>
      <c r="Z51" s="53">
        <v>19.9</v>
      </c>
      <c r="AA51" s="52">
        <f t="shared" si="13"/>
        <v>155.2</v>
      </c>
      <c r="AB51" s="53">
        <v>148.2</v>
      </c>
      <c r="AC51" s="53">
        <v>7</v>
      </c>
      <c r="AD51" s="20"/>
    </row>
    <row r="52" spans="1:30" s="4" customFormat="1" ht="15" customHeight="1">
      <c r="A52" s="249">
        <v>8</v>
      </c>
      <c r="B52" s="80">
        <v>20</v>
      </c>
      <c r="C52" s="79">
        <v>160.7</v>
      </c>
      <c r="D52" s="79">
        <f aca="true" t="shared" si="14" ref="D52:U52">AVERAGE(D54:D57,D59:D62,D64:D67)</f>
        <v>155.55</v>
      </c>
      <c r="E52" s="79">
        <f t="shared" si="14"/>
        <v>5.599999999999999</v>
      </c>
      <c r="F52" s="79">
        <f t="shared" si="14"/>
        <v>20.541666666666668</v>
      </c>
      <c r="G52" s="79">
        <v>165.3</v>
      </c>
      <c r="H52" s="79">
        <f t="shared" si="14"/>
        <v>158.3083333333333</v>
      </c>
      <c r="I52" s="79">
        <f t="shared" si="14"/>
        <v>6.416666666666667</v>
      </c>
      <c r="J52" s="79">
        <f t="shared" si="14"/>
        <v>20.416666666666668</v>
      </c>
      <c r="K52" s="79">
        <f t="shared" si="14"/>
        <v>161.54166666666669</v>
      </c>
      <c r="L52" s="79">
        <f t="shared" si="14"/>
        <v>155.20833333333334</v>
      </c>
      <c r="M52" s="79">
        <f t="shared" si="14"/>
        <v>6.333333333333333</v>
      </c>
      <c r="N52" s="79">
        <f t="shared" si="14"/>
        <v>19.6</v>
      </c>
      <c r="O52" s="79">
        <v>156.1</v>
      </c>
      <c r="P52" s="79">
        <f t="shared" si="14"/>
        <v>150.575</v>
      </c>
      <c r="Q52" s="79">
        <f t="shared" si="14"/>
        <v>5.616666666666667</v>
      </c>
      <c r="R52" s="79">
        <f t="shared" si="14"/>
        <v>19.933333333333334</v>
      </c>
      <c r="S52" s="79">
        <v>161.7</v>
      </c>
      <c r="T52" s="79">
        <f t="shared" si="14"/>
        <v>153.69166666666666</v>
      </c>
      <c r="U52" s="79">
        <f t="shared" si="14"/>
        <v>7.883333333333334</v>
      </c>
      <c r="V52" s="22" t="s">
        <v>223</v>
      </c>
      <c r="W52" s="22" t="s">
        <v>6</v>
      </c>
      <c r="X52" s="22" t="s">
        <v>223</v>
      </c>
      <c r="Y52" s="22" t="s">
        <v>223</v>
      </c>
      <c r="Z52" s="22">
        <f>AVERAGE(Z54:Z57,Z59:Z62,Z64:Z67)</f>
        <v>19.316666666666666</v>
      </c>
      <c r="AA52" s="22">
        <v>146.1</v>
      </c>
      <c r="AB52" s="22">
        <f>AVERAGE(AB54:AB57,AB59:AB62,AB64:AB67)</f>
        <v>137.3083333333333</v>
      </c>
      <c r="AC52" s="22">
        <v>8</v>
      </c>
      <c r="AD52" s="246"/>
    </row>
    <row r="53" spans="1:29" ht="15" customHeight="1">
      <c r="A53" s="250"/>
      <c r="B53" s="63"/>
      <c r="C53" s="29"/>
      <c r="D53" s="29"/>
      <c r="E53" s="29"/>
      <c r="F53" s="29"/>
      <c r="G53" s="29"/>
      <c r="H53" s="52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30" ht="15" customHeight="1">
      <c r="A54" s="247" t="s">
        <v>406</v>
      </c>
      <c r="B54" s="69">
        <v>18.3</v>
      </c>
      <c r="C54" s="52">
        <f>SUM(D54:E54)</f>
        <v>144.79999999999998</v>
      </c>
      <c r="D54" s="52">
        <v>140.6</v>
      </c>
      <c r="E54" s="52">
        <v>4.2</v>
      </c>
      <c r="F54" s="52">
        <v>18.2</v>
      </c>
      <c r="G54" s="52">
        <f>SUM(H54:I54)</f>
        <v>147.2</v>
      </c>
      <c r="H54" s="53">
        <v>139.7</v>
      </c>
      <c r="I54" s="53">
        <v>7.5</v>
      </c>
      <c r="J54" s="53">
        <v>16.9</v>
      </c>
      <c r="K54" s="52">
        <f>SUM(L54:M54)</f>
        <v>135.1</v>
      </c>
      <c r="L54" s="53">
        <v>131.1</v>
      </c>
      <c r="M54" s="53">
        <v>4</v>
      </c>
      <c r="N54" s="53">
        <v>18.2</v>
      </c>
      <c r="O54" s="52">
        <f>SUM(P54:Q54)</f>
        <v>144.9</v>
      </c>
      <c r="P54" s="53">
        <v>140.6</v>
      </c>
      <c r="Q54" s="53">
        <v>4.3</v>
      </c>
      <c r="R54" s="53">
        <v>17.5</v>
      </c>
      <c r="S54" s="52">
        <f>SUM(T54:U54)</f>
        <v>141.20000000000002</v>
      </c>
      <c r="T54" s="53">
        <v>133.8</v>
      </c>
      <c r="U54" s="53">
        <v>7.4</v>
      </c>
      <c r="V54" s="53" t="s">
        <v>223</v>
      </c>
      <c r="W54" s="53" t="s">
        <v>6</v>
      </c>
      <c r="X54" s="53" t="s">
        <v>223</v>
      </c>
      <c r="Y54" s="53" t="s">
        <v>223</v>
      </c>
      <c r="Z54" s="53">
        <v>18.9</v>
      </c>
      <c r="AA54" s="52">
        <f>SUM(AB54:AC54)</f>
        <v>142.6</v>
      </c>
      <c r="AB54" s="53">
        <v>131.6</v>
      </c>
      <c r="AC54" s="53">
        <v>11</v>
      </c>
      <c r="AD54" s="20"/>
    </row>
    <row r="55" spans="1:30" ht="15" customHeight="1">
      <c r="A55" s="251">
        <v>2</v>
      </c>
      <c r="B55" s="69">
        <v>20.7</v>
      </c>
      <c r="C55" s="52">
        <f aca="true" t="shared" si="15" ref="C55:C67">SUM(D55:E55)</f>
        <v>165</v>
      </c>
      <c r="D55" s="52">
        <v>160.5</v>
      </c>
      <c r="E55" s="52">
        <v>4.5</v>
      </c>
      <c r="F55" s="52">
        <v>20.7</v>
      </c>
      <c r="G55" s="52">
        <f aca="true" t="shared" si="16" ref="G55:G67">SUM(H55:I55)</f>
        <v>166.6</v>
      </c>
      <c r="H55" s="53">
        <v>157.5</v>
      </c>
      <c r="I55" s="53">
        <v>9.1</v>
      </c>
      <c r="J55" s="53">
        <v>21.3</v>
      </c>
      <c r="K55" s="52">
        <f aca="true" t="shared" si="17" ref="K55:K67">SUM(L55:M55)</f>
        <v>168</v>
      </c>
      <c r="L55" s="53">
        <v>161.3</v>
      </c>
      <c r="M55" s="53">
        <v>6.7</v>
      </c>
      <c r="N55" s="53">
        <v>20.5</v>
      </c>
      <c r="O55" s="52">
        <f aca="true" t="shared" si="18" ref="O55:O67">SUM(P55:Q55)</f>
        <v>161.89999999999998</v>
      </c>
      <c r="P55" s="53">
        <v>156.7</v>
      </c>
      <c r="Q55" s="53">
        <v>5.2</v>
      </c>
      <c r="R55" s="53">
        <v>20.5</v>
      </c>
      <c r="S55" s="52">
        <f aca="true" t="shared" si="19" ref="S55:S67">SUM(T55:U55)</f>
        <v>168</v>
      </c>
      <c r="T55" s="53">
        <v>158.2</v>
      </c>
      <c r="U55" s="53">
        <v>9.8</v>
      </c>
      <c r="V55" s="53" t="s">
        <v>223</v>
      </c>
      <c r="W55" s="53" t="s">
        <v>6</v>
      </c>
      <c r="X55" s="53" t="s">
        <v>223</v>
      </c>
      <c r="Y55" s="53" t="s">
        <v>223</v>
      </c>
      <c r="Z55" s="53">
        <v>20.4</v>
      </c>
      <c r="AA55" s="52">
        <f aca="true" t="shared" si="20" ref="AA55:AA67">SUM(AB55:AC55)</f>
        <v>154.3</v>
      </c>
      <c r="AB55" s="53">
        <v>144.9</v>
      </c>
      <c r="AC55" s="53">
        <v>9.4</v>
      </c>
      <c r="AD55" s="20"/>
    </row>
    <row r="56" spans="1:30" ht="15" customHeight="1">
      <c r="A56" s="251">
        <v>3</v>
      </c>
      <c r="B56" s="69">
        <v>19.5</v>
      </c>
      <c r="C56" s="52">
        <f t="shared" si="15"/>
        <v>157.2</v>
      </c>
      <c r="D56" s="52">
        <v>151.2</v>
      </c>
      <c r="E56" s="52">
        <v>6</v>
      </c>
      <c r="F56" s="52">
        <v>20.1</v>
      </c>
      <c r="G56" s="52">
        <f t="shared" si="16"/>
        <v>163.4</v>
      </c>
      <c r="H56" s="53">
        <v>157.5</v>
      </c>
      <c r="I56" s="53">
        <v>5.9</v>
      </c>
      <c r="J56" s="53">
        <v>19.7</v>
      </c>
      <c r="K56" s="52">
        <f t="shared" si="17"/>
        <v>157.20000000000002</v>
      </c>
      <c r="L56" s="53">
        <v>150.4</v>
      </c>
      <c r="M56" s="53">
        <v>6.8</v>
      </c>
      <c r="N56" s="53">
        <v>19.9</v>
      </c>
      <c r="O56" s="52">
        <f t="shared" si="18"/>
        <v>155.8</v>
      </c>
      <c r="P56" s="53">
        <v>151.8</v>
      </c>
      <c r="Q56" s="53">
        <v>4</v>
      </c>
      <c r="R56" s="53">
        <v>21.1</v>
      </c>
      <c r="S56" s="52">
        <f t="shared" si="19"/>
        <v>170.7</v>
      </c>
      <c r="T56" s="53">
        <v>162.1</v>
      </c>
      <c r="U56" s="53">
        <v>8.6</v>
      </c>
      <c r="V56" s="53" t="s">
        <v>223</v>
      </c>
      <c r="W56" s="53" t="s">
        <v>6</v>
      </c>
      <c r="X56" s="53" t="s">
        <v>223</v>
      </c>
      <c r="Y56" s="53" t="s">
        <v>223</v>
      </c>
      <c r="Z56" s="53">
        <v>19.5</v>
      </c>
      <c r="AA56" s="52">
        <f t="shared" si="20"/>
        <v>148.9</v>
      </c>
      <c r="AB56" s="53">
        <v>139.6</v>
      </c>
      <c r="AC56" s="53">
        <v>9.3</v>
      </c>
      <c r="AD56" s="20"/>
    </row>
    <row r="57" spans="1:30" ht="15" customHeight="1">
      <c r="A57" s="251">
        <v>4</v>
      </c>
      <c r="B57" s="69">
        <v>21</v>
      </c>
      <c r="C57" s="52">
        <f t="shared" si="15"/>
        <v>170.4</v>
      </c>
      <c r="D57" s="52">
        <v>162.9</v>
      </c>
      <c r="E57" s="52">
        <v>7.5</v>
      </c>
      <c r="F57" s="52">
        <v>20.8</v>
      </c>
      <c r="G57" s="52">
        <f t="shared" si="16"/>
        <v>173.6</v>
      </c>
      <c r="H57" s="53">
        <v>169.7</v>
      </c>
      <c r="I57" s="53">
        <v>3.9</v>
      </c>
      <c r="J57" s="53">
        <v>22.3</v>
      </c>
      <c r="K57" s="52">
        <f t="shared" si="17"/>
        <v>173.4</v>
      </c>
      <c r="L57" s="53">
        <v>168.5</v>
      </c>
      <c r="M57" s="53">
        <v>4.9</v>
      </c>
      <c r="N57" s="53">
        <v>20.1</v>
      </c>
      <c r="O57" s="52">
        <f t="shared" si="18"/>
        <v>161.1</v>
      </c>
      <c r="P57" s="53">
        <v>155.7</v>
      </c>
      <c r="Q57" s="53">
        <v>5.4</v>
      </c>
      <c r="R57" s="53">
        <v>21</v>
      </c>
      <c r="S57" s="52">
        <f t="shared" si="19"/>
        <v>171</v>
      </c>
      <c r="T57" s="53">
        <v>162</v>
      </c>
      <c r="U57" s="53">
        <v>9</v>
      </c>
      <c r="V57" s="53" t="s">
        <v>223</v>
      </c>
      <c r="W57" s="53" t="s">
        <v>6</v>
      </c>
      <c r="X57" s="53" t="s">
        <v>223</v>
      </c>
      <c r="Y57" s="53" t="s">
        <v>223</v>
      </c>
      <c r="Z57" s="53">
        <v>20.7</v>
      </c>
      <c r="AA57" s="52">
        <f t="shared" si="20"/>
        <v>158.6</v>
      </c>
      <c r="AB57" s="53">
        <v>149.9</v>
      </c>
      <c r="AC57" s="53">
        <v>8.7</v>
      </c>
      <c r="AD57" s="20"/>
    </row>
    <row r="58" spans="1:30" ht="15" customHeight="1">
      <c r="A58" s="252"/>
      <c r="B58" s="6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</row>
    <row r="59" spans="1:30" ht="15" customHeight="1">
      <c r="A59" s="251">
        <v>5</v>
      </c>
      <c r="B59" s="69">
        <v>18</v>
      </c>
      <c r="C59" s="52">
        <f t="shared" si="15"/>
        <v>146.10000000000002</v>
      </c>
      <c r="D59" s="52">
        <v>139.8</v>
      </c>
      <c r="E59" s="52">
        <v>6.3</v>
      </c>
      <c r="F59" s="52">
        <v>19.9</v>
      </c>
      <c r="G59" s="52">
        <f t="shared" si="16"/>
        <v>158.6</v>
      </c>
      <c r="H59" s="53">
        <v>156.1</v>
      </c>
      <c r="I59" s="53">
        <v>2.5</v>
      </c>
      <c r="J59" s="53">
        <v>17.8</v>
      </c>
      <c r="K59" s="52">
        <f t="shared" si="17"/>
        <v>144.2</v>
      </c>
      <c r="L59" s="53">
        <v>135.6</v>
      </c>
      <c r="M59" s="53">
        <v>8.6</v>
      </c>
      <c r="N59" s="53">
        <v>18.8</v>
      </c>
      <c r="O59" s="52">
        <f t="shared" si="18"/>
        <v>147.20000000000002</v>
      </c>
      <c r="P59" s="53">
        <v>143.4</v>
      </c>
      <c r="Q59" s="53">
        <v>3.8</v>
      </c>
      <c r="R59" s="53">
        <v>18.5</v>
      </c>
      <c r="S59" s="52">
        <f t="shared" si="19"/>
        <v>149.5</v>
      </c>
      <c r="T59" s="53">
        <v>142.9</v>
      </c>
      <c r="U59" s="53">
        <v>6.6</v>
      </c>
      <c r="V59" s="53" t="s">
        <v>223</v>
      </c>
      <c r="W59" s="53" t="s">
        <v>6</v>
      </c>
      <c r="X59" s="53" t="s">
        <v>223</v>
      </c>
      <c r="Y59" s="53" t="s">
        <v>223</v>
      </c>
      <c r="Z59" s="53">
        <v>19.3</v>
      </c>
      <c r="AA59" s="52">
        <f t="shared" si="20"/>
        <v>146.1</v>
      </c>
      <c r="AB59" s="53">
        <v>138.2</v>
      </c>
      <c r="AC59" s="53">
        <v>7.9</v>
      </c>
      <c r="AD59" s="20"/>
    </row>
    <row r="60" spans="1:30" ht="15" customHeight="1">
      <c r="A60" s="251">
        <v>6</v>
      </c>
      <c r="B60" s="69">
        <v>21.7</v>
      </c>
      <c r="C60" s="52">
        <f t="shared" si="15"/>
        <v>173.10000000000002</v>
      </c>
      <c r="D60" s="52">
        <v>168.3</v>
      </c>
      <c r="E60" s="52">
        <v>4.8</v>
      </c>
      <c r="F60" s="52">
        <v>21</v>
      </c>
      <c r="G60" s="52">
        <f t="shared" si="16"/>
        <v>166.3</v>
      </c>
      <c r="H60" s="53">
        <v>161</v>
      </c>
      <c r="I60" s="53">
        <v>5.3</v>
      </c>
      <c r="J60" s="53">
        <v>22.2</v>
      </c>
      <c r="K60" s="52">
        <f t="shared" si="17"/>
        <v>173.6</v>
      </c>
      <c r="L60" s="53">
        <v>169.1</v>
      </c>
      <c r="M60" s="53">
        <v>4.5</v>
      </c>
      <c r="N60" s="53">
        <v>19.7</v>
      </c>
      <c r="O60" s="52">
        <f t="shared" si="18"/>
        <v>157</v>
      </c>
      <c r="P60" s="53">
        <v>150.7</v>
      </c>
      <c r="Q60" s="53">
        <v>6.3</v>
      </c>
      <c r="R60" s="53">
        <v>20.7</v>
      </c>
      <c r="S60" s="52">
        <f t="shared" si="19"/>
        <v>168</v>
      </c>
      <c r="T60" s="53">
        <v>159.4</v>
      </c>
      <c r="U60" s="53">
        <v>8.6</v>
      </c>
      <c r="V60" s="53" t="s">
        <v>223</v>
      </c>
      <c r="W60" s="53" t="s">
        <v>6</v>
      </c>
      <c r="X60" s="53" t="s">
        <v>223</v>
      </c>
      <c r="Y60" s="53" t="s">
        <v>223</v>
      </c>
      <c r="Z60" s="53">
        <v>19.8</v>
      </c>
      <c r="AA60" s="52">
        <f t="shared" si="20"/>
        <v>148.8</v>
      </c>
      <c r="AB60" s="53">
        <v>141.8</v>
      </c>
      <c r="AC60" s="53">
        <v>7</v>
      </c>
      <c r="AD60" s="20"/>
    </row>
    <row r="61" spans="1:30" ht="15" customHeight="1">
      <c r="A61" s="251">
        <v>7</v>
      </c>
      <c r="B61" s="69">
        <v>20.8</v>
      </c>
      <c r="C61" s="52">
        <f t="shared" si="15"/>
        <v>165.70000000000002</v>
      </c>
      <c r="D61" s="52">
        <v>161.3</v>
      </c>
      <c r="E61" s="52">
        <v>4.4</v>
      </c>
      <c r="F61" s="52">
        <v>21.1</v>
      </c>
      <c r="G61" s="52">
        <f t="shared" si="16"/>
        <v>168.6</v>
      </c>
      <c r="H61" s="53">
        <v>161.7</v>
      </c>
      <c r="I61" s="53">
        <v>6.9</v>
      </c>
      <c r="J61" s="53">
        <v>21</v>
      </c>
      <c r="K61" s="52">
        <f t="shared" si="17"/>
        <v>165.9</v>
      </c>
      <c r="L61" s="53">
        <v>159.8</v>
      </c>
      <c r="M61" s="53">
        <v>6.1</v>
      </c>
      <c r="N61" s="53">
        <v>20.6</v>
      </c>
      <c r="O61" s="52">
        <f t="shared" si="18"/>
        <v>167.4</v>
      </c>
      <c r="P61" s="53">
        <v>160.8</v>
      </c>
      <c r="Q61" s="53">
        <v>6.6</v>
      </c>
      <c r="R61" s="53">
        <v>20.3</v>
      </c>
      <c r="S61" s="52">
        <f t="shared" si="19"/>
        <v>164.8</v>
      </c>
      <c r="T61" s="53">
        <v>156.3</v>
      </c>
      <c r="U61" s="53">
        <v>8.5</v>
      </c>
      <c r="V61" s="53" t="s">
        <v>223</v>
      </c>
      <c r="W61" s="53" t="s">
        <v>6</v>
      </c>
      <c r="X61" s="53" t="s">
        <v>223</v>
      </c>
      <c r="Y61" s="53" t="s">
        <v>223</v>
      </c>
      <c r="Z61" s="53">
        <v>20.1</v>
      </c>
      <c r="AA61" s="52">
        <f t="shared" si="20"/>
        <v>149.7</v>
      </c>
      <c r="AB61" s="53">
        <v>142.6</v>
      </c>
      <c r="AC61" s="53">
        <v>7.1</v>
      </c>
      <c r="AD61" s="20"/>
    </row>
    <row r="62" spans="1:30" ht="15" customHeight="1">
      <c r="A62" s="251">
        <v>8</v>
      </c>
      <c r="B62" s="69">
        <v>18.5</v>
      </c>
      <c r="C62" s="52">
        <f t="shared" si="15"/>
        <v>148.4</v>
      </c>
      <c r="D62" s="52">
        <v>142.9</v>
      </c>
      <c r="E62" s="52">
        <v>5.5</v>
      </c>
      <c r="F62" s="52">
        <v>19.8</v>
      </c>
      <c r="G62" s="52">
        <f t="shared" si="16"/>
        <v>157.29999999999998</v>
      </c>
      <c r="H62" s="53">
        <v>151.6</v>
      </c>
      <c r="I62" s="53">
        <v>5.7</v>
      </c>
      <c r="J62" s="53">
        <v>19.1</v>
      </c>
      <c r="K62" s="52">
        <f t="shared" si="17"/>
        <v>151.7</v>
      </c>
      <c r="L62" s="53">
        <v>144.6</v>
      </c>
      <c r="M62" s="53">
        <v>7.1</v>
      </c>
      <c r="N62" s="53">
        <v>18.5</v>
      </c>
      <c r="O62" s="52">
        <f t="shared" si="18"/>
        <v>147.29999999999998</v>
      </c>
      <c r="P62" s="53">
        <v>141.2</v>
      </c>
      <c r="Q62" s="53">
        <v>6.1</v>
      </c>
      <c r="R62" s="53">
        <v>19</v>
      </c>
      <c r="S62" s="52">
        <f t="shared" si="19"/>
        <v>153.9</v>
      </c>
      <c r="T62" s="53">
        <v>146.3</v>
      </c>
      <c r="U62" s="53">
        <v>7.6</v>
      </c>
      <c r="V62" s="53" t="s">
        <v>223</v>
      </c>
      <c r="W62" s="53" t="s">
        <v>6</v>
      </c>
      <c r="X62" s="53" t="s">
        <v>223</v>
      </c>
      <c r="Y62" s="53" t="s">
        <v>223</v>
      </c>
      <c r="Z62" s="53">
        <v>19.3</v>
      </c>
      <c r="AA62" s="52">
        <f t="shared" si="20"/>
        <v>144.7</v>
      </c>
      <c r="AB62" s="53">
        <v>137.7</v>
      </c>
      <c r="AC62" s="53">
        <v>7</v>
      </c>
      <c r="AD62" s="20"/>
    </row>
    <row r="63" spans="1:30" ht="15" customHeight="1">
      <c r="A63" s="252"/>
      <c r="B63" s="6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62"/>
      <c r="AC63" s="62"/>
      <c r="AD63" s="62"/>
    </row>
    <row r="64" spans="1:30" ht="15" customHeight="1">
      <c r="A64" s="251">
        <v>9</v>
      </c>
      <c r="B64" s="69">
        <v>21.3</v>
      </c>
      <c r="C64" s="52">
        <f t="shared" si="15"/>
        <v>171.20000000000002</v>
      </c>
      <c r="D64" s="52">
        <v>164.9</v>
      </c>
      <c r="E64" s="52">
        <v>6.3</v>
      </c>
      <c r="F64" s="52">
        <v>21.4</v>
      </c>
      <c r="G64" s="52">
        <f t="shared" si="16"/>
        <v>169.4</v>
      </c>
      <c r="H64" s="53">
        <v>162.6</v>
      </c>
      <c r="I64" s="53">
        <v>6.8</v>
      </c>
      <c r="J64" s="53">
        <v>21.6</v>
      </c>
      <c r="K64" s="52">
        <f t="shared" si="17"/>
        <v>170.6</v>
      </c>
      <c r="L64" s="53">
        <v>164.2</v>
      </c>
      <c r="M64" s="53">
        <v>6.4</v>
      </c>
      <c r="N64" s="53">
        <v>19.1</v>
      </c>
      <c r="O64" s="52">
        <f t="shared" si="18"/>
        <v>150.9</v>
      </c>
      <c r="P64" s="53">
        <v>146</v>
      </c>
      <c r="Q64" s="53">
        <v>4.9</v>
      </c>
      <c r="R64" s="53">
        <v>19.6</v>
      </c>
      <c r="S64" s="52">
        <f t="shared" si="19"/>
        <v>158.70000000000002</v>
      </c>
      <c r="T64" s="53">
        <v>151.8</v>
      </c>
      <c r="U64" s="53">
        <v>6.9</v>
      </c>
      <c r="V64" s="53" t="s">
        <v>223</v>
      </c>
      <c r="W64" s="53" t="s">
        <v>6</v>
      </c>
      <c r="X64" s="53" t="s">
        <v>223</v>
      </c>
      <c r="Y64" s="53" t="s">
        <v>223</v>
      </c>
      <c r="Z64" s="53">
        <v>19.1</v>
      </c>
      <c r="AA64" s="52">
        <f t="shared" si="20"/>
        <v>142</v>
      </c>
      <c r="AB64" s="53">
        <v>134.7</v>
      </c>
      <c r="AC64" s="53">
        <v>7.3</v>
      </c>
      <c r="AD64" s="20"/>
    </row>
    <row r="65" spans="1:30" ht="15" customHeight="1">
      <c r="A65" s="251">
        <v>10</v>
      </c>
      <c r="B65" s="69">
        <v>19.5</v>
      </c>
      <c r="C65" s="52">
        <f t="shared" si="15"/>
        <v>156</v>
      </c>
      <c r="D65" s="52">
        <v>150.7</v>
      </c>
      <c r="E65" s="52">
        <v>5.3</v>
      </c>
      <c r="F65" s="52">
        <v>21.5</v>
      </c>
      <c r="G65" s="52">
        <f t="shared" si="16"/>
        <v>170</v>
      </c>
      <c r="H65" s="53">
        <v>163.2</v>
      </c>
      <c r="I65" s="53">
        <v>6.8</v>
      </c>
      <c r="J65" s="53">
        <v>20</v>
      </c>
      <c r="K65" s="52">
        <f t="shared" si="17"/>
        <v>157.60000000000002</v>
      </c>
      <c r="L65" s="53">
        <v>151.3</v>
      </c>
      <c r="M65" s="53">
        <v>6.3</v>
      </c>
      <c r="N65" s="53">
        <v>20</v>
      </c>
      <c r="O65" s="52">
        <f t="shared" si="18"/>
        <v>161.1</v>
      </c>
      <c r="P65" s="53">
        <v>153.9</v>
      </c>
      <c r="Q65" s="53">
        <v>7.2</v>
      </c>
      <c r="R65" s="53">
        <v>20</v>
      </c>
      <c r="S65" s="52">
        <f t="shared" si="19"/>
        <v>160.29999999999998</v>
      </c>
      <c r="T65" s="53">
        <v>153.7</v>
      </c>
      <c r="U65" s="53">
        <v>6.6</v>
      </c>
      <c r="V65" s="53" t="s">
        <v>223</v>
      </c>
      <c r="W65" s="53" t="s">
        <v>6</v>
      </c>
      <c r="X65" s="53" t="s">
        <v>223</v>
      </c>
      <c r="Y65" s="53" t="s">
        <v>223</v>
      </c>
      <c r="Z65" s="53">
        <v>19.8</v>
      </c>
      <c r="AA65" s="52">
        <f t="shared" si="20"/>
        <v>149.6</v>
      </c>
      <c r="AB65" s="53">
        <v>140.5</v>
      </c>
      <c r="AC65" s="53">
        <v>9.1</v>
      </c>
      <c r="AD65" s="20"/>
    </row>
    <row r="66" spans="1:30" ht="15" customHeight="1">
      <c r="A66" s="251">
        <v>11</v>
      </c>
      <c r="B66" s="69">
        <v>21.2</v>
      </c>
      <c r="C66" s="52">
        <f t="shared" si="15"/>
        <v>169.79999999999998</v>
      </c>
      <c r="D66" s="52">
        <v>163.2</v>
      </c>
      <c r="E66" s="52">
        <v>6.6</v>
      </c>
      <c r="F66" s="52">
        <v>21.5</v>
      </c>
      <c r="G66" s="52">
        <f t="shared" si="16"/>
        <v>171.79999999999998</v>
      </c>
      <c r="H66" s="53">
        <v>163.6</v>
      </c>
      <c r="I66" s="53">
        <v>8.2</v>
      </c>
      <c r="J66" s="53">
        <v>21.8</v>
      </c>
      <c r="K66" s="52">
        <f t="shared" si="17"/>
        <v>173.4</v>
      </c>
      <c r="L66" s="53">
        <v>164.9</v>
      </c>
      <c r="M66" s="53">
        <v>8.5</v>
      </c>
      <c r="N66" s="53">
        <v>20.3</v>
      </c>
      <c r="O66" s="52">
        <f t="shared" si="18"/>
        <v>164.8</v>
      </c>
      <c r="P66" s="53">
        <v>156.8</v>
      </c>
      <c r="Q66" s="53">
        <v>8</v>
      </c>
      <c r="R66" s="53">
        <v>20.7</v>
      </c>
      <c r="S66" s="52">
        <f t="shared" si="19"/>
        <v>167.8</v>
      </c>
      <c r="T66" s="53">
        <v>160.5</v>
      </c>
      <c r="U66" s="53">
        <v>7.3</v>
      </c>
      <c r="V66" s="53" t="s">
        <v>223</v>
      </c>
      <c r="W66" s="53" t="s">
        <v>6</v>
      </c>
      <c r="X66" s="53" t="s">
        <v>223</v>
      </c>
      <c r="Y66" s="53" t="s">
        <v>223</v>
      </c>
      <c r="Z66" s="53">
        <v>17.5</v>
      </c>
      <c r="AA66" s="52">
        <f t="shared" si="20"/>
        <v>133.1</v>
      </c>
      <c r="AB66" s="53">
        <v>124.1</v>
      </c>
      <c r="AC66" s="53">
        <v>9</v>
      </c>
      <c r="AD66" s="20"/>
    </row>
    <row r="67" spans="1:30" ht="15" customHeight="1">
      <c r="A67" s="234">
        <v>12</v>
      </c>
      <c r="B67" s="70">
        <v>20.8</v>
      </c>
      <c r="C67" s="52">
        <f t="shared" si="15"/>
        <v>166.10000000000002</v>
      </c>
      <c r="D67" s="52">
        <v>160.3</v>
      </c>
      <c r="E67" s="52">
        <v>5.8</v>
      </c>
      <c r="F67" s="52">
        <v>20.5</v>
      </c>
      <c r="G67" s="52">
        <f t="shared" si="16"/>
        <v>163.9</v>
      </c>
      <c r="H67" s="53">
        <v>155.5</v>
      </c>
      <c r="I67" s="53">
        <v>8.4</v>
      </c>
      <c r="J67" s="53">
        <v>21.3</v>
      </c>
      <c r="K67" s="52">
        <f t="shared" si="17"/>
        <v>167.79999999999998</v>
      </c>
      <c r="L67" s="53">
        <v>161.7</v>
      </c>
      <c r="M67" s="53">
        <v>6.1</v>
      </c>
      <c r="N67" s="53">
        <v>19.5</v>
      </c>
      <c r="O67" s="52">
        <f t="shared" si="18"/>
        <v>154.9</v>
      </c>
      <c r="P67" s="53">
        <v>149.3</v>
      </c>
      <c r="Q67" s="53">
        <v>5.6</v>
      </c>
      <c r="R67" s="53">
        <v>20.3</v>
      </c>
      <c r="S67" s="52">
        <f t="shared" si="19"/>
        <v>165</v>
      </c>
      <c r="T67" s="53">
        <v>157.3</v>
      </c>
      <c r="U67" s="53">
        <v>7.7</v>
      </c>
      <c r="V67" s="53" t="s">
        <v>223</v>
      </c>
      <c r="W67" s="53" t="s">
        <v>6</v>
      </c>
      <c r="X67" s="53" t="s">
        <v>223</v>
      </c>
      <c r="Y67" s="53" t="s">
        <v>223</v>
      </c>
      <c r="Z67" s="53">
        <v>17.4</v>
      </c>
      <c r="AA67" s="52">
        <f t="shared" si="20"/>
        <v>129.9</v>
      </c>
      <c r="AB67" s="53">
        <v>122.1</v>
      </c>
      <c r="AC67" s="53">
        <v>7.8</v>
      </c>
      <c r="AD67" s="20"/>
    </row>
    <row r="68" spans="1:29" ht="15" customHeight="1">
      <c r="A68" s="146" t="s">
        <v>63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</row>
    <row r="69" spans="1:29" ht="14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</sheetData>
  <sheetProtection/>
  <mergeCells count="37">
    <mergeCell ref="A2:AC2"/>
    <mergeCell ref="V4:Y5"/>
    <mergeCell ref="Z4:AC5"/>
    <mergeCell ref="B5:E5"/>
    <mergeCell ref="F5:I5"/>
    <mergeCell ref="J6:J8"/>
    <mergeCell ref="F6:F8"/>
    <mergeCell ref="G6:G8"/>
    <mergeCell ref="H6:H8"/>
    <mergeCell ref="I6:I8"/>
    <mergeCell ref="R6:R8"/>
    <mergeCell ref="S6:S8"/>
    <mergeCell ref="T6:T8"/>
    <mergeCell ref="B6:B8"/>
    <mergeCell ref="C6:C8"/>
    <mergeCell ref="D6:D8"/>
    <mergeCell ref="E6:E8"/>
    <mergeCell ref="N6:N8"/>
    <mergeCell ref="O6:O8"/>
    <mergeCell ref="B4:U4"/>
    <mergeCell ref="J5:M5"/>
    <mergeCell ref="N5:Q5"/>
    <mergeCell ref="R5:U5"/>
    <mergeCell ref="Z6:Z8"/>
    <mergeCell ref="P6:P8"/>
    <mergeCell ref="Q6:Q8"/>
    <mergeCell ref="K6:K8"/>
    <mergeCell ref="L6:L8"/>
    <mergeCell ref="M6:M8"/>
    <mergeCell ref="U6:U8"/>
    <mergeCell ref="AC6:AC8"/>
    <mergeCell ref="V6:V8"/>
    <mergeCell ref="W6:W8"/>
    <mergeCell ref="X6:X8"/>
    <mergeCell ref="Y6:Y8"/>
    <mergeCell ref="AB6:AB8"/>
    <mergeCell ref="AA6:A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5.09765625" style="86" customWidth="1"/>
    <col min="2" max="29" width="7.69921875" style="86" customWidth="1"/>
    <col min="30" max="16384" width="10.59765625" style="86" customWidth="1"/>
  </cols>
  <sheetData>
    <row r="1" spans="1:29" s="85" customFormat="1" ht="19.5" customHeight="1">
      <c r="A1" s="2" t="s">
        <v>240</v>
      </c>
      <c r="AC1" s="3" t="s">
        <v>241</v>
      </c>
    </row>
    <row r="2" spans="1:29" s="126" customFormat="1" ht="19.5" customHeight="1">
      <c r="A2" s="325" t="s">
        <v>413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</row>
    <row r="3" spans="1:29" ht="18" customHeight="1" thickBot="1">
      <c r="A3" s="86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62" t="s">
        <v>50</v>
      </c>
    </row>
    <row r="4" spans="1:29" ht="15" customHeight="1">
      <c r="A4" s="229" t="s">
        <v>32</v>
      </c>
      <c r="B4" s="332" t="s">
        <v>65</v>
      </c>
      <c r="C4" s="333"/>
      <c r="D4" s="333"/>
      <c r="E4" s="334"/>
      <c r="F4" s="332" t="s">
        <v>66</v>
      </c>
      <c r="G4" s="333"/>
      <c r="H4" s="333"/>
      <c r="I4" s="334"/>
      <c r="J4" s="506" t="s">
        <v>417</v>
      </c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</row>
    <row r="5" spans="1:29" ht="15" customHeight="1">
      <c r="A5" s="241"/>
      <c r="B5" s="335"/>
      <c r="C5" s="336"/>
      <c r="D5" s="336"/>
      <c r="E5" s="337"/>
      <c r="F5" s="335"/>
      <c r="G5" s="336"/>
      <c r="H5" s="336"/>
      <c r="I5" s="337"/>
      <c r="J5" s="341" t="s">
        <v>67</v>
      </c>
      <c r="K5" s="342"/>
      <c r="L5" s="342"/>
      <c r="M5" s="343"/>
      <c r="N5" s="341" t="s">
        <v>68</v>
      </c>
      <c r="O5" s="342"/>
      <c r="P5" s="342"/>
      <c r="Q5" s="343"/>
      <c r="R5" s="471" t="s">
        <v>416</v>
      </c>
      <c r="S5" s="342"/>
      <c r="T5" s="342"/>
      <c r="U5" s="343"/>
      <c r="V5" s="471" t="s">
        <v>415</v>
      </c>
      <c r="W5" s="342"/>
      <c r="X5" s="342"/>
      <c r="Y5" s="343"/>
      <c r="Z5" s="341" t="s">
        <v>69</v>
      </c>
      <c r="AA5" s="342"/>
      <c r="AB5" s="342"/>
      <c r="AC5" s="342"/>
    </row>
    <row r="6" spans="1:29" ht="15" customHeight="1">
      <c r="A6" s="241"/>
      <c r="B6" s="468" t="s">
        <v>58</v>
      </c>
      <c r="C6" s="468" t="s">
        <v>59</v>
      </c>
      <c r="D6" s="468" t="s">
        <v>60</v>
      </c>
      <c r="E6" s="468" t="s">
        <v>61</v>
      </c>
      <c r="F6" s="468" t="s">
        <v>58</v>
      </c>
      <c r="G6" s="468" t="s">
        <v>59</v>
      </c>
      <c r="H6" s="468" t="s">
        <v>60</v>
      </c>
      <c r="I6" s="468" t="s">
        <v>61</v>
      </c>
      <c r="J6" s="468" t="s">
        <v>58</v>
      </c>
      <c r="K6" s="468" t="s">
        <v>59</v>
      </c>
      <c r="L6" s="468" t="s">
        <v>60</v>
      </c>
      <c r="M6" s="468" t="s">
        <v>61</v>
      </c>
      <c r="N6" s="468" t="s">
        <v>58</v>
      </c>
      <c r="O6" s="468" t="s">
        <v>59</v>
      </c>
      <c r="P6" s="468" t="s">
        <v>60</v>
      </c>
      <c r="Q6" s="468" t="s">
        <v>61</v>
      </c>
      <c r="R6" s="468" t="s">
        <v>58</v>
      </c>
      <c r="S6" s="468" t="s">
        <v>59</v>
      </c>
      <c r="T6" s="468" t="s">
        <v>60</v>
      </c>
      <c r="U6" s="468" t="s">
        <v>61</v>
      </c>
      <c r="V6" s="468" t="s">
        <v>58</v>
      </c>
      <c r="W6" s="468" t="s">
        <v>59</v>
      </c>
      <c r="X6" s="468" t="s">
        <v>60</v>
      </c>
      <c r="Y6" s="468" t="s">
        <v>61</v>
      </c>
      <c r="Z6" s="468" t="s">
        <v>58</v>
      </c>
      <c r="AA6" s="468" t="s">
        <v>59</v>
      </c>
      <c r="AB6" s="468" t="s">
        <v>60</v>
      </c>
      <c r="AC6" s="482" t="s">
        <v>61</v>
      </c>
    </row>
    <row r="7" spans="1:29" ht="15" customHeight="1">
      <c r="A7" s="469" t="s">
        <v>414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83"/>
    </row>
    <row r="8" spans="1:29" ht="15" customHeight="1">
      <c r="A8" s="470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30"/>
    </row>
    <row r="9" spans="1:2" s="126" customFormat="1" ht="15" customHeight="1">
      <c r="A9" s="13" t="s">
        <v>47</v>
      </c>
      <c r="B9" s="255"/>
    </row>
    <row r="10" spans="1:30" ht="15" customHeight="1">
      <c r="A10" s="96" t="s">
        <v>405</v>
      </c>
      <c r="B10" s="69">
        <v>21.7</v>
      </c>
      <c r="C10" s="52">
        <f>SUM(D10:E10)</f>
        <v>167.2</v>
      </c>
      <c r="D10" s="52">
        <v>160.6</v>
      </c>
      <c r="E10" s="52">
        <v>6.6</v>
      </c>
      <c r="F10" s="52">
        <v>19.6</v>
      </c>
      <c r="G10" s="52">
        <f>SUM(H10:I10)</f>
        <v>149.2</v>
      </c>
      <c r="H10" s="52">
        <v>141.7</v>
      </c>
      <c r="I10" s="52">
        <v>7.5</v>
      </c>
      <c r="J10" s="52">
        <v>20.8</v>
      </c>
      <c r="K10" s="52">
        <f>SUM(L10:M10)</f>
        <v>159.89999999999998</v>
      </c>
      <c r="L10" s="52">
        <v>152.2</v>
      </c>
      <c r="M10" s="52">
        <v>7.7</v>
      </c>
      <c r="N10" s="52">
        <v>21.8</v>
      </c>
      <c r="O10" s="52">
        <f>SUM(P10:Q10)</f>
        <v>159.2</v>
      </c>
      <c r="P10" s="52">
        <v>154.1</v>
      </c>
      <c r="Q10" s="52">
        <v>5.1</v>
      </c>
      <c r="R10" s="52">
        <v>21.5</v>
      </c>
      <c r="S10" s="52">
        <f>SUM(T10:U10)</f>
        <v>170.4</v>
      </c>
      <c r="T10" s="52">
        <v>157.9</v>
      </c>
      <c r="U10" s="52">
        <v>12.5</v>
      </c>
      <c r="V10" s="52">
        <v>19.4</v>
      </c>
      <c r="W10" s="52">
        <f>SUM(X10:Y10)</f>
        <v>146.70000000000002</v>
      </c>
      <c r="X10" s="52">
        <v>142.4</v>
      </c>
      <c r="Y10" s="52">
        <v>4.3</v>
      </c>
      <c r="Z10" s="52">
        <v>20.7</v>
      </c>
      <c r="AA10" s="52">
        <f>SUM(AB10:AC10)</f>
        <v>160</v>
      </c>
      <c r="AB10" s="52">
        <v>152.7</v>
      </c>
      <c r="AC10" s="52">
        <v>7.3</v>
      </c>
      <c r="AD10" s="19"/>
    </row>
    <row r="11" spans="1:30" ht="15" customHeight="1">
      <c r="A11" s="164">
        <v>7</v>
      </c>
      <c r="B11" s="69">
        <v>21.9</v>
      </c>
      <c r="C11" s="52">
        <f>SUM(D11:E11)</f>
        <v>167.39999999999998</v>
      </c>
      <c r="D11" s="52">
        <v>161.7</v>
      </c>
      <c r="E11" s="52">
        <v>5.7</v>
      </c>
      <c r="F11" s="52">
        <v>20.1</v>
      </c>
      <c r="G11" s="52">
        <f>SUM(H11:I11)</f>
        <v>151.9</v>
      </c>
      <c r="H11" s="52">
        <v>144.5</v>
      </c>
      <c r="I11" s="52">
        <v>7.4</v>
      </c>
      <c r="J11" s="52">
        <v>20.7</v>
      </c>
      <c r="K11" s="52">
        <f>SUM(L11:M11)</f>
        <v>159.6</v>
      </c>
      <c r="L11" s="52">
        <v>151.5</v>
      </c>
      <c r="M11" s="52">
        <v>8.1</v>
      </c>
      <c r="N11" s="52">
        <v>21.9</v>
      </c>
      <c r="O11" s="52">
        <f>SUM(P11:Q11)</f>
        <v>158.39999999999998</v>
      </c>
      <c r="P11" s="52">
        <v>153.7</v>
      </c>
      <c r="Q11" s="52">
        <v>4.7</v>
      </c>
      <c r="R11" s="52">
        <v>21.1</v>
      </c>
      <c r="S11" s="52">
        <f>SUM(T11:U11)</f>
        <v>170.2</v>
      </c>
      <c r="T11" s="52">
        <v>155</v>
      </c>
      <c r="U11" s="52">
        <v>15.2</v>
      </c>
      <c r="V11" s="52">
        <v>19.3</v>
      </c>
      <c r="W11" s="52">
        <f>SUM(X11:Y11)</f>
        <v>144.7</v>
      </c>
      <c r="X11" s="52">
        <v>141.2</v>
      </c>
      <c r="Y11" s="52">
        <v>3.5</v>
      </c>
      <c r="Z11" s="52">
        <v>20.7</v>
      </c>
      <c r="AA11" s="52">
        <f>SUM(AB11:AC11)</f>
        <v>160.60000000000002</v>
      </c>
      <c r="AB11" s="52">
        <v>153.8</v>
      </c>
      <c r="AC11" s="52">
        <v>6.8</v>
      </c>
      <c r="AD11" s="19"/>
    </row>
    <row r="12" spans="1:30" s="126" customFormat="1" ht="15" customHeight="1">
      <c r="A12" s="224">
        <v>8</v>
      </c>
      <c r="B12" s="80">
        <v>21.5</v>
      </c>
      <c r="C12" s="79">
        <f>AVERAGE(C14:C17,C19:C22,C24:C27)</f>
        <v>158.89166666666665</v>
      </c>
      <c r="D12" s="79">
        <f aca="true" t="shared" si="0" ref="D12:AC12">AVERAGE(D14:D17,D19:D22,D24:D27)</f>
        <v>150.74166666666665</v>
      </c>
      <c r="E12" s="79">
        <f t="shared" si="0"/>
        <v>8.149999999999999</v>
      </c>
      <c r="F12" s="79">
        <f t="shared" si="0"/>
        <v>18.98333333333333</v>
      </c>
      <c r="G12" s="79">
        <v>144.1</v>
      </c>
      <c r="H12" s="79">
        <f t="shared" si="0"/>
        <v>137.03333333333333</v>
      </c>
      <c r="I12" s="79">
        <v>7.1</v>
      </c>
      <c r="J12" s="79">
        <f t="shared" si="0"/>
        <v>20.533333333333335</v>
      </c>
      <c r="K12" s="79">
        <v>158</v>
      </c>
      <c r="L12" s="79">
        <f t="shared" si="0"/>
        <v>151.3</v>
      </c>
      <c r="M12" s="79">
        <v>6.7</v>
      </c>
      <c r="N12" s="79">
        <v>21.8</v>
      </c>
      <c r="O12" s="79">
        <v>171</v>
      </c>
      <c r="P12" s="79">
        <f t="shared" si="0"/>
        <v>165.67499999999998</v>
      </c>
      <c r="Q12" s="79">
        <f t="shared" si="0"/>
        <v>5.2666666666666675</v>
      </c>
      <c r="R12" s="79">
        <f t="shared" si="0"/>
        <v>21.083333333333332</v>
      </c>
      <c r="S12" s="79">
        <v>158.4</v>
      </c>
      <c r="T12" s="79">
        <f t="shared" si="0"/>
        <v>153.61666666666665</v>
      </c>
      <c r="U12" s="79">
        <f t="shared" si="0"/>
        <v>3.616666666666666</v>
      </c>
      <c r="V12" s="79">
        <f t="shared" si="0"/>
        <v>19.175</v>
      </c>
      <c r="W12" s="79">
        <v>147.8</v>
      </c>
      <c r="X12" s="79">
        <f t="shared" si="0"/>
        <v>145.95000000000002</v>
      </c>
      <c r="Y12" s="79">
        <f t="shared" si="0"/>
        <v>2.4666666666666663</v>
      </c>
      <c r="Z12" s="79">
        <f t="shared" si="0"/>
        <v>20.4</v>
      </c>
      <c r="AA12" s="79">
        <v>158.6</v>
      </c>
      <c r="AB12" s="79">
        <f t="shared" si="0"/>
        <v>146.35833333333335</v>
      </c>
      <c r="AC12" s="79">
        <f t="shared" si="0"/>
        <v>11.591666666666667</v>
      </c>
      <c r="AD12" s="245"/>
    </row>
    <row r="13" spans="1:29" ht="15" customHeight="1">
      <c r="A13" s="29"/>
      <c r="B13" s="6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52"/>
      <c r="X13" s="29"/>
      <c r="Y13" s="29"/>
      <c r="Z13" s="29"/>
      <c r="AA13" s="29"/>
      <c r="AB13" s="29"/>
      <c r="AC13" s="29"/>
    </row>
    <row r="14" spans="1:30" ht="15" customHeight="1">
      <c r="A14" s="96" t="s">
        <v>406</v>
      </c>
      <c r="B14" s="69">
        <v>19.2</v>
      </c>
      <c r="C14" s="52">
        <f>SUM(D14:E14)</f>
        <v>143</v>
      </c>
      <c r="D14" s="52">
        <v>136</v>
      </c>
      <c r="E14" s="52">
        <v>7</v>
      </c>
      <c r="F14" s="52">
        <v>18.5</v>
      </c>
      <c r="G14" s="52">
        <f>SUM(H14:I14)</f>
        <v>132.9</v>
      </c>
      <c r="H14" s="52">
        <v>128.3</v>
      </c>
      <c r="I14" s="52">
        <v>4.6</v>
      </c>
      <c r="J14" s="52">
        <v>19</v>
      </c>
      <c r="K14" s="52">
        <f>SUM(L14:M14)</f>
        <v>145.20000000000002</v>
      </c>
      <c r="L14" s="52">
        <v>138.8</v>
      </c>
      <c r="M14" s="52">
        <v>6.4</v>
      </c>
      <c r="N14" s="52">
        <v>21.3</v>
      </c>
      <c r="O14" s="52">
        <f>SUM(P14:Q14)</f>
        <v>169.5</v>
      </c>
      <c r="P14" s="52">
        <v>165</v>
      </c>
      <c r="Q14" s="52">
        <v>4.5</v>
      </c>
      <c r="R14" s="52">
        <v>19.6</v>
      </c>
      <c r="S14" s="52">
        <f>SUM(T14:U14)</f>
        <v>144.4</v>
      </c>
      <c r="T14" s="52">
        <v>139.4</v>
      </c>
      <c r="U14" s="52">
        <v>5</v>
      </c>
      <c r="V14" s="52">
        <v>18.4</v>
      </c>
      <c r="W14" s="52">
        <f>SUM(X14:Y14)</f>
        <v>141.9</v>
      </c>
      <c r="X14" s="52">
        <v>139.5</v>
      </c>
      <c r="Y14" s="52">
        <v>2.4</v>
      </c>
      <c r="Z14" s="52">
        <v>17.9</v>
      </c>
      <c r="AA14" s="52">
        <f>SUM(AB14:AC14)</f>
        <v>137.1</v>
      </c>
      <c r="AB14" s="52">
        <v>126.5</v>
      </c>
      <c r="AC14" s="52">
        <v>10.6</v>
      </c>
      <c r="AD14" s="19"/>
    </row>
    <row r="15" spans="1:30" ht="15" customHeight="1">
      <c r="A15" s="232">
        <v>2</v>
      </c>
      <c r="B15" s="69">
        <v>21.5</v>
      </c>
      <c r="C15" s="52">
        <f aca="true" t="shared" si="1" ref="C15:C31">SUM(D15:E15)</f>
        <v>158.6</v>
      </c>
      <c r="D15" s="52">
        <v>150.5</v>
      </c>
      <c r="E15" s="52">
        <v>8.1</v>
      </c>
      <c r="F15" s="52">
        <v>18.4</v>
      </c>
      <c r="G15" s="52">
        <f aca="true" t="shared" si="2" ref="G15:G31">SUM(H15:I15)</f>
        <v>136.79999999999998</v>
      </c>
      <c r="H15" s="52">
        <v>132.1</v>
      </c>
      <c r="I15" s="52">
        <v>4.7</v>
      </c>
      <c r="J15" s="52">
        <v>20.6</v>
      </c>
      <c r="K15" s="52">
        <f aca="true" t="shared" si="3" ref="K15:K31">SUM(L15:M15)</f>
        <v>157.20000000000002</v>
      </c>
      <c r="L15" s="52">
        <v>150.9</v>
      </c>
      <c r="M15" s="52">
        <v>6.3</v>
      </c>
      <c r="N15" s="52">
        <v>21.6</v>
      </c>
      <c r="O15" s="52">
        <f aca="true" t="shared" si="4" ref="O15:O31">SUM(P15:Q15)</f>
        <v>171.5</v>
      </c>
      <c r="P15" s="52">
        <v>166.9</v>
      </c>
      <c r="Q15" s="52">
        <v>4.6</v>
      </c>
      <c r="R15" s="52">
        <v>21.3</v>
      </c>
      <c r="S15" s="52">
        <f aca="true" t="shared" si="5" ref="S15:S31">SUM(T15:U15)</f>
        <v>156.9</v>
      </c>
      <c r="T15" s="52">
        <v>153</v>
      </c>
      <c r="U15" s="52">
        <v>3.9</v>
      </c>
      <c r="V15" s="52">
        <v>20.1</v>
      </c>
      <c r="W15" s="52">
        <f aca="true" t="shared" si="6" ref="W15:W31">SUM(X15:Y15)</f>
        <v>153.6</v>
      </c>
      <c r="X15" s="52">
        <v>150.9</v>
      </c>
      <c r="Y15" s="52">
        <v>2.7</v>
      </c>
      <c r="Z15" s="52">
        <v>19.8</v>
      </c>
      <c r="AA15" s="52">
        <f aca="true" t="shared" si="7" ref="AA15:AA31">SUM(AB15:AC15)</f>
        <v>153.3</v>
      </c>
      <c r="AB15" s="52">
        <v>142.3</v>
      </c>
      <c r="AC15" s="52">
        <v>11</v>
      </c>
      <c r="AD15" s="19"/>
    </row>
    <row r="16" spans="1:30" ht="15" customHeight="1">
      <c r="A16" s="232">
        <v>3</v>
      </c>
      <c r="B16" s="69">
        <v>21.3</v>
      </c>
      <c r="C16" s="52">
        <f t="shared" si="1"/>
        <v>158.5</v>
      </c>
      <c r="D16" s="52">
        <v>149.7</v>
      </c>
      <c r="E16" s="52">
        <v>8.8</v>
      </c>
      <c r="F16" s="52">
        <v>19.6</v>
      </c>
      <c r="G16" s="52">
        <f t="shared" si="2"/>
        <v>149.7</v>
      </c>
      <c r="H16" s="52">
        <v>141.7</v>
      </c>
      <c r="I16" s="52">
        <v>8</v>
      </c>
      <c r="J16" s="52">
        <v>20.4</v>
      </c>
      <c r="K16" s="52">
        <f t="shared" si="3"/>
        <v>158.10000000000002</v>
      </c>
      <c r="L16" s="52">
        <v>150.8</v>
      </c>
      <c r="M16" s="52">
        <v>7.3</v>
      </c>
      <c r="N16" s="52">
        <v>21.4</v>
      </c>
      <c r="O16" s="52">
        <f t="shared" si="4"/>
        <v>169.7</v>
      </c>
      <c r="P16" s="52">
        <v>164.1</v>
      </c>
      <c r="Q16" s="52">
        <v>5.6</v>
      </c>
      <c r="R16" s="52">
        <v>20.9</v>
      </c>
      <c r="S16" s="52">
        <f t="shared" si="5"/>
        <v>154.6</v>
      </c>
      <c r="T16" s="52">
        <v>151.2</v>
      </c>
      <c r="U16" s="52">
        <v>3.4</v>
      </c>
      <c r="V16" s="52">
        <v>19.3</v>
      </c>
      <c r="W16" s="52">
        <f t="shared" si="6"/>
        <v>152.60000000000002</v>
      </c>
      <c r="X16" s="52">
        <v>149.3</v>
      </c>
      <c r="Y16" s="52">
        <v>3.3</v>
      </c>
      <c r="Z16" s="52">
        <v>20.3</v>
      </c>
      <c r="AA16" s="52">
        <f t="shared" si="7"/>
        <v>159.2</v>
      </c>
      <c r="AB16" s="52">
        <v>145.7</v>
      </c>
      <c r="AC16" s="52">
        <v>13.5</v>
      </c>
      <c r="AD16" s="19"/>
    </row>
    <row r="17" spans="1:30" ht="15" customHeight="1">
      <c r="A17" s="232">
        <v>4</v>
      </c>
      <c r="B17" s="69">
        <v>22.5</v>
      </c>
      <c r="C17" s="52">
        <f t="shared" si="1"/>
        <v>167.6</v>
      </c>
      <c r="D17" s="52">
        <v>159.5</v>
      </c>
      <c r="E17" s="52">
        <v>8.1</v>
      </c>
      <c r="F17" s="52">
        <v>19.9</v>
      </c>
      <c r="G17" s="52">
        <f t="shared" si="2"/>
        <v>152.8</v>
      </c>
      <c r="H17" s="52">
        <v>143.8</v>
      </c>
      <c r="I17" s="52">
        <v>9</v>
      </c>
      <c r="J17" s="52">
        <v>21.6</v>
      </c>
      <c r="K17" s="52">
        <f t="shared" si="3"/>
        <v>167.9</v>
      </c>
      <c r="L17" s="52">
        <v>160</v>
      </c>
      <c r="M17" s="52">
        <v>7.9</v>
      </c>
      <c r="N17" s="52">
        <v>21.3</v>
      </c>
      <c r="O17" s="52">
        <f t="shared" si="4"/>
        <v>168.70000000000002</v>
      </c>
      <c r="P17" s="52">
        <v>162.9</v>
      </c>
      <c r="Q17" s="52">
        <v>5.8</v>
      </c>
      <c r="R17" s="52">
        <v>22.7</v>
      </c>
      <c r="S17" s="52">
        <f t="shared" si="5"/>
        <v>167.6</v>
      </c>
      <c r="T17" s="52">
        <v>164.5</v>
      </c>
      <c r="U17" s="52">
        <v>3.1</v>
      </c>
      <c r="V17" s="52">
        <v>20.5</v>
      </c>
      <c r="W17" s="52">
        <f t="shared" si="6"/>
        <v>165.1</v>
      </c>
      <c r="X17" s="52">
        <v>160.1</v>
      </c>
      <c r="Y17" s="52">
        <v>5</v>
      </c>
      <c r="Z17" s="52">
        <v>21.5</v>
      </c>
      <c r="AA17" s="52">
        <f t="shared" si="7"/>
        <v>169.39999999999998</v>
      </c>
      <c r="AB17" s="52">
        <v>155.2</v>
      </c>
      <c r="AC17" s="52">
        <v>14.2</v>
      </c>
      <c r="AD17" s="19"/>
    </row>
    <row r="18" spans="1:30" ht="15" customHeight="1">
      <c r="A18" s="233"/>
      <c r="B18" s="6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5" customHeight="1">
      <c r="A19" s="232">
        <v>5</v>
      </c>
      <c r="B19" s="69">
        <v>20.6</v>
      </c>
      <c r="C19" s="52">
        <f t="shared" si="1"/>
        <v>152.3</v>
      </c>
      <c r="D19" s="52">
        <v>143.8</v>
      </c>
      <c r="E19" s="52">
        <v>8.5</v>
      </c>
      <c r="F19" s="52">
        <v>19.6</v>
      </c>
      <c r="G19" s="52">
        <f t="shared" si="2"/>
        <v>149.4</v>
      </c>
      <c r="H19" s="52">
        <v>141.4</v>
      </c>
      <c r="I19" s="52">
        <v>8</v>
      </c>
      <c r="J19" s="52">
        <v>20.4</v>
      </c>
      <c r="K19" s="52">
        <f t="shared" si="3"/>
        <v>157.79999999999998</v>
      </c>
      <c r="L19" s="52">
        <v>150.6</v>
      </c>
      <c r="M19" s="52">
        <v>7.2</v>
      </c>
      <c r="N19" s="52">
        <v>21.8</v>
      </c>
      <c r="O19" s="52">
        <f t="shared" si="4"/>
        <v>173.4</v>
      </c>
      <c r="P19" s="52">
        <v>167.8</v>
      </c>
      <c r="Q19" s="52">
        <v>5.6</v>
      </c>
      <c r="R19" s="52">
        <v>20.1</v>
      </c>
      <c r="S19" s="52">
        <f t="shared" si="5"/>
        <v>148.4</v>
      </c>
      <c r="T19" s="52">
        <v>144.3</v>
      </c>
      <c r="U19" s="52">
        <v>4.1</v>
      </c>
      <c r="V19" s="52">
        <v>20.2</v>
      </c>
      <c r="W19" s="52">
        <f t="shared" si="6"/>
        <v>158.79999999999998</v>
      </c>
      <c r="X19" s="52">
        <v>156.6</v>
      </c>
      <c r="Y19" s="52">
        <v>2.2</v>
      </c>
      <c r="Z19" s="52">
        <v>20.2</v>
      </c>
      <c r="AA19" s="52">
        <f t="shared" si="7"/>
        <v>157.9</v>
      </c>
      <c r="AB19" s="52">
        <v>144.9</v>
      </c>
      <c r="AC19" s="52">
        <v>13</v>
      </c>
      <c r="AD19" s="19"/>
    </row>
    <row r="20" spans="1:30" ht="15" customHeight="1">
      <c r="A20" s="232">
        <v>6</v>
      </c>
      <c r="B20" s="69">
        <v>22.8</v>
      </c>
      <c r="C20" s="52">
        <f t="shared" si="1"/>
        <v>168.20000000000002</v>
      </c>
      <c r="D20" s="52">
        <v>160.9</v>
      </c>
      <c r="E20" s="52">
        <v>7.3</v>
      </c>
      <c r="F20" s="52">
        <v>18.7</v>
      </c>
      <c r="G20" s="52">
        <f t="shared" si="2"/>
        <v>142</v>
      </c>
      <c r="H20" s="52">
        <v>134.5</v>
      </c>
      <c r="I20" s="52">
        <v>7.5</v>
      </c>
      <c r="J20" s="52">
        <v>21.2</v>
      </c>
      <c r="K20" s="52">
        <f t="shared" si="3"/>
        <v>160.5</v>
      </c>
      <c r="L20" s="52">
        <v>154.5</v>
      </c>
      <c r="M20" s="52">
        <v>6</v>
      </c>
      <c r="N20" s="52">
        <v>22.3</v>
      </c>
      <c r="O20" s="52">
        <f t="shared" si="4"/>
        <v>172.9</v>
      </c>
      <c r="P20" s="52">
        <v>167.8</v>
      </c>
      <c r="Q20" s="52">
        <v>5.1</v>
      </c>
      <c r="R20" s="52">
        <v>21.9</v>
      </c>
      <c r="S20" s="52">
        <f t="shared" si="5"/>
        <v>162.1</v>
      </c>
      <c r="T20" s="52">
        <v>158.9</v>
      </c>
      <c r="U20" s="52">
        <v>3.2</v>
      </c>
      <c r="V20" s="52">
        <v>20.2</v>
      </c>
      <c r="W20" s="52">
        <f t="shared" si="6"/>
        <v>153.1</v>
      </c>
      <c r="X20" s="52">
        <v>151</v>
      </c>
      <c r="Y20" s="52">
        <v>2.1</v>
      </c>
      <c r="Z20" s="52">
        <v>20.7</v>
      </c>
      <c r="AA20" s="52">
        <f t="shared" si="7"/>
        <v>158.20000000000002</v>
      </c>
      <c r="AB20" s="52">
        <v>147.3</v>
      </c>
      <c r="AC20" s="52">
        <v>10.9</v>
      </c>
      <c r="AD20" s="19"/>
    </row>
    <row r="21" spans="1:30" ht="15" customHeight="1">
      <c r="A21" s="232">
        <v>7</v>
      </c>
      <c r="B21" s="69">
        <v>22.2</v>
      </c>
      <c r="C21" s="52">
        <f t="shared" si="1"/>
        <v>163.6</v>
      </c>
      <c r="D21" s="52">
        <v>155.9</v>
      </c>
      <c r="E21" s="52">
        <v>7.7</v>
      </c>
      <c r="F21" s="52">
        <v>19.9</v>
      </c>
      <c r="G21" s="52">
        <f t="shared" si="2"/>
        <v>151.89999999999998</v>
      </c>
      <c r="H21" s="52">
        <v>144.7</v>
      </c>
      <c r="I21" s="52">
        <v>7.2</v>
      </c>
      <c r="J21" s="52">
        <v>21.3</v>
      </c>
      <c r="K21" s="52">
        <f t="shared" si="3"/>
        <v>162.70000000000002</v>
      </c>
      <c r="L21" s="52">
        <v>156.8</v>
      </c>
      <c r="M21" s="52">
        <v>5.9</v>
      </c>
      <c r="N21" s="52">
        <v>21.5</v>
      </c>
      <c r="O21" s="52">
        <f t="shared" si="4"/>
        <v>169</v>
      </c>
      <c r="P21" s="52">
        <v>163.3</v>
      </c>
      <c r="Q21" s="52">
        <v>5.7</v>
      </c>
      <c r="R21" s="52">
        <v>21.7</v>
      </c>
      <c r="S21" s="52">
        <f t="shared" si="5"/>
        <v>160.5</v>
      </c>
      <c r="T21" s="52">
        <v>157.3</v>
      </c>
      <c r="U21" s="52">
        <v>3.2</v>
      </c>
      <c r="V21" s="52">
        <v>20.2</v>
      </c>
      <c r="W21" s="52">
        <f t="shared" si="6"/>
        <v>155</v>
      </c>
      <c r="X21" s="52">
        <v>153</v>
      </c>
      <c r="Y21" s="52">
        <v>2</v>
      </c>
      <c r="Z21" s="52">
        <v>21.6</v>
      </c>
      <c r="AA21" s="52">
        <f t="shared" si="7"/>
        <v>166.20000000000002</v>
      </c>
      <c r="AB21" s="52">
        <v>155.9</v>
      </c>
      <c r="AC21" s="52">
        <v>10.3</v>
      </c>
      <c r="AD21" s="19"/>
    </row>
    <row r="22" spans="1:30" ht="15" customHeight="1">
      <c r="A22" s="232">
        <v>8</v>
      </c>
      <c r="B22" s="69">
        <v>21</v>
      </c>
      <c r="C22" s="52">
        <f t="shared" si="1"/>
        <v>156.6</v>
      </c>
      <c r="D22" s="52">
        <v>149</v>
      </c>
      <c r="E22" s="52">
        <v>7.6</v>
      </c>
      <c r="F22" s="52">
        <v>18.1</v>
      </c>
      <c r="G22" s="52">
        <f t="shared" si="2"/>
        <v>137.20000000000002</v>
      </c>
      <c r="H22" s="52">
        <v>131.8</v>
      </c>
      <c r="I22" s="52">
        <v>5.4</v>
      </c>
      <c r="J22" s="52">
        <v>19.7</v>
      </c>
      <c r="K22" s="52">
        <f t="shared" si="3"/>
        <v>151.29999999999998</v>
      </c>
      <c r="L22" s="52">
        <v>145.2</v>
      </c>
      <c r="M22" s="52">
        <v>6.1</v>
      </c>
      <c r="N22" s="52">
        <v>22.2</v>
      </c>
      <c r="O22" s="52">
        <f t="shared" si="4"/>
        <v>174.1</v>
      </c>
      <c r="P22" s="52">
        <v>167.9</v>
      </c>
      <c r="Q22" s="52">
        <v>6.2</v>
      </c>
      <c r="R22" s="52">
        <v>21.1</v>
      </c>
      <c r="S22" s="52">
        <f t="shared" si="5"/>
        <v>157.4</v>
      </c>
      <c r="T22" s="52">
        <v>154</v>
      </c>
      <c r="U22" s="52">
        <v>3.4</v>
      </c>
      <c r="V22" s="52">
        <v>14.5</v>
      </c>
      <c r="W22" s="52">
        <f t="shared" si="6"/>
        <v>113</v>
      </c>
      <c r="X22" s="52">
        <v>111.1</v>
      </c>
      <c r="Y22" s="52">
        <v>1.9</v>
      </c>
      <c r="Z22" s="52">
        <v>20.7</v>
      </c>
      <c r="AA22" s="52">
        <f t="shared" si="7"/>
        <v>158.79999999999998</v>
      </c>
      <c r="AB22" s="52">
        <v>148.2</v>
      </c>
      <c r="AC22" s="52">
        <v>10.6</v>
      </c>
      <c r="AD22" s="19"/>
    </row>
    <row r="23" spans="1:30" ht="15" customHeight="1">
      <c r="A23" s="233"/>
      <c r="B23" s="6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5" customHeight="1">
      <c r="A24" s="232">
        <v>9</v>
      </c>
      <c r="B24" s="69">
        <v>20.9</v>
      </c>
      <c r="C24" s="52">
        <f t="shared" si="1"/>
        <v>156.3</v>
      </c>
      <c r="D24" s="52">
        <v>147.3</v>
      </c>
      <c r="E24" s="52">
        <v>9</v>
      </c>
      <c r="F24" s="52">
        <v>18.2</v>
      </c>
      <c r="G24" s="52">
        <f t="shared" si="2"/>
        <v>139.1</v>
      </c>
      <c r="H24" s="52">
        <v>133</v>
      </c>
      <c r="I24" s="52">
        <v>6.1</v>
      </c>
      <c r="J24" s="52">
        <v>20.3</v>
      </c>
      <c r="K24" s="52">
        <f t="shared" si="3"/>
        <v>156.4</v>
      </c>
      <c r="L24" s="52">
        <v>150.5</v>
      </c>
      <c r="M24" s="52">
        <v>5.9</v>
      </c>
      <c r="N24" s="52">
        <v>21.6</v>
      </c>
      <c r="O24" s="52">
        <f t="shared" si="4"/>
        <v>167</v>
      </c>
      <c r="P24" s="52">
        <v>162</v>
      </c>
      <c r="Q24" s="52">
        <v>5</v>
      </c>
      <c r="R24" s="52">
        <v>20.9</v>
      </c>
      <c r="S24" s="52">
        <f t="shared" si="5"/>
        <v>159.5</v>
      </c>
      <c r="T24" s="52">
        <v>156.2</v>
      </c>
      <c r="U24" s="52">
        <v>3.3</v>
      </c>
      <c r="V24" s="52">
        <v>18.7</v>
      </c>
      <c r="W24" s="52">
        <f t="shared" si="6"/>
        <v>146.1</v>
      </c>
      <c r="X24" s="52">
        <v>144</v>
      </c>
      <c r="Y24" s="52">
        <v>2.1</v>
      </c>
      <c r="Z24" s="52">
        <v>20.2</v>
      </c>
      <c r="AA24" s="52">
        <f t="shared" si="7"/>
        <v>155.2</v>
      </c>
      <c r="AB24" s="52">
        <v>144.7</v>
      </c>
      <c r="AC24" s="52">
        <v>10.5</v>
      </c>
      <c r="AD24" s="19"/>
    </row>
    <row r="25" spans="1:30" ht="15" customHeight="1">
      <c r="A25" s="232">
        <v>10</v>
      </c>
      <c r="B25" s="69">
        <v>21</v>
      </c>
      <c r="C25" s="52">
        <f t="shared" si="1"/>
        <v>156</v>
      </c>
      <c r="D25" s="52">
        <v>147.9</v>
      </c>
      <c r="E25" s="52">
        <v>8.1</v>
      </c>
      <c r="F25" s="52">
        <v>19.5</v>
      </c>
      <c r="G25" s="52">
        <f t="shared" si="2"/>
        <v>149.4</v>
      </c>
      <c r="H25" s="52">
        <v>142.9</v>
      </c>
      <c r="I25" s="52">
        <v>6.5</v>
      </c>
      <c r="J25" s="52">
        <v>20.8</v>
      </c>
      <c r="K25" s="52">
        <f t="shared" si="3"/>
        <v>161.10000000000002</v>
      </c>
      <c r="L25" s="52">
        <v>154.8</v>
      </c>
      <c r="M25" s="52">
        <v>6.3</v>
      </c>
      <c r="N25" s="52">
        <v>21.8</v>
      </c>
      <c r="O25" s="52">
        <f t="shared" si="4"/>
        <v>170.70000000000002</v>
      </c>
      <c r="P25" s="52">
        <v>165.8</v>
      </c>
      <c r="Q25" s="52">
        <v>4.9</v>
      </c>
      <c r="R25" s="52">
        <v>20.7</v>
      </c>
      <c r="S25" s="52">
        <f t="shared" si="5"/>
        <v>158.6</v>
      </c>
      <c r="T25" s="52">
        <v>155.1</v>
      </c>
      <c r="U25" s="52">
        <v>3.5</v>
      </c>
      <c r="V25" s="52">
        <v>20.5</v>
      </c>
      <c r="W25" s="52">
        <f t="shared" si="6"/>
        <v>158.8</v>
      </c>
      <c r="X25" s="52">
        <v>157</v>
      </c>
      <c r="Y25" s="52">
        <v>1.8</v>
      </c>
      <c r="Z25" s="52">
        <v>20.7</v>
      </c>
      <c r="AA25" s="52">
        <f t="shared" si="7"/>
        <v>160</v>
      </c>
      <c r="AB25" s="52">
        <v>148.4</v>
      </c>
      <c r="AC25" s="52">
        <v>11.6</v>
      </c>
      <c r="AD25" s="19"/>
    </row>
    <row r="26" spans="1:30" ht="15" customHeight="1">
      <c r="A26" s="232">
        <v>11</v>
      </c>
      <c r="B26" s="69">
        <v>22.4</v>
      </c>
      <c r="C26" s="52">
        <f t="shared" si="1"/>
        <v>165.6</v>
      </c>
      <c r="D26" s="52">
        <v>157.6</v>
      </c>
      <c r="E26" s="52">
        <v>8</v>
      </c>
      <c r="F26" s="52">
        <v>18.7</v>
      </c>
      <c r="G26" s="52">
        <f t="shared" si="2"/>
        <v>142.3</v>
      </c>
      <c r="H26" s="52">
        <v>134.8</v>
      </c>
      <c r="I26" s="52">
        <v>7.5</v>
      </c>
      <c r="J26" s="52">
        <v>21</v>
      </c>
      <c r="K26" s="52">
        <f t="shared" si="3"/>
        <v>160.8</v>
      </c>
      <c r="L26" s="52">
        <v>154.8</v>
      </c>
      <c r="M26" s="52">
        <v>6</v>
      </c>
      <c r="N26" s="52">
        <v>22.1</v>
      </c>
      <c r="O26" s="52">
        <f t="shared" si="4"/>
        <v>172.5</v>
      </c>
      <c r="P26" s="52">
        <v>167.5</v>
      </c>
      <c r="Q26" s="52">
        <v>5</v>
      </c>
      <c r="R26" s="52">
        <v>21.3</v>
      </c>
      <c r="S26" s="52">
        <f t="shared" si="5"/>
        <v>160.5</v>
      </c>
      <c r="T26" s="52">
        <v>156.7</v>
      </c>
      <c r="U26" s="52">
        <v>3.8</v>
      </c>
      <c r="V26" s="52">
        <v>20.2</v>
      </c>
      <c r="W26" s="52">
        <f t="shared" si="6"/>
        <v>151.39999999999998</v>
      </c>
      <c r="X26" s="52">
        <v>149.2</v>
      </c>
      <c r="Y26" s="52">
        <v>2.2</v>
      </c>
      <c r="Z26" s="52">
        <v>20.9</v>
      </c>
      <c r="AA26" s="52">
        <f t="shared" si="7"/>
        <v>161.3</v>
      </c>
      <c r="AB26" s="52">
        <v>150.9</v>
      </c>
      <c r="AC26" s="52">
        <v>10.4</v>
      </c>
      <c r="AD26" s="19"/>
    </row>
    <row r="27" spans="1:30" ht="15" customHeight="1">
      <c r="A27" s="232">
        <v>12</v>
      </c>
      <c r="B27" s="69">
        <v>21.6</v>
      </c>
      <c r="C27" s="52">
        <f t="shared" si="1"/>
        <v>160.4</v>
      </c>
      <c r="D27" s="52">
        <v>150.8</v>
      </c>
      <c r="E27" s="52">
        <v>9.6</v>
      </c>
      <c r="F27" s="52">
        <v>18.7</v>
      </c>
      <c r="G27" s="52">
        <f t="shared" si="2"/>
        <v>143.8</v>
      </c>
      <c r="H27" s="52">
        <v>135.4</v>
      </c>
      <c r="I27" s="52">
        <v>8.4</v>
      </c>
      <c r="J27" s="52">
        <v>20.1</v>
      </c>
      <c r="K27" s="52">
        <f t="shared" si="3"/>
        <v>154.6</v>
      </c>
      <c r="L27" s="52">
        <v>147.9</v>
      </c>
      <c r="M27" s="52">
        <v>6.7</v>
      </c>
      <c r="N27" s="52">
        <v>22</v>
      </c>
      <c r="O27" s="52">
        <f t="shared" si="4"/>
        <v>172.29999999999998</v>
      </c>
      <c r="P27" s="52">
        <v>167.1</v>
      </c>
      <c r="Q27" s="52">
        <v>5.2</v>
      </c>
      <c r="R27" s="52">
        <v>20.8</v>
      </c>
      <c r="S27" s="52">
        <f t="shared" si="5"/>
        <v>156.3</v>
      </c>
      <c r="T27" s="52">
        <v>152.8</v>
      </c>
      <c r="U27" s="52">
        <v>3.5</v>
      </c>
      <c r="V27" s="52">
        <v>17.3</v>
      </c>
      <c r="W27" s="52">
        <f t="shared" si="6"/>
        <v>131.6</v>
      </c>
      <c r="X27" s="52">
        <v>129.7</v>
      </c>
      <c r="Y27" s="52">
        <v>1.9</v>
      </c>
      <c r="Z27" s="52">
        <v>20.3</v>
      </c>
      <c r="AA27" s="52">
        <f t="shared" si="7"/>
        <v>158.8</v>
      </c>
      <c r="AB27" s="52">
        <v>146.3</v>
      </c>
      <c r="AC27" s="52">
        <v>12.5</v>
      </c>
      <c r="AD27" s="19"/>
    </row>
    <row r="28" spans="1:29" ht="15" customHeight="1">
      <c r="A28" s="231"/>
      <c r="B28" s="69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</row>
    <row r="29" spans="1:29" s="126" customFormat="1" ht="15" customHeight="1">
      <c r="A29" s="24" t="s">
        <v>42</v>
      </c>
      <c r="B29" s="6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29"/>
    </row>
    <row r="30" spans="1:30" ht="15" customHeight="1">
      <c r="A30" s="96" t="s">
        <v>405</v>
      </c>
      <c r="B30" s="69">
        <v>22.2</v>
      </c>
      <c r="C30" s="52">
        <f t="shared" si="1"/>
        <v>176.3</v>
      </c>
      <c r="D30" s="52">
        <v>167</v>
      </c>
      <c r="E30" s="52">
        <v>9.3</v>
      </c>
      <c r="F30" s="52">
        <v>20.4</v>
      </c>
      <c r="G30" s="52">
        <f t="shared" si="2"/>
        <v>156.39999999999998</v>
      </c>
      <c r="H30" s="52">
        <v>146.7</v>
      </c>
      <c r="I30" s="52">
        <v>9.7</v>
      </c>
      <c r="J30" s="52">
        <v>20.8</v>
      </c>
      <c r="K30" s="52">
        <f t="shared" si="3"/>
        <v>164.2</v>
      </c>
      <c r="L30" s="52">
        <v>154.6</v>
      </c>
      <c r="M30" s="52">
        <v>9.6</v>
      </c>
      <c r="N30" s="52">
        <v>22.8</v>
      </c>
      <c r="O30" s="52">
        <f t="shared" si="4"/>
        <v>171</v>
      </c>
      <c r="P30" s="52">
        <v>163.2</v>
      </c>
      <c r="Q30" s="52">
        <v>7.8</v>
      </c>
      <c r="R30" s="52">
        <v>20.5</v>
      </c>
      <c r="S30" s="52">
        <f t="shared" si="5"/>
        <v>168</v>
      </c>
      <c r="T30" s="52">
        <v>152</v>
      </c>
      <c r="U30" s="52">
        <v>16</v>
      </c>
      <c r="V30" s="52">
        <v>20</v>
      </c>
      <c r="W30" s="52">
        <f t="shared" si="6"/>
        <v>154.5</v>
      </c>
      <c r="X30" s="52">
        <v>149.1</v>
      </c>
      <c r="Y30" s="52">
        <v>5.4</v>
      </c>
      <c r="Z30" s="52">
        <v>20.7</v>
      </c>
      <c r="AA30" s="52">
        <f t="shared" si="7"/>
        <v>167.29999999999998</v>
      </c>
      <c r="AB30" s="52">
        <v>156.1</v>
      </c>
      <c r="AC30" s="52">
        <v>11.2</v>
      </c>
      <c r="AD30" s="19"/>
    </row>
    <row r="31" spans="1:30" ht="15" customHeight="1">
      <c r="A31" s="164">
        <v>7</v>
      </c>
      <c r="B31" s="69">
        <v>22.3</v>
      </c>
      <c r="C31" s="52">
        <f t="shared" si="1"/>
        <v>175.2</v>
      </c>
      <c r="D31" s="52">
        <v>168</v>
      </c>
      <c r="E31" s="52">
        <v>7.2</v>
      </c>
      <c r="F31" s="52">
        <v>20.7</v>
      </c>
      <c r="G31" s="52">
        <f t="shared" si="2"/>
        <v>159</v>
      </c>
      <c r="H31" s="52">
        <v>149.3</v>
      </c>
      <c r="I31" s="52">
        <v>9.7</v>
      </c>
      <c r="J31" s="52">
        <v>20.8</v>
      </c>
      <c r="K31" s="52">
        <f t="shared" si="3"/>
        <v>163.60000000000002</v>
      </c>
      <c r="L31" s="52">
        <v>154.3</v>
      </c>
      <c r="M31" s="52">
        <v>9.3</v>
      </c>
      <c r="N31" s="52">
        <v>22.9</v>
      </c>
      <c r="O31" s="52">
        <f t="shared" si="4"/>
        <v>170.6</v>
      </c>
      <c r="P31" s="52">
        <v>163.6</v>
      </c>
      <c r="Q31" s="52">
        <v>7</v>
      </c>
      <c r="R31" s="52">
        <v>20.5</v>
      </c>
      <c r="S31" s="52">
        <f t="shared" si="5"/>
        <v>170</v>
      </c>
      <c r="T31" s="52">
        <v>151.2</v>
      </c>
      <c r="U31" s="52">
        <v>18.8</v>
      </c>
      <c r="V31" s="52">
        <v>19.8</v>
      </c>
      <c r="W31" s="52">
        <f t="shared" si="6"/>
        <v>151.8</v>
      </c>
      <c r="X31" s="52">
        <v>147.5</v>
      </c>
      <c r="Y31" s="52">
        <v>4.3</v>
      </c>
      <c r="Z31" s="52">
        <v>20.6</v>
      </c>
      <c r="AA31" s="52">
        <f t="shared" si="7"/>
        <v>166.8</v>
      </c>
      <c r="AB31" s="52">
        <v>156.4</v>
      </c>
      <c r="AC31" s="52">
        <v>10.4</v>
      </c>
      <c r="AD31" s="19"/>
    </row>
    <row r="32" spans="1:30" s="126" customFormat="1" ht="15" customHeight="1">
      <c r="A32" s="224">
        <v>8</v>
      </c>
      <c r="B32" s="80">
        <v>21.5</v>
      </c>
      <c r="C32" s="79">
        <v>166.8</v>
      </c>
      <c r="D32" s="79">
        <f aca="true" t="shared" si="8" ref="D32:AC32">AVERAGE(D34:D37,D39:D42,D44:D47)</f>
        <v>156.53333333333333</v>
      </c>
      <c r="E32" s="79">
        <f t="shared" si="8"/>
        <v>9.258333333333333</v>
      </c>
      <c r="F32" s="79">
        <f t="shared" si="8"/>
        <v>20.71666666666666</v>
      </c>
      <c r="G32" s="79">
        <v>159.7</v>
      </c>
      <c r="H32" s="79">
        <f t="shared" si="8"/>
        <v>148.31666666666666</v>
      </c>
      <c r="I32" s="79">
        <f t="shared" si="8"/>
        <v>11.758333333333335</v>
      </c>
      <c r="J32" s="79">
        <f t="shared" si="8"/>
        <v>20.900000000000002</v>
      </c>
      <c r="K32" s="79">
        <f t="shared" si="8"/>
        <v>168.575</v>
      </c>
      <c r="L32" s="79">
        <f t="shared" si="8"/>
        <v>158.35833333333332</v>
      </c>
      <c r="M32" s="79">
        <f t="shared" si="8"/>
        <v>10.216666666666667</v>
      </c>
      <c r="N32" s="79">
        <f t="shared" si="8"/>
        <v>23.241666666666664</v>
      </c>
      <c r="O32" s="79">
        <v>188.3</v>
      </c>
      <c r="P32" s="79">
        <f t="shared" si="8"/>
        <v>179.94166666666663</v>
      </c>
      <c r="Q32" s="79">
        <f t="shared" si="8"/>
        <v>8.541666666666666</v>
      </c>
      <c r="R32" s="79">
        <v>21</v>
      </c>
      <c r="S32" s="79">
        <v>159.3</v>
      </c>
      <c r="T32" s="79">
        <f t="shared" si="8"/>
        <v>152.98333333333338</v>
      </c>
      <c r="U32" s="79">
        <f t="shared" si="8"/>
        <v>4.8</v>
      </c>
      <c r="V32" s="79">
        <f t="shared" si="8"/>
        <v>20.175</v>
      </c>
      <c r="W32" s="79">
        <v>158.1</v>
      </c>
      <c r="X32" s="79">
        <f t="shared" si="8"/>
        <v>155.73333333333335</v>
      </c>
      <c r="Y32" s="79">
        <f t="shared" si="8"/>
        <v>3.2999999999999994</v>
      </c>
      <c r="Z32" s="79">
        <f t="shared" si="8"/>
        <v>20.474999999999998</v>
      </c>
      <c r="AA32" s="79">
        <v>170.6</v>
      </c>
      <c r="AB32" s="79">
        <f t="shared" si="8"/>
        <v>153.93333333333334</v>
      </c>
      <c r="AC32" s="79">
        <f t="shared" si="8"/>
        <v>16.3</v>
      </c>
      <c r="AD32" s="245"/>
    </row>
    <row r="33" spans="1:29" ht="15" customHeight="1">
      <c r="A33" s="29"/>
      <c r="B33" s="63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30" ht="15" customHeight="1">
      <c r="A34" s="96" t="s">
        <v>406</v>
      </c>
      <c r="B34" s="69">
        <v>18.6</v>
      </c>
      <c r="C34" s="52">
        <f>SUM(D34:E34)</f>
        <v>145.8</v>
      </c>
      <c r="D34" s="52">
        <v>136.3</v>
      </c>
      <c r="E34" s="52">
        <v>9.5</v>
      </c>
      <c r="F34" s="52">
        <v>20</v>
      </c>
      <c r="G34" s="52">
        <f>SUM(H34:I34)</f>
        <v>147.7</v>
      </c>
      <c r="H34" s="52">
        <v>139.7</v>
      </c>
      <c r="I34" s="52">
        <v>8</v>
      </c>
      <c r="J34" s="52">
        <v>19.4</v>
      </c>
      <c r="K34" s="52">
        <f>SUM(L34:M34)</f>
        <v>155.5</v>
      </c>
      <c r="L34" s="52">
        <v>146.3</v>
      </c>
      <c r="M34" s="52">
        <v>9.2</v>
      </c>
      <c r="N34" s="52">
        <v>23.2</v>
      </c>
      <c r="O34" s="52">
        <f>SUM(P34:Q34)</f>
        <v>190.5</v>
      </c>
      <c r="P34" s="52">
        <v>182.4</v>
      </c>
      <c r="Q34" s="52">
        <v>8.1</v>
      </c>
      <c r="R34" s="52">
        <v>18.7</v>
      </c>
      <c r="S34" s="52">
        <f>SUM(T34:U34)</f>
        <v>140.3</v>
      </c>
      <c r="T34" s="52">
        <v>135.9</v>
      </c>
      <c r="U34" s="52">
        <v>4.4</v>
      </c>
      <c r="V34" s="52">
        <v>19.2</v>
      </c>
      <c r="W34" s="52">
        <f>SUM(X34:Y34)</f>
        <v>149.2</v>
      </c>
      <c r="X34" s="52">
        <v>146.2</v>
      </c>
      <c r="Y34" s="52">
        <v>3</v>
      </c>
      <c r="Z34" s="52">
        <v>18.4</v>
      </c>
      <c r="AA34" s="52">
        <f>SUM(AB34:AC34)</f>
        <v>151.5</v>
      </c>
      <c r="AB34" s="52">
        <v>136.9</v>
      </c>
      <c r="AC34" s="52">
        <v>14.6</v>
      </c>
      <c r="AD34" s="19"/>
    </row>
    <row r="35" spans="1:30" ht="15" customHeight="1">
      <c r="A35" s="232">
        <v>2</v>
      </c>
      <c r="B35" s="69">
        <v>21.5</v>
      </c>
      <c r="C35" s="52">
        <f aca="true" t="shared" si="9" ref="C35:C51">SUM(D35:E35)</f>
        <v>166.2</v>
      </c>
      <c r="D35" s="52">
        <v>157.1</v>
      </c>
      <c r="E35" s="52">
        <v>9.1</v>
      </c>
      <c r="F35" s="52">
        <v>20.3</v>
      </c>
      <c r="G35" s="52">
        <f aca="true" t="shared" si="10" ref="G35:G51">SUM(H35:I35)</f>
        <v>150.29999999999998</v>
      </c>
      <c r="H35" s="52">
        <v>142.2</v>
      </c>
      <c r="I35" s="52">
        <v>8.1</v>
      </c>
      <c r="J35" s="52">
        <v>20.9</v>
      </c>
      <c r="K35" s="52">
        <f aca="true" t="shared" si="11" ref="K35:K51">SUM(L35:M35)</f>
        <v>167.4</v>
      </c>
      <c r="L35" s="52">
        <v>157.6</v>
      </c>
      <c r="M35" s="52">
        <v>9.8</v>
      </c>
      <c r="N35" s="52">
        <v>23.1</v>
      </c>
      <c r="O35" s="52">
        <f aca="true" t="shared" si="12" ref="O35:O51">SUM(P35:Q35)</f>
        <v>187.6</v>
      </c>
      <c r="P35" s="52">
        <v>179.9</v>
      </c>
      <c r="Q35" s="52">
        <v>7.7</v>
      </c>
      <c r="R35" s="52">
        <v>20.5</v>
      </c>
      <c r="S35" s="52">
        <f aca="true" t="shared" si="13" ref="S35:S51">SUM(T35:U35)</f>
        <v>153.1</v>
      </c>
      <c r="T35" s="52">
        <v>147.9</v>
      </c>
      <c r="U35" s="52">
        <v>5.2</v>
      </c>
      <c r="V35" s="52">
        <v>20.8</v>
      </c>
      <c r="W35" s="52">
        <f aca="true" t="shared" si="14" ref="W35:W51">SUM(X35:Y35)</f>
        <v>160.7</v>
      </c>
      <c r="X35" s="52">
        <v>157.2</v>
      </c>
      <c r="Y35" s="52">
        <v>3.5</v>
      </c>
      <c r="Z35" s="52">
        <v>20.4</v>
      </c>
      <c r="AA35" s="52">
        <f aca="true" t="shared" si="15" ref="AA35:AA51">SUM(AB35:AC35)</f>
        <v>168.7</v>
      </c>
      <c r="AB35" s="52">
        <v>153</v>
      </c>
      <c r="AC35" s="52">
        <v>15.7</v>
      </c>
      <c r="AD35" s="19"/>
    </row>
    <row r="36" spans="1:30" ht="15" customHeight="1">
      <c r="A36" s="232">
        <v>3</v>
      </c>
      <c r="B36" s="69">
        <v>21.5</v>
      </c>
      <c r="C36" s="52">
        <f t="shared" si="9"/>
        <v>167.89999999999998</v>
      </c>
      <c r="D36" s="52">
        <v>158.2</v>
      </c>
      <c r="E36" s="52">
        <v>9.7</v>
      </c>
      <c r="F36" s="52">
        <v>21.3</v>
      </c>
      <c r="G36" s="52">
        <f t="shared" si="10"/>
        <v>165.8</v>
      </c>
      <c r="H36" s="52">
        <v>153.5</v>
      </c>
      <c r="I36" s="52">
        <v>12.3</v>
      </c>
      <c r="J36" s="52">
        <v>20.9</v>
      </c>
      <c r="K36" s="52">
        <f t="shared" si="11"/>
        <v>169.9</v>
      </c>
      <c r="L36" s="52">
        <v>158.4</v>
      </c>
      <c r="M36" s="52">
        <v>11.5</v>
      </c>
      <c r="N36" s="52">
        <v>22.7</v>
      </c>
      <c r="O36" s="52">
        <f t="shared" si="12"/>
        <v>186.70000000000002</v>
      </c>
      <c r="P36" s="52">
        <v>177.4</v>
      </c>
      <c r="Q36" s="52">
        <v>9.3</v>
      </c>
      <c r="R36" s="52">
        <v>20.9</v>
      </c>
      <c r="S36" s="52">
        <f t="shared" si="13"/>
        <v>157</v>
      </c>
      <c r="T36" s="52">
        <v>151.8</v>
      </c>
      <c r="U36" s="52">
        <v>5.2</v>
      </c>
      <c r="V36" s="52">
        <v>20.3</v>
      </c>
      <c r="W36" s="52">
        <f t="shared" si="14"/>
        <v>162.2</v>
      </c>
      <c r="X36" s="52">
        <v>157.6</v>
      </c>
      <c r="Y36" s="52">
        <v>4.6</v>
      </c>
      <c r="Z36" s="52">
        <v>20.6</v>
      </c>
      <c r="AA36" s="52">
        <f t="shared" si="15"/>
        <v>172.2</v>
      </c>
      <c r="AB36" s="52">
        <v>154.2</v>
      </c>
      <c r="AC36" s="52">
        <v>18</v>
      </c>
      <c r="AD36" s="19"/>
    </row>
    <row r="37" spans="1:30" ht="15" customHeight="1">
      <c r="A37" s="232">
        <v>4</v>
      </c>
      <c r="B37" s="69">
        <v>22.9</v>
      </c>
      <c r="C37" s="52">
        <f t="shared" si="9"/>
        <v>177.70000000000002</v>
      </c>
      <c r="D37" s="52">
        <v>167.3</v>
      </c>
      <c r="E37" s="52">
        <v>10.4</v>
      </c>
      <c r="F37" s="52">
        <v>21.2</v>
      </c>
      <c r="G37" s="52">
        <f t="shared" si="10"/>
        <v>166.7</v>
      </c>
      <c r="H37" s="52">
        <v>152.7</v>
      </c>
      <c r="I37" s="52">
        <v>14</v>
      </c>
      <c r="J37" s="52">
        <v>21.8</v>
      </c>
      <c r="K37" s="52">
        <f t="shared" si="11"/>
        <v>178.8</v>
      </c>
      <c r="L37" s="52">
        <v>165.8</v>
      </c>
      <c r="M37" s="52">
        <v>13</v>
      </c>
      <c r="N37" s="52">
        <v>23.1</v>
      </c>
      <c r="O37" s="52">
        <f t="shared" si="12"/>
        <v>189.20000000000002</v>
      </c>
      <c r="P37" s="52">
        <v>179.3</v>
      </c>
      <c r="Q37" s="52">
        <v>9.9</v>
      </c>
      <c r="R37" s="52">
        <v>22.3</v>
      </c>
      <c r="S37" s="52">
        <f t="shared" si="13"/>
        <v>167.7</v>
      </c>
      <c r="T37" s="52">
        <v>162.7</v>
      </c>
      <c r="U37" s="52">
        <v>5</v>
      </c>
      <c r="V37" s="52">
        <v>21.1</v>
      </c>
      <c r="W37" s="52">
        <f t="shared" si="14"/>
        <v>173.6</v>
      </c>
      <c r="X37" s="52">
        <v>166.7</v>
      </c>
      <c r="Y37" s="52">
        <v>6.9</v>
      </c>
      <c r="Z37" s="52">
        <v>21.5</v>
      </c>
      <c r="AA37" s="52">
        <f t="shared" si="15"/>
        <v>181.5</v>
      </c>
      <c r="AB37" s="52">
        <v>161.6</v>
      </c>
      <c r="AC37" s="52">
        <v>19.9</v>
      </c>
      <c r="AD37" s="19"/>
    </row>
    <row r="38" spans="1:30" ht="15" customHeight="1">
      <c r="A38" s="233"/>
      <c r="B38" s="6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5" customHeight="1">
      <c r="A39" s="232">
        <v>5</v>
      </c>
      <c r="B39" s="69">
        <v>20.1</v>
      </c>
      <c r="C39" s="52">
        <f t="shared" si="9"/>
        <v>156.2</v>
      </c>
      <c r="D39" s="52">
        <v>147</v>
      </c>
      <c r="E39" s="52">
        <v>9.2</v>
      </c>
      <c r="F39" s="52">
        <v>21.3</v>
      </c>
      <c r="G39" s="52">
        <f t="shared" si="10"/>
        <v>166.2</v>
      </c>
      <c r="H39" s="52">
        <v>153.5</v>
      </c>
      <c r="I39" s="52">
        <v>12.7</v>
      </c>
      <c r="J39" s="52">
        <v>20.8</v>
      </c>
      <c r="K39" s="52">
        <f t="shared" si="11"/>
        <v>169.9</v>
      </c>
      <c r="L39" s="52">
        <v>158.8</v>
      </c>
      <c r="M39" s="52">
        <v>11.1</v>
      </c>
      <c r="N39" s="52">
        <v>23.4</v>
      </c>
      <c r="O39" s="52">
        <f t="shared" si="12"/>
        <v>191.20000000000002</v>
      </c>
      <c r="P39" s="52">
        <v>181.9</v>
      </c>
      <c r="Q39" s="52">
        <v>9.3</v>
      </c>
      <c r="R39" s="52">
        <v>19.6</v>
      </c>
      <c r="S39" s="52">
        <f t="shared" si="13"/>
        <v>146.5</v>
      </c>
      <c r="T39" s="52">
        <v>142.2</v>
      </c>
      <c r="U39" s="52">
        <v>4.3</v>
      </c>
      <c r="V39" s="52">
        <v>20.9</v>
      </c>
      <c r="W39" s="52">
        <f t="shared" si="14"/>
        <v>168.2</v>
      </c>
      <c r="X39" s="52">
        <v>165</v>
      </c>
      <c r="Y39" s="52">
        <v>3.2</v>
      </c>
      <c r="Z39" s="52">
        <v>20.1</v>
      </c>
      <c r="AA39" s="52">
        <f t="shared" si="15"/>
        <v>170.4</v>
      </c>
      <c r="AB39" s="52">
        <v>152.4</v>
      </c>
      <c r="AC39" s="52">
        <v>18</v>
      </c>
      <c r="AD39" s="19"/>
    </row>
    <row r="40" spans="1:30" ht="15" customHeight="1">
      <c r="A40" s="232">
        <v>6</v>
      </c>
      <c r="B40" s="69">
        <v>22.9</v>
      </c>
      <c r="C40" s="52">
        <f t="shared" si="9"/>
        <v>175.70000000000002</v>
      </c>
      <c r="D40" s="52">
        <v>167.9</v>
      </c>
      <c r="E40" s="52">
        <v>7.8</v>
      </c>
      <c r="F40" s="52">
        <v>20.6</v>
      </c>
      <c r="G40" s="52">
        <f t="shared" si="10"/>
        <v>161.2</v>
      </c>
      <c r="H40" s="52">
        <v>148.5</v>
      </c>
      <c r="I40" s="52">
        <v>12.7</v>
      </c>
      <c r="J40" s="52">
        <v>21.1</v>
      </c>
      <c r="K40" s="52">
        <f t="shared" si="11"/>
        <v>168.1</v>
      </c>
      <c r="L40" s="52">
        <v>158.6</v>
      </c>
      <c r="M40" s="52">
        <v>9.5</v>
      </c>
      <c r="N40" s="52">
        <v>23.5</v>
      </c>
      <c r="O40" s="52">
        <f t="shared" si="12"/>
        <v>189</v>
      </c>
      <c r="P40" s="52">
        <v>181.2</v>
      </c>
      <c r="Q40" s="52">
        <v>7.8</v>
      </c>
      <c r="R40" s="52">
        <v>21.5</v>
      </c>
      <c r="S40" s="52">
        <f t="shared" si="13"/>
        <v>161.7</v>
      </c>
      <c r="T40" s="52">
        <v>157.1</v>
      </c>
      <c r="U40" s="52">
        <v>4.6</v>
      </c>
      <c r="V40" s="52">
        <v>20.7</v>
      </c>
      <c r="W40" s="52">
        <f t="shared" si="14"/>
        <v>161.2</v>
      </c>
      <c r="X40" s="52">
        <v>158.5</v>
      </c>
      <c r="Y40" s="52">
        <v>2.7</v>
      </c>
      <c r="Z40" s="52">
        <v>20.3</v>
      </c>
      <c r="AA40" s="52">
        <f t="shared" si="15"/>
        <v>166.60000000000002</v>
      </c>
      <c r="AB40" s="52">
        <v>151.3</v>
      </c>
      <c r="AC40" s="52">
        <v>15.3</v>
      </c>
      <c r="AD40" s="19"/>
    </row>
    <row r="41" spans="1:30" ht="15" customHeight="1">
      <c r="A41" s="232">
        <v>7</v>
      </c>
      <c r="B41" s="69">
        <v>22.2</v>
      </c>
      <c r="C41" s="52">
        <f t="shared" si="9"/>
        <v>171.2</v>
      </c>
      <c r="D41" s="52">
        <v>162.5</v>
      </c>
      <c r="E41" s="52">
        <v>8.7</v>
      </c>
      <c r="F41" s="52">
        <v>22.2</v>
      </c>
      <c r="G41" s="52">
        <f t="shared" si="10"/>
        <v>172.3</v>
      </c>
      <c r="H41" s="52">
        <v>159.8</v>
      </c>
      <c r="I41" s="52">
        <v>12.5</v>
      </c>
      <c r="J41" s="52">
        <v>22</v>
      </c>
      <c r="K41" s="52">
        <f t="shared" si="11"/>
        <v>175.70000000000002</v>
      </c>
      <c r="L41" s="52">
        <v>166.3</v>
      </c>
      <c r="M41" s="52">
        <v>9.4</v>
      </c>
      <c r="N41" s="52">
        <v>23.1</v>
      </c>
      <c r="O41" s="52">
        <f t="shared" si="12"/>
        <v>185.7</v>
      </c>
      <c r="P41" s="52">
        <v>178.2</v>
      </c>
      <c r="Q41" s="52">
        <v>7.5</v>
      </c>
      <c r="R41" s="52">
        <v>21.8</v>
      </c>
      <c r="S41" s="52">
        <f t="shared" si="13"/>
        <v>163.20000000000002</v>
      </c>
      <c r="T41" s="52">
        <v>158.8</v>
      </c>
      <c r="U41" s="52">
        <v>4.4</v>
      </c>
      <c r="V41" s="52">
        <v>21.7</v>
      </c>
      <c r="W41" s="52">
        <f t="shared" si="14"/>
        <v>170</v>
      </c>
      <c r="X41" s="52">
        <v>167.2</v>
      </c>
      <c r="Y41" s="52">
        <v>2.8</v>
      </c>
      <c r="Z41" s="52">
        <v>21.7</v>
      </c>
      <c r="AA41" s="52">
        <f t="shared" si="15"/>
        <v>179.1</v>
      </c>
      <c r="AB41" s="52">
        <v>163.9</v>
      </c>
      <c r="AC41" s="52">
        <v>15.2</v>
      </c>
      <c r="AD41" s="19"/>
    </row>
    <row r="42" spans="1:30" ht="15" customHeight="1">
      <c r="A42" s="232">
        <v>8</v>
      </c>
      <c r="B42" s="69">
        <v>21</v>
      </c>
      <c r="C42" s="52">
        <f t="shared" si="9"/>
        <v>163.5</v>
      </c>
      <c r="D42" s="52">
        <v>154.5</v>
      </c>
      <c r="E42" s="52">
        <v>9</v>
      </c>
      <c r="F42" s="52">
        <v>19.7</v>
      </c>
      <c r="G42" s="52">
        <f t="shared" si="10"/>
        <v>151.7</v>
      </c>
      <c r="H42" s="52">
        <v>141.7</v>
      </c>
      <c r="I42" s="52">
        <v>10</v>
      </c>
      <c r="J42" s="52">
        <v>20.3</v>
      </c>
      <c r="K42" s="52">
        <f t="shared" si="11"/>
        <v>163.70000000000002</v>
      </c>
      <c r="L42" s="52">
        <v>154.3</v>
      </c>
      <c r="M42" s="52">
        <v>9.4</v>
      </c>
      <c r="N42" s="52">
        <v>23.8</v>
      </c>
      <c r="O42" s="52">
        <f t="shared" si="12"/>
        <v>191.2</v>
      </c>
      <c r="P42" s="52">
        <v>183</v>
      </c>
      <c r="Q42" s="52">
        <v>8.2</v>
      </c>
      <c r="R42" s="52">
        <v>21.3</v>
      </c>
      <c r="S42" s="52">
        <f t="shared" si="13"/>
        <v>166.2</v>
      </c>
      <c r="T42" s="52">
        <v>161.2</v>
      </c>
      <c r="U42" s="52">
        <v>5</v>
      </c>
      <c r="V42" s="52">
        <v>17</v>
      </c>
      <c r="W42" s="52">
        <f t="shared" si="14"/>
        <v>133.7</v>
      </c>
      <c r="X42" s="52">
        <v>131.5</v>
      </c>
      <c r="Y42" s="52">
        <v>2.2</v>
      </c>
      <c r="Z42" s="52">
        <v>20.6</v>
      </c>
      <c r="AA42" s="52">
        <f t="shared" si="15"/>
        <v>170</v>
      </c>
      <c r="AB42" s="52">
        <v>154.9</v>
      </c>
      <c r="AC42" s="52">
        <v>15.1</v>
      </c>
      <c r="AD42" s="19"/>
    </row>
    <row r="43" spans="1:30" ht="15" customHeight="1">
      <c r="A43" s="233"/>
      <c r="B43" s="63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5" customHeight="1">
      <c r="A44" s="232">
        <v>9</v>
      </c>
      <c r="B44" s="69">
        <v>20.9</v>
      </c>
      <c r="C44" s="52">
        <f t="shared" si="9"/>
        <v>163.6</v>
      </c>
      <c r="D44" s="52">
        <v>153.6</v>
      </c>
      <c r="E44" s="52">
        <v>10</v>
      </c>
      <c r="F44" s="52">
        <v>19.7</v>
      </c>
      <c r="G44" s="52">
        <f t="shared" si="10"/>
        <v>152.60000000000002</v>
      </c>
      <c r="H44" s="52">
        <v>141.8</v>
      </c>
      <c r="I44" s="52">
        <v>10.8</v>
      </c>
      <c r="J44" s="52">
        <v>20.6</v>
      </c>
      <c r="K44" s="52">
        <f t="shared" si="11"/>
        <v>165.4</v>
      </c>
      <c r="L44" s="52">
        <v>156.1</v>
      </c>
      <c r="M44" s="52">
        <v>9.3</v>
      </c>
      <c r="N44" s="52">
        <v>23.2</v>
      </c>
      <c r="O44" s="52">
        <f t="shared" si="12"/>
        <v>186.6</v>
      </c>
      <c r="P44" s="52">
        <v>178</v>
      </c>
      <c r="Q44" s="52">
        <v>8.6</v>
      </c>
      <c r="R44" s="52">
        <v>20.7</v>
      </c>
      <c r="S44" s="52">
        <f t="shared" si="13"/>
        <v>158</v>
      </c>
      <c r="T44" s="52">
        <v>153.7</v>
      </c>
      <c r="U44" s="52">
        <v>4.3</v>
      </c>
      <c r="V44" s="52">
        <v>19.8</v>
      </c>
      <c r="W44" s="52">
        <f t="shared" si="14"/>
        <v>157.6</v>
      </c>
      <c r="X44" s="52">
        <v>154.7</v>
      </c>
      <c r="Y44" s="52">
        <v>2.9</v>
      </c>
      <c r="Z44" s="52">
        <v>20</v>
      </c>
      <c r="AA44" s="52">
        <f t="shared" si="15"/>
        <v>164.6</v>
      </c>
      <c r="AB44" s="52">
        <v>150</v>
      </c>
      <c r="AC44" s="52">
        <v>14.6</v>
      </c>
      <c r="AD44" s="19"/>
    </row>
    <row r="45" spans="1:30" ht="15" customHeight="1">
      <c r="A45" s="232">
        <v>10</v>
      </c>
      <c r="B45" s="69">
        <v>20.5</v>
      </c>
      <c r="C45" s="52">
        <f t="shared" si="9"/>
        <v>159.70000000000002</v>
      </c>
      <c r="D45" s="52">
        <v>150.4</v>
      </c>
      <c r="E45" s="52">
        <v>9.3</v>
      </c>
      <c r="F45" s="52">
        <v>21.6</v>
      </c>
      <c r="G45" s="52">
        <f t="shared" si="10"/>
        <v>166.5</v>
      </c>
      <c r="H45" s="52">
        <v>154.9</v>
      </c>
      <c r="I45" s="52">
        <v>11.6</v>
      </c>
      <c r="J45" s="52">
        <v>21.3</v>
      </c>
      <c r="K45" s="52">
        <f t="shared" si="11"/>
        <v>171.6</v>
      </c>
      <c r="L45" s="52">
        <v>161.6</v>
      </c>
      <c r="M45" s="52">
        <v>10</v>
      </c>
      <c r="N45" s="52">
        <v>22.9</v>
      </c>
      <c r="O45" s="52">
        <f t="shared" si="12"/>
        <v>185.4</v>
      </c>
      <c r="P45" s="52">
        <v>176.8</v>
      </c>
      <c r="Q45" s="52">
        <v>8.6</v>
      </c>
      <c r="R45" s="52">
        <v>20.8</v>
      </c>
      <c r="S45" s="52">
        <f t="shared" si="13"/>
        <v>158.4</v>
      </c>
      <c r="T45" s="52">
        <v>153.9</v>
      </c>
      <c r="U45" s="52">
        <v>4.5</v>
      </c>
      <c r="V45" s="52">
        <v>21.8</v>
      </c>
      <c r="W45" s="52">
        <f t="shared" si="14"/>
        <v>169.7</v>
      </c>
      <c r="X45" s="52">
        <v>167.2</v>
      </c>
      <c r="Y45" s="52">
        <v>2.5</v>
      </c>
      <c r="Z45" s="52">
        <v>20.6</v>
      </c>
      <c r="AA45" s="52">
        <f t="shared" si="15"/>
        <v>171.70000000000002</v>
      </c>
      <c r="AB45" s="52">
        <v>155.4</v>
      </c>
      <c r="AC45" s="52">
        <v>16.3</v>
      </c>
      <c r="AD45" s="19"/>
    </row>
    <row r="46" spans="1:30" ht="15" customHeight="1">
      <c r="A46" s="232">
        <v>11</v>
      </c>
      <c r="B46" s="69">
        <v>22.4</v>
      </c>
      <c r="C46" s="52">
        <f t="shared" si="9"/>
        <v>173.7</v>
      </c>
      <c r="D46" s="52">
        <v>165.1</v>
      </c>
      <c r="E46" s="52">
        <v>8.6</v>
      </c>
      <c r="F46" s="52">
        <v>20</v>
      </c>
      <c r="G46" s="52">
        <f t="shared" si="10"/>
        <v>155.9</v>
      </c>
      <c r="H46" s="52">
        <v>143</v>
      </c>
      <c r="I46" s="52">
        <v>12.9</v>
      </c>
      <c r="J46" s="52">
        <v>21.3</v>
      </c>
      <c r="K46" s="52">
        <f t="shared" si="11"/>
        <v>171.1</v>
      </c>
      <c r="L46" s="52">
        <v>161.5</v>
      </c>
      <c r="M46" s="52">
        <v>9.6</v>
      </c>
      <c r="N46" s="52">
        <v>23.5</v>
      </c>
      <c r="O46" s="52">
        <f t="shared" si="12"/>
        <v>189.8</v>
      </c>
      <c r="P46" s="52">
        <v>181</v>
      </c>
      <c r="Q46" s="52">
        <v>8.8</v>
      </c>
      <c r="R46" s="52">
        <v>21.3</v>
      </c>
      <c r="S46" s="52">
        <f t="shared" si="13"/>
        <v>163</v>
      </c>
      <c r="T46" s="52">
        <v>157.4</v>
      </c>
      <c r="U46" s="52">
        <v>5.6</v>
      </c>
      <c r="V46" s="52">
        <v>20.7</v>
      </c>
      <c r="W46" s="52">
        <f t="shared" si="14"/>
        <v>160.1</v>
      </c>
      <c r="X46" s="52">
        <v>157.2</v>
      </c>
      <c r="Y46" s="52">
        <v>2.9</v>
      </c>
      <c r="Z46" s="52">
        <v>20.8</v>
      </c>
      <c r="AA46" s="52">
        <f t="shared" si="15"/>
        <v>173.20000000000002</v>
      </c>
      <c r="AB46" s="52">
        <v>158.3</v>
      </c>
      <c r="AC46" s="52">
        <v>14.9</v>
      </c>
      <c r="AD46" s="19"/>
    </row>
    <row r="47" spans="1:30" ht="15" customHeight="1">
      <c r="A47" s="232">
        <v>12</v>
      </c>
      <c r="B47" s="69">
        <v>21.7</v>
      </c>
      <c r="C47" s="52">
        <f t="shared" si="9"/>
        <v>168.3</v>
      </c>
      <c r="D47" s="52">
        <v>158.5</v>
      </c>
      <c r="E47" s="52">
        <v>9.8</v>
      </c>
      <c r="F47" s="52">
        <v>20.7</v>
      </c>
      <c r="G47" s="52">
        <f t="shared" si="10"/>
        <v>164</v>
      </c>
      <c r="H47" s="52">
        <v>148.5</v>
      </c>
      <c r="I47" s="52">
        <v>15.5</v>
      </c>
      <c r="J47" s="52">
        <v>20.4</v>
      </c>
      <c r="K47" s="52">
        <f t="shared" si="11"/>
        <v>165.8</v>
      </c>
      <c r="L47" s="52">
        <v>155</v>
      </c>
      <c r="M47" s="52">
        <v>10.8</v>
      </c>
      <c r="N47" s="52">
        <v>23.4</v>
      </c>
      <c r="O47" s="52">
        <f t="shared" si="12"/>
        <v>188.89999999999998</v>
      </c>
      <c r="P47" s="52">
        <v>180.2</v>
      </c>
      <c r="Q47" s="52">
        <v>8.7</v>
      </c>
      <c r="R47" s="52">
        <v>20.7</v>
      </c>
      <c r="S47" s="52">
        <f t="shared" si="13"/>
        <v>158.29999999999998</v>
      </c>
      <c r="T47" s="52">
        <v>153.2</v>
      </c>
      <c r="U47" s="52">
        <v>5.1</v>
      </c>
      <c r="V47" s="52">
        <v>18.1</v>
      </c>
      <c r="W47" s="52">
        <f t="shared" si="14"/>
        <v>142.20000000000002</v>
      </c>
      <c r="X47" s="52">
        <v>139.8</v>
      </c>
      <c r="Y47" s="52">
        <v>2.4</v>
      </c>
      <c r="Z47" s="52">
        <v>20.7</v>
      </c>
      <c r="AA47" s="52">
        <f t="shared" si="15"/>
        <v>173.3</v>
      </c>
      <c r="AB47" s="52">
        <v>155.3</v>
      </c>
      <c r="AC47" s="52">
        <v>18</v>
      </c>
      <c r="AD47" s="19"/>
    </row>
    <row r="48" spans="1:29" ht="15" customHeight="1">
      <c r="A48" s="231"/>
      <c r="B48" s="69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</row>
    <row r="49" spans="1:29" s="126" customFormat="1" ht="15" customHeight="1">
      <c r="A49" s="24" t="s">
        <v>43</v>
      </c>
      <c r="B49" s="63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29"/>
    </row>
    <row r="50" spans="1:30" ht="15" customHeight="1">
      <c r="A50" s="253" t="s">
        <v>405</v>
      </c>
      <c r="B50" s="69">
        <v>21.1</v>
      </c>
      <c r="C50" s="52">
        <f t="shared" si="9"/>
        <v>156.3</v>
      </c>
      <c r="D50" s="52">
        <v>152.9</v>
      </c>
      <c r="E50" s="52">
        <v>3.4</v>
      </c>
      <c r="F50" s="52">
        <v>19.1</v>
      </c>
      <c r="G50" s="52">
        <f t="shared" si="10"/>
        <v>143.70000000000002</v>
      </c>
      <c r="H50" s="52">
        <v>137.9</v>
      </c>
      <c r="I50" s="52">
        <v>5.8</v>
      </c>
      <c r="J50" s="52">
        <v>20.8</v>
      </c>
      <c r="K50" s="52">
        <f t="shared" si="11"/>
        <v>156.39999999999998</v>
      </c>
      <c r="L50" s="52">
        <v>150.2</v>
      </c>
      <c r="M50" s="52">
        <v>6.2</v>
      </c>
      <c r="N50" s="52">
        <v>21</v>
      </c>
      <c r="O50" s="52">
        <f t="shared" si="12"/>
        <v>149.8</v>
      </c>
      <c r="P50" s="52">
        <v>146.8</v>
      </c>
      <c r="Q50" s="52">
        <v>3</v>
      </c>
      <c r="R50" s="52">
        <v>21.7</v>
      </c>
      <c r="S50" s="52">
        <f t="shared" si="13"/>
        <v>171.2</v>
      </c>
      <c r="T50" s="52">
        <v>159.7</v>
      </c>
      <c r="U50" s="52">
        <v>11.5</v>
      </c>
      <c r="V50" s="52">
        <v>18.5</v>
      </c>
      <c r="W50" s="52">
        <f t="shared" si="14"/>
        <v>134.29999999999998</v>
      </c>
      <c r="X50" s="52">
        <v>131.7</v>
      </c>
      <c r="Y50" s="52">
        <v>2.6</v>
      </c>
      <c r="Z50" s="52">
        <v>20.7</v>
      </c>
      <c r="AA50" s="52">
        <f t="shared" si="15"/>
        <v>152.29999999999998</v>
      </c>
      <c r="AB50" s="52">
        <v>149.2</v>
      </c>
      <c r="AC50" s="52">
        <v>3.1</v>
      </c>
      <c r="AD50" s="19"/>
    </row>
    <row r="51" spans="1:30" ht="15" customHeight="1">
      <c r="A51" s="248">
        <v>7</v>
      </c>
      <c r="B51" s="69">
        <v>21.4</v>
      </c>
      <c r="C51" s="52">
        <f t="shared" si="9"/>
        <v>157.2</v>
      </c>
      <c r="D51" s="52">
        <v>153.5</v>
      </c>
      <c r="E51" s="52">
        <v>3.7</v>
      </c>
      <c r="F51" s="52">
        <v>19.6</v>
      </c>
      <c r="G51" s="52">
        <f t="shared" si="10"/>
        <v>146.29999999999998</v>
      </c>
      <c r="H51" s="52">
        <v>140.7</v>
      </c>
      <c r="I51" s="52">
        <v>5.6</v>
      </c>
      <c r="J51" s="52">
        <v>20.6</v>
      </c>
      <c r="K51" s="52">
        <f t="shared" si="11"/>
        <v>156.29999999999998</v>
      </c>
      <c r="L51" s="52">
        <v>149.2</v>
      </c>
      <c r="M51" s="52">
        <v>7.1</v>
      </c>
      <c r="N51" s="52">
        <v>21</v>
      </c>
      <c r="O51" s="52">
        <f t="shared" si="12"/>
        <v>147.89999999999998</v>
      </c>
      <c r="P51" s="52">
        <v>145.2</v>
      </c>
      <c r="Q51" s="52">
        <v>2.7</v>
      </c>
      <c r="R51" s="52">
        <v>21.2</v>
      </c>
      <c r="S51" s="52">
        <f t="shared" si="13"/>
        <v>170.2</v>
      </c>
      <c r="T51" s="52">
        <v>156.1</v>
      </c>
      <c r="U51" s="52">
        <v>14.1</v>
      </c>
      <c r="V51" s="52">
        <v>18.4</v>
      </c>
      <c r="W51" s="52">
        <f t="shared" si="14"/>
        <v>132.9</v>
      </c>
      <c r="X51" s="52">
        <v>130.8</v>
      </c>
      <c r="Y51" s="52">
        <v>2.1</v>
      </c>
      <c r="Z51" s="52">
        <v>20.7</v>
      </c>
      <c r="AA51" s="52">
        <f t="shared" si="15"/>
        <v>154.29999999999998</v>
      </c>
      <c r="AB51" s="52">
        <v>151.1</v>
      </c>
      <c r="AC51" s="52">
        <v>3.2</v>
      </c>
      <c r="AD51" s="19"/>
    </row>
    <row r="52" spans="1:30" s="126" customFormat="1" ht="15" customHeight="1">
      <c r="A52" s="249">
        <v>8</v>
      </c>
      <c r="B52" s="80">
        <f>AVERAGE(B54:B57,B59:B62,B64:B67)</f>
        <v>21.541666666666668</v>
      </c>
      <c r="C52" s="79">
        <v>150.3</v>
      </c>
      <c r="D52" s="79">
        <f aca="true" t="shared" si="16" ref="D52:AC52">AVERAGE(D54:D57,D59:D62,D64:D67)</f>
        <v>144.39166666666668</v>
      </c>
      <c r="E52" s="79">
        <f t="shared" si="16"/>
        <v>6.933333333333334</v>
      </c>
      <c r="F52" s="79">
        <f t="shared" si="16"/>
        <v>18.008333333333333</v>
      </c>
      <c r="G52" s="79">
        <v>135.4</v>
      </c>
      <c r="H52" s="79">
        <f t="shared" si="16"/>
        <v>130.84166666666667</v>
      </c>
      <c r="I52" s="79">
        <f t="shared" si="16"/>
        <v>4.191666666666667</v>
      </c>
      <c r="J52" s="79">
        <f t="shared" si="16"/>
        <v>20.250000000000004</v>
      </c>
      <c r="K52" s="79">
        <f t="shared" si="16"/>
        <v>149.05</v>
      </c>
      <c r="L52" s="79">
        <f t="shared" si="16"/>
        <v>145.58333333333334</v>
      </c>
      <c r="M52" s="79">
        <f t="shared" si="16"/>
        <v>3.466666666666667</v>
      </c>
      <c r="N52" s="79">
        <f t="shared" si="16"/>
        <v>20.483333333333334</v>
      </c>
      <c r="O52" s="79">
        <v>156.8</v>
      </c>
      <c r="P52" s="79">
        <f t="shared" si="16"/>
        <v>153.83333333333334</v>
      </c>
      <c r="Q52" s="79">
        <f t="shared" si="16"/>
        <v>2.55</v>
      </c>
      <c r="R52" s="79">
        <f t="shared" si="16"/>
        <v>21.14166666666667</v>
      </c>
      <c r="S52" s="79">
        <v>158.1</v>
      </c>
      <c r="T52" s="79">
        <f t="shared" si="16"/>
        <v>153.79166666666669</v>
      </c>
      <c r="U52" s="79">
        <f t="shared" si="16"/>
        <v>3.308333333333333</v>
      </c>
      <c r="V52" s="79">
        <f t="shared" si="16"/>
        <v>18.008333333333333</v>
      </c>
      <c r="W52" s="79">
        <v>135.2</v>
      </c>
      <c r="X52" s="79">
        <f t="shared" si="16"/>
        <v>134.42499999999998</v>
      </c>
      <c r="Y52" s="79">
        <f t="shared" si="16"/>
        <v>1.4749999999999999</v>
      </c>
      <c r="Z52" s="79">
        <f t="shared" si="16"/>
        <v>20.26666666666667</v>
      </c>
      <c r="AA52" s="79">
        <v>143.1</v>
      </c>
      <c r="AB52" s="79">
        <f t="shared" si="16"/>
        <v>136.38333333333335</v>
      </c>
      <c r="AC52" s="79">
        <f t="shared" si="16"/>
        <v>5.441666666666666</v>
      </c>
      <c r="AD52" s="245"/>
    </row>
    <row r="53" spans="1:29" ht="15" customHeight="1">
      <c r="A53" s="250"/>
      <c r="B53" s="6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30" ht="15" customHeight="1">
      <c r="A54" s="253" t="s">
        <v>406</v>
      </c>
      <c r="B54" s="69">
        <v>19.9</v>
      </c>
      <c r="C54" s="52">
        <f>SUM(D54:E54)</f>
        <v>139.79999999999998</v>
      </c>
      <c r="D54" s="52">
        <v>135.6</v>
      </c>
      <c r="E54" s="52">
        <v>4.2</v>
      </c>
      <c r="F54" s="52">
        <v>17.7</v>
      </c>
      <c r="G54" s="52">
        <f>SUM(H54:I54)</f>
        <v>125</v>
      </c>
      <c r="H54" s="52">
        <v>122.3</v>
      </c>
      <c r="I54" s="52">
        <v>2.7</v>
      </c>
      <c r="J54" s="52">
        <v>18.6</v>
      </c>
      <c r="K54" s="52">
        <f>SUM(L54:M54)</f>
        <v>136.79999999999998</v>
      </c>
      <c r="L54" s="52">
        <v>132.7</v>
      </c>
      <c r="M54" s="52">
        <v>4.1</v>
      </c>
      <c r="N54" s="52">
        <v>19.7</v>
      </c>
      <c r="O54" s="52">
        <f>SUM(P54:Q54)</f>
        <v>152.29999999999998</v>
      </c>
      <c r="P54" s="52">
        <v>150.7</v>
      </c>
      <c r="Q54" s="52">
        <v>1.6</v>
      </c>
      <c r="R54" s="52">
        <v>19.8</v>
      </c>
      <c r="S54" s="52">
        <f>SUM(T54:U54)</f>
        <v>145.6</v>
      </c>
      <c r="T54" s="52">
        <v>140.4</v>
      </c>
      <c r="U54" s="52">
        <v>5.2</v>
      </c>
      <c r="V54" s="52">
        <v>17.4</v>
      </c>
      <c r="W54" s="52">
        <f>SUM(X54:Y54)</f>
        <v>132.89999999999998</v>
      </c>
      <c r="X54" s="52">
        <v>131.2</v>
      </c>
      <c r="Y54" s="52">
        <v>1.7</v>
      </c>
      <c r="Z54" s="52">
        <v>17.2</v>
      </c>
      <c r="AA54" s="52">
        <f>SUM(AB54:AC54)</f>
        <v>118.7</v>
      </c>
      <c r="AB54" s="52">
        <v>113.2</v>
      </c>
      <c r="AC54" s="52">
        <v>5.5</v>
      </c>
      <c r="AD54" s="19"/>
    </row>
    <row r="55" spans="1:30" ht="15" customHeight="1">
      <c r="A55" s="251">
        <v>2</v>
      </c>
      <c r="B55" s="69">
        <v>21.5</v>
      </c>
      <c r="C55" s="52">
        <f aca="true" t="shared" si="17" ref="C55:C67">SUM(D55:E55)</f>
        <v>150.4</v>
      </c>
      <c r="D55" s="52">
        <v>143.3</v>
      </c>
      <c r="E55" s="52">
        <v>7.1</v>
      </c>
      <c r="F55" s="52">
        <v>17.4</v>
      </c>
      <c r="G55" s="52">
        <f aca="true" t="shared" si="18" ref="G55:G67">SUM(H55:I55)</f>
        <v>129.6</v>
      </c>
      <c r="H55" s="52">
        <v>126.7</v>
      </c>
      <c r="I55" s="52">
        <v>2.9</v>
      </c>
      <c r="J55" s="52">
        <v>20.3</v>
      </c>
      <c r="K55" s="52">
        <f aca="true" t="shared" si="19" ref="K55:K67">SUM(L55:M55)</f>
        <v>148.8</v>
      </c>
      <c r="L55" s="52">
        <v>145.4</v>
      </c>
      <c r="M55" s="52">
        <v>3.4</v>
      </c>
      <c r="N55" s="52">
        <v>20.4</v>
      </c>
      <c r="O55" s="52">
        <f aca="true" t="shared" si="20" ref="O55:O67">SUM(P55:Q55)</f>
        <v>157.9</v>
      </c>
      <c r="P55" s="52">
        <v>156</v>
      </c>
      <c r="Q55" s="52">
        <v>1.9</v>
      </c>
      <c r="R55" s="52">
        <v>21.6</v>
      </c>
      <c r="S55" s="52">
        <f aca="true" t="shared" si="21" ref="S55:S67">SUM(T55:U55)</f>
        <v>158</v>
      </c>
      <c r="T55" s="52">
        <v>154.5</v>
      </c>
      <c r="U55" s="52">
        <v>3.5</v>
      </c>
      <c r="V55" s="52">
        <v>19.2</v>
      </c>
      <c r="W55" s="52">
        <f aca="true" t="shared" si="22" ref="W55:W67">SUM(X55:Y55)</f>
        <v>144.79999999999998</v>
      </c>
      <c r="X55" s="52">
        <v>143.1</v>
      </c>
      <c r="Y55" s="52">
        <v>1.7</v>
      </c>
      <c r="Z55" s="52">
        <v>19</v>
      </c>
      <c r="AA55" s="52">
        <f aca="true" t="shared" si="23" ref="AA55:AA67">SUM(AB55:AC55)</f>
        <v>133.2</v>
      </c>
      <c r="AB55" s="52">
        <v>128.2</v>
      </c>
      <c r="AC55" s="52">
        <v>5</v>
      </c>
      <c r="AD55" s="19"/>
    </row>
    <row r="56" spans="1:30" ht="15" customHeight="1">
      <c r="A56" s="251">
        <v>3</v>
      </c>
      <c r="B56" s="69">
        <v>21.2</v>
      </c>
      <c r="C56" s="52">
        <f t="shared" si="17"/>
        <v>148.10000000000002</v>
      </c>
      <c r="D56" s="52">
        <v>140.3</v>
      </c>
      <c r="E56" s="52">
        <v>7.8</v>
      </c>
      <c r="F56" s="52">
        <v>18.6</v>
      </c>
      <c r="G56" s="52">
        <f t="shared" si="18"/>
        <v>140.5</v>
      </c>
      <c r="H56" s="52">
        <v>135</v>
      </c>
      <c r="I56" s="52">
        <v>5.5</v>
      </c>
      <c r="J56" s="52">
        <v>20</v>
      </c>
      <c r="K56" s="52">
        <f t="shared" si="19"/>
        <v>148.5</v>
      </c>
      <c r="L56" s="52">
        <v>144.6</v>
      </c>
      <c r="M56" s="52">
        <v>3.9</v>
      </c>
      <c r="N56" s="52">
        <v>20.2</v>
      </c>
      <c r="O56" s="52">
        <f t="shared" si="20"/>
        <v>155.4</v>
      </c>
      <c r="P56" s="52">
        <v>153</v>
      </c>
      <c r="Q56" s="52">
        <v>2.4</v>
      </c>
      <c r="R56" s="52">
        <v>20.9</v>
      </c>
      <c r="S56" s="52">
        <f t="shared" si="21"/>
        <v>153.9</v>
      </c>
      <c r="T56" s="52">
        <v>151</v>
      </c>
      <c r="U56" s="52">
        <v>2.9</v>
      </c>
      <c r="V56" s="52">
        <v>18.1</v>
      </c>
      <c r="W56" s="52">
        <f t="shared" si="22"/>
        <v>140.4</v>
      </c>
      <c r="X56" s="52">
        <v>138.8</v>
      </c>
      <c r="Y56" s="52">
        <v>1.6</v>
      </c>
      <c r="Z56" s="52">
        <v>19.8</v>
      </c>
      <c r="AA56" s="52">
        <f t="shared" si="23"/>
        <v>141.7</v>
      </c>
      <c r="AB56" s="52">
        <v>134.2</v>
      </c>
      <c r="AC56" s="52">
        <v>7.5</v>
      </c>
      <c r="AD56" s="19"/>
    </row>
    <row r="57" spans="1:30" ht="15" customHeight="1">
      <c r="A57" s="251">
        <v>4</v>
      </c>
      <c r="B57" s="69">
        <v>22.1</v>
      </c>
      <c r="C57" s="52">
        <f t="shared" si="17"/>
        <v>156.5</v>
      </c>
      <c r="D57" s="52">
        <v>151</v>
      </c>
      <c r="E57" s="52">
        <v>5.5</v>
      </c>
      <c r="F57" s="52">
        <v>19.2</v>
      </c>
      <c r="G57" s="52">
        <f t="shared" si="18"/>
        <v>144.6</v>
      </c>
      <c r="H57" s="52">
        <v>138.6</v>
      </c>
      <c r="I57" s="52">
        <v>6</v>
      </c>
      <c r="J57" s="52">
        <v>21.5</v>
      </c>
      <c r="K57" s="52">
        <f t="shared" si="19"/>
        <v>158.89999999999998</v>
      </c>
      <c r="L57" s="52">
        <v>155.2</v>
      </c>
      <c r="M57" s="52">
        <v>3.7</v>
      </c>
      <c r="N57" s="52">
        <v>19.8</v>
      </c>
      <c r="O57" s="52">
        <f t="shared" si="20"/>
        <v>151.4</v>
      </c>
      <c r="P57" s="52">
        <v>149.1</v>
      </c>
      <c r="Q57" s="52">
        <v>2.3</v>
      </c>
      <c r="R57" s="52">
        <v>22.8</v>
      </c>
      <c r="S57" s="52">
        <f t="shared" si="21"/>
        <v>167.6</v>
      </c>
      <c r="T57" s="52">
        <v>165</v>
      </c>
      <c r="U57" s="52">
        <v>2.6</v>
      </c>
      <c r="V57" s="52">
        <v>19.8</v>
      </c>
      <c r="W57" s="52">
        <f t="shared" si="22"/>
        <v>154.79999999999998</v>
      </c>
      <c r="X57" s="52">
        <v>152.2</v>
      </c>
      <c r="Y57" s="52">
        <v>2.6</v>
      </c>
      <c r="Z57" s="52">
        <v>21.5</v>
      </c>
      <c r="AA57" s="52">
        <f t="shared" si="23"/>
        <v>153.2</v>
      </c>
      <c r="AB57" s="52">
        <v>146.6</v>
      </c>
      <c r="AC57" s="52">
        <v>6.6</v>
      </c>
      <c r="AD57" s="19"/>
    </row>
    <row r="58" spans="1:30" ht="15" customHeight="1">
      <c r="A58" s="252"/>
      <c r="B58" s="6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5" customHeight="1">
      <c r="A59" s="251">
        <v>5</v>
      </c>
      <c r="B59" s="69">
        <v>21.2</v>
      </c>
      <c r="C59" s="52">
        <f t="shared" si="17"/>
        <v>148</v>
      </c>
      <c r="D59" s="52">
        <v>140.2</v>
      </c>
      <c r="E59" s="52">
        <v>7.8</v>
      </c>
      <c r="F59" s="52">
        <v>18.5</v>
      </c>
      <c r="G59" s="52">
        <f t="shared" si="18"/>
        <v>139.60000000000002</v>
      </c>
      <c r="H59" s="52">
        <v>134.3</v>
      </c>
      <c r="I59" s="52">
        <v>5.3</v>
      </c>
      <c r="J59" s="52">
        <v>20.1</v>
      </c>
      <c r="K59" s="52">
        <f t="shared" si="19"/>
        <v>148.1</v>
      </c>
      <c r="L59" s="52">
        <v>144.1</v>
      </c>
      <c r="M59" s="52">
        <v>4</v>
      </c>
      <c r="N59" s="52">
        <v>20.5</v>
      </c>
      <c r="O59" s="52">
        <f t="shared" si="20"/>
        <v>158.2</v>
      </c>
      <c r="P59" s="52">
        <v>155.7</v>
      </c>
      <c r="Q59" s="52">
        <v>2.5</v>
      </c>
      <c r="R59" s="52">
        <v>20.2</v>
      </c>
      <c r="S59" s="52">
        <f t="shared" si="21"/>
        <v>149</v>
      </c>
      <c r="T59" s="52">
        <v>144.9</v>
      </c>
      <c r="U59" s="52">
        <v>4.1</v>
      </c>
      <c r="V59" s="52">
        <v>19.4</v>
      </c>
      <c r="W59" s="52">
        <f t="shared" si="22"/>
        <v>148</v>
      </c>
      <c r="X59" s="52">
        <v>146.8</v>
      </c>
      <c r="Y59" s="52">
        <v>1.2</v>
      </c>
      <c r="Z59" s="52">
        <v>20.2</v>
      </c>
      <c r="AA59" s="52">
        <f t="shared" si="23"/>
        <v>141.5</v>
      </c>
      <c r="AB59" s="52">
        <v>135.1</v>
      </c>
      <c r="AC59" s="52">
        <v>6.4</v>
      </c>
      <c r="AD59" s="19"/>
    </row>
    <row r="60" spans="1:30" ht="15" customHeight="1">
      <c r="A60" s="251">
        <v>6</v>
      </c>
      <c r="B60" s="69">
        <v>22.8</v>
      </c>
      <c r="C60" s="52">
        <f t="shared" si="17"/>
        <v>160</v>
      </c>
      <c r="D60" s="52">
        <v>153.3</v>
      </c>
      <c r="E60" s="52">
        <v>6.7</v>
      </c>
      <c r="F60" s="52">
        <v>17.7</v>
      </c>
      <c r="G60" s="52">
        <f t="shared" si="18"/>
        <v>131.6</v>
      </c>
      <c r="H60" s="52">
        <v>127</v>
      </c>
      <c r="I60" s="52">
        <v>4.6</v>
      </c>
      <c r="J60" s="52">
        <v>21.2</v>
      </c>
      <c r="K60" s="52">
        <f t="shared" si="19"/>
        <v>154.29999999999998</v>
      </c>
      <c r="L60" s="52">
        <v>151.1</v>
      </c>
      <c r="M60" s="52">
        <v>3.2</v>
      </c>
      <c r="N60" s="52">
        <v>21.3</v>
      </c>
      <c r="O60" s="52">
        <f t="shared" si="20"/>
        <v>159.5</v>
      </c>
      <c r="P60" s="52">
        <v>156.6</v>
      </c>
      <c r="Q60" s="52">
        <v>2.9</v>
      </c>
      <c r="R60" s="52">
        <v>22</v>
      </c>
      <c r="S60" s="52">
        <f t="shared" si="21"/>
        <v>162.20000000000002</v>
      </c>
      <c r="T60" s="52">
        <v>159.4</v>
      </c>
      <c r="U60" s="52">
        <v>2.8</v>
      </c>
      <c r="V60" s="52">
        <v>19.6</v>
      </c>
      <c r="W60" s="52">
        <f t="shared" si="22"/>
        <v>143.60000000000002</v>
      </c>
      <c r="X60" s="52">
        <v>142.3</v>
      </c>
      <c r="Y60" s="52">
        <v>1.3</v>
      </c>
      <c r="Z60" s="52">
        <v>21.2</v>
      </c>
      <c r="AA60" s="52">
        <f t="shared" si="23"/>
        <v>147.4</v>
      </c>
      <c r="AB60" s="52">
        <v>142.1</v>
      </c>
      <c r="AC60" s="52">
        <v>5.3</v>
      </c>
      <c r="AD60" s="19"/>
    </row>
    <row r="61" spans="1:30" ht="15" customHeight="1">
      <c r="A61" s="251">
        <v>7</v>
      </c>
      <c r="B61" s="69">
        <v>22.2</v>
      </c>
      <c r="C61" s="52">
        <f t="shared" si="17"/>
        <v>155.29999999999998</v>
      </c>
      <c r="D61" s="52">
        <v>148.7</v>
      </c>
      <c r="E61" s="52">
        <v>6.6</v>
      </c>
      <c r="F61" s="52">
        <v>18.6</v>
      </c>
      <c r="G61" s="52">
        <f t="shared" si="18"/>
        <v>140.9</v>
      </c>
      <c r="H61" s="52">
        <v>136.6</v>
      </c>
      <c r="I61" s="52">
        <v>4.3</v>
      </c>
      <c r="J61" s="52">
        <v>20.8</v>
      </c>
      <c r="K61" s="52">
        <f t="shared" si="19"/>
        <v>152.4</v>
      </c>
      <c r="L61" s="52">
        <v>149.3</v>
      </c>
      <c r="M61" s="52">
        <v>3.1</v>
      </c>
      <c r="N61" s="52">
        <v>20.2</v>
      </c>
      <c r="O61" s="52">
        <f t="shared" si="20"/>
        <v>155.29999999999998</v>
      </c>
      <c r="P61" s="52">
        <v>151.1</v>
      </c>
      <c r="Q61" s="52">
        <v>4.2</v>
      </c>
      <c r="R61" s="52">
        <v>21.7</v>
      </c>
      <c r="S61" s="52">
        <f t="shared" si="21"/>
        <v>159.70000000000002</v>
      </c>
      <c r="T61" s="52">
        <v>156.8</v>
      </c>
      <c r="U61" s="52">
        <v>2.9</v>
      </c>
      <c r="V61" s="52">
        <v>18.4</v>
      </c>
      <c r="W61" s="52">
        <f t="shared" si="22"/>
        <v>137.7</v>
      </c>
      <c r="X61" s="52">
        <v>136.6</v>
      </c>
      <c r="Y61" s="52">
        <v>1.1</v>
      </c>
      <c r="Z61" s="52">
        <v>21.4</v>
      </c>
      <c r="AA61" s="52">
        <f t="shared" si="23"/>
        <v>149.6</v>
      </c>
      <c r="AB61" s="52">
        <v>145.5</v>
      </c>
      <c r="AC61" s="52">
        <v>4.1</v>
      </c>
      <c r="AD61" s="19"/>
    </row>
    <row r="62" spans="1:30" ht="15" customHeight="1">
      <c r="A62" s="251">
        <v>8</v>
      </c>
      <c r="B62" s="69">
        <v>21</v>
      </c>
      <c r="C62" s="52">
        <f t="shared" si="17"/>
        <v>149.1</v>
      </c>
      <c r="D62" s="52">
        <v>143</v>
      </c>
      <c r="E62" s="52">
        <v>6.1</v>
      </c>
      <c r="F62" s="52">
        <v>17.2</v>
      </c>
      <c r="G62" s="52">
        <f t="shared" si="18"/>
        <v>129.20000000000002</v>
      </c>
      <c r="H62" s="52">
        <v>126.4</v>
      </c>
      <c r="I62" s="52">
        <v>2.8</v>
      </c>
      <c r="J62" s="52">
        <v>19.3</v>
      </c>
      <c r="K62" s="52">
        <f t="shared" si="19"/>
        <v>141.4</v>
      </c>
      <c r="L62" s="52">
        <v>137.9</v>
      </c>
      <c r="M62" s="52">
        <v>3.5</v>
      </c>
      <c r="N62" s="52">
        <v>20.9</v>
      </c>
      <c r="O62" s="52">
        <f t="shared" si="20"/>
        <v>160</v>
      </c>
      <c r="P62" s="52">
        <v>155.5</v>
      </c>
      <c r="Q62" s="52">
        <v>4.5</v>
      </c>
      <c r="R62" s="52">
        <v>21</v>
      </c>
      <c r="S62" s="52">
        <f t="shared" si="21"/>
        <v>155</v>
      </c>
      <c r="T62" s="52">
        <v>152</v>
      </c>
      <c r="U62" s="52">
        <v>3</v>
      </c>
      <c r="V62" s="52">
        <v>11.6</v>
      </c>
      <c r="W62" s="52">
        <f t="shared" si="22"/>
        <v>88.8</v>
      </c>
      <c r="X62" s="52">
        <v>87.2</v>
      </c>
      <c r="Y62" s="52">
        <v>1.6</v>
      </c>
      <c r="Z62" s="52">
        <v>20.8</v>
      </c>
      <c r="AA62" s="52">
        <f t="shared" si="23"/>
        <v>144.2</v>
      </c>
      <c r="AB62" s="52">
        <v>139.5</v>
      </c>
      <c r="AC62" s="52">
        <v>4.7</v>
      </c>
      <c r="AD62" s="19"/>
    </row>
    <row r="63" spans="1:30" ht="15" customHeight="1">
      <c r="A63" s="252"/>
      <c r="B63" s="6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5" customHeight="1">
      <c r="A64" s="251">
        <v>9</v>
      </c>
      <c r="B64" s="69">
        <v>21</v>
      </c>
      <c r="C64" s="52">
        <f t="shared" si="17"/>
        <v>148.4</v>
      </c>
      <c r="D64" s="52">
        <v>140.4</v>
      </c>
      <c r="E64" s="52">
        <v>8</v>
      </c>
      <c r="F64" s="52">
        <v>17.3</v>
      </c>
      <c r="G64" s="52">
        <f t="shared" si="18"/>
        <v>131.5</v>
      </c>
      <c r="H64" s="52">
        <v>128.1</v>
      </c>
      <c r="I64" s="52">
        <v>3.4</v>
      </c>
      <c r="J64" s="52">
        <v>20.1</v>
      </c>
      <c r="K64" s="52">
        <f t="shared" si="19"/>
        <v>149</v>
      </c>
      <c r="L64" s="52">
        <v>145.9</v>
      </c>
      <c r="M64" s="52">
        <v>3.1</v>
      </c>
      <c r="N64" s="52">
        <v>20.2</v>
      </c>
      <c r="O64" s="52">
        <f t="shared" si="20"/>
        <v>150.8</v>
      </c>
      <c r="P64" s="52">
        <v>148.8</v>
      </c>
      <c r="Q64" s="52">
        <v>2</v>
      </c>
      <c r="R64" s="52">
        <v>21</v>
      </c>
      <c r="S64" s="52">
        <f t="shared" si="21"/>
        <v>159.9</v>
      </c>
      <c r="T64" s="52">
        <v>156.9</v>
      </c>
      <c r="U64" s="52">
        <v>3</v>
      </c>
      <c r="V64" s="52">
        <v>17.5</v>
      </c>
      <c r="W64" s="52">
        <f t="shared" si="22"/>
        <v>132.89999999999998</v>
      </c>
      <c r="X64" s="52">
        <v>131.7</v>
      </c>
      <c r="Y64" s="52">
        <v>1.2</v>
      </c>
      <c r="Z64" s="52">
        <v>20.5</v>
      </c>
      <c r="AA64" s="52">
        <f t="shared" si="23"/>
        <v>142.7</v>
      </c>
      <c r="AB64" s="52">
        <v>137.7</v>
      </c>
      <c r="AC64" s="52">
        <v>5</v>
      </c>
      <c r="AD64" s="19"/>
    </row>
    <row r="65" spans="1:30" ht="15" customHeight="1">
      <c r="A65" s="251">
        <v>10</v>
      </c>
      <c r="B65" s="69">
        <v>21.7</v>
      </c>
      <c r="C65" s="52">
        <f t="shared" si="17"/>
        <v>151.9</v>
      </c>
      <c r="D65" s="52">
        <v>145</v>
      </c>
      <c r="E65" s="52">
        <v>6.9</v>
      </c>
      <c r="F65" s="52">
        <v>18.4</v>
      </c>
      <c r="G65" s="52">
        <f t="shared" si="18"/>
        <v>139.9</v>
      </c>
      <c r="H65" s="52">
        <v>136.3</v>
      </c>
      <c r="I65" s="52">
        <v>3.6</v>
      </c>
      <c r="J65" s="52">
        <v>20.4</v>
      </c>
      <c r="K65" s="52">
        <f t="shared" si="19"/>
        <v>152.5</v>
      </c>
      <c r="L65" s="52">
        <v>149.3</v>
      </c>
      <c r="M65" s="52">
        <v>3.2</v>
      </c>
      <c r="N65" s="52">
        <v>20.8</v>
      </c>
      <c r="O65" s="52">
        <f t="shared" si="20"/>
        <v>158.4</v>
      </c>
      <c r="P65" s="52">
        <v>156.5</v>
      </c>
      <c r="Q65" s="52">
        <v>1.9</v>
      </c>
      <c r="R65" s="52">
        <v>20.6</v>
      </c>
      <c r="S65" s="52">
        <f t="shared" si="21"/>
        <v>158.70000000000002</v>
      </c>
      <c r="T65" s="52">
        <v>155.4</v>
      </c>
      <c r="U65" s="52">
        <v>3.3</v>
      </c>
      <c r="V65" s="52">
        <v>19.1</v>
      </c>
      <c r="W65" s="52">
        <f t="shared" si="22"/>
        <v>146.4</v>
      </c>
      <c r="X65" s="52">
        <v>145.3</v>
      </c>
      <c r="Y65" s="52">
        <v>1.1</v>
      </c>
      <c r="Z65" s="52">
        <v>20.8</v>
      </c>
      <c r="AA65" s="52">
        <f t="shared" si="23"/>
        <v>144.3</v>
      </c>
      <c r="AB65" s="52">
        <v>139</v>
      </c>
      <c r="AC65" s="52">
        <v>5.3</v>
      </c>
      <c r="AD65" s="19"/>
    </row>
    <row r="66" spans="1:30" ht="15" customHeight="1">
      <c r="A66" s="251">
        <v>11</v>
      </c>
      <c r="B66" s="69">
        <v>22.4</v>
      </c>
      <c r="C66" s="52">
        <f t="shared" si="17"/>
        <v>156.8</v>
      </c>
      <c r="D66" s="52">
        <v>149.5</v>
      </c>
      <c r="E66" s="52">
        <v>7.3</v>
      </c>
      <c r="F66" s="52">
        <v>17.9</v>
      </c>
      <c r="G66" s="52">
        <f t="shared" si="18"/>
        <v>135</v>
      </c>
      <c r="H66" s="52">
        <v>130.4</v>
      </c>
      <c r="I66" s="52">
        <v>4.6</v>
      </c>
      <c r="J66" s="52">
        <v>20.9</v>
      </c>
      <c r="K66" s="52">
        <f t="shared" si="19"/>
        <v>152.5</v>
      </c>
      <c r="L66" s="52">
        <v>149.4</v>
      </c>
      <c r="M66" s="52">
        <v>3.1</v>
      </c>
      <c r="N66" s="52">
        <v>20.9</v>
      </c>
      <c r="O66" s="52">
        <f t="shared" si="20"/>
        <v>158.6</v>
      </c>
      <c r="P66" s="52">
        <v>156.6</v>
      </c>
      <c r="Q66" s="52">
        <v>2</v>
      </c>
      <c r="R66" s="52">
        <v>21.3</v>
      </c>
      <c r="S66" s="52">
        <f t="shared" si="21"/>
        <v>159.8</v>
      </c>
      <c r="T66" s="52">
        <v>156.5</v>
      </c>
      <c r="U66" s="52">
        <v>3.3</v>
      </c>
      <c r="V66" s="52">
        <v>19.6</v>
      </c>
      <c r="W66" s="52">
        <f t="shared" si="22"/>
        <v>141.4</v>
      </c>
      <c r="X66" s="52">
        <v>140.1</v>
      </c>
      <c r="Y66" s="52">
        <v>1.3</v>
      </c>
      <c r="Z66" s="52">
        <v>21</v>
      </c>
      <c r="AA66" s="52">
        <f t="shared" si="23"/>
        <v>145.6</v>
      </c>
      <c r="AB66" s="52">
        <v>141.1</v>
      </c>
      <c r="AC66" s="52">
        <v>4.5</v>
      </c>
      <c r="AD66" s="19"/>
    </row>
    <row r="67" spans="1:30" ht="15" customHeight="1">
      <c r="A67" s="234">
        <v>12</v>
      </c>
      <c r="B67" s="70">
        <v>21.5</v>
      </c>
      <c r="C67" s="52">
        <f t="shared" si="17"/>
        <v>151.6</v>
      </c>
      <c r="D67" s="52">
        <v>142.4</v>
      </c>
      <c r="E67" s="52">
        <v>9.2</v>
      </c>
      <c r="F67" s="52">
        <v>17.6</v>
      </c>
      <c r="G67" s="52">
        <f t="shared" si="18"/>
        <v>133</v>
      </c>
      <c r="H67" s="52">
        <v>128.4</v>
      </c>
      <c r="I67" s="52">
        <v>4.6</v>
      </c>
      <c r="J67" s="52">
        <v>19.8</v>
      </c>
      <c r="K67" s="52">
        <f t="shared" si="19"/>
        <v>145.4</v>
      </c>
      <c r="L67" s="52">
        <v>142.1</v>
      </c>
      <c r="M67" s="52">
        <v>3.3</v>
      </c>
      <c r="N67" s="52">
        <v>20.9</v>
      </c>
      <c r="O67" s="52">
        <f t="shared" si="20"/>
        <v>158.8</v>
      </c>
      <c r="P67" s="52">
        <v>156.4</v>
      </c>
      <c r="Q67" s="52">
        <v>2.4</v>
      </c>
      <c r="R67" s="52">
        <v>20.8</v>
      </c>
      <c r="S67" s="52">
        <f t="shared" si="21"/>
        <v>155.79999999999998</v>
      </c>
      <c r="T67" s="52">
        <v>152.7</v>
      </c>
      <c r="U67" s="52">
        <v>3.1</v>
      </c>
      <c r="V67" s="52">
        <v>16.4</v>
      </c>
      <c r="W67" s="52">
        <f t="shared" si="22"/>
        <v>119.1</v>
      </c>
      <c r="X67" s="52">
        <v>117.8</v>
      </c>
      <c r="Y67" s="52">
        <v>1.3</v>
      </c>
      <c r="Z67" s="52">
        <v>19.8</v>
      </c>
      <c r="AA67" s="52">
        <f t="shared" si="23"/>
        <v>139.8</v>
      </c>
      <c r="AB67" s="52">
        <v>134.4</v>
      </c>
      <c r="AC67" s="52">
        <v>5.4</v>
      </c>
      <c r="AD67" s="19"/>
    </row>
    <row r="68" spans="1:29" ht="15" customHeight="1">
      <c r="A68" s="254" t="s">
        <v>242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</row>
    <row r="69" spans="1:29" ht="14.2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</row>
    <row r="70" spans="1:29" ht="14.2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</row>
    <row r="71" spans="1:29" ht="14.2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</row>
    <row r="72" spans="1:29" ht="14.2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</row>
    <row r="73" spans="1:29" ht="14.2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</row>
    <row r="74" spans="1:29" ht="14.2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</row>
    <row r="75" spans="1:29" ht="14.2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</row>
    <row r="76" spans="1:29" ht="14.2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</row>
    <row r="77" spans="1:29" ht="14.2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</sheetData>
  <sheetProtection/>
  <mergeCells count="38">
    <mergeCell ref="I6:I8"/>
    <mergeCell ref="N5:Q5"/>
    <mergeCell ref="R5:U5"/>
    <mergeCell ref="V5:Y5"/>
    <mergeCell ref="Z5:AC5"/>
    <mergeCell ref="B6:B8"/>
    <mergeCell ref="C6:C8"/>
    <mergeCell ref="D6:D8"/>
    <mergeCell ref="E6:E8"/>
    <mergeCell ref="J6:J8"/>
    <mergeCell ref="K6:K8"/>
    <mergeCell ref="L6:L8"/>
    <mergeCell ref="AA6:AA8"/>
    <mergeCell ref="AB6:AB8"/>
    <mergeCell ref="R6:R8"/>
    <mergeCell ref="S6:S8"/>
    <mergeCell ref="X6:X8"/>
    <mergeCell ref="Y6:Y8"/>
    <mergeCell ref="A2:AC2"/>
    <mergeCell ref="B4:E5"/>
    <mergeCell ref="F4:I5"/>
    <mergeCell ref="J4:AC4"/>
    <mergeCell ref="J5:M5"/>
    <mergeCell ref="P6:P8"/>
    <mergeCell ref="Q6:Q8"/>
    <mergeCell ref="AC6:AC8"/>
    <mergeCell ref="V6:V8"/>
    <mergeCell ref="W6:W8"/>
    <mergeCell ref="A7:A8"/>
    <mergeCell ref="Z6:Z8"/>
    <mergeCell ref="M6:M8"/>
    <mergeCell ref="F6:F8"/>
    <mergeCell ref="G6:G8"/>
    <mergeCell ref="H6:H8"/>
    <mergeCell ref="T6:T8"/>
    <mergeCell ref="U6:U8"/>
    <mergeCell ref="N6:N8"/>
    <mergeCell ref="O6:O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5.09765625" style="86" customWidth="1"/>
    <col min="2" max="3" width="11.09765625" style="86" customWidth="1"/>
    <col min="4" max="7" width="10.09765625" style="86" customWidth="1"/>
    <col min="8" max="8" width="11" style="86" customWidth="1"/>
    <col min="9" max="14" width="10.09765625" style="86" customWidth="1"/>
    <col min="15" max="15" width="11" style="86" customWidth="1"/>
    <col min="16" max="22" width="10.09765625" style="86" customWidth="1"/>
    <col min="23" max="23" width="11" style="86" customWidth="1"/>
    <col min="24" max="16384" width="10.59765625" style="86" customWidth="1"/>
  </cols>
  <sheetData>
    <row r="1" spans="1:23" s="85" customFormat="1" ht="19.5" customHeight="1">
      <c r="A1" s="2" t="s">
        <v>243</v>
      </c>
      <c r="W1" s="3" t="s">
        <v>244</v>
      </c>
    </row>
    <row r="2" spans="1:23" ht="19.5" customHeight="1">
      <c r="A2" s="325" t="s">
        <v>224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</row>
    <row r="3" spans="1:23" ht="18" customHeight="1" thickBot="1">
      <c r="A3" s="86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56"/>
      <c r="M3" s="256"/>
      <c r="N3" s="111"/>
      <c r="O3" s="111"/>
      <c r="P3" s="111"/>
      <c r="Q3" s="111"/>
      <c r="R3" s="111"/>
      <c r="S3" s="111"/>
      <c r="T3" s="111"/>
      <c r="U3" s="111"/>
      <c r="V3" s="111"/>
      <c r="W3" s="62" t="s">
        <v>71</v>
      </c>
    </row>
    <row r="4" spans="1:23" ht="16.5" customHeight="1">
      <c r="A4" s="229" t="s">
        <v>32</v>
      </c>
      <c r="B4" s="350" t="s">
        <v>420</v>
      </c>
      <c r="C4" s="350" t="s">
        <v>421</v>
      </c>
      <c r="D4" s="353" t="s">
        <v>360</v>
      </c>
      <c r="E4" s="506" t="s">
        <v>439</v>
      </c>
      <c r="F4" s="507"/>
      <c r="G4" s="507"/>
      <c r="H4" s="507"/>
      <c r="I4" s="507"/>
      <c r="J4" s="507"/>
      <c r="K4" s="507"/>
      <c r="L4" s="507"/>
      <c r="M4" s="507"/>
      <c r="N4" s="530"/>
      <c r="O4" s="514" t="s">
        <v>434</v>
      </c>
      <c r="P4" s="514" t="s">
        <v>431</v>
      </c>
      <c r="Q4" s="514" t="s">
        <v>433</v>
      </c>
      <c r="R4" s="514" t="s">
        <v>432</v>
      </c>
      <c r="S4" s="338" t="s">
        <v>72</v>
      </c>
      <c r="T4" s="339"/>
      <c r="U4" s="339"/>
      <c r="V4" s="339"/>
      <c r="W4" s="339"/>
    </row>
    <row r="5" spans="1:23" ht="16.5" customHeight="1">
      <c r="A5" s="241"/>
      <c r="B5" s="455"/>
      <c r="C5" s="529"/>
      <c r="D5" s="424"/>
      <c r="E5" s="513" t="s">
        <v>422</v>
      </c>
      <c r="F5" s="468" t="s">
        <v>418</v>
      </c>
      <c r="G5" s="513" t="s">
        <v>423</v>
      </c>
      <c r="H5" s="519" t="s">
        <v>424</v>
      </c>
      <c r="I5" s="522" t="s">
        <v>425</v>
      </c>
      <c r="J5" s="525" t="s">
        <v>426</v>
      </c>
      <c r="K5" s="513" t="s">
        <v>427</v>
      </c>
      <c r="L5" s="528" t="s">
        <v>428</v>
      </c>
      <c r="M5" s="528" t="s">
        <v>429</v>
      </c>
      <c r="N5" s="513" t="s">
        <v>430</v>
      </c>
      <c r="O5" s="515"/>
      <c r="P5" s="517"/>
      <c r="Q5" s="517"/>
      <c r="R5" s="517"/>
      <c r="S5" s="513" t="s">
        <v>437</v>
      </c>
      <c r="T5" s="513" t="s">
        <v>435</v>
      </c>
      <c r="U5" s="467" t="s">
        <v>419</v>
      </c>
      <c r="V5" s="467" t="s">
        <v>73</v>
      </c>
      <c r="W5" s="508" t="s">
        <v>436</v>
      </c>
    </row>
    <row r="6" spans="1:23" ht="16.5" customHeight="1">
      <c r="A6" s="511" t="s">
        <v>38</v>
      </c>
      <c r="B6" s="455"/>
      <c r="C6" s="512" t="s">
        <v>438</v>
      </c>
      <c r="D6" s="424"/>
      <c r="E6" s="455"/>
      <c r="F6" s="455"/>
      <c r="G6" s="455"/>
      <c r="H6" s="520"/>
      <c r="I6" s="523"/>
      <c r="J6" s="526"/>
      <c r="K6" s="455"/>
      <c r="L6" s="455"/>
      <c r="M6" s="529"/>
      <c r="N6" s="455"/>
      <c r="O6" s="515"/>
      <c r="P6" s="517"/>
      <c r="Q6" s="517"/>
      <c r="R6" s="517"/>
      <c r="S6" s="455"/>
      <c r="T6" s="455"/>
      <c r="U6" s="424"/>
      <c r="V6" s="424"/>
      <c r="W6" s="509"/>
    </row>
    <row r="7" spans="1:23" ht="16.5" customHeight="1">
      <c r="A7" s="470"/>
      <c r="B7" s="456"/>
      <c r="C7" s="382"/>
      <c r="D7" s="425"/>
      <c r="E7" s="456"/>
      <c r="F7" s="456"/>
      <c r="G7" s="456"/>
      <c r="H7" s="521"/>
      <c r="I7" s="524"/>
      <c r="J7" s="527"/>
      <c r="K7" s="456"/>
      <c r="L7" s="456"/>
      <c r="M7" s="382"/>
      <c r="N7" s="456"/>
      <c r="O7" s="516"/>
      <c r="P7" s="518"/>
      <c r="Q7" s="518"/>
      <c r="R7" s="518"/>
      <c r="S7" s="456"/>
      <c r="T7" s="456"/>
      <c r="U7" s="425"/>
      <c r="V7" s="425"/>
      <c r="W7" s="510"/>
    </row>
    <row r="8" spans="1:24" s="126" customFormat="1" ht="16.5" customHeight="1">
      <c r="A8" s="13" t="s">
        <v>47</v>
      </c>
      <c r="B8" s="257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</row>
    <row r="9" spans="1:23" ht="16.5" customHeight="1">
      <c r="A9" s="96" t="s">
        <v>405</v>
      </c>
      <c r="B9" s="81">
        <v>216336</v>
      </c>
      <c r="C9" s="27">
        <v>147444</v>
      </c>
      <c r="D9" s="27">
        <v>12371</v>
      </c>
      <c r="E9" s="27">
        <f>SUM(F9:N9)</f>
        <v>76957</v>
      </c>
      <c r="F9" s="27">
        <v>6116</v>
      </c>
      <c r="G9" s="27">
        <v>10624</v>
      </c>
      <c r="H9" s="27">
        <v>5631</v>
      </c>
      <c r="I9" s="27">
        <v>3308</v>
      </c>
      <c r="J9" s="27">
        <v>2000</v>
      </c>
      <c r="K9" s="27">
        <v>4289</v>
      </c>
      <c r="L9" s="27">
        <v>14987</v>
      </c>
      <c r="M9" s="27">
        <v>19192</v>
      </c>
      <c r="N9" s="27">
        <v>10810</v>
      </c>
      <c r="O9" s="72" t="s">
        <v>223</v>
      </c>
      <c r="P9" s="27">
        <v>23086</v>
      </c>
      <c r="Q9" s="27">
        <v>24661</v>
      </c>
      <c r="R9" s="27">
        <v>8219</v>
      </c>
      <c r="S9" s="27">
        <v>68893</v>
      </c>
      <c r="T9" s="27">
        <v>11341</v>
      </c>
      <c r="U9" s="27">
        <v>18869</v>
      </c>
      <c r="V9" s="27">
        <v>14409</v>
      </c>
      <c r="W9" s="27">
        <v>24274</v>
      </c>
    </row>
    <row r="10" spans="1:24" ht="16.5" customHeight="1">
      <c r="A10" s="164">
        <v>7</v>
      </c>
      <c r="B10" s="81">
        <v>215971</v>
      </c>
      <c r="C10" s="27">
        <v>145751</v>
      </c>
      <c r="D10" s="27">
        <v>12991</v>
      </c>
      <c r="E10" s="27">
        <v>75812</v>
      </c>
      <c r="F10" s="27">
        <v>6055</v>
      </c>
      <c r="G10" s="27">
        <v>9901</v>
      </c>
      <c r="H10" s="27">
        <v>5243</v>
      </c>
      <c r="I10" s="27">
        <v>3390</v>
      </c>
      <c r="J10" s="27">
        <v>1920</v>
      </c>
      <c r="K10" s="27">
        <v>4853</v>
      </c>
      <c r="L10" s="27">
        <v>14767</v>
      </c>
      <c r="M10" s="27">
        <v>18951</v>
      </c>
      <c r="N10" s="27">
        <v>10733</v>
      </c>
      <c r="O10" s="72" t="s">
        <v>223</v>
      </c>
      <c r="P10" s="27">
        <v>22978</v>
      </c>
      <c r="Q10" s="27">
        <v>23743</v>
      </c>
      <c r="R10" s="27">
        <v>8093</v>
      </c>
      <c r="S10" s="27">
        <v>70219</v>
      </c>
      <c r="T10" s="27">
        <v>11337</v>
      </c>
      <c r="U10" s="27">
        <v>19173</v>
      </c>
      <c r="V10" s="27">
        <v>14464</v>
      </c>
      <c r="W10" s="27">
        <v>25245</v>
      </c>
      <c r="X10" s="28"/>
    </row>
    <row r="11" spans="1:24" s="126" customFormat="1" ht="16.5" customHeight="1">
      <c r="A11" s="224">
        <v>8</v>
      </c>
      <c r="B11" s="258">
        <v>217229</v>
      </c>
      <c r="C11" s="259">
        <v>146471</v>
      </c>
      <c r="D11" s="259">
        <v>14091</v>
      </c>
      <c r="E11" s="259">
        <v>74263</v>
      </c>
      <c r="F11" s="259">
        <v>6124</v>
      </c>
      <c r="G11" s="259">
        <v>9374</v>
      </c>
      <c r="H11" s="259">
        <v>4963</v>
      </c>
      <c r="I11" s="259">
        <v>3434</v>
      </c>
      <c r="J11" s="259">
        <f>AVERAGE(J13:J16,J18:J21,J23:J26)</f>
        <v>1923.1666666666667</v>
      </c>
      <c r="K11" s="259">
        <v>5285</v>
      </c>
      <c r="L11" s="259">
        <v>14524</v>
      </c>
      <c r="M11" s="259">
        <v>18022</v>
      </c>
      <c r="N11" s="259">
        <v>10612</v>
      </c>
      <c r="O11" s="260" t="s">
        <v>223</v>
      </c>
      <c r="P11" s="259">
        <v>23537</v>
      </c>
      <c r="Q11" s="259">
        <v>24190</v>
      </c>
      <c r="R11" s="259">
        <v>8265</v>
      </c>
      <c r="S11" s="259">
        <v>70758</v>
      </c>
      <c r="T11" s="259">
        <v>10991</v>
      </c>
      <c r="U11" s="259">
        <v>19709</v>
      </c>
      <c r="V11" s="259">
        <v>14817</v>
      </c>
      <c r="W11" s="259">
        <v>25246</v>
      </c>
      <c r="X11" s="239"/>
    </row>
    <row r="12" spans="1:24" ht="16.5" customHeight="1">
      <c r="A12" s="29"/>
      <c r="B12" s="74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8"/>
    </row>
    <row r="13" spans="1:24" ht="16.5" customHeight="1">
      <c r="A13" s="96" t="s">
        <v>406</v>
      </c>
      <c r="B13" s="74">
        <f>SUM(C13,S13)</f>
        <v>213605</v>
      </c>
      <c r="C13" s="30">
        <v>144221</v>
      </c>
      <c r="D13" s="30">
        <v>13259</v>
      </c>
      <c r="E13" s="30">
        <f>SUM(F13:N13)</f>
        <v>73797</v>
      </c>
      <c r="F13" s="30">
        <v>6026</v>
      </c>
      <c r="G13" s="30">
        <v>9675</v>
      </c>
      <c r="H13" s="30">
        <v>4868</v>
      </c>
      <c r="I13" s="30">
        <v>3339</v>
      </c>
      <c r="J13" s="30">
        <v>1896</v>
      </c>
      <c r="K13" s="30">
        <v>5200</v>
      </c>
      <c r="L13" s="30">
        <v>14428</v>
      </c>
      <c r="M13" s="30">
        <v>18215</v>
      </c>
      <c r="N13" s="30">
        <v>10150</v>
      </c>
      <c r="O13" s="72" t="s">
        <v>223</v>
      </c>
      <c r="P13" s="30">
        <v>23130</v>
      </c>
      <c r="Q13" s="30">
        <v>23850</v>
      </c>
      <c r="R13" s="30">
        <v>8043</v>
      </c>
      <c r="S13" s="30">
        <f>SUM(T13:W13)</f>
        <v>69384</v>
      </c>
      <c r="T13" s="30">
        <v>10852</v>
      </c>
      <c r="U13" s="30">
        <v>19324</v>
      </c>
      <c r="V13" s="30">
        <v>14846</v>
      </c>
      <c r="W13" s="30">
        <v>24362</v>
      </c>
      <c r="X13" s="28"/>
    </row>
    <row r="14" spans="1:24" ht="16.5" customHeight="1">
      <c r="A14" s="232">
        <v>2</v>
      </c>
      <c r="B14" s="74">
        <v>214119</v>
      </c>
      <c r="C14" s="30">
        <v>144558</v>
      </c>
      <c r="D14" s="30">
        <v>13268</v>
      </c>
      <c r="E14" s="30">
        <f aca="true" t="shared" si="0" ref="E14:E30">SUM(F14:N14)</f>
        <v>73744</v>
      </c>
      <c r="F14" s="30">
        <v>6086</v>
      </c>
      <c r="G14" s="30">
        <v>9628</v>
      </c>
      <c r="H14" s="30">
        <v>4868</v>
      </c>
      <c r="I14" s="30">
        <v>3367</v>
      </c>
      <c r="J14" s="30">
        <v>1888</v>
      </c>
      <c r="K14" s="30">
        <v>5188</v>
      </c>
      <c r="L14" s="30">
        <v>14452</v>
      </c>
      <c r="M14" s="30">
        <v>18120</v>
      </c>
      <c r="N14" s="30">
        <v>10147</v>
      </c>
      <c r="O14" s="72" t="s">
        <v>223</v>
      </c>
      <c r="P14" s="30">
        <v>23408</v>
      </c>
      <c r="Q14" s="30">
        <v>23888</v>
      </c>
      <c r="R14" s="30">
        <v>8102</v>
      </c>
      <c r="S14" s="30">
        <v>69561</v>
      </c>
      <c r="T14" s="30">
        <v>10697</v>
      </c>
      <c r="U14" s="30">
        <v>19310</v>
      </c>
      <c r="V14" s="30">
        <v>14843</v>
      </c>
      <c r="W14" s="30">
        <v>24711</v>
      </c>
      <c r="X14" s="28"/>
    </row>
    <row r="15" spans="1:24" ht="16.5" customHeight="1">
      <c r="A15" s="232">
        <v>3</v>
      </c>
      <c r="B15" s="74">
        <f aca="true" t="shared" si="1" ref="B15:B26">SUM(C15,S15)</f>
        <v>213616</v>
      </c>
      <c r="C15" s="30">
        <v>144631</v>
      </c>
      <c r="D15" s="30">
        <v>13162</v>
      </c>
      <c r="E15" s="30">
        <f t="shared" si="0"/>
        <v>73937</v>
      </c>
      <c r="F15" s="30">
        <v>6111</v>
      </c>
      <c r="G15" s="30">
        <v>9544</v>
      </c>
      <c r="H15" s="30">
        <v>4869</v>
      </c>
      <c r="I15" s="30">
        <v>3370</v>
      </c>
      <c r="J15" s="30">
        <v>1903</v>
      </c>
      <c r="K15" s="30">
        <v>5275</v>
      </c>
      <c r="L15" s="30">
        <v>14359</v>
      </c>
      <c r="M15" s="30">
        <v>17976</v>
      </c>
      <c r="N15" s="30">
        <v>10530</v>
      </c>
      <c r="O15" s="72" t="s">
        <v>223</v>
      </c>
      <c r="P15" s="30">
        <v>23336</v>
      </c>
      <c r="Q15" s="30">
        <v>23876</v>
      </c>
      <c r="R15" s="30">
        <v>8165</v>
      </c>
      <c r="S15" s="30">
        <f aca="true" t="shared" si="2" ref="S15:S26">SUM(T15:W15)</f>
        <v>68985</v>
      </c>
      <c r="T15" s="30">
        <v>10823</v>
      </c>
      <c r="U15" s="30">
        <v>18993</v>
      </c>
      <c r="V15" s="30">
        <v>14386</v>
      </c>
      <c r="W15" s="30">
        <v>24783</v>
      </c>
      <c r="X15" s="28"/>
    </row>
    <row r="16" spans="1:24" ht="16.5" customHeight="1">
      <c r="A16" s="232">
        <v>4</v>
      </c>
      <c r="B16" s="74">
        <f t="shared" si="1"/>
        <v>221928</v>
      </c>
      <c r="C16" s="30">
        <v>148434</v>
      </c>
      <c r="D16" s="30">
        <v>14371</v>
      </c>
      <c r="E16" s="30">
        <f t="shared" si="0"/>
        <v>75184</v>
      </c>
      <c r="F16" s="30">
        <v>6164</v>
      </c>
      <c r="G16" s="30">
        <v>9563</v>
      </c>
      <c r="H16" s="30">
        <v>4930</v>
      </c>
      <c r="I16" s="30">
        <v>3519</v>
      </c>
      <c r="J16" s="30">
        <v>1934</v>
      </c>
      <c r="K16" s="30">
        <v>5399</v>
      </c>
      <c r="L16" s="30">
        <v>14652</v>
      </c>
      <c r="M16" s="30">
        <v>18209</v>
      </c>
      <c r="N16" s="30">
        <v>10814</v>
      </c>
      <c r="O16" s="72" t="s">
        <v>223</v>
      </c>
      <c r="P16" s="30">
        <v>23692</v>
      </c>
      <c r="Q16" s="30">
        <v>24608</v>
      </c>
      <c r="R16" s="30">
        <v>8369</v>
      </c>
      <c r="S16" s="30">
        <v>73494</v>
      </c>
      <c r="T16" s="30">
        <v>10737</v>
      </c>
      <c r="U16" s="30">
        <v>19565</v>
      </c>
      <c r="V16" s="30">
        <v>14684</v>
      </c>
      <c r="W16" s="30">
        <v>25508</v>
      </c>
      <c r="X16" s="28"/>
    </row>
    <row r="17" spans="1:24" ht="16.5" customHeight="1">
      <c r="A17" s="233"/>
      <c r="B17" s="7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8"/>
    </row>
    <row r="18" spans="1:24" ht="16.5" customHeight="1">
      <c r="A18" s="232">
        <v>5</v>
      </c>
      <c r="B18" s="74">
        <f t="shared" si="1"/>
        <v>219099</v>
      </c>
      <c r="C18" s="30">
        <v>148369</v>
      </c>
      <c r="D18" s="30">
        <v>14396</v>
      </c>
      <c r="E18" s="30">
        <f t="shared" si="0"/>
        <v>75045</v>
      </c>
      <c r="F18" s="30">
        <v>6220</v>
      </c>
      <c r="G18" s="30">
        <v>9497</v>
      </c>
      <c r="H18" s="30">
        <v>5018</v>
      </c>
      <c r="I18" s="30">
        <v>3509</v>
      </c>
      <c r="J18" s="30">
        <v>1928</v>
      </c>
      <c r="K18" s="30">
        <v>5332</v>
      </c>
      <c r="L18" s="30">
        <v>14635</v>
      </c>
      <c r="M18" s="30">
        <v>18130</v>
      </c>
      <c r="N18" s="30">
        <v>10776</v>
      </c>
      <c r="O18" s="72" t="s">
        <v>223</v>
      </c>
      <c r="P18" s="30">
        <v>23790</v>
      </c>
      <c r="Q18" s="30">
        <v>24612</v>
      </c>
      <c r="R18" s="30">
        <v>8305</v>
      </c>
      <c r="S18" s="30">
        <f t="shared" si="2"/>
        <v>70730</v>
      </c>
      <c r="T18" s="30">
        <v>10640</v>
      </c>
      <c r="U18" s="30">
        <v>19821</v>
      </c>
      <c r="V18" s="30">
        <v>14788</v>
      </c>
      <c r="W18" s="30">
        <v>25481</v>
      </c>
      <c r="X18" s="28"/>
    </row>
    <row r="19" spans="1:24" ht="16.5" customHeight="1">
      <c r="A19" s="232">
        <v>6</v>
      </c>
      <c r="B19" s="74">
        <f t="shared" si="1"/>
        <v>219525</v>
      </c>
      <c r="C19" s="30">
        <v>148311</v>
      </c>
      <c r="D19" s="30">
        <v>14454</v>
      </c>
      <c r="E19" s="30">
        <f t="shared" si="0"/>
        <v>74787</v>
      </c>
      <c r="F19" s="30">
        <v>6254</v>
      </c>
      <c r="G19" s="30">
        <v>9444</v>
      </c>
      <c r="H19" s="30">
        <v>5054</v>
      </c>
      <c r="I19" s="30">
        <v>3476</v>
      </c>
      <c r="J19" s="30">
        <v>1931</v>
      </c>
      <c r="K19" s="30">
        <v>5238</v>
      </c>
      <c r="L19" s="30">
        <v>14564</v>
      </c>
      <c r="M19" s="30">
        <v>18091</v>
      </c>
      <c r="N19" s="30">
        <v>10735</v>
      </c>
      <c r="O19" s="72" t="s">
        <v>223</v>
      </c>
      <c r="P19" s="30">
        <v>23762</v>
      </c>
      <c r="Q19" s="30">
        <v>24694</v>
      </c>
      <c r="R19" s="30">
        <v>8446</v>
      </c>
      <c r="S19" s="30">
        <f t="shared" si="2"/>
        <v>71214</v>
      </c>
      <c r="T19" s="30">
        <v>11127</v>
      </c>
      <c r="U19" s="30">
        <v>19821</v>
      </c>
      <c r="V19" s="30">
        <v>14829</v>
      </c>
      <c r="W19" s="30">
        <v>25437</v>
      </c>
      <c r="X19" s="28"/>
    </row>
    <row r="20" spans="1:24" ht="16.5" customHeight="1">
      <c r="A20" s="232">
        <v>7</v>
      </c>
      <c r="B20" s="74">
        <f t="shared" si="1"/>
        <v>218822</v>
      </c>
      <c r="C20" s="30">
        <v>147867</v>
      </c>
      <c r="D20" s="30">
        <v>14509</v>
      </c>
      <c r="E20" s="30">
        <f t="shared" si="0"/>
        <v>74644</v>
      </c>
      <c r="F20" s="30">
        <v>6198</v>
      </c>
      <c r="G20" s="30">
        <v>9423</v>
      </c>
      <c r="H20" s="30">
        <v>4991</v>
      </c>
      <c r="I20" s="30">
        <v>3472</v>
      </c>
      <c r="J20" s="30">
        <v>1927</v>
      </c>
      <c r="K20" s="30">
        <v>5234</v>
      </c>
      <c r="L20" s="30">
        <v>14559</v>
      </c>
      <c r="M20" s="30">
        <v>18143</v>
      </c>
      <c r="N20" s="30">
        <v>10697</v>
      </c>
      <c r="O20" s="72" t="s">
        <v>223</v>
      </c>
      <c r="P20" s="30">
        <v>23747</v>
      </c>
      <c r="Q20" s="30">
        <v>24589</v>
      </c>
      <c r="R20" s="30">
        <v>8283</v>
      </c>
      <c r="S20" s="30">
        <f t="shared" si="2"/>
        <v>70955</v>
      </c>
      <c r="T20" s="30">
        <v>11026</v>
      </c>
      <c r="U20" s="30">
        <v>19769</v>
      </c>
      <c r="V20" s="30">
        <v>14766</v>
      </c>
      <c r="W20" s="30">
        <v>25394</v>
      </c>
      <c r="X20" s="28"/>
    </row>
    <row r="21" spans="1:24" ht="16.5" customHeight="1">
      <c r="A21" s="232">
        <v>8</v>
      </c>
      <c r="B21" s="74">
        <f t="shared" si="1"/>
        <v>218635</v>
      </c>
      <c r="C21" s="30">
        <v>147367</v>
      </c>
      <c r="D21" s="30">
        <v>14414</v>
      </c>
      <c r="E21" s="30">
        <f t="shared" si="0"/>
        <v>74497</v>
      </c>
      <c r="F21" s="30">
        <v>6122</v>
      </c>
      <c r="G21" s="30">
        <v>9368</v>
      </c>
      <c r="H21" s="30">
        <v>4997</v>
      </c>
      <c r="I21" s="30">
        <v>3502</v>
      </c>
      <c r="J21" s="30">
        <v>1919</v>
      </c>
      <c r="K21" s="30">
        <v>5281</v>
      </c>
      <c r="L21" s="30">
        <v>14586</v>
      </c>
      <c r="M21" s="30">
        <v>18047</v>
      </c>
      <c r="N21" s="30">
        <v>10675</v>
      </c>
      <c r="O21" s="72" t="s">
        <v>223</v>
      </c>
      <c r="P21" s="30">
        <v>23576</v>
      </c>
      <c r="Q21" s="30">
        <v>24492</v>
      </c>
      <c r="R21" s="30">
        <v>8319</v>
      </c>
      <c r="S21" s="30">
        <f t="shared" si="2"/>
        <v>71268</v>
      </c>
      <c r="T21" s="30">
        <v>11141</v>
      </c>
      <c r="U21" s="30">
        <v>19776</v>
      </c>
      <c r="V21" s="30">
        <v>14762</v>
      </c>
      <c r="W21" s="30">
        <v>25589</v>
      </c>
      <c r="X21" s="28"/>
    </row>
    <row r="22" spans="1:24" ht="16.5" customHeight="1">
      <c r="A22" s="233"/>
      <c r="B22" s="7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8"/>
    </row>
    <row r="23" spans="1:24" ht="16.5" customHeight="1">
      <c r="A23" s="232">
        <v>9</v>
      </c>
      <c r="B23" s="74">
        <f t="shared" si="1"/>
        <v>217878</v>
      </c>
      <c r="C23" s="30">
        <v>146543</v>
      </c>
      <c r="D23" s="30">
        <v>14341</v>
      </c>
      <c r="E23" s="30">
        <f t="shared" si="0"/>
        <v>74331</v>
      </c>
      <c r="F23" s="30">
        <v>6068</v>
      </c>
      <c r="G23" s="30">
        <v>9320</v>
      </c>
      <c r="H23" s="30">
        <v>4997</v>
      </c>
      <c r="I23" s="30">
        <v>3473</v>
      </c>
      <c r="J23" s="30">
        <v>1945</v>
      </c>
      <c r="K23" s="30">
        <v>5340</v>
      </c>
      <c r="L23" s="30">
        <v>14499</v>
      </c>
      <c r="M23" s="30">
        <v>17997</v>
      </c>
      <c r="N23" s="30">
        <v>10692</v>
      </c>
      <c r="O23" s="72" t="s">
        <v>223</v>
      </c>
      <c r="P23" s="30">
        <v>23490</v>
      </c>
      <c r="Q23" s="30">
        <v>24198</v>
      </c>
      <c r="R23" s="30">
        <v>8109</v>
      </c>
      <c r="S23" s="30">
        <f t="shared" si="2"/>
        <v>71335</v>
      </c>
      <c r="T23" s="30">
        <v>11123</v>
      </c>
      <c r="U23" s="30">
        <v>19832</v>
      </c>
      <c r="V23" s="30">
        <v>14973</v>
      </c>
      <c r="W23" s="30">
        <v>25407</v>
      </c>
      <c r="X23" s="28"/>
    </row>
    <row r="24" spans="1:24" ht="16.5" customHeight="1">
      <c r="A24" s="232">
        <v>10</v>
      </c>
      <c r="B24" s="74">
        <f t="shared" si="1"/>
        <v>217904</v>
      </c>
      <c r="C24" s="30">
        <v>146240</v>
      </c>
      <c r="D24" s="30">
        <v>14332</v>
      </c>
      <c r="E24" s="30">
        <f t="shared" si="0"/>
        <v>74075</v>
      </c>
      <c r="F24" s="30">
        <v>6064</v>
      </c>
      <c r="G24" s="30">
        <v>9107</v>
      </c>
      <c r="H24" s="30">
        <v>4974</v>
      </c>
      <c r="I24" s="30">
        <v>3439</v>
      </c>
      <c r="J24" s="30">
        <v>1946</v>
      </c>
      <c r="K24" s="30">
        <v>5358</v>
      </c>
      <c r="L24" s="30">
        <v>14534</v>
      </c>
      <c r="M24" s="30">
        <v>17998</v>
      </c>
      <c r="N24" s="30">
        <v>10655</v>
      </c>
      <c r="O24" s="72" t="s">
        <v>223</v>
      </c>
      <c r="P24" s="30">
        <v>23491</v>
      </c>
      <c r="Q24" s="30">
        <v>23932</v>
      </c>
      <c r="R24" s="30">
        <v>8334</v>
      </c>
      <c r="S24" s="30">
        <f t="shared" si="2"/>
        <v>71664</v>
      </c>
      <c r="T24" s="30">
        <v>11207</v>
      </c>
      <c r="U24" s="30">
        <v>19972</v>
      </c>
      <c r="V24" s="30">
        <v>15042</v>
      </c>
      <c r="W24" s="30">
        <v>25443</v>
      </c>
      <c r="X24" s="28"/>
    </row>
    <row r="25" spans="1:24" ht="16.5" customHeight="1">
      <c r="A25" s="232">
        <v>11</v>
      </c>
      <c r="B25" s="74">
        <f t="shared" si="1"/>
        <v>217761</v>
      </c>
      <c r="C25" s="30">
        <v>146022</v>
      </c>
      <c r="D25" s="30">
        <v>14295</v>
      </c>
      <c r="E25" s="30">
        <f t="shared" si="0"/>
        <v>73886</v>
      </c>
      <c r="F25" s="30">
        <v>6109</v>
      </c>
      <c r="G25" s="30">
        <v>9099</v>
      </c>
      <c r="H25" s="30">
        <v>4929</v>
      </c>
      <c r="I25" s="30">
        <v>3397</v>
      </c>
      <c r="J25" s="30">
        <v>1935</v>
      </c>
      <c r="K25" s="30">
        <v>5380</v>
      </c>
      <c r="L25" s="30">
        <v>14505</v>
      </c>
      <c r="M25" s="30">
        <v>17910</v>
      </c>
      <c r="N25" s="30">
        <v>10622</v>
      </c>
      <c r="O25" s="72" t="s">
        <v>223</v>
      </c>
      <c r="P25" s="30">
        <v>23578</v>
      </c>
      <c r="Q25" s="30">
        <v>23819</v>
      </c>
      <c r="R25" s="30">
        <v>8368</v>
      </c>
      <c r="S25" s="30">
        <f t="shared" si="2"/>
        <v>71739</v>
      </c>
      <c r="T25" s="30">
        <v>11208</v>
      </c>
      <c r="U25" s="30">
        <v>19991</v>
      </c>
      <c r="V25" s="30">
        <v>15090</v>
      </c>
      <c r="W25" s="30">
        <v>25450</v>
      </c>
      <c r="X25" s="28"/>
    </row>
    <row r="26" spans="1:24" ht="16.5" customHeight="1">
      <c r="A26" s="232">
        <v>12</v>
      </c>
      <c r="B26" s="74">
        <f t="shared" si="1"/>
        <v>216868</v>
      </c>
      <c r="C26" s="30">
        <v>145504</v>
      </c>
      <c r="D26" s="30">
        <v>14209</v>
      </c>
      <c r="E26" s="30">
        <f t="shared" si="0"/>
        <v>73561</v>
      </c>
      <c r="F26" s="30">
        <v>6079</v>
      </c>
      <c r="G26" s="30">
        <v>8958</v>
      </c>
      <c r="H26" s="30">
        <v>4909</v>
      </c>
      <c r="I26" s="30">
        <v>3400</v>
      </c>
      <c r="J26" s="30">
        <v>1926</v>
      </c>
      <c r="K26" s="30">
        <v>5421</v>
      </c>
      <c r="L26" s="30">
        <v>14487</v>
      </c>
      <c r="M26" s="30">
        <v>17784</v>
      </c>
      <c r="N26" s="30">
        <v>10597</v>
      </c>
      <c r="O26" s="72" t="s">
        <v>223</v>
      </c>
      <c r="P26" s="30">
        <v>23558</v>
      </c>
      <c r="Q26" s="30">
        <v>23711</v>
      </c>
      <c r="R26" s="30">
        <v>8389</v>
      </c>
      <c r="S26" s="30">
        <f t="shared" si="2"/>
        <v>71364</v>
      </c>
      <c r="T26" s="30">
        <v>11164</v>
      </c>
      <c r="U26" s="30">
        <v>19952</v>
      </c>
      <c r="V26" s="30">
        <v>14937</v>
      </c>
      <c r="W26" s="30">
        <v>25311</v>
      </c>
      <c r="X26" s="28"/>
    </row>
    <row r="27" spans="1:24" ht="16.5" customHeight="1">
      <c r="A27" s="231"/>
      <c r="B27" s="7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8"/>
    </row>
    <row r="28" spans="1:24" s="126" customFormat="1" ht="16.5" customHeight="1">
      <c r="A28" s="24" t="s">
        <v>42</v>
      </c>
      <c r="B28" s="7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3"/>
      <c r="U28" s="23"/>
      <c r="V28" s="23"/>
      <c r="W28" s="23"/>
      <c r="X28" s="239"/>
    </row>
    <row r="29" spans="1:24" ht="16.5" customHeight="1">
      <c r="A29" s="96" t="s">
        <v>405</v>
      </c>
      <c r="B29" s="74">
        <v>125524</v>
      </c>
      <c r="C29" s="72">
        <v>94727</v>
      </c>
      <c r="D29" s="72">
        <v>10460</v>
      </c>
      <c r="E29" s="30">
        <v>45766</v>
      </c>
      <c r="F29" s="72">
        <v>2494</v>
      </c>
      <c r="G29" s="72">
        <v>5605</v>
      </c>
      <c r="H29" s="72">
        <v>1043</v>
      </c>
      <c r="I29" s="72">
        <v>2251</v>
      </c>
      <c r="J29" s="72">
        <v>991</v>
      </c>
      <c r="K29" s="72">
        <v>3105</v>
      </c>
      <c r="L29" s="72">
        <v>13062</v>
      </c>
      <c r="M29" s="72">
        <v>9643</v>
      </c>
      <c r="N29" s="72">
        <v>7569</v>
      </c>
      <c r="O29" s="72" t="s">
        <v>223</v>
      </c>
      <c r="P29" s="72">
        <v>19898</v>
      </c>
      <c r="Q29" s="72">
        <v>13483</v>
      </c>
      <c r="R29" s="72">
        <v>3590</v>
      </c>
      <c r="S29" s="30">
        <v>30796</v>
      </c>
      <c r="T29" s="72">
        <v>5068</v>
      </c>
      <c r="U29" s="72">
        <v>4415</v>
      </c>
      <c r="V29" s="72">
        <v>8888</v>
      </c>
      <c r="W29" s="72">
        <v>12427</v>
      </c>
      <c r="X29" s="28"/>
    </row>
    <row r="30" spans="1:39" ht="16.5" customHeight="1">
      <c r="A30" s="164">
        <v>7</v>
      </c>
      <c r="B30" s="74">
        <v>12010</v>
      </c>
      <c r="C30" s="72">
        <v>94539</v>
      </c>
      <c r="D30" s="72">
        <v>11007</v>
      </c>
      <c r="E30" s="30">
        <f t="shared" si="0"/>
        <v>45000</v>
      </c>
      <c r="F30" s="72">
        <v>2479</v>
      </c>
      <c r="G30" s="72">
        <v>5206</v>
      </c>
      <c r="H30" s="72">
        <v>902</v>
      </c>
      <c r="I30" s="72">
        <v>2266</v>
      </c>
      <c r="J30" s="72">
        <v>969</v>
      </c>
      <c r="K30" s="72">
        <v>3433</v>
      </c>
      <c r="L30" s="72">
        <v>12904</v>
      </c>
      <c r="M30" s="72">
        <v>9322</v>
      </c>
      <c r="N30" s="72">
        <v>7519</v>
      </c>
      <c r="O30" s="72" t="s">
        <v>223</v>
      </c>
      <c r="P30" s="72">
        <v>19993</v>
      </c>
      <c r="Q30" s="72">
        <v>13453</v>
      </c>
      <c r="R30" s="72">
        <v>3530</v>
      </c>
      <c r="S30" s="30">
        <v>31471</v>
      </c>
      <c r="T30" s="72">
        <v>5217</v>
      </c>
      <c r="U30" s="72">
        <v>4419</v>
      </c>
      <c r="V30" s="72">
        <v>8998</v>
      </c>
      <c r="W30" s="72">
        <v>12838</v>
      </c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</row>
    <row r="31" spans="1:24" s="126" customFormat="1" ht="16.5" customHeight="1">
      <c r="A31" s="224">
        <v>8</v>
      </c>
      <c r="B31" s="261">
        <v>125398</v>
      </c>
      <c r="C31" s="260">
        <v>93806</v>
      </c>
      <c r="D31" s="260">
        <v>11836</v>
      </c>
      <c r="E31" s="260">
        <v>44293</v>
      </c>
      <c r="F31" s="260">
        <v>2504</v>
      </c>
      <c r="G31" s="260">
        <v>5595</v>
      </c>
      <c r="H31" s="260">
        <v>843</v>
      </c>
      <c r="I31" s="260">
        <v>2177</v>
      </c>
      <c r="J31" s="260">
        <f>AVERAGE(J33:J36,J38:J41,J43:J46)</f>
        <v>927.0833333333334</v>
      </c>
      <c r="K31" s="260">
        <v>3470</v>
      </c>
      <c r="L31" s="260">
        <v>12538</v>
      </c>
      <c r="M31" s="260">
        <v>8632</v>
      </c>
      <c r="N31" s="260">
        <v>7608</v>
      </c>
      <c r="O31" s="260" t="s">
        <v>223</v>
      </c>
      <c r="P31" s="260">
        <v>20730</v>
      </c>
      <c r="Q31" s="260">
        <v>12461</v>
      </c>
      <c r="R31" s="260">
        <v>2995</v>
      </c>
      <c r="S31" s="260">
        <v>31591</v>
      </c>
      <c r="T31" s="260">
        <v>4979</v>
      </c>
      <c r="U31" s="260">
        <v>4279</v>
      </c>
      <c r="V31" s="260">
        <v>8123</v>
      </c>
      <c r="W31" s="260">
        <v>14175</v>
      </c>
      <c r="X31" s="239"/>
    </row>
    <row r="32" spans="1:24" ht="16.5" customHeight="1">
      <c r="A32" s="29"/>
      <c r="B32" s="74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8"/>
    </row>
    <row r="33" spans="1:24" ht="16.5" customHeight="1">
      <c r="A33" s="96" t="s">
        <v>406</v>
      </c>
      <c r="B33" s="82">
        <v>123888</v>
      </c>
      <c r="C33" s="72">
        <v>82450</v>
      </c>
      <c r="D33" s="72">
        <v>11142</v>
      </c>
      <c r="E33" s="30">
        <f>SUM(F33:N33)</f>
        <v>44133</v>
      </c>
      <c r="F33" s="72">
        <v>2586</v>
      </c>
      <c r="G33" s="72">
        <v>5817</v>
      </c>
      <c r="H33" s="72">
        <v>863</v>
      </c>
      <c r="I33" s="72">
        <v>2089</v>
      </c>
      <c r="J33" s="72">
        <v>910</v>
      </c>
      <c r="K33" s="72">
        <v>3241</v>
      </c>
      <c r="L33" s="72">
        <v>12483</v>
      </c>
      <c r="M33" s="72">
        <v>8711</v>
      </c>
      <c r="N33" s="72">
        <v>7433</v>
      </c>
      <c r="O33" s="72" t="s">
        <v>223</v>
      </c>
      <c r="P33" s="72">
        <v>20379</v>
      </c>
      <c r="Q33" s="72">
        <v>12504</v>
      </c>
      <c r="R33" s="72">
        <v>2816</v>
      </c>
      <c r="S33" s="30">
        <f>SUM(T33:W33)</f>
        <v>31438</v>
      </c>
      <c r="T33" s="72">
        <v>4901</v>
      </c>
      <c r="U33" s="72">
        <v>4325</v>
      </c>
      <c r="V33" s="72">
        <v>8226</v>
      </c>
      <c r="W33" s="72">
        <v>13986</v>
      </c>
      <c r="X33" s="28"/>
    </row>
    <row r="34" spans="1:24" ht="16.5" customHeight="1">
      <c r="A34" s="232">
        <v>2</v>
      </c>
      <c r="B34" s="82">
        <f aca="true" t="shared" si="3" ref="B34:B46">SUM(C34,S34)</f>
        <v>123952</v>
      </c>
      <c r="C34" s="72">
        <v>92545</v>
      </c>
      <c r="D34" s="72">
        <v>11144</v>
      </c>
      <c r="E34" s="30">
        <f aca="true" t="shared" si="4" ref="E34:E50">SUM(F34:N34)</f>
        <v>44020</v>
      </c>
      <c r="F34" s="72">
        <v>2462</v>
      </c>
      <c r="G34" s="72">
        <v>5729</v>
      </c>
      <c r="H34" s="72">
        <v>843</v>
      </c>
      <c r="I34" s="72">
        <v>2171</v>
      </c>
      <c r="J34" s="72">
        <v>909</v>
      </c>
      <c r="K34" s="72">
        <v>3232</v>
      </c>
      <c r="L34" s="72">
        <v>12492</v>
      </c>
      <c r="M34" s="72">
        <v>8731</v>
      </c>
      <c r="N34" s="72">
        <v>7451</v>
      </c>
      <c r="O34" s="72" t="s">
        <v>223</v>
      </c>
      <c r="P34" s="72">
        <v>20635</v>
      </c>
      <c r="Q34" s="72">
        <v>12441</v>
      </c>
      <c r="R34" s="72">
        <v>2813</v>
      </c>
      <c r="S34" s="30">
        <v>31407</v>
      </c>
      <c r="T34" s="72">
        <v>4900</v>
      </c>
      <c r="U34" s="72">
        <v>4296</v>
      </c>
      <c r="V34" s="72">
        <v>8224</v>
      </c>
      <c r="W34" s="72">
        <v>13988</v>
      </c>
      <c r="X34" s="28"/>
    </row>
    <row r="35" spans="1:24" ht="16.5" customHeight="1">
      <c r="A35" s="232">
        <v>3</v>
      </c>
      <c r="B35" s="82">
        <f t="shared" si="3"/>
        <v>123945</v>
      </c>
      <c r="C35" s="72">
        <v>92749</v>
      </c>
      <c r="D35" s="72">
        <v>11104</v>
      </c>
      <c r="E35" s="30">
        <f t="shared" si="4"/>
        <v>43881</v>
      </c>
      <c r="F35" s="72">
        <v>2463</v>
      </c>
      <c r="G35" s="72">
        <v>5741</v>
      </c>
      <c r="H35" s="72">
        <v>843</v>
      </c>
      <c r="I35" s="72">
        <v>2091</v>
      </c>
      <c r="J35" s="72">
        <v>914</v>
      </c>
      <c r="K35" s="72">
        <v>3286</v>
      </c>
      <c r="L35" s="72">
        <v>12408</v>
      </c>
      <c r="M35" s="72">
        <v>8567</v>
      </c>
      <c r="N35" s="72">
        <v>7568</v>
      </c>
      <c r="O35" s="72" t="s">
        <v>223</v>
      </c>
      <c r="P35" s="72">
        <v>20633</v>
      </c>
      <c r="Q35" s="72">
        <v>12546</v>
      </c>
      <c r="R35" s="72">
        <v>3091</v>
      </c>
      <c r="S35" s="30">
        <f aca="true" t="shared" si="5" ref="S35:S46">SUM(T35:W35)</f>
        <v>31196</v>
      </c>
      <c r="T35" s="72">
        <v>4896</v>
      </c>
      <c r="U35" s="72">
        <v>4059</v>
      </c>
      <c r="V35" s="72">
        <v>8092</v>
      </c>
      <c r="W35" s="72">
        <v>14149</v>
      </c>
      <c r="X35" s="28"/>
    </row>
    <row r="36" spans="1:24" ht="16.5" customHeight="1">
      <c r="A36" s="232">
        <v>4</v>
      </c>
      <c r="B36" s="82">
        <f t="shared" si="3"/>
        <v>126560</v>
      </c>
      <c r="C36" s="72">
        <v>95072</v>
      </c>
      <c r="D36" s="72">
        <v>11988</v>
      </c>
      <c r="E36" s="30">
        <f t="shared" si="4"/>
        <v>44717</v>
      </c>
      <c r="F36" s="72">
        <v>2517</v>
      </c>
      <c r="G36" s="72">
        <v>5739</v>
      </c>
      <c r="H36" s="72">
        <v>843</v>
      </c>
      <c r="I36" s="72">
        <v>2209</v>
      </c>
      <c r="J36" s="72">
        <v>931</v>
      </c>
      <c r="K36" s="72">
        <v>3356</v>
      </c>
      <c r="L36" s="72">
        <v>12632</v>
      </c>
      <c r="M36" s="72">
        <v>8743</v>
      </c>
      <c r="N36" s="72">
        <v>7747</v>
      </c>
      <c r="O36" s="72" t="s">
        <v>223</v>
      </c>
      <c r="P36" s="72">
        <v>20859</v>
      </c>
      <c r="Q36" s="72">
        <v>12910</v>
      </c>
      <c r="R36" s="72">
        <v>3061</v>
      </c>
      <c r="S36" s="30">
        <f t="shared" si="5"/>
        <v>31488</v>
      </c>
      <c r="T36" s="72">
        <v>4941</v>
      </c>
      <c r="U36" s="72">
        <v>4241</v>
      </c>
      <c r="V36" s="72">
        <v>7855</v>
      </c>
      <c r="W36" s="72">
        <v>14451</v>
      </c>
      <c r="X36" s="28"/>
    </row>
    <row r="37" spans="1:24" ht="16.5" customHeight="1">
      <c r="A37" s="233"/>
      <c r="B37" s="74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8"/>
    </row>
    <row r="38" spans="1:24" ht="16.5" customHeight="1">
      <c r="A38" s="232">
        <v>5</v>
      </c>
      <c r="B38" s="82">
        <f t="shared" si="3"/>
        <v>126697</v>
      </c>
      <c r="C38" s="72">
        <v>95097</v>
      </c>
      <c r="D38" s="72">
        <v>12071</v>
      </c>
      <c r="E38" s="30">
        <f t="shared" si="4"/>
        <v>44571</v>
      </c>
      <c r="F38" s="72">
        <v>2553</v>
      </c>
      <c r="G38" s="72">
        <v>5731</v>
      </c>
      <c r="H38" s="72">
        <v>818</v>
      </c>
      <c r="I38" s="72">
        <v>2207</v>
      </c>
      <c r="J38" s="72">
        <v>932</v>
      </c>
      <c r="K38" s="72">
        <v>3289</v>
      </c>
      <c r="L38" s="72">
        <v>12616</v>
      </c>
      <c r="M38" s="72">
        <v>8718</v>
      </c>
      <c r="N38" s="72">
        <v>7707</v>
      </c>
      <c r="O38" s="72" t="s">
        <v>223</v>
      </c>
      <c r="P38" s="72">
        <v>20941</v>
      </c>
      <c r="Q38" s="72">
        <v>12922</v>
      </c>
      <c r="R38" s="72">
        <v>3059</v>
      </c>
      <c r="S38" s="30">
        <f t="shared" si="5"/>
        <v>31600</v>
      </c>
      <c r="T38" s="72">
        <v>4927</v>
      </c>
      <c r="U38" s="72">
        <v>4333</v>
      </c>
      <c r="V38" s="72">
        <v>7938</v>
      </c>
      <c r="W38" s="72">
        <v>14402</v>
      </c>
      <c r="X38" s="28"/>
    </row>
    <row r="39" spans="1:24" ht="16.5" customHeight="1">
      <c r="A39" s="232">
        <v>6</v>
      </c>
      <c r="B39" s="82">
        <f t="shared" si="3"/>
        <v>126679</v>
      </c>
      <c r="C39" s="72">
        <v>95077</v>
      </c>
      <c r="D39" s="72">
        <v>12119</v>
      </c>
      <c r="E39" s="30">
        <f t="shared" si="4"/>
        <v>44702</v>
      </c>
      <c r="F39" s="72">
        <v>2544</v>
      </c>
      <c r="G39" s="72">
        <v>5695</v>
      </c>
      <c r="H39" s="72">
        <v>849</v>
      </c>
      <c r="I39" s="72">
        <v>2178</v>
      </c>
      <c r="J39" s="72">
        <v>935</v>
      </c>
      <c r="K39" s="72">
        <v>3543</v>
      </c>
      <c r="L39" s="72">
        <v>12550</v>
      </c>
      <c r="M39" s="72">
        <v>8685</v>
      </c>
      <c r="N39" s="72">
        <v>7723</v>
      </c>
      <c r="O39" s="72" t="s">
        <v>223</v>
      </c>
      <c r="P39" s="72">
        <v>20929</v>
      </c>
      <c r="Q39" s="72">
        <v>12883</v>
      </c>
      <c r="R39" s="72">
        <v>2946</v>
      </c>
      <c r="S39" s="30">
        <f t="shared" si="5"/>
        <v>31602</v>
      </c>
      <c r="T39" s="72">
        <v>4980</v>
      </c>
      <c r="U39" s="72">
        <v>4323</v>
      </c>
      <c r="V39" s="72">
        <v>7936</v>
      </c>
      <c r="W39" s="72">
        <v>14363</v>
      </c>
      <c r="X39" s="28"/>
    </row>
    <row r="40" spans="1:24" ht="16.5" customHeight="1">
      <c r="A40" s="232">
        <v>7</v>
      </c>
      <c r="B40" s="82">
        <f t="shared" si="3"/>
        <v>126181</v>
      </c>
      <c r="C40" s="72">
        <v>94676</v>
      </c>
      <c r="D40" s="72">
        <v>12159</v>
      </c>
      <c r="E40" s="30">
        <f t="shared" si="4"/>
        <v>44544</v>
      </c>
      <c r="F40" s="72">
        <v>2505</v>
      </c>
      <c r="G40" s="72">
        <v>5703</v>
      </c>
      <c r="H40" s="72">
        <v>849</v>
      </c>
      <c r="I40" s="72">
        <v>2168</v>
      </c>
      <c r="J40" s="72">
        <v>933</v>
      </c>
      <c r="K40" s="72">
        <v>3539</v>
      </c>
      <c r="L40" s="72">
        <v>12562</v>
      </c>
      <c r="M40" s="72">
        <v>8607</v>
      </c>
      <c r="N40" s="72">
        <v>7678</v>
      </c>
      <c r="O40" s="72" t="s">
        <v>223</v>
      </c>
      <c r="P40" s="72">
        <v>20915</v>
      </c>
      <c r="Q40" s="72">
        <v>12679</v>
      </c>
      <c r="R40" s="72">
        <v>2941</v>
      </c>
      <c r="S40" s="30">
        <f t="shared" si="5"/>
        <v>31505</v>
      </c>
      <c r="T40" s="72">
        <v>4956</v>
      </c>
      <c r="U40" s="72">
        <v>4303</v>
      </c>
      <c r="V40" s="72">
        <v>7964</v>
      </c>
      <c r="W40" s="72">
        <v>14282</v>
      </c>
      <c r="X40" s="28"/>
    </row>
    <row r="41" spans="1:24" ht="16.5" customHeight="1">
      <c r="A41" s="232">
        <v>8</v>
      </c>
      <c r="B41" s="82">
        <f t="shared" si="3"/>
        <v>126411</v>
      </c>
      <c r="C41" s="72">
        <v>94634</v>
      </c>
      <c r="D41" s="72">
        <v>12089</v>
      </c>
      <c r="E41" s="30">
        <f t="shared" si="4"/>
        <v>44537</v>
      </c>
      <c r="F41" s="72">
        <v>2508</v>
      </c>
      <c r="G41" s="72">
        <v>5679</v>
      </c>
      <c r="H41" s="72">
        <v>844</v>
      </c>
      <c r="I41" s="72">
        <v>2178</v>
      </c>
      <c r="J41" s="72">
        <v>935</v>
      </c>
      <c r="K41" s="72">
        <v>3568</v>
      </c>
      <c r="L41" s="72">
        <v>12572</v>
      </c>
      <c r="M41" s="72">
        <v>8600</v>
      </c>
      <c r="N41" s="72">
        <v>7653</v>
      </c>
      <c r="O41" s="72" t="s">
        <v>223</v>
      </c>
      <c r="P41" s="72">
        <v>20784</v>
      </c>
      <c r="Q41" s="72">
        <v>12843</v>
      </c>
      <c r="R41" s="72">
        <v>2944</v>
      </c>
      <c r="S41" s="30">
        <f t="shared" si="5"/>
        <v>31777</v>
      </c>
      <c r="T41" s="72">
        <v>5000</v>
      </c>
      <c r="U41" s="72">
        <v>4294</v>
      </c>
      <c r="V41" s="72">
        <v>7962</v>
      </c>
      <c r="W41" s="72">
        <v>14521</v>
      </c>
      <c r="X41" s="28"/>
    </row>
    <row r="42" spans="1:24" ht="16.5" customHeight="1">
      <c r="A42" s="233"/>
      <c r="B42" s="74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8"/>
    </row>
    <row r="43" spans="1:24" ht="16.5" customHeight="1">
      <c r="A43" s="232">
        <v>9</v>
      </c>
      <c r="B43" s="82">
        <f t="shared" si="3"/>
        <v>126014</v>
      </c>
      <c r="C43" s="72">
        <v>94193</v>
      </c>
      <c r="D43" s="72">
        <v>12037</v>
      </c>
      <c r="E43" s="30">
        <f t="shared" si="4"/>
        <v>44377</v>
      </c>
      <c r="F43" s="72">
        <v>2500</v>
      </c>
      <c r="G43" s="72">
        <v>5572</v>
      </c>
      <c r="H43" s="72">
        <v>844</v>
      </c>
      <c r="I43" s="72">
        <v>2178</v>
      </c>
      <c r="J43" s="72">
        <v>936</v>
      </c>
      <c r="K43" s="72">
        <v>3563</v>
      </c>
      <c r="L43" s="72">
        <v>12514</v>
      </c>
      <c r="M43" s="72">
        <v>8603</v>
      </c>
      <c r="N43" s="72">
        <v>7667</v>
      </c>
      <c r="O43" s="72" t="s">
        <v>223</v>
      </c>
      <c r="P43" s="72">
        <v>20717</v>
      </c>
      <c r="Q43" s="72">
        <v>12679</v>
      </c>
      <c r="R43" s="72">
        <v>2940</v>
      </c>
      <c r="S43" s="30">
        <f t="shared" si="5"/>
        <v>31821</v>
      </c>
      <c r="T43" s="72">
        <v>5115</v>
      </c>
      <c r="U43" s="72">
        <v>4282</v>
      </c>
      <c r="V43" s="72">
        <v>7969</v>
      </c>
      <c r="W43" s="72">
        <v>14455</v>
      </c>
      <c r="X43" s="28"/>
    </row>
    <row r="44" spans="1:24" ht="16.5" customHeight="1">
      <c r="A44" s="232">
        <v>10</v>
      </c>
      <c r="B44" s="82">
        <f t="shared" si="3"/>
        <v>125758</v>
      </c>
      <c r="C44" s="72">
        <v>93940</v>
      </c>
      <c r="D44" s="72">
        <v>12028</v>
      </c>
      <c r="E44" s="30">
        <f t="shared" si="4"/>
        <v>44304</v>
      </c>
      <c r="F44" s="72">
        <v>2506</v>
      </c>
      <c r="G44" s="72">
        <v>5482</v>
      </c>
      <c r="H44" s="72">
        <v>844</v>
      </c>
      <c r="I44" s="72">
        <v>2189</v>
      </c>
      <c r="J44" s="72">
        <v>931</v>
      </c>
      <c r="K44" s="72">
        <v>3586</v>
      </c>
      <c r="L44" s="72">
        <v>12528</v>
      </c>
      <c r="M44" s="72">
        <v>8609</v>
      </c>
      <c r="N44" s="72">
        <v>7629</v>
      </c>
      <c r="O44" s="72" t="s">
        <v>223</v>
      </c>
      <c r="P44" s="72">
        <v>20733</v>
      </c>
      <c r="Q44" s="72">
        <v>12506</v>
      </c>
      <c r="R44" s="72">
        <v>2929</v>
      </c>
      <c r="S44" s="30">
        <f t="shared" si="5"/>
        <v>31818</v>
      </c>
      <c r="T44" s="72">
        <v>5038</v>
      </c>
      <c r="U44" s="72">
        <v>4288</v>
      </c>
      <c r="V44" s="72">
        <v>8031</v>
      </c>
      <c r="W44" s="72">
        <v>14461</v>
      </c>
      <c r="X44" s="28"/>
    </row>
    <row r="45" spans="1:24" ht="16.5" customHeight="1">
      <c r="A45" s="232">
        <v>11</v>
      </c>
      <c r="B45" s="82">
        <f t="shared" si="3"/>
        <v>125719</v>
      </c>
      <c r="C45" s="72">
        <v>93813</v>
      </c>
      <c r="D45" s="72">
        <v>12028</v>
      </c>
      <c r="E45" s="30">
        <f t="shared" si="4"/>
        <v>44156</v>
      </c>
      <c r="F45" s="72">
        <v>2531</v>
      </c>
      <c r="G45" s="72">
        <v>5482</v>
      </c>
      <c r="H45" s="72">
        <v>824</v>
      </c>
      <c r="I45" s="72">
        <v>2176</v>
      </c>
      <c r="J45" s="72">
        <v>931</v>
      </c>
      <c r="K45" s="72">
        <v>3541</v>
      </c>
      <c r="L45" s="72">
        <v>12508</v>
      </c>
      <c r="M45" s="72">
        <v>8584</v>
      </c>
      <c r="N45" s="72">
        <v>7579</v>
      </c>
      <c r="O45" s="72" t="s">
        <v>223</v>
      </c>
      <c r="P45" s="72">
        <v>20808</v>
      </c>
      <c r="Q45" s="72">
        <v>12455</v>
      </c>
      <c r="R45" s="72">
        <v>2926</v>
      </c>
      <c r="S45" s="30">
        <f t="shared" si="5"/>
        <v>31906</v>
      </c>
      <c r="T45" s="72">
        <v>5015</v>
      </c>
      <c r="U45" s="72">
        <v>4320</v>
      </c>
      <c r="V45" s="72">
        <v>8118</v>
      </c>
      <c r="W45" s="72">
        <v>14453</v>
      </c>
      <c r="X45" s="28"/>
    </row>
    <row r="46" spans="1:24" ht="16.5" customHeight="1">
      <c r="A46" s="232">
        <v>12</v>
      </c>
      <c r="B46" s="82">
        <f t="shared" si="3"/>
        <v>125406</v>
      </c>
      <c r="C46" s="72">
        <v>93602</v>
      </c>
      <c r="D46" s="72">
        <v>11921</v>
      </c>
      <c r="E46" s="30">
        <f t="shared" si="4"/>
        <v>44020</v>
      </c>
      <c r="F46" s="72">
        <v>2501</v>
      </c>
      <c r="G46" s="72">
        <v>5400</v>
      </c>
      <c r="H46" s="72">
        <v>824</v>
      </c>
      <c r="I46" s="72">
        <v>2182</v>
      </c>
      <c r="J46" s="72">
        <v>928</v>
      </c>
      <c r="K46" s="72">
        <v>3586</v>
      </c>
      <c r="L46" s="72">
        <v>12484</v>
      </c>
      <c r="M46" s="72">
        <v>8542</v>
      </c>
      <c r="N46" s="72">
        <v>7573</v>
      </c>
      <c r="O46" s="72" t="s">
        <v>223</v>
      </c>
      <c r="P46" s="72">
        <v>20845</v>
      </c>
      <c r="Q46" s="72">
        <v>12449</v>
      </c>
      <c r="R46" s="72">
        <v>2924</v>
      </c>
      <c r="S46" s="30">
        <f t="shared" si="5"/>
        <v>31804</v>
      </c>
      <c r="T46" s="72">
        <v>4995</v>
      </c>
      <c r="U46" s="72">
        <v>4325</v>
      </c>
      <c r="V46" s="72">
        <v>8087</v>
      </c>
      <c r="W46" s="72">
        <v>14397</v>
      </c>
      <c r="X46" s="28"/>
    </row>
    <row r="47" spans="1:24" ht="16.5" customHeight="1">
      <c r="A47" s="231"/>
      <c r="B47" s="74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8"/>
    </row>
    <row r="48" spans="1:24" s="126" customFormat="1" ht="16.5" customHeight="1">
      <c r="A48" s="24" t="s">
        <v>43</v>
      </c>
      <c r="B48" s="74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3"/>
      <c r="U48" s="23"/>
      <c r="V48" s="23"/>
      <c r="W48" s="23"/>
      <c r="X48" s="239"/>
    </row>
    <row r="49" spans="1:24" ht="16.5" customHeight="1">
      <c r="A49" s="253" t="s">
        <v>405</v>
      </c>
      <c r="B49" s="82">
        <v>90812</v>
      </c>
      <c r="C49" s="72">
        <v>52717</v>
      </c>
      <c r="D49" s="72">
        <v>1911</v>
      </c>
      <c r="E49" s="30">
        <v>31191</v>
      </c>
      <c r="F49" s="72">
        <v>3621</v>
      </c>
      <c r="G49" s="72">
        <v>5019</v>
      </c>
      <c r="H49" s="72">
        <v>4588</v>
      </c>
      <c r="I49" s="72">
        <v>1058</v>
      </c>
      <c r="J49" s="72">
        <v>1008</v>
      </c>
      <c r="K49" s="72">
        <v>1183</v>
      </c>
      <c r="L49" s="72">
        <v>1925</v>
      </c>
      <c r="M49" s="72">
        <v>9550</v>
      </c>
      <c r="N49" s="72">
        <v>3240</v>
      </c>
      <c r="O49" s="72" t="s">
        <v>223</v>
      </c>
      <c r="P49" s="72">
        <v>3187</v>
      </c>
      <c r="Q49" s="72">
        <v>11178</v>
      </c>
      <c r="R49" s="72">
        <v>4631</v>
      </c>
      <c r="S49" s="30">
        <v>38097</v>
      </c>
      <c r="T49" s="72">
        <v>6274</v>
      </c>
      <c r="U49" s="72">
        <v>14455</v>
      </c>
      <c r="V49" s="72">
        <v>5520</v>
      </c>
      <c r="W49" s="72">
        <v>11847</v>
      </c>
      <c r="X49" s="28"/>
    </row>
    <row r="50" spans="1:24" ht="16.5" customHeight="1">
      <c r="A50" s="248">
        <v>7</v>
      </c>
      <c r="B50" s="82">
        <v>89962</v>
      </c>
      <c r="C50" s="72">
        <v>51212</v>
      </c>
      <c r="D50" s="72">
        <v>1984</v>
      </c>
      <c r="E50" s="30">
        <f t="shared" si="4"/>
        <v>30812</v>
      </c>
      <c r="F50" s="72">
        <v>3576</v>
      </c>
      <c r="G50" s="72">
        <v>4693</v>
      </c>
      <c r="H50" s="72">
        <v>4341</v>
      </c>
      <c r="I50" s="72">
        <v>1124</v>
      </c>
      <c r="J50" s="72">
        <v>952</v>
      </c>
      <c r="K50" s="72">
        <v>1420</v>
      </c>
      <c r="L50" s="72">
        <v>1863</v>
      </c>
      <c r="M50" s="72">
        <v>9629</v>
      </c>
      <c r="N50" s="72">
        <v>3214</v>
      </c>
      <c r="O50" s="72" t="s">
        <v>223</v>
      </c>
      <c r="P50" s="72">
        <v>2985</v>
      </c>
      <c r="Q50" s="72">
        <v>10290</v>
      </c>
      <c r="R50" s="72">
        <v>4562</v>
      </c>
      <c r="S50" s="30">
        <v>38748</v>
      </c>
      <c r="T50" s="72">
        <v>6120</v>
      </c>
      <c r="U50" s="72">
        <v>14754</v>
      </c>
      <c r="V50" s="72">
        <v>5465</v>
      </c>
      <c r="W50" s="72">
        <v>12407</v>
      </c>
      <c r="X50" s="28"/>
    </row>
    <row r="51" spans="1:24" s="126" customFormat="1" ht="16.5" customHeight="1">
      <c r="A51" s="249">
        <v>8</v>
      </c>
      <c r="B51" s="261">
        <v>91832</v>
      </c>
      <c r="C51" s="260">
        <v>52665</v>
      </c>
      <c r="D51" s="260">
        <v>2254</v>
      </c>
      <c r="E51" s="260">
        <v>29971</v>
      </c>
      <c r="F51" s="260">
        <v>3621</v>
      </c>
      <c r="G51" s="260">
        <v>3779</v>
      </c>
      <c r="H51" s="260">
        <v>4120</v>
      </c>
      <c r="I51" s="260">
        <v>1259</v>
      </c>
      <c r="J51" s="260">
        <f>AVERAGE(J53:J56,J58:J61,J63:J66)</f>
        <v>996.0833333333334</v>
      </c>
      <c r="K51" s="260">
        <v>1815</v>
      </c>
      <c r="L51" s="260">
        <v>1987</v>
      </c>
      <c r="M51" s="260">
        <v>9391</v>
      </c>
      <c r="N51" s="260">
        <v>3003</v>
      </c>
      <c r="O51" s="260" t="s">
        <v>223</v>
      </c>
      <c r="P51" s="260">
        <v>2808</v>
      </c>
      <c r="Q51" s="260">
        <v>11730</v>
      </c>
      <c r="R51" s="260">
        <v>5271</v>
      </c>
      <c r="S51" s="260">
        <v>39167</v>
      </c>
      <c r="T51" s="260">
        <v>6011</v>
      </c>
      <c r="U51" s="260">
        <v>15431</v>
      </c>
      <c r="V51" s="260">
        <v>6694</v>
      </c>
      <c r="W51" s="260">
        <v>11072</v>
      </c>
      <c r="X51" s="239"/>
    </row>
    <row r="52" spans="1:24" ht="16.5" customHeight="1">
      <c r="A52" s="250"/>
      <c r="B52" s="74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8"/>
    </row>
    <row r="53" spans="1:24" ht="16.5" customHeight="1">
      <c r="A53" s="253" t="s">
        <v>406</v>
      </c>
      <c r="B53" s="82">
        <f>SUM(C53,S53)</f>
        <v>89717</v>
      </c>
      <c r="C53" s="72">
        <v>51771</v>
      </c>
      <c r="D53" s="72">
        <v>2117</v>
      </c>
      <c r="E53" s="30">
        <f>SUM(F53:N53)</f>
        <v>29664</v>
      </c>
      <c r="F53" s="72">
        <v>3440</v>
      </c>
      <c r="G53" s="72">
        <v>3858</v>
      </c>
      <c r="H53" s="72">
        <v>4005</v>
      </c>
      <c r="I53" s="72">
        <v>1250</v>
      </c>
      <c r="J53" s="72">
        <v>986</v>
      </c>
      <c r="K53" s="72">
        <v>1959</v>
      </c>
      <c r="L53" s="72">
        <v>1945</v>
      </c>
      <c r="M53" s="72">
        <v>9504</v>
      </c>
      <c r="N53" s="72">
        <v>2717</v>
      </c>
      <c r="O53" s="72" t="s">
        <v>223</v>
      </c>
      <c r="P53" s="72">
        <v>2751</v>
      </c>
      <c r="Q53" s="72">
        <v>11346</v>
      </c>
      <c r="R53" s="72">
        <v>5227</v>
      </c>
      <c r="S53" s="30">
        <f>SUM(T53:W53)</f>
        <v>37946</v>
      </c>
      <c r="T53" s="72">
        <v>5951</v>
      </c>
      <c r="U53" s="72">
        <v>14999</v>
      </c>
      <c r="V53" s="72">
        <v>6620</v>
      </c>
      <c r="W53" s="72">
        <v>10376</v>
      </c>
      <c r="X53" s="28"/>
    </row>
    <row r="54" spans="1:24" ht="16.5" customHeight="1">
      <c r="A54" s="251">
        <v>2</v>
      </c>
      <c r="B54" s="82">
        <f aca="true" t="shared" si="6" ref="B54:B66">SUM(C54,S54)</f>
        <v>90167</v>
      </c>
      <c r="C54" s="72">
        <v>52013</v>
      </c>
      <c r="D54" s="72">
        <v>2124</v>
      </c>
      <c r="E54" s="30">
        <f>SUM(F54:N54)</f>
        <v>29724</v>
      </c>
      <c r="F54" s="72">
        <v>3624</v>
      </c>
      <c r="G54" s="72">
        <v>3899</v>
      </c>
      <c r="H54" s="72">
        <v>4025</v>
      </c>
      <c r="I54" s="72">
        <v>1196</v>
      </c>
      <c r="J54" s="72">
        <v>979</v>
      </c>
      <c r="K54" s="72">
        <v>1956</v>
      </c>
      <c r="L54" s="72">
        <v>1960</v>
      </c>
      <c r="M54" s="72">
        <v>9389</v>
      </c>
      <c r="N54" s="72">
        <v>2696</v>
      </c>
      <c r="O54" s="72" t="s">
        <v>223</v>
      </c>
      <c r="P54" s="72">
        <v>2773</v>
      </c>
      <c r="Q54" s="72">
        <v>11447</v>
      </c>
      <c r="R54" s="72">
        <v>5289</v>
      </c>
      <c r="S54" s="30">
        <f aca="true" t="shared" si="7" ref="S54:S66">SUM(T54:W54)</f>
        <v>38154</v>
      </c>
      <c r="T54" s="72">
        <v>5797</v>
      </c>
      <c r="U54" s="72">
        <v>15015</v>
      </c>
      <c r="V54" s="72">
        <v>6619</v>
      </c>
      <c r="W54" s="72">
        <v>10723</v>
      </c>
      <c r="X54" s="28"/>
    </row>
    <row r="55" spans="1:24" ht="16.5" customHeight="1">
      <c r="A55" s="251">
        <v>3</v>
      </c>
      <c r="B55" s="82">
        <f t="shared" si="6"/>
        <v>89671</v>
      </c>
      <c r="C55" s="72">
        <v>51882</v>
      </c>
      <c r="D55" s="72">
        <v>2058</v>
      </c>
      <c r="E55" s="30">
        <f>SUM(F55:N55)</f>
        <v>30056</v>
      </c>
      <c r="F55" s="72">
        <v>3648</v>
      </c>
      <c r="G55" s="72">
        <v>3803</v>
      </c>
      <c r="H55" s="72">
        <v>4026</v>
      </c>
      <c r="I55" s="72">
        <v>1279</v>
      </c>
      <c r="J55" s="72">
        <v>989</v>
      </c>
      <c r="K55" s="72">
        <v>1989</v>
      </c>
      <c r="L55" s="72">
        <v>1951</v>
      </c>
      <c r="M55" s="72">
        <v>9409</v>
      </c>
      <c r="N55" s="72">
        <v>2962</v>
      </c>
      <c r="O55" s="72" t="s">
        <v>223</v>
      </c>
      <c r="P55" s="72">
        <v>2703</v>
      </c>
      <c r="Q55" s="72">
        <v>11330</v>
      </c>
      <c r="R55" s="72">
        <v>5074</v>
      </c>
      <c r="S55" s="30">
        <f t="shared" si="7"/>
        <v>37789</v>
      </c>
      <c r="T55" s="72">
        <v>5927</v>
      </c>
      <c r="U55" s="72">
        <v>14934</v>
      </c>
      <c r="V55" s="72">
        <v>6294</v>
      </c>
      <c r="W55" s="72">
        <v>10634</v>
      </c>
      <c r="X55" s="28"/>
    </row>
    <row r="56" spans="1:24" ht="16.5" customHeight="1">
      <c r="A56" s="251">
        <v>4</v>
      </c>
      <c r="B56" s="82">
        <f t="shared" si="6"/>
        <v>92368</v>
      </c>
      <c r="C56" s="72">
        <v>53362</v>
      </c>
      <c r="D56" s="72">
        <v>2383</v>
      </c>
      <c r="E56" s="30">
        <f aca="true" t="shared" si="8" ref="E56:E66">SUM(F56:N56)</f>
        <v>30467</v>
      </c>
      <c r="F56" s="72">
        <v>3647</v>
      </c>
      <c r="G56" s="72">
        <v>3824</v>
      </c>
      <c r="H56" s="72">
        <v>4087</v>
      </c>
      <c r="I56" s="72">
        <v>1310</v>
      </c>
      <c r="J56" s="72">
        <v>1003</v>
      </c>
      <c r="K56" s="72">
        <v>2043</v>
      </c>
      <c r="L56" s="72">
        <v>2020</v>
      </c>
      <c r="M56" s="72">
        <v>9466</v>
      </c>
      <c r="N56" s="72">
        <v>3067</v>
      </c>
      <c r="O56" s="72" t="s">
        <v>223</v>
      </c>
      <c r="P56" s="72">
        <v>2833</v>
      </c>
      <c r="Q56" s="72">
        <v>11698</v>
      </c>
      <c r="R56" s="72">
        <v>5308</v>
      </c>
      <c r="S56" s="30">
        <v>39006</v>
      </c>
      <c r="T56" s="72">
        <v>5796</v>
      </c>
      <c r="U56" s="72">
        <v>15324</v>
      </c>
      <c r="V56" s="72">
        <v>9829</v>
      </c>
      <c r="W56" s="72">
        <v>11057</v>
      </c>
      <c r="X56" s="28"/>
    </row>
    <row r="57" spans="1:24" ht="16.5" customHeight="1">
      <c r="A57" s="252"/>
      <c r="B57" s="74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8"/>
    </row>
    <row r="58" spans="1:24" ht="16.5" customHeight="1">
      <c r="A58" s="251">
        <v>5</v>
      </c>
      <c r="B58" s="82">
        <f t="shared" si="6"/>
        <v>92402</v>
      </c>
      <c r="C58" s="72">
        <v>53272</v>
      </c>
      <c r="D58" s="72">
        <v>2325</v>
      </c>
      <c r="E58" s="30">
        <f t="shared" si="8"/>
        <v>30474</v>
      </c>
      <c r="F58" s="72">
        <v>3667</v>
      </c>
      <c r="G58" s="72">
        <v>3766</v>
      </c>
      <c r="H58" s="72">
        <v>4200</v>
      </c>
      <c r="I58" s="72">
        <v>1302</v>
      </c>
      <c r="J58" s="72">
        <v>996</v>
      </c>
      <c r="K58" s="72">
        <v>2043</v>
      </c>
      <c r="L58" s="72">
        <v>2019</v>
      </c>
      <c r="M58" s="72">
        <v>9412</v>
      </c>
      <c r="N58" s="72">
        <v>3069</v>
      </c>
      <c r="O58" s="72" t="s">
        <v>223</v>
      </c>
      <c r="P58" s="72">
        <v>2849</v>
      </c>
      <c r="Q58" s="72">
        <v>11690</v>
      </c>
      <c r="R58" s="72">
        <v>5246</v>
      </c>
      <c r="S58" s="30">
        <f t="shared" si="7"/>
        <v>39130</v>
      </c>
      <c r="T58" s="72">
        <v>5713</v>
      </c>
      <c r="U58" s="72">
        <v>15488</v>
      </c>
      <c r="V58" s="72">
        <v>6850</v>
      </c>
      <c r="W58" s="72">
        <v>11079</v>
      </c>
      <c r="X58" s="28"/>
    </row>
    <row r="59" spans="1:24" ht="16.5" customHeight="1">
      <c r="A59" s="251">
        <v>6</v>
      </c>
      <c r="B59" s="82">
        <f t="shared" si="6"/>
        <v>92846</v>
      </c>
      <c r="C59" s="72">
        <v>53234</v>
      </c>
      <c r="D59" s="72">
        <v>2335</v>
      </c>
      <c r="E59" s="30">
        <f t="shared" si="8"/>
        <v>30085</v>
      </c>
      <c r="F59" s="72">
        <v>3710</v>
      </c>
      <c r="G59" s="72">
        <v>3749</v>
      </c>
      <c r="H59" s="72">
        <v>4205</v>
      </c>
      <c r="I59" s="72">
        <v>1298</v>
      </c>
      <c r="J59" s="72">
        <v>996</v>
      </c>
      <c r="K59" s="72">
        <v>1695</v>
      </c>
      <c r="L59" s="72">
        <v>2014</v>
      </c>
      <c r="M59" s="72">
        <v>9406</v>
      </c>
      <c r="N59" s="72">
        <v>3012</v>
      </c>
      <c r="O59" s="72" t="s">
        <v>223</v>
      </c>
      <c r="P59" s="72">
        <v>2833</v>
      </c>
      <c r="Q59" s="72">
        <v>11811</v>
      </c>
      <c r="R59" s="72">
        <v>5500</v>
      </c>
      <c r="S59" s="30">
        <f t="shared" si="7"/>
        <v>39612</v>
      </c>
      <c r="T59" s="72">
        <v>6147</v>
      </c>
      <c r="U59" s="72">
        <v>15498</v>
      </c>
      <c r="V59" s="72">
        <v>6893</v>
      </c>
      <c r="W59" s="72">
        <v>11074</v>
      </c>
      <c r="X59" s="28"/>
    </row>
    <row r="60" spans="1:24" ht="16.5" customHeight="1">
      <c r="A60" s="251">
        <v>7</v>
      </c>
      <c r="B60" s="82">
        <f t="shared" si="6"/>
        <v>92641</v>
      </c>
      <c r="C60" s="72">
        <v>53191</v>
      </c>
      <c r="D60" s="72">
        <v>2350</v>
      </c>
      <c r="E60" s="30">
        <f t="shared" si="8"/>
        <v>30100</v>
      </c>
      <c r="F60" s="72">
        <v>3693</v>
      </c>
      <c r="G60" s="72">
        <v>3720</v>
      </c>
      <c r="H60" s="72">
        <v>4142</v>
      </c>
      <c r="I60" s="72">
        <v>1304</v>
      </c>
      <c r="J60" s="72">
        <v>994</v>
      </c>
      <c r="K60" s="72">
        <v>1695</v>
      </c>
      <c r="L60" s="72">
        <v>1997</v>
      </c>
      <c r="M60" s="72">
        <v>9536</v>
      </c>
      <c r="N60" s="72">
        <v>3019</v>
      </c>
      <c r="O60" s="72" t="s">
        <v>223</v>
      </c>
      <c r="P60" s="72">
        <v>2832</v>
      </c>
      <c r="Q60" s="72">
        <v>11910</v>
      </c>
      <c r="R60" s="72">
        <v>5342</v>
      </c>
      <c r="S60" s="30">
        <f t="shared" si="7"/>
        <v>39450</v>
      </c>
      <c r="T60" s="72">
        <v>6070</v>
      </c>
      <c r="U60" s="72">
        <v>15466</v>
      </c>
      <c r="V60" s="72">
        <v>6802</v>
      </c>
      <c r="W60" s="72">
        <v>11112</v>
      </c>
      <c r="X60" s="28"/>
    </row>
    <row r="61" spans="1:24" ht="16.5" customHeight="1">
      <c r="A61" s="251">
        <v>8</v>
      </c>
      <c r="B61" s="82">
        <f t="shared" si="6"/>
        <v>92224</v>
      </c>
      <c r="C61" s="72">
        <v>52733</v>
      </c>
      <c r="D61" s="72">
        <v>2325</v>
      </c>
      <c r="E61" s="30">
        <v>29960</v>
      </c>
      <c r="F61" s="72">
        <v>3614</v>
      </c>
      <c r="G61" s="72">
        <v>3689</v>
      </c>
      <c r="H61" s="72">
        <v>4153</v>
      </c>
      <c r="I61" s="72">
        <v>1324</v>
      </c>
      <c r="J61" s="72">
        <v>984</v>
      </c>
      <c r="K61" s="72">
        <v>1713</v>
      </c>
      <c r="L61" s="72">
        <v>2014</v>
      </c>
      <c r="M61" s="72">
        <v>3447</v>
      </c>
      <c r="N61" s="72">
        <v>3022</v>
      </c>
      <c r="O61" s="72" t="s">
        <v>223</v>
      </c>
      <c r="P61" s="72">
        <v>2792</v>
      </c>
      <c r="Q61" s="72">
        <v>11649</v>
      </c>
      <c r="R61" s="72">
        <v>5375</v>
      </c>
      <c r="S61" s="30">
        <f t="shared" si="7"/>
        <v>39491</v>
      </c>
      <c r="T61" s="72">
        <v>6141</v>
      </c>
      <c r="U61" s="72">
        <v>15482</v>
      </c>
      <c r="V61" s="72">
        <v>6800</v>
      </c>
      <c r="W61" s="72">
        <v>11068</v>
      </c>
      <c r="X61" s="28"/>
    </row>
    <row r="62" spans="1:24" ht="16.5" customHeight="1">
      <c r="A62" s="252"/>
      <c r="B62" s="74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8"/>
    </row>
    <row r="63" spans="1:24" ht="16.5" customHeight="1">
      <c r="A63" s="251">
        <v>9</v>
      </c>
      <c r="B63" s="82">
        <f t="shared" si="6"/>
        <v>91864</v>
      </c>
      <c r="C63" s="72">
        <v>52350</v>
      </c>
      <c r="D63" s="72">
        <v>2304</v>
      </c>
      <c r="E63" s="30">
        <f t="shared" si="8"/>
        <v>29954</v>
      </c>
      <c r="F63" s="72">
        <v>3568</v>
      </c>
      <c r="G63" s="72">
        <v>3748</v>
      </c>
      <c r="H63" s="72">
        <v>4153</v>
      </c>
      <c r="I63" s="72">
        <v>1295</v>
      </c>
      <c r="J63" s="72">
        <v>1009</v>
      </c>
      <c r="K63" s="72">
        <v>1777</v>
      </c>
      <c r="L63" s="72">
        <v>1985</v>
      </c>
      <c r="M63" s="72">
        <v>9394</v>
      </c>
      <c r="N63" s="72">
        <v>3025</v>
      </c>
      <c r="O63" s="72" t="s">
        <v>223</v>
      </c>
      <c r="P63" s="72">
        <v>2773</v>
      </c>
      <c r="Q63" s="72">
        <v>11519</v>
      </c>
      <c r="R63" s="72">
        <v>5169</v>
      </c>
      <c r="S63" s="30">
        <f t="shared" si="7"/>
        <v>39514</v>
      </c>
      <c r="T63" s="72">
        <v>6008</v>
      </c>
      <c r="U63" s="72">
        <v>15550</v>
      </c>
      <c r="V63" s="72">
        <v>7004</v>
      </c>
      <c r="W63" s="72">
        <v>10952</v>
      </c>
      <c r="X63" s="28"/>
    </row>
    <row r="64" spans="1:24" ht="16.5" customHeight="1">
      <c r="A64" s="251">
        <v>10</v>
      </c>
      <c r="B64" s="82">
        <f t="shared" si="6"/>
        <v>92146</v>
      </c>
      <c r="C64" s="72">
        <v>52300</v>
      </c>
      <c r="D64" s="72">
        <v>2304</v>
      </c>
      <c r="E64" s="30">
        <f t="shared" si="8"/>
        <v>29771</v>
      </c>
      <c r="F64" s="72">
        <v>3558</v>
      </c>
      <c r="G64" s="72">
        <v>3625</v>
      </c>
      <c r="H64" s="72">
        <v>4130</v>
      </c>
      <c r="I64" s="72">
        <v>1250</v>
      </c>
      <c r="J64" s="72">
        <v>1015</v>
      </c>
      <c r="K64" s="72">
        <v>1772</v>
      </c>
      <c r="L64" s="72">
        <v>2006</v>
      </c>
      <c r="M64" s="72">
        <v>9389</v>
      </c>
      <c r="N64" s="72">
        <v>3026</v>
      </c>
      <c r="O64" s="72" t="s">
        <v>223</v>
      </c>
      <c r="P64" s="72">
        <v>2758</v>
      </c>
      <c r="Q64" s="72">
        <v>11426</v>
      </c>
      <c r="R64" s="72">
        <v>5405</v>
      </c>
      <c r="S64" s="30">
        <f t="shared" si="7"/>
        <v>39846</v>
      </c>
      <c r="T64" s="72">
        <v>6169</v>
      </c>
      <c r="U64" s="72">
        <v>15684</v>
      </c>
      <c r="V64" s="72">
        <v>7011</v>
      </c>
      <c r="W64" s="72">
        <v>10982</v>
      </c>
      <c r="X64" s="28"/>
    </row>
    <row r="65" spans="1:24" ht="16.5" customHeight="1">
      <c r="A65" s="251">
        <v>11</v>
      </c>
      <c r="B65" s="82">
        <f t="shared" si="6"/>
        <v>92042</v>
      </c>
      <c r="C65" s="72">
        <v>52209</v>
      </c>
      <c r="D65" s="72">
        <v>2267</v>
      </c>
      <c r="E65" s="30">
        <f t="shared" si="8"/>
        <v>29730</v>
      </c>
      <c r="F65" s="72">
        <v>3578</v>
      </c>
      <c r="G65" s="72">
        <v>3617</v>
      </c>
      <c r="H65" s="72">
        <v>4105</v>
      </c>
      <c r="I65" s="72">
        <v>1221</v>
      </c>
      <c r="J65" s="72">
        <v>1004</v>
      </c>
      <c r="K65" s="72">
        <v>1839</v>
      </c>
      <c r="L65" s="72">
        <v>1997</v>
      </c>
      <c r="M65" s="72">
        <v>9326</v>
      </c>
      <c r="N65" s="72">
        <v>3043</v>
      </c>
      <c r="O65" s="72" t="s">
        <v>223</v>
      </c>
      <c r="P65" s="72">
        <v>2770</v>
      </c>
      <c r="Q65" s="72">
        <v>11364</v>
      </c>
      <c r="R65" s="72">
        <v>5442</v>
      </c>
      <c r="S65" s="30">
        <f t="shared" si="7"/>
        <v>39833</v>
      </c>
      <c r="T65" s="72">
        <v>6193</v>
      </c>
      <c r="U65" s="72">
        <v>15671</v>
      </c>
      <c r="V65" s="72">
        <v>6972</v>
      </c>
      <c r="W65" s="72">
        <v>10997</v>
      </c>
      <c r="X65" s="28"/>
    </row>
    <row r="66" spans="1:24" ht="16.5" customHeight="1">
      <c r="A66" s="234">
        <v>12</v>
      </c>
      <c r="B66" s="318">
        <f t="shared" si="6"/>
        <v>91462</v>
      </c>
      <c r="C66" s="73">
        <v>51902</v>
      </c>
      <c r="D66" s="73">
        <v>2288</v>
      </c>
      <c r="E66" s="65">
        <f t="shared" si="8"/>
        <v>29541</v>
      </c>
      <c r="F66" s="73">
        <v>3578</v>
      </c>
      <c r="G66" s="73">
        <v>3558</v>
      </c>
      <c r="H66" s="73">
        <v>4085</v>
      </c>
      <c r="I66" s="73">
        <v>1218</v>
      </c>
      <c r="J66" s="73">
        <v>998</v>
      </c>
      <c r="K66" s="73">
        <v>1835</v>
      </c>
      <c r="L66" s="73">
        <v>2003</v>
      </c>
      <c r="M66" s="73">
        <v>9242</v>
      </c>
      <c r="N66" s="73">
        <v>3024</v>
      </c>
      <c r="O66" s="73" t="s">
        <v>223</v>
      </c>
      <c r="P66" s="73">
        <v>2713</v>
      </c>
      <c r="Q66" s="73">
        <v>11262</v>
      </c>
      <c r="R66" s="73">
        <v>5465</v>
      </c>
      <c r="S66" s="65">
        <f t="shared" si="7"/>
        <v>39560</v>
      </c>
      <c r="T66" s="73">
        <v>6169</v>
      </c>
      <c r="U66" s="73">
        <v>15627</v>
      </c>
      <c r="V66" s="73">
        <v>6850</v>
      </c>
      <c r="W66" s="73">
        <v>10914</v>
      </c>
      <c r="X66" s="28"/>
    </row>
    <row r="67" spans="1:24" ht="15" customHeight="1">
      <c r="A67" s="87" t="s">
        <v>13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28"/>
    </row>
    <row r="68" spans="1:24" ht="14.2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28"/>
    </row>
  </sheetData>
  <sheetProtection/>
  <mergeCells count="27">
    <mergeCell ref="R4:R7"/>
    <mergeCell ref="B4:B7"/>
    <mergeCell ref="C4:C5"/>
    <mergeCell ref="D4:D7"/>
    <mergeCell ref="E4:N4"/>
    <mergeCell ref="N5:N7"/>
    <mergeCell ref="Q4:Q7"/>
    <mergeCell ref="S4:W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2:W2"/>
    <mergeCell ref="W5:W7"/>
    <mergeCell ref="A6:A7"/>
    <mergeCell ref="C6:C7"/>
    <mergeCell ref="S5:S7"/>
    <mergeCell ref="T5:T7"/>
    <mergeCell ref="U5:U7"/>
    <mergeCell ref="V5:V7"/>
    <mergeCell ref="O4:O7"/>
    <mergeCell ref="P4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5.09765625" style="86" customWidth="1"/>
    <col min="2" max="7" width="10.09765625" style="86" customWidth="1"/>
    <col min="8" max="8" width="11.09765625" style="86" customWidth="1"/>
    <col min="9" max="14" width="10.09765625" style="86" customWidth="1"/>
    <col min="15" max="15" width="11.09765625" style="86" customWidth="1"/>
    <col min="16" max="19" width="10.09765625" style="86" customWidth="1"/>
    <col min="20" max="20" width="10.5" style="86" customWidth="1"/>
    <col min="21" max="22" width="10.09765625" style="86" customWidth="1"/>
    <col min="23" max="23" width="12.3984375" style="86" customWidth="1"/>
    <col min="24" max="16384" width="10.59765625" style="86" customWidth="1"/>
  </cols>
  <sheetData>
    <row r="1" spans="1:23" s="85" customFormat="1" ht="19.5" customHeight="1">
      <c r="A1" s="2" t="s">
        <v>245</v>
      </c>
      <c r="W1" s="3" t="s">
        <v>444</v>
      </c>
    </row>
    <row r="2" spans="1:23" ht="19.5" customHeight="1">
      <c r="A2" s="325" t="s">
        <v>225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</row>
    <row r="3" spans="1:23" ht="18" customHeight="1" thickBot="1">
      <c r="A3" s="86" t="s">
        <v>30</v>
      </c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56"/>
      <c r="M3" s="256"/>
      <c r="N3" s="111"/>
      <c r="O3" s="111"/>
      <c r="P3" s="111"/>
      <c r="Q3" s="111"/>
      <c r="R3" s="111"/>
      <c r="S3" s="111"/>
      <c r="T3" s="111"/>
      <c r="U3" s="111"/>
      <c r="V3" s="111"/>
      <c r="W3" s="62" t="s">
        <v>71</v>
      </c>
    </row>
    <row r="4" spans="1:23" ht="16.5" customHeight="1">
      <c r="A4" s="229" t="s">
        <v>32</v>
      </c>
      <c r="B4" s="350" t="s">
        <v>420</v>
      </c>
      <c r="C4" s="350" t="s">
        <v>421</v>
      </c>
      <c r="D4" s="353" t="s">
        <v>360</v>
      </c>
      <c r="E4" s="506" t="s">
        <v>410</v>
      </c>
      <c r="F4" s="507"/>
      <c r="G4" s="507"/>
      <c r="H4" s="507"/>
      <c r="I4" s="507"/>
      <c r="J4" s="507"/>
      <c r="K4" s="507"/>
      <c r="L4" s="507"/>
      <c r="M4" s="507"/>
      <c r="N4" s="530"/>
      <c r="O4" s="514" t="s">
        <v>434</v>
      </c>
      <c r="P4" s="514" t="s">
        <v>431</v>
      </c>
      <c r="Q4" s="514" t="s">
        <v>433</v>
      </c>
      <c r="R4" s="514" t="s">
        <v>432</v>
      </c>
      <c r="S4" s="404" t="s">
        <v>441</v>
      </c>
      <c r="T4" s="339"/>
      <c r="U4" s="339"/>
      <c r="V4" s="339"/>
      <c r="W4" s="339"/>
    </row>
    <row r="5" spans="1:23" ht="16.5" customHeight="1">
      <c r="A5" s="241"/>
      <c r="B5" s="455"/>
      <c r="C5" s="529"/>
      <c r="D5" s="424"/>
      <c r="E5" s="513" t="s">
        <v>422</v>
      </c>
      <c r="F5" s="468" t="s">
        <v>418</v>
      </c>
      <c r="G5" s="513" t="s">
        <v>423</v>
      </c>
      <c r="H5" s="519" t="s">
        <v>424</v>
      </c>
      <c r="I5" s="522" t="s">
        <v>425</v>
      </c>
      <c r="J5" s="525" t="s">
        <v>426</v>
      </c>
      <c r="K5" s="513" t="s">
        <v>427</v>
      </c>
      <c r="L5" s="528" t="s">
        <v>428</v>
      </c>
      <c r="M5" s="528" t="s">
        <v>429</v>
      </c>
      <c r="N5" s="513" t="s">
        <v>430</v>
      </c>
      <c r="O5" s="515"/>
      <c r="P5" s="517"/>
      <c r="Q5" s="517"/>
      <c r="R5" s="517"/>
      <c r="S5" s="513" t="s">
        <v>437</v>
      </c>
      <c r="T5" s="513" t="s">
        <v>435</v>
      </c>
      <c r="U5" s="467" t="s">
        <v>419</v>
      </c>
      <c r="V5" s="467" t="s">
        <v>73</v>
      </c>
      <c r="W5" s="508" t="s">
        <v>436</v>
      </c>
    </row>
    <row r="6" spans="1:23" ht="16.5" customHeight="1">
      <c r="A6" s="469" t="s">
        <v>440</v>
      </c>
      <c r="B6" s="455"/>
      <c r="C6" s="512" t="s">
        <v>438</v>
      </c>
      <c r="D6" s="424"/>
      <c r="E6" s="455"/>
      <c r="F6" s="455"/>
      <c r="G6" s="455"/>
      <c r="H6" s="520"/>
      <c r="I6" s="523"/>
      <c r="J6" s="526"/>
      <c r="K6" s="455"/>
      <c r="L6" s="455"/>
      <c r="M6" s="529"/>
      <c r="N6" s="455"/>
      <c r="O6" s="515"/>
      <c r="P6" s="517"/>
      <c r="Q6" s="517"/>
      <c r="R6" s="517"/>
      <c r="S6" s="455"/>
      <c r="T6" s="455"/>
      <c r="U6" s="424"/>
      <c r="V6" s="424"/>
      <c r="W6" s="509"/>
    </row>
    <row r="7" spans="1:23" ht="16.5" customHeight="1">
      <c r="A7" s="470"/>
      <c r="B7" s="456"/>
      <c r="C7" s="382"/>
      <c r="D7" s="425"/>
      <c r="E7" s="456"/>
      <c r="F7" s="456"/>
      <c r="G7" s="456"/>
      <c r="H7" s="521"/>
      <c r="I7" s="524"/>
      <c r="J7" s="527"/>
      <c r="K7" s="456"/>
      <c r="L7" s="456"/>
      <c r="M7" s="382"/>
      <c r="N7" s="456"/>
      <c r="O7" s="516"/>
      <c r="P7" s="518"/>
      <c r="Q7" s="518"/>
      <c r="R7" s="518"/>
      <c r="S7" s="456"/>
      <c r="T7" s="456"/>
      <c r="U7" s="425"/>
      <c r="V7" s="425"/>
      <c r="W7" s="510"/>
    </row>
    <row r="8" spans="1:24" s="4" customFormat="1" ht="16.5" customHeight="1">
      <c r="A8" s="13" t="s">
        <v>47</v>
      </c>
      <c r="B8" s="26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3" ht="16.5" customHeight="1">
      <c r="A9" s="96" t="s">
        <v>405</v>
      </c>
      <c r="B9" s="83">
        <v>16199</v>
      </c>
      <c r="C9" s="75">
        <v>8324</v>
      </c>
      <c r="D9" s="75">
        <v>113</v>
      </c>
      <c r="E9" s="75">
        <f>SUM(F9:N9)</f>
        <v>2984</v>
      </c>
      <c r="F9" s="75">
        <v>1355</v>
      </c>
      <c r="G9" s="75">
        <v>275</v>
      </c>
      <c r="H9" s="75">
        <v>429</v>
      </c>
      <c r="I9" s="75">
        <v>115</v>
      </c>
      <c r="J9" s="75">
        <v>47</v>
      </c>
      <c r="K9" s="75">
        <v>351</v>
      </c>
      <c r="L9" s="75">
        <v>30</v>
      </c>
      <c r="M9" s="75">
        <v>132</v>
      </c>
      <c r="N9" s="75">
        <v>250</v>
      </c>
      <c r="O9" s="72" t="s">
        <v>223</v>
      </c>
      <c r="P9" s="75">
        <v>778</v>
      </c>
      <c r="Q9" s="75">
        <v>3853</v>
      </c>
      <c r="R9" s="75">
        <v>444</v>
      </c>
      <c r="S9" s="75">
        <v>7875</v>
      </c>
      <c r="T9" s="75">
        <v>1795</v>
      </c>
      <c r="U9" s="75">
        <v>1196</v>
      </c>
      <c r="V9" s="75">
        <v>1606</v>
      </c>
      <c r="W9" s="75">
        <v>3279</v>
      </c>
    </row>
    <row r="10" spans="1:24" ht="16.5" customHeight="1">
      <c r="A10" s="164">
        <v>7</v>
      </c>
      <c r="B10" s="83">
        <v>15903</v>
      </c>
      <c r="C10" s="75">
        <v>8146</v>
      </c>
      <c r="D10" s="75">
        <v>126</v>
      </c>
      <c r="E10" s="75">
        <f>SUM(F10:N10)</f>
        <v>2962</v>
      </c>
      <c r="F10" s="75">
        <v>1322</v>
      </c>
      <c r="G10" s="75">
        <v>165</v>
      </c>
      <c r="H10" s="75">
        <v>326</v>
      </c>
      <c r="I10" s="75">
        <v>140</v>
      </c>
      <c r="J10" s="75">
        <v>26</v>
      </c>
      <c r="K10" s="75">
        <v>482</v>
      </c>
      <c r="L10" s="75">
        <v>59</v>
      </c>
      <c r="M10" s="75">
        <v>215</v>
      </c>
      <c r="N10" s="75">
        <v>227</v>
      </c>
      <c r="O10" s="72" t="s">
        <v>223</v>
      </c>
      <c r="P10" s="75">
        <v>859</v>
      </c>
      <c r="Q10" s="75">
        <v>3595</v>
      </c>
      <c r="R10" s="75">
        <v>466</v>
      </c>
      <c r="S10" s="75">
        <v>7757</v>
      </c>
      <c r="T10" s="75">
        <v>1856</v>
      </c>
      <c r="U10" s="75">
        <v>1302</v>
      </c>
      <c r="V10" s="75">
        <v>1764</v>
      </c>
      <c r="W10" s="75">
        <v>2836</v>
      </c>
      <c r="X10" s="28"/>
    </row>
    <row r="11" spans="1:24" s="4" customFormat="1" ht="16.5" customHeight="1">
      <c r="A11" s="224">
        <v>8</v>
      </c>
      <c r="B11" s="258">
        <v>19702</v>
      </c>
      <c r="C11" s="259">
        <v>12576</v>
      </c>
      <c r="D11" s="259">
        <v>230</v>
      </c>
      <c r="E11" s="259">
        <v>3527</v>
      </c>
      <c r="F11" s="259">
        <v>1525</v>
      </c>
      <c r="G11" s="259">
        <v>294</v>
      </c>
      <c r="H11" s="259">
        <v>250</v>
      </c>
      <c r="I11" s="259">
        <v>223</v>
      </c>
      <c r="J11" s="259">
        <v>59</v>
      </c>
      <c r="K11" s="259">
        <v>192</v>
      </c>
      <c r="L11" s="259">
        <v>221</v>
      </c>
      <c r="M11" s="259">
        <v>555</v>
      </c>
      <c r="N11" s="259">
        <v>209</v>
      </c>
      <c r="O11" s="260" t="s">
        <v>223</v>
      </c>
      <c r="P11" s="259">
        <v>1575</v>
      </c>
      <c r="Q11" s="259">
        <v>5732</v>
      </c>
      <c r="R11" s="259">
        <v>1187</v>
      </c>
      <c r="S11" s="259">
        <v>7126</v>
      </c>
      <c r="T11" s="259">
        <v>1954</v>
      </c>
      <c r="U11" s="259">
        <v>1035</v>
      </c>
      <c r="V11" s="259">
        <v>1240</v>
      </c>
      <c r="W11" s="259">
        <v>2877</v>
      </c>
      <c r="X11" s="103"/>
    </row>
    <row r="12" spans="1:24" ht="16.5" customHeight="1">
      <c r="A12" s="29"/>
      <c r="B12" s="77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28"/>
    </row>
    <row r="13" spans="1:24" ht="16.5" customHeight="1">
      <c r="A13" s="96" t="s">
        <v>406</v>
      </c>
      <c r="B13" s="64">
        <f>SUM(C13,S13)</f>
        <v>18394</v>
      </c>
      <c r="C13" s="28">
        <v>11661</v>
      </c>
      <c r="D13" s="28">
        <v>126</v>
      </c>
      <c r="E13" s="28">
        <f>SUM(F13:N13)</f>
        <v>3408</v>
      </c>
      <c r="F13" s="28">
        <v>1248</v>
      </c>
      <c r="G13" s="28">
        <v>292</v>
      </c>
      <c r="H13" s="28">
        <v>181</v>
      </c>
      <c r="I13" s="28">
        <v>217</v>
      </c>
      <c r="J13" s="28">
        <v>49</v>
      </c>
      <c r="K13" s="28">
        <v>490</v>
      </c>
      <c r="L13" s="28">
        <v>202</v>
      </c>
      <c r="M13" s="28">
        <v>547</v>
      </c>
      <c r="N13" s="28">
        <v>182</v>
      </c>
      <c r="O13" s="72" t="s">
        <v>223</v>
      </c>
      <c r="P13" s="28">
        <v>1032</v>
      </c>
      <c r="Q13" s="28">
        <v>5489</v>
      </c>
      <c r="R13" s="28">
        <v>1252</v>
      </c>
      <c r="S13" s="28">
        <f>SUM(T13:W13)</f>
        <v>6733</v>
      </c>
      <c r="T13" s="28">
        <v>1602</v>
      </c>
      <c r="U13" s="28">
        <v>1088</v>
      </c>
      <c r="V13" s="28">
        <v>1436</v>
      </c>
      <c r="W13" s="28">
        <v>2607</v>
      </c>
      <c r="X13" s="28"/>
    </row>
    <row r="14" spans="1:24" ht="16.5" customHeight="1">
      <c r="A14" s="232">
        <v>2</v>
      </c>
      <c r="B14" s="64">
        <f aca="true" t="shared" si="0" ref="B14:B30">SUM(C14,S14)</f>
        <v>19627</v>
      </c>
      <c r="C14" s="28">
        <v>12662</v>
      </c>
      <c r="D14" s="28">
        <v>284</v>
      </c>
      <c r="E14" s="28">
        <f aca="true" t="shared" si="1" ref="E14:E29">SUM(F14:N14)</f>
        <v>3373</v>
      </c>
      <c r="F14" s="28">
        <v>1459</v>
      </c>
      <c r="G14" s="28">
        <v>303</v>
      </c>
      <c r="H14" s="28">
        <v>161</v>
      </c>
      <c r="I14" s="28">
        <v>263</v>
      </c>
      <c r="J14" s="28">
        <v>55</v>
      </c>
      <c r="K14" s="28">
        <v>124</v>
      </c>
      <c r="L14" s="28">
        <v>231</v>
      </c>
      <c r="M14" s="28">
        <v>581</v>
      </c>
      <c r="N14" s="28">
        <v>196</v>
      </c>
      <c r="O14" s="72" t="s">
        <v>223</v>
      </c>
      <c r="P14" s="28">
        <v>1786</v>
      </c>
      <c r="Q14" s="28">
        <v>5652</v>
      </c>
      <c r="R14" s="28">
        <v>1251</v>
      </c>
      <c r="S14" s="28">
        <f aca="true" t="shared" si="2" ref="S14:S30">SUM(T14:W14)</f>
        <v>6965</v>
      </c>
      <c r="T14" s="28">
        <v>1540</v>
      </c>
      <c r="U14" s="28">
        <v>1086</v>
      </c>
      <c r="V14" s="28">
        <v>1435</v>
      </c>
      <c r="W14" s="28">
        <v>2904</v>
      </c>
      <c r="X14" s="28"/>
    </row>
    <row r="15" spans="1:24" ht="16.5" customHeight="1">
      <c r="A15" s="232">
        <v>3</v>
      </c>
      <c r="B15" s="64">
        <f t="shared" si="0"/>
        <v>18601</v>
      </c>
      <c r="C15" s="28">
        <v>12138</v>
      </c>
      <c r="D15" s="28">
        <v>253</v>
      </c>
      <c r="E15" s="28">
        <f t="shared" si="1"/>
        <v>3430</v>
      </c>
      <c r="F15" s="28">
        <v>1491</v>
      </c>
      <c r="G15" s="28">
        <v>296</v>
      </c>
      <c r="H15" s="28">
        <v>161</v>
      </c>
      <c r="I15" s="28">
        <v>231</v>
      </c>
      <c r="J15" s="28">
        <v>57</v>
      </c>
      <c r="K15" s="28">
        <v>189</v>
      </c>
      <c r="L15" s="28">
        <v>236</v>
      </c>
      <c r="M15" s="28">
        <v>567</v>
      </c>
      <c r="N15" s="28">
        <v>202</v>
      </c>
      <c r="O15" s="72" t="s">
        <v>223</v>
      </c>
      <c r="P15" s="28">
        <v>1663</v>
      </c>
      <c r="Q15" s="28">
        <v>5275</v>
      </c>
      <c r="R15" s="28">
        <v>1196</v>
      </c>
      <c r="S15" s="28">
        <f t="shared" si="2"/>
        <v>6463</v>
      </c>
      <c r="T15" s="28">
        <v>1615</v>
      </c>
      <c r="U15" s="28">
        <v>961</v>
      </c>
      <c r="V15" s="28">
        <v>1017</v>
      </c>
      <c r="W15" s="28">
        <v>2870</v>
      </c>
      <c r="X15" s="28"/>
    </row>
    <row r="16" spans="1:24" ht="16.5" customHeight="1">
      <c r="A16" s="232">
        <v>4</v>
      </c>
      <c r="B16" s="64">
        <f t="shared" si="0"/>
        <v>19104</v>
      </c>
      <c r="C16" s="28">
        <v>12638</v>
      </c>
      <c r="D16" s="28">
        <v>213</v>
      </c>
      <c r="E16" s="28">
        <f t="shared" si="1"/>
        <v>3423</v>
      </c>
      <c r="F16" s="28">
        <v>1517</v>
      </c>
      <c r="G16" s="28">
        <v>308</v>
      </c>
      <c r="H16" s="28">
        <v>181</v>
      </c>
      <c r="I16" s="28">
        <v>234</v>
      </c>
      <c r="J16" s="28">
        <v>55</v>
      </c>
      <c r="K16" s="28">
        <v>124</v>
      </c>
      <c r="L16" s="28">
        <v>231</v>
      </c>
      <c r="M16" s="28">
        <v>571</v>
      </c>
      <c r="N16" s="28">
        <v>202</v>
      </c>
      <c r="O16" s="72" t="s">
        <v>223</v>
      </c>
      <c r="P16" s="28">
        <v>1660</v>
      </c>
      <c r="Q16" s="28">
        <v>5687</v>
      </c>
      <c r="R16" s="28">
        <v>1325</v>
      </c>
      <c r="S16" s="28">
        <f t="shared" si="2"/>
        <v>6466</v>
      </c>
      <c r="T16" s="28">
        <v>1588</v>
      </c>
      <c r="U16" s="28">
        <v>1000</v>
      </c>
      <c r="V16" s="28">
        <v>1039</v>
      </c>
      <c r="W16" s="28">
        <v>2839</v>
      </c>
      <c r="X16" s="28"/>
    </row>
    <row r="17" spans="1:24" ht="16.5" customHeight="1">
      <c r="A17" s="233"/>
      <c r="B17" s="77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28"/>
    </row>
    <row r="18" spans="1:24" ht="16.5" customHeight="1">
      <c r="A18" s="232">
        <v>5</v>
      </c>
      <c r="B18" s="64">
        <f t="shared" si="0"/>
        <v>19127</v>
      </c>
      <c r="C18" s="28">
        <v>12391</v>
      </c>
      <c r="D18" s="28">
        <v>202</v>
      </c>
      <c r="E18" s="28">
        <f t="shared" si="1"/>
        <v>3523</v>
      </c>
      <c r="F18" s="28">
        <v>1532</v>
      </c>
      <c r="G18" s="28">
        <v>311</v>
      </c>
      <c r="H18" s="28">
        <v>262</v>
      </c>
      <c r="I18" s="28">
        <v>228</v>
      </c>
      <c r="J18" s="28">
        <v>56</v>
      </c>
      <c r="K18" s="28">
        <v>124</v>
      </c>
      <c r="L18" s="28">
        <v>225</v>
      </c>
      <c r="M18" s="28">
        <v>571</v>
      </c>
      <c r="N18" s="28">
        <v>214</v>
      </c>
      <c r="O18" s="72" t="s">
        <v>223</v>
      </c>
      <c r="P18" s="28">
        <v>1614</v>
      </c>
      <c r="Q18" s="28">
        <v>5370</v>
      </c>
      <c r="R18" s="28">
        <v>1324</v>
      </c>
      <c r="S18" s="28">
        <f t="shared" si="2"/>
        <v>6736</v>
      </c>
      <c r="T18" s="28">
        <v>1596</v>
      </c>
      <c r="U18" s="28">
        <v>1113</v>
      </c>
      <c r="V18" s="28">
        <v>1146</v>
      </c>
      <c r="W18" s="28">
        <v>2881</v>
      </c>
      <c r="X18" s="28"/>
    </row>
    <row r="19" spans="1:24" ht="16.5" customHeight="1">
      <c r="A19" s="232">
        <v>6</v>
      </c>
      <c r="B19" s="64">
        <f t="shared" si="0"/>
        <v>19647</v>
      </c>
      <c r="C19" s="28">
        <v>12426</v>
      </c>
      <c r="D19" s="28">
        <v>182</v>
      </c>
      <c r="E19" s="28">
        <f t="shared" si="1"/>
        <v>3531</v>
      </c>
      <c r="F19" s="28">
        <v>1568</v>
      </c>
      <c r="G19" s="28">
        <v>307</v>
      </c>
      <c r="H19" s="28">
        <v>266</v>
      </c>
      <c r="I19" s="28">
        <v>228</v>
      </c>
      <c r="J19" s="28">
        <v>54</v>
      </c>
      <c r="K19" s="28">
        <v>135</v>
      </c>
      <c r="L19" s="28">
        <v>223</v>
      </c>
      <c r="M19" s="28">
        <v>574</v>
      </c>
      <c r="N19" s="28">
        <v>176</v>
      </c>
      <c r="O19" s="72" t="s">
        <v>223</v>
      </c>
      <c r="P19" s="28">
        <v>1607</v>
      </c>
      <c r="Q19" s="28">
        <v>5424</v>
      </c>
      <c r="R19" s="28">
        <v>1333</v>
      </c>
      <c r="S19" s="28">
        <f t="shared" si="2"/>
        <v>7221</v>
      </c>
      <c r="T19" s="28">
        <v>2054</v>
      </c>
      <c r="U19" s="28">
        <v>1130</v>
      </c>
      <c r="V19" s="28">
        <v>1147</v>
      </c>
      <c r="W19" s="28">
        <v>2890</v>
      </c>
      <c r="X19" s="28"/>
    </row>
    <row r="20" spans="1:24" ht="16.5" customHeight="1">
      <c r="A20" s="232">
        <v>7</v>
      </c>
      <c r="B20" s="64">
        <f t="shared" si="0"/>
        <v>19646</v>
      </c>
      <c r="C20" s="28">
        <v>12709</v>
      </c>
      <c r="D20" s="28">
        <v>269</v>
      </c>
      <c r="E20" s="28">
        <f t="shared" si="1"/>
        <v>3621</v>
      </c>
      <c r="F20" s="28">
        <v>1557</v>
      </c>
      <c r="G20" s="28">
        <v>313</v>
      </c>
      <c r="H20" s="28">
        <v>266</v>
      </c>
      <c r="I20" s="28">
        <v>228</v>
      </c>
      <c r="J20" s="28">
        <v>54</v>
      </c>
      <c r="K20" s="28">
        <v>135</v>
      </c>
      <c r="L20" s="28">
        <v>229</v>
      </c>
      <c r="M20" s="28">
        <v>634</v>
      </c>
      <c r="N20" s="28">
        <v>205</v>
      </c>
      <c r="O20" s="72" t="s">
        <v>223</v>
      </c>
      <c r="P20" s="28">
        <v>1634</v>
      </c>
      <c r="Q20" s="28">
        <v>5588</v>
      </c>
      <c r="R20" s="28">
        <v>1239</v>
      </c>
      <c r="S20" s="28">
        <f t="shared" si="2"/>
        <v>6937</v>
      </c>
      <c r="T20" s="28">
        <v>2008</v>
      </c>
      <c r="U20" s="28">
        <v>1038</v>
      </c>
      <c r="V20" s="28">
        <v>991</v>
      </c>
      <c r="W20" s="28">
        <v>2900</v>
      </c>
      <c r="X20" s="28"/>
    </row>
    <row r="21" spans="1:24" ht="16.5" customHeight="1">
      <c r="A21" s="232">
        <v>8</v>
      </c>
      <c r="B21" s="64">
        <f t="shared" si="0"/>
        <v>19783</v>
      </c>
      <c r="C21" s="28">
        <v>12775</v>
      </c>
      <c r="D21" s="28">
        <v>289</v>
      </c>
      <c r="E21" s="28">
        <f t="shared" si="1"/>
        <v>3674</v>
      </c>
      <c r="F21" s="28">
        <v>1544</v>
      </c>
      <c r="G21" s="28">
        <v>303</v>
      </c>
      <c r="H21" s="28">
        <v>266</v>
      </c>
      <c r="I21" s="28">
        <v>228</v>
      </c>
      <c r="J21" s="28">
        <v>57</v>
      </c>
      <c r="K21" s="28">
        <v>158</v>
      </c>
      <c r="L21" s="28">
        <v>244</v>
      </c>
      <c r="M21" s="28">
        <v>646</v>
      </c>
      <c r="N21" s="28">
        <v>228</v>
      </c>
      <c r="O21" s="72" t="s">
        <v>223</v>
      </c>
      <c r="P21" s="28">
        <v>1637</v>
      </c>
      <c r="Q21" s="28">
        <v>5476</v>
      </c>
      <c r="R21" s="28">
        <v>1241</v>
      </c>
      <c r="S21" s="28">
        <f t="shared" si="2"/>
        <v>7008</v>
      </c>
      <c r="T21" s="28">
        <v>2142</v>
      </c>
      <c r="U21" s="28">
        <v>945</v>
      </c>
      <c r="V21" s="28">
        <v>990</v>
      </c>
      <c r="W21" s="28">
        <v>2931</v>
      </c>
      <c r="X21" s="28"/>
    </row>
    <row r="22" spans="1:24" ht="16.5" customHeight="1">
      <c r="A22" s="233"/>
      <c r="B22" s="77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28"/>
    </row>
    <row r="23" spans="1:24" ht="16.5" customHeight="1">
      <c r="A23" s="232">
        <v>9</v>
      </c>
      <c r="B23" s="64">
        <f t="shared" si="0"/>
        <v>19437</v>
      </c>
      <c r="C23" s="28">
        <v>12200</v>
      </c>
      <c r="D23" s="28">
        <v>253</v>
      </c>
      <c r="E23" s="28">
        <f t="shared" si="1"/>
        <v>3615</v>
      </c>
      <c r="F23" s="28">
        <v>1551</v>
      </c>
      <c r="G23" s="28">
        <v>317</v>
      </c>
      <c r="H23" s="28">
        <v>250</v>
      </c>
      <c r="I23" s="28">
        <v>228</v>
      </c>
      <c r="J23" s="28">
        <v>69</v>
      </c>
      <c r="K23" s="28">
        <v>158</v>
      </c>
      <c r="L23" s="28">
        <v>238</v>
      </c>
      <c r="M23" s="28">
        <v>588</v>
      </c>
      <c r="N23" s="28">
        <v>216</v>
      </c>
      <c r="O23" s="72" t="s">
        <v>223</v>
      </c>
      <c r="P23" s="28">
        <v>1578</v>
      </c>
      <c r="Q23" s="28">
        <v>5345</v>
      </c>
      <c r="R23" s="28">
        <v>1055</v>
      </c>
      <c r="S23" s="28">
        <f t="shared" si="2"/>
        <v>7237</v>
      </c>
      <c r="T23" s="28">
        <v>2101</v>
      </c>
      <c r="U23" s="28">
        <v>1041</v>
      </c>
      <c r="V23" s="28">
        <v>1282</v>
      </c>
      <c r="W23" s="28">
        <v>2813</v>
      </c>
      <c r="X23" s="28"/>
    </row>
    <row r="24" spans="1:24" ht="16.5" customHeight="1">
      <c r="A24" s="232">
        <v>10</v>
      </c>
      <c r="B24" s="64">
        <f t="shared" si="0"/>
        <v>19839</v>
      </c>
      <c r="C24" s="28">
        <v>12374</v>
      </c>
      <c r="D24" s="28">
        <v>233</v>
      </c>
      <c r="E24" s="28">
        <f t="shared" si="1"/>
        <v>3649</v>
      </c>
      <c r="F24" s="28">
        <v>1573</v>
      </c>
      <c r="G24" s="28">
        <v>309</v>
      </c>
      <c r="H24" s="28">
        <v>250</v>
      </c>
      <c r="I24" s="28">
        <v>221</v>
      </c>
      <c r="J24" s="28">
        <v>74</v>
      </c>
      <c r="K24" s="28">
        <v>181</v>
      </c>
      <c r="L24" s="28">
        <v>244</v>
      </c>
      <c r="M24" s="28">
        <v>572</v>
      </c>
      <c r="N24" s="28">
        <v>225</v>
      </c>
      <c r="O24" s="72" t="s">
        <v>223</v>
      </c>
      <c r="P24" s="28">
        <v>1601</v>
      </c>
      <c r="Q24" s="28">
        <v>5268</v>
      </c>
      <c r="R24" s="28">
        <v>1269</v>
      </c>
      <c r="S24" s="28">
        <f t="shared" si="2"/>
        <v>7465</v>
      </c>
      <c r="T24" s="28">
        <v>2090</v>
      </c>
      <c r="U24" s="28">
        <v>1076</v>
      </c>
      <c r="V24" s="28">
        <v>1314</v>
      </c>
      <c r="W24" s="28">
        <v>2985</v>
      </c>
      <c r="X24" s="28"/>
    </row>
    <row r="25" spans="1:24" ht="16.5" customHeight="1">
      <c r="A25" s="232">
        <v>11</v>
      </c>
      <c r="B25" s="64">
        <f t="shared" si="0"/>
        <v>20264</v>
      </c>
      <c r="C25" s="28">
        <v>12356</v>
      </c>
      <c r="D25" s="28">
        <v>213</v>
      </c>
      <c r="E25" s="28">
        <f t="shared" si="1"/>
        <v>3687</v>
      </c>
      <c r="F25" s="28">
        <v>1593</v>
      </c>
      <c r="G25" s="28">
        <v>301</v>
      </c>
      <c r="H25" s="28">
        <v>271</v>
      </c>
      <c r="I25" s="28">
        <v>221</v>
      </c>
      <c r="J25" s="28">
        <v>72</v>
      </c>
      <c r="K25" s="28">
        <v>203</v>
      </c>
      <c r="L25" s="28">
        <v>238</v>
      </c>
      <c r="M25" s="28">
        <v>566</v>
      </c>
      <c r="N25" s="28">
        <v>222</v>
      </c>
      <c r="O25" s="72" t="s">
        <v>223</v>
      </c>
      <c r="P25" s="28">
        <v>1619</v>
      </c>
      <c r="Q25" s="28">
        <v>5213</v>
      </c>
      <c r="R25" s="28">
        <v>1270</v>
      </c>
      <c r="S25" s="28">
        <f t="shared" si="2"/>
        <v>7908</v>
      </c>
      <c r="T25" s="28">
        <v>2602</v>
      </c>
      <c r="U25" s="28">
        <v>1038</v>
      </c>
      <c r="V25" s="28">
        <v>1407</v>
      </c>
      <c r="W25" s="28">
        <v>2861</v>
      </c>
      <c r="X25" s="28"/>
    </row>
    <row r="26" spans="1:24" ht="16.5" customHeight="1">
      <c r="A26" s="232">
        <v>12</v>
      </c>
      <c r="B26" s="64">
        <f t="shared" si="0"/>
        <v>19573</v>
      </c>
      <c r="C26" s="28">
        <v>12304</v>
      </c>
      <c r="D26" s="28">
        <v>193</v>
      </c>
      <c r="E26" s="28">
        <f t="shared" si="1"/>
        <v>3655</v>
      </c>
      <c r="F26" s="28">
        <v>1585</v>
      </c>
      <c r="G26" s="28">
        <v>308</v>
      </c>
      <c r="H26" s="28">
        <v>271</v>
      </c>
      <c r="I26" s="28">
        <v>221</v>
      </c>
      <c r="J26" s="28">
        <v>74</v>
      </c>
      <c r="K26" s="28">
        <v>203</v>
      </c>
      <c r="L26" s="28">
        <v>244</v>
      </c>
      <c r="M26" s="28">
        <v>531</v>
      </c>
      <c r="N26" s="28">
        <v>218</v>
      </c>
      <c r="O26" s="72" t="s">
        <v>223</v>
      </c>
      <c r="P26" s="28">
        <v>1586</v>
      </c>
      <c r="Q26" s="28">
        <v>5251</v>
      </c>
      <c r="R26" s="28">
        <v>1270</v>
      </c>
      <c r="S26" s="28">
        <f t="shared" si="2"/>
        <v>7269</v>
      </c>
      <c r="T26" s="28">
        <v>2160</v>
      </c>
      <c r="U26" s="28">
        <v>961</v>
      </c>
      <c r="V26" s="28">
        <v>1248</v>
      </c>
      <c r="W26" s="28">
        <v>2900</v>
      </c>
      <c r="X26" s="28"/>
    </row>
    <row r="27" spans="1:24" ht="16.5" customHeight="1">
      <c r="A27" s="231"/>
      <c r="B27" s="7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28"/>
      <c r="X27" s="28"/>
    </row>
    <row r="28" spans="1:24" s="4" customFormat="1" ht="16.5" customHeight="1">
      <c r="A28" s="24" t="s">
        <v>42</v>
      </c>
      <c r="B28" s="77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103"/>
    </row>
    <row r="29" spans="1:24" ht="16.5" customHeight="1">
      <c r="A29" s="96" t="s">
        <v>405</v>
      </c>
      <c r="B29" s="64">
        <f t="shared" si="0"/>
        <v>3917</v>
      </c>
      <c r="C29" s="72">
        <v>1330</v>
      </c>
      <c r="D29" s="72" t="s">
        <v>246</v>
      </c>
      <c r="E29" s="28">
        <f t="shared" si="1"/>
        <v>494</v>
      </c>
      <c r="F29" s="72">
        <v>240</v>
      </c>
      <c r="G29" s="72">
        <v>66</v>
      </c>
      <c r="H29" s="72">
        <v>26</v>
      </c>
      <c r="I29" s="72">
        <v>4</v>
      </c>
      <c r="J29" s="72">
        <v>3</v>
      </c>
      <c r="K29" s="72">
        <v>73</v>
      </c>
      <c r="L29" s="72" t="s">
        <v>246</v>
      </c>
      <c r="M29" s="72">
        <v>8</v>
      </c>
      <c r="N29" s="72">
        <v>74</v>
      </c>
      <c r="O29" s="72" t="s">
        <v>223</v>
      </c>
      <c r="P29" s="72">
        <v>516</v>
      </c>
      <c r="Q29" s="72">
        <v>297</v>
      </c>
      <c r="R29" s="72" t="s">
        <v>246</v>
      </c>
      <c r="S29" s="28">
        <v>2587</v>
      </c>
      <c r="T29" s="72">
        <v>582</v>
      </c>
      <c r="U29" s="72">
        <v>293</v>
      </c>
      <c r="V29" s="72">
        <v>543</v>
      </c>
      <c r="W29" s="72">
        <v>1168</v>
      </c>
      <c r="X29" s="28"/>
    </row>
    <row r="30" spans="1:24" ht="16.5" customHeight="1">
      <c r="A30" s="164">
        <v>7</v>
      </c>
      <c r="B30" s="64">
        <f t="shared" si="0"/>
        <v>3812</v>
      </c>
      <c r="C30" s="72">
        <v>1408</v>
      </c>
      <c r="D30" s="72" t="s">
        <v>246</v>
      </c>
      <c r="E30" s="28">
        <v>482</v>
      </c>
      <c r="F30" s="72">
        <v>232</v>
      </c>
      <c r="G30" s="72">
        <v>34</v>
      </c>
      <c r="H30" s="72">
        <v>12</v>
      </c>
      <c r="I30" s="72">
        <v>10</v>
      </c>
      <c r="J30" s="72">
        <v>3</v>
      </c>
      <c r="K30" s="72">
        <v>91</v>
      </c>
      <c r="L30" s="72" t="s">
        <v>246</v>
      </c>
      <c r="M30" s="72">
        <v>21</v>
      </c>
      <c r="N30" s="72">
        <v>78</v>
      </c>
      <c r="O30" s="72" t="s">
        <v>223</v>
      </c>
      <c r="P30" s="72">
        <v>574</v>
      </c>
      <c r="Q30" s="72">
        <v>322</v>
      </c>
      <c r="R30" s="72" t="s">
        <v>246</v>
      </c>
      <c r="S30" s="28">
        <f t="shared" si="2"/>
        <v>2404</v>
      </c>
      <c r="T30" s="72">
        <v>607</v>
      </c>
      <c r="U30" s="72">
        <v>349</v>
      </c>
      <c r="V30" s="72">
        <v>625</v>
      </c>
      <c r="W30" s="72">
        <v>823</v>
      </c>
      <c r="X30" s="28"/>
    </row>
    <row r="31" spans="1:24" s="4" customFormat="1" ht="16.5" customHeight="1">
      <c r="A31" s="224">
        <v>8</v>
      </c>
      <c r="B31" s="261">
        <v>3759</v>
      </c>
      <c r="C31" s="260">
        <v>2199</v>
      </c>
      <c r="D31" s="260">
        <v>13</v>
      </c>
      <c r="E31" s="260">
        <v>492</v>
      </c>
      <c r="F31" s="260">
        <v>190</v>
      </c>
      <c r="G31" s="260">
        <v>92</v>
      </c>
      <c r="H31" s="260">
        <f>AVERAGE(H33:H36,H38:H41,H43:H46)</f>
        <v>5</v>
      </c>
      <c r="I31" s="260">
        <v>1</v>
      </c>
      <c r="J31" s="260">
        <f>AVERAGE(J33:J36,J38:J41,J43:J46)</f>
        <v>3.1666666666666665</v>
      </c>
      <c r="K31" s="260">
        <v>51</v>
      </c>
      <c r="L31" s="260">
        <v>34</v>
      </c>
      <c r="M31" s="260">
        <v>86</v>
      </c>
      <c r="N31" s="260">
        <v>30</v>
      </c>
      <c r="O31" s="260" t="s">
        <v>223</v>
      </c>
      <c r="P31" s="260">
        <v>861</v>
      </c>
      <c r="Q31" s="260">
        <v>766</v>
      </c>
      <c r="R31" s="260" t="s">
        <v>246</v>
      </c>
      <c r="S31" s="260">
        <v>1560</v>
      </c>
      <c r="T31" s="260">
        <v>494</v>
      </c>
      <c r="U31" s="260">
        <v>97</v>
      </c>
      <c r="V31" s="260">
        <v>345</v>
      </c>
      <c r="W31" s="260">
        <v>591</v>
      </c>
      <c r="X31" s="103"/>
    </row>
    <row r="32" spans="1:24" ht="16.5" customHeight="1">
      <c r="A32" s="29"/>
      <c r="B32" s="77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28"/>
    </row>
    <row r="33" spans="1:24" ht="16.5" customHeight="1">
      <c r="A33" s="96" t="s">
        <v>406</v>
      </c>
      <c r="B33" s="83">
        <f>SUM(C33,S33)</f>
        <v>3380</v>
      </c>
      <c r="C33" s="75">
        <v>1657</v>
      </c>
      <c r="D33" s="72" t="s">
        <v>246</v>
      </c>
      <c r="E33" s="28">
        <f>SUM(F33:N33)</f>
        <v>595</v>
      </c>
      <c r="F33" s="72">
        <v>161</v>
      </c>
      <c r="G33" s="72">
        <v>75</v>
      </c>
      <c r="H33" s="72">
        <v>5</v>
      </c>
      <c r="I33" s="72" t="s">
        <v>246</v>
      </c>
      <c r="J33" s="72">
        <v>2</v>
      </c>
      <c r="K33" s="72">
        <v>208</v>
      </c>
      <c r="L33" s="72">
        <v>45</v>
      </c>
      <c r="M33" s="72">
        <v>91</v>
      </c>
      <c r="N33" s="72">
        <v>8</v>
      </c>
      <c r="O33" s="72" t="s">
        <v>223</v>
      </c>
      <c r="P33" s="72">
        <v>320</v>
      </c>
      <c r="Q33" s="72">
        <v>680</v>
      </c>
      <c r="R33" s="72" t="s">
        <v>246</v>
      </c>
      <c r="S33" s="28">
        <f>SUM(T33:W33)</f>
        <v>1723</v>
      </c>
      <c r="T33" s="72">
        <v>452</v>
      </c>
      <c r="U33" s="72">
        <v>84</v>
      </c>
      <c r="V33" s="72">
        <v>604</v>
      </c>
      <c r="W33" s="72">
        <v>583</v>
      </c>
      <c r="X33" s="28"/>
    </row>
    <row r="34" spans="1:24" ht="16.5" customHeight="1">
      <c r="A34" s="232">
        <v>2</v>
      </c>
      <c r="B34" s="83">
        <f>SUM(C34,S34)</f>
        <v>3909</v>
      </c>
      <c r="C34" s="75">
        <v>2288</v>
      </c>
      <c r="D34" s="75">
        <v>40</v>
      </c>
      <c r="E34" s="28">
        <f aca="true" t="shared" si="3" ref="E34:E46">SUM(F34:N34)</f>
        <v>489</v>
      </c>
      <c r="F34" s="72">
        <v>185</v>
      </c>
      <c r="G34" s="72">
        <v>87</v>
      </c>
      <c r="H34" s="72">
        <v>5</v>
      </c>
      <c r="I34" s="72" t="s">
        <v>246</v>
      </c>
      <c r="J34" s="72">
        <v>4</v>
      </c>
      <c r="K34" s="72">
        <v>41</v>
      </c>
      <c r="L34" s="72">
        <v>50</v>
      </c>
      <c r="M34" s="72">
        <v>92</v>
      </c>
      <c r="N34" s="72">
        <v>25</v>
      </c>
      <c r="O34" s="72" t="s">
        <v>223</v>
      </c>
      <c r="P34" s="72">
        <v>964</v>
      </c>
      <c r="Q34" s="72">
        <v>733</v>
      </c>
      <c r="R34" s="72" t="s">
        <v>246</v>
      </c>
      <c r="S34" s="28">
        <f aca="true" t="shared" si="4" ref="S34:S46">SUM(T34:W34)</f>
        <v>1621</v>
      </c>
      <c r="T34" s="72">
        <v>458</v>
      </c>
      <c r="U34" s="72">
        <v>86</v>
      </c>
      <c r="V34" s="72">
        <v>474</v>
      </c>
      <c r="W34" s="72">
        <v>603</v>
      </c>
      <c r="X34" s="28"/>
    </row>
    <row r="35" spans="1:24" ht="16.5" customHeight="1">
      <c r="A35" s="232">
        <v>3</v>
      </c>
      <c r="B35" s="83">
        <f aca="true" t="shared" si="5" ref="B35:B50">SUM(C35,S35)</f>
        <v>3479</v>
      </c>
      <c r="C35" s="75">
        <v>2028</v>
      </c>
      <c r="D35" s="75">
        <v>40</v>
      </c>
      <c r="E35" s="28">
        <f t="shared" si="3"/>
        <v>519</v>
      </c>
      <c r="F35" s="72">
        <v>178</v>
      </c>
      <c r="G35" s="72">
        <v>89</v>
      </c>
      <c r="H35" s="72">
        <v>5</v>
      </c>
      <c r="I35" s="72" t="s">
        <v>246</v>
      </c>
      <c r="J35" s="72">
        <v>4</v>
      </c>
      <c r="K35" s="72">
        <v>69</v>
      </c>
      <c r="L35" s="72">
        <v>55</v>
      </c>
      <c r="M35" s="72">
        <v>91</v>
      </c>
      <c r="N35" s="72">
        <v>28</v>
      </c>
      <c r="O35" s="72" t="s">
        <v>223</v>
      </c>
      <c r="P35" s="72">
        <v>864</v>
      </c>
      <c r="Q35" s="72">
        <v>543</v>
      </c>
      <c r="R35" s="72" t="s">
        <v>246</v>
      </c>
      <c r="S35" s="28">
        <f t="shared" si="4"/>
        <v>1451</v>
      </c>
      <c r="T35" s="72">
        <v>443</v>
      </c>
      <c r="U35" s="72">
        <v>73</v>
      </c>
      <c r="V35" s="72">
        <v>348</v>
      </c>
      <c r="W35" s="72">
        <v>587</v>
      </c>
      <c r="X35" s="28"/>
    </row>
    <row r="36" spans="1:24" ht="16.5" customHeight="1">
      <c r="A36" s="232">
        <v>4</v>
      </c>
      <c r="B36" s="83">
        <f t="shared" si="5"/>
        <v>3728</v>
      </c>
      <c r="C36" s="75">
        <v>2430</v>
      </c>
      <c r="D36" s="72" t="s">
        <v>246</v>
      </c>
      <c r="E36" s="28">
        <f t="shared" si="3"/>
        <v>483</v>
      </c>
      <c r="F36" s="72">
        <v>178</v>
      </c>
      <c r="G36" s="72">
        <v>98</v>
      </c>
      <c r="H36" s="72">
        <v>5</v>
      </c>
      <c r="I36" s="72" t="s">
        <v>246</v>
      </c>
      <c r="J36" s="72">
        <v>2</v>
      </c>
      <c r="K36" s="72">
        <v>41</v>
      </c>
      <c r="L36" s="72">
        <v>45</v>
      </c>
      <c r="M36" s="72">
        <v>90</v>
      </c>
      <c r="N36" s="72">
        <v>24</v>
      </c>
      <c r="O36" s="72" t="s">
        <v>223</v>
      </c>
      <c r="P36" s="72">
        <v>904</v>
      </c>
      <c r="Q36" s="72">
        <v>977</v>
      </c>
      <c r="R36" s="72" t="s">
        <v>246</v>
      </c>
      <c r="S36" s="28">
        <f t="shared" si="4"/>
        <v>1298</v>
      </c>
      <c r="T36" s="72">
        <v>415</v>
      </c>
      <c r="U36" s="72">
        <v>79</v>
      </c>
      <c r="V36" s="72">
        <v>208</v>
      </c>
      <c r="W36" s="72">
        <v>596</v>
      </c>
      <c r="X36" s="28"/>
    </row>
    <row r="37" spans="1:24" ht="16.5" customHeight="1">
      <c r="A37" s="233"/>
      <c r="B37" s="74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8"/>
    </row>
    <row r="38" spans="1:24" ht="16.5" customHeight="1">
      <c r="A38" s="232">
        <v>5</v>
      </c>
      <c r="B38" s="83">
        <f t="shared" si="5"/>
        <v>3577</v>
      </c>
      <c r="C38" s="75">
        <v>2139</v>
      </c>
      <c r="D38" s="72" t="s">
        <v>246</v>
      </c>
      <c r="E38" s="28">
        <f t="shared" si="3"/>
        <v>499</v>
      </c>
      <c r="F38" s="72">
        <v>195</v>
      </c>
      <c r="G38" s="72">
        <v>98</v>
      </c>
      <c r="H38" s="72">
        <v>5</v>
      </c>
      <c r="I38" s="72" t="s">
        <v>246</v>
      </c>
      <c r="J38" s="72">
        <v>4</v>
      </c>
      <c r="K38" s="72">
        <v>41</v>
      </c>
      <c r="L38" s="72">
        <v>34</v>
      </c>
      <c r="M38" s="72">
        <v>90</v>
      </c>
      <c r="N38" s="72">
        <v>32</v>
      </c>
      <c r="O38" s="72" t="s">
        <v>223</v>
      </c>
      <c r="P38" s="72">
        <v>854</v>
      </c>
      <c r="Q38" s="72">
        <v>720</v>
      </c>
      <c r="R38" s="72" t="s">
        <v>246</v>
      </c>
      <c r="S38" s="28">
        <f t="shared" si="4"/>
        <v>1438</v>
      </c>
      <c r="T38" s="72">
        <v>436</v>
      </c>
      <c r="U38" s="72">
        <v>97</v>
      </c>
      <c r="V38" s="72">
        <v>293</v>
      </c>
      <c r="W38" s="72">
        <v>612</v>
      </c>
      <c r="X38" s="28"/>
    </row>
    <row r="39" spans="1:24" ht="16.5" customHeight="1">
      <c r="A39" s="232">
        <v>6</v>
      </c>
      <c r="B39" s="83">
        <f t="shared" si="5"/>
        <v>3565</v>
      </c>
      <c r="C39" s="75">
        <v>2080</v>
      </c>
      <c r="D39" s="72" t="s">
        <v>246</v>
      </c>
      <c r="E39" s="28">
        <f t="shared" si="3"/>
        <v>448</v>
      </c>
      <c r="F39" s="72">
        <v>185</v>
      </c>
      <c r="G39" s="72">
        <v>94</v>
      </c>
      <c r="H39" s="72">
        <v>5</v>
      </c>
      <c r="I39" s="72" t="s">
        <v>246</v>
      </c>
      <c r="J39" s="72">
        <v>2</v>
      </c>
      <c r="K39" s="72">
        <v>30</v>
      </c>
      <c r="L39" s="72">
        <v>21</v>
      </c>
      <c r="M39" s="72">
        <v>90</v>
      </c>
      <c r="N39" s="72">
        <v>21</v>
      </c>
      <c r="O39" s="72" t="s">
        <v>223</v>
      </c>
      <c r="P39" s="72">
        <v>871</v>
      </c>
      <c r="Q39" s="72">
        <v>695</v>
      </c>
      <c r="R39" s="72" t="s">
        <v>246</v>
      </c>
      <c r="S39" s="28">
        <f t="shared" si="4"/>
        <v>1485</v>
      </c>
      <c r="T39" s="72">
        <v>516</v>
      </c>
      <c r="U39" s="72">
        <v>96</v>
      </c>
      <c r="V39" s="72">
        <v>293</v>
      </c>
      <c r="W39" s="72">
        <v>580</v>
      </c>
      <c r="X39" s="28"/>
    </row>
    <row r="40" spans="1:24" ht="16.5" customHeight="1">
      <c r="A40" s="232">
        <v>7</v>
      </c>
      <c r="B40" s="83">
        <f t="shared" si="5"/>
        <v>3536</v>
      </c>
      <c r="C40" s="75">
        <v>2152</v>
      </c>
      <c r="D40" s="75">
        <v>20</v>
      </c>
      <c r="E40" s="28">
        <f t="shared" si="3"/>
        <v>444</v>
      </c>
      <c r="F40" s="72">
        <v>164</v>
      </c>
      <c r="G40" s="72">
        <v>97</v>
      </c>
      <c r="H40" s="72">
        <v>5</v>
      </c>
      <c r="I40" s="72" t="s">
        <v>246</v>
      </c>
      <c r="J40" s="72">
        <v>2</v>
      </c>
      <c r="K40" s="72">
        <v>30</v>
      </c>
      <c r="L40" s="72">
        <v>27</v>
      </c>
      <c r="M40" s="72">
        <v>91</v>
      </c>
      <c r="N40" s="72">
        <v>28</v>
      </c>
      <c r="O40" s="72" t="s">
        <v>223</v>
      </c>
      <c r="P40" s="72">
        <v>899</v>
      </c>
      <c r="Q40" s="72">
        <v>718</v>
      </c>
      <c r="R40" s="72" t="s">
        <v>246</v>
      </c>
      <c r="S40" s="28">
        <f t="shared" si="4"/>
        <v>1384</v>
      </c>
      <c r="T40" s="72">
        <v>497</v>
      </c>
      <c r="U40" s="72">
        <v>98</v>
      </c>
      <c r="V40" s="72">
        <v>212</v>
      </c>
      <c r="W40" s="72">
        <v>577</v>
      </c>
      <c r="X40" s="28"/>
    </row>
    <row r="41" spans="1:24" ht="16.5" customHeight="1">
      <c r="A41" s="232">
        <v>8</v>
      </c>
      <c r="B41" s="83">
        <f t="shared" si="5"/>
        <v>3774</v>
      </c>
      <c r="C41" s="75">
        <v>2327</v>
      </c>
      <c r="D41" s="75">
        <v>20</v>
      </c>
      <c r="E41" s="28">
        <f t="shared" si="3"/>
        <v>480</v>
      </c>
      <c r="F41" s="72">
        <v>185</v>
      </c>
      <c r="G41" s="72">
        <v>92</v>
      </c>
      <c r="H41" s="72">
        <v>5</v>
      </c>
      <c r="I41" s="72" t="s">
        <v>246</v>
      </c>
      <c r="J41" s="72">
        <v>5</v>
      </c>
      <c r="K41" s="72">
        <v>30</v>
      </c>
      <c r="L41" s="72">
        <v>37</v>
      </c>
      <c r="M41" s="72">
        <v>97</v>
      </c>
      <c r="N41" s="72">
        <v>29</v>
      </c>
      <c r="O41" s="72" t="s">
        <v>223</v>
      </c>
      <c r="P41" s="72">
        <v>908</v>
      </c>
      <c r="Q41" s="72">
        <v>814</v>
      </c>
      <c r="R41" s="72" t="s">
        <v>246</v>
      </c>
      <c r="S41" s="28">
        <f t="shared" si="4"/>
        <v>1447</v>
      </c>
      <c r="T41" s="72">
        <v>522</v>
      </c>
      <c r="U41" s="72">
        <v>100</v>
      </c>
      <c r="V41" s="72">
        <v>212</v>
      </c>
      <c r="W41" s="72">
        <v>613</v>
      </c>
      <c r="X41" s="28"/>
    </row>
    <row r="42" spans="1:24" ht="16.5" customHeight="1">
      <c r="A42" s="233"/>
      <c r="B42" s="77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30"/>
      <c r="X42" s="28"/>
    </row>
    <row r="43" spans="1:24" ht="16.5" customHeight="1">
      <c r="A43" s="232">
        <v>9</v>
      </c>
      <c r="B43" s="83">
        <f t="shared" si="5"/>
        <v>3638</v>
      </c>
      <c r="C43" s="75">
        <v>2159</v>
      </c>
      <c r="D43" s="75">
        <v>20</v>
      </c>
      <c r="E43" s="28">
        <f t="shared" si="3"/>
        <v>481</v>
      </c>
      <c r="F43" s="72">
        <v>182</v>
      </c>
      <c r="G43" s="72">
        <v>104</v>
      </c>
      <c r="H43" s="72">
        <v>5</v>
      </c>
      <c r="I43" s="72" t="s">
        <v>246</v>
      </c>
      <c r="J43" s="72">
        <v>3</v>
      </c>
      <c r="K43" s="72">
        <v>30</v>
      </c>
      <c r="L43" s="72">
        <v>37</v>
      </c>
      <c r="M43" s="72">
        <v>96</v>
      </c>
      <c r="N43" s="72">
        <v>24</v>
      </c>
      <c r="O43" s="72" t="s">
        <v>223</v>
      </c>
      <c r="P43" s="72">
        <v>846</v>
      </c>
      <c r="Q43" s="72">
        <v>737</v>
      </c>
      <c r="R43" s="72" t="s">
        <v>246</v>
      </c>
      <c r="S43" s="28">
        <f t="shared" si="4"/>
        <v>1479</v>
      </c>
      <c r="T43" s="72">
        <v>543</v>
      </c>
      <c r="U43" s="72">
        <v>106</v>
      </c>
      <c r="V43" s="72">
        <v>258</v>
      </c>
      <c r="W43" s="72">
        <v>572</v>
      </c>
      <c r="X43" s="28"/>
    </row>
    <row r="44" spans="1:24" ht="16.5" customHeight="1">
      <c r="A44" s="232">
        <v>10</v>
      </c>
      <c r="B44" s="83">
        <f t="shared" si="5"/>
        <v>3595</v>
      </c>
      <c r="C44" s="75">
        <v>2118</v>
      </c>
      <c r="D44" s="72" t="s">
        <v>246</v>
      </c>
      <c r="E44" s="28">
        <f t="shared" si="3"/>
        <v>518</v>
      </c>
      <c r="F44" s="72">
        <v>192</v>
      </c>
      <c r="G44" s="72">
        <v>104</v>
      </c>
      <c r="H44" s="72">
        <v>5</v>
      </c>
      <c r="I44" s="72" t="s">
        <v>246</v>
      </c>
      <c r="J44" s="72">
        <v>3</v>
      </c>
      <c r="K44" s="72">
        <v>53</v>
      </c>
      <c r="L44" s="72">
        <v>37</v>
      </c>
      <c r="M44" s="72">
        <v>96</v>
      </c>
      <c r="N44" s="72">
        <v>28</v>
      </c>
      <c r="O44" s="72" t="s">
        <v>223</v>
      </c>
      <c r="P44" s="72">
        <v>861</v>
      </c>
      <c r="Q44" s="72">
        <v>664</v>
      </c>
      <c r="R44" s="72" t="s">
        <v>246</v>
      </c>
      <c r="S44" s="28">
        <f t="shared" si="4"/>
        <v>1477</v>
      </c>
      <c r="T44" s="72">
        <v>477</v>
      </c>
      <c r="U44" s="72">
        <v>117</v>
      </c>
      <c r="V44" s="72">
        <v>324</v>
      </c>
      <c r="W44" s="72">
        <v>559</v>
      </c>
      <c r="X44" s="28"/>
    </row>
    <row r="45" spans="1:24" ht="16.5" customHeight="1">
      <c r="A45" s="232">
        <v>11</v>
      </c>
      <c r="B45" s="83">
        <f t="shared" si="5"/>
        <v>3866</v>
      </c>
      <c r="C45" s="75">
        <v>2167</v>
      </c>
      <c r="D45" s="75">
        <v>20</v>
      </c>
      <c r="E45" s="28">
        <f t="shared" si="3"/>
        <v>529</v>
      </c>
      <c r="F45" s="72">
        <v>213</v>
      </c>
      <c r="G45" s="72">
        <v>104</v>
      </c>
      <c r="H45" s="72">
        <v>5</v>
      </c>
      <c r="I45" s="72" t="s">
        <v>246</v>
      </c>
      <c r="J45" s="72">
        <v>3</v>
      </c>
      <c r="K45" s="72">
        <v>53</v>
      </c>
      <c r="L45" s="72">
        <v>37</v>
      </c>
      <c r="M45" s="72">
        <v>90</v>
      </c>
      <c r="N45" s="72">
        <v>24</v>
      </c>
      <c r="O45" s="72" t="s">
        <v>223</v>
      </c>
      <c r="P45" s="72">
        <v>879</v>
      </c>
      <c r="Q45" s="72">
        <v>664</v>
      </c>
      <c r="R45" s="72" t="s">
        <v>246</v>
      </c>
      <c r="S45" s="28">
        <f t="shared" si="4"/>
        <v>1699</v>
      </c>
      <c r="T45" s="72">
        <v>634</v>
      </c>
      <c r="U45" s="72">
        <v>111</v>
      </c>
      <c r="V45" s="72">
        <v>416</v>
      </c>
      <c r="W45" s="72">
        <v>538</v>
      </c>
      <c r="X45" s="28"/>
    </row>
    <row r="46" spans="1:24" ht="16.5" customHeight="1">
      <c r="A46" s="232">
        <v>12</v>
      </c>
      <c r="B46" s="83">
        <f t="shared" si="5"/>
        <v>3702</v>
      </c>
      <c r="C46" s="75">
        <v>2170</v>
      </c>
      <c r="D46" s="72" t="s">
        <v>246</v>
      </c>
      <c r="E46" s="28">
        <f t="shared" si="3"/>
        <v>534</v>
      </c>
      <c r="F46" s="72">
        <v>206</v>
      </c>
      <c r="G46" s="72">
        <v>109</v>
      </c>
      <c r="H46" s="72">
        <v>5</v>
      </c>
      <c r="I46" s="72" t="s">
        <v>246</v>
      </c>
      <c r="J46" s="72">
        <v>4</v>
      </c>
      <c r="K46" s="72">
        <v>53</v>
      </c>
      <c r="L46" s="72">
        <v>32</v>
      </c>
      <c r="M46" s="72">
        <v>101</v>
      </c>
      <c r="N46" s="72">
        <v>24</v>
      </c>
      <c r="O46" s="72" t="s">
        <v>223</v>
      </c>
      <c r="P46" s="72">
        <v>872</v>
      </c>
      <c r="Q46" s="72">
        <v>694</v>
      </c>
      <c r="R46" s="72" t="s">
        <v>246</v>
      </c>
      <c r="S46" s="28">
        <f t="shared" si="4"/>
        <v>1532</v>
      </c>
      <c r="T46" s="72">
        <v>490</v>
      </c>
      <c r="U46" s="72">
        <v>106</v>
      </c>
      <c r="V46" s="72">
        <v>381</v>
      </c>
      <c r="W46" s="72">
        <v>555</v>
      </c>
      <c r="X46" s="28"/>
    </row>
    <row r="47" spans="1:24" ht="16.5" customHeight="1">
      <c r="A47" s="231"/>
      <c r="B47" s="7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28"/>
      <c r="V47" s="28"/>
      <c r="W47" s="28"/>
      <c r="X47" s="28"/>
    </row>
    <row r="48" spans="1:24" s="4" customFormat="1" ht="16.5" customHeight="1">
      <c r="A48" s="24" t="s">
        <v>43</v>
      </c>
      <c r="B48" s="7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103"/>
    </row>
    <row r="49" spans="1:24" ht="16.5" customHeight="1">
      <c r="A49" s="253" t="s">
        <v>405</v>
      </c>
      <c r="B49" s="83">
        <f t="shared" si="5"/>
        <v>12283</v>
      </c>
      <c r="C49" s="72">
        <v>6994</v>
      </c>
      <c r="D49" s="72">
        <v>113</v>
      </c>
      <c r="E49" s="28">
        <v>2489</v>
      </c>
      <c r="F49" s="72">
        <v>1114</v>
      </c>
      <c r="G49" s="72">
        <v>209</v>
      </c>
      <c r="H49" s="72">
        <v>402</v>
      </c>
      <c r="I49" s="72">
        <v>111</v>
      </c>
      <c r="J49" s="72">
        <v>44</v>
      </c>
      <c r="K49" s="72">
        <v>278</v>
      </c>
      <c r="L49" s="72">
        <v>30</v>
      </c>
      <c r="M49" s="72">
        <v>124</v>
      </c>
      <c r="N49" s="72">
        <v>176</v>
      </c>
      <c r="O49" s="72" t="s">
        <v>223</v>
      </c>
      <c r="P49" s="72">
        <v>262</v>
      </c>
      <c r="Q49" s="72">
        <v>3556</v>
      </c>
      <c r="R49" s="72">
        <v>444</v>
      </c>
      <c r="S49" s="28">
        <v>5289</v>
      </c>
      <c r="T49" s="72">
        <v>1212</v>
      </c>
      <c r="U49" s="72">
        <v>903</v>
      </c>
      <c r="V49" s="72">
        <v>1063</v>
      </c>
      <c r="W49" s="72">
        <v>2110</v>
      </c>
      <c r="X49" s="28"/>
    </row>
    <row r="50" spans="1:24" ht="16.5" customHeight="1">
      <c r="A50" s="248">
        <v>7</v>
      </c>
      <c r="B50" s="83">
        <f t="shared" si="5"/>
        <v>12092</v>
      </c>
      <c r="C50" s="72">
        <v>6739</v>
      </c>
      <c r="D50" s="72">
        <v>126</v>
      </c>
      <c r="E50" s="28">
        <v>2480</v>
      </c>
      <c r="F50" s="72">
        <v>1090</v>
      </c>
      <c r="G50" s="72">
        <v>131</v>
      </c>
      <c r="H50" s="72">
        <v>314</v>
      </c>
      <c r="I50" s="72">
        <v>129</v>
      </c>
      <c r="J50" s="72">
        <v>24</v>
      </c>
      <c r="K50" s="72">
        <v>392</v>
      </c>
      <c r="L50" s="72">
        <v>59</v>
      </c>
      <c r="M50" s="72">
        <v>193</v>
      </c>
      <c r="N50" s="72">
        <v>149</v>
      </c>
      <c r="O50" s="72" t="s">
        <v>223</v>
      </c>
      <c r="P50" s="72">
        <v>285</v>
      </c>
      <c r="Q50" s="72">
        <v>3274</v>
      </c>
      <c r="R50" s="72">
        <v>466</v>
      </c>
      <c r="S50" s="28">
        <v>5353</v>
      </c>
      <c r="T50" s="72">
        <v>1249</v>
      </c>
      <c r="U50" s="72">
        <v>952</v>
      </c>
      <c r="V50" s="72">
        <v>1139</v>
      </c>
      <c r="W50" s="72">
        <v>2012</v>
      </c>
      <c r="X50" s="28"/>
    </row>
    <row r="51" spans="1:24" s="4" customFormat="1" ht="16.5" customHeight="1">
      <c r="A51" s="249">
        <v>8</v>
      </c>
      <c r="B51" s="261">
        <v>15943</v>
      </c>
      <c r="C51" s="260">
        <v>10377</v>
      </c>
      <c r="D51" s="260">
        <v>216</v>
      </c>
      <c r="E51" s="260">
        <v>3035</v>
      </c>
      <c r="F51" s="260">
        <v>1335</v>
      </c>
      <c r="G51" s="260">
        <v>202</v>
      </c>
      <c r="H51" s="260">
        <v>245</v>
      </c>
      <c r="I51" s="260">
        <v>222</v>
      </c>
      <c r="J51" s="260">
        <v>56</v>
      </c>
      <c r="K51" s="260">
        <v>142</v>
      </c>
      <c r="L51" s="260">
        <v>186</v>
      </c>
      <c r="M51" s="260">
        <v>469</v>
      </c>
      <c r="N51" s="260">
        <v>179</v>
      </c>
      <c r="O51" s="260" t="s">
        <v>223</v>
      </c>
      <c r="P51" s="260">
        <v>714</v>
      </c>
      <c r="Q51" s="260">
        <v>4966</v>
      </c>
      <c r="R51" s="260">
        <v>1187</v>
      </c>
      <c r="S51" s="260">
        <v>5566</v>
      </c>
      <c r="T51" s="260">
        <v>1460</v>
      </c>
      <c r="U51" s="260">
        <v>938</v>
      </c>
      <c r="V51" s="260">
        <v>895</v>
      </c>
      <c r="W51" s="260">
        <v>2286</v>
      </c>
      <c r="X51" s="103"/>
    </row>
    <row r="52" spans="1:24" ht="16.5" customHeight="1">
      <c r="A52" s="250"/>
      <c r="B52" s="7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28"/>
    </row>
    <row r="53" spans="1:24" ht="16.5" customHeight="1">
      <c r="A53" s="253" t="s">
        <v>406</v>
      </c>
      <c r="B53" s="83">
        <f>SUM(C53,S53)</f>
        <v>15014</v>
      </c>
      <c r="C53" s="75">
        <v>10004</v>
      </c>
      <c r="D53" s="75">
        <v>126</v>
      </c>
      <c r="E53" s="28">
        <f>SUM(F53:N53)</f>
        <v>2813</v>
      </c>
      <c r="F53" s="75">
        <v>1087</v>
      </c>
      <c r="G53" s="75">
        <v>217</v>
      </c>
      <c r="H53" s="75">
        <v>176</v>
      </c>
      <c r="I53" s="75">
        <v>217</v>
      </c>
      <c r="J53" s="75">
        <v>47</v>
      </c>
      <c r="K53" s="75">
        <v>282</v>
      </c>
      <c r="L53" s="75">
        <v>157</v>
      </c>
      <c r="M53" s="75">
        <v>456</v>
      </c>
      <c r="N53" s="75">
        <v>174</v>
      </c>
      <c r="O53" s="72" t="s">
        <v>223</v>
      </c>
      <c r="P53" s="75">
        <v>712</v>
      </c>
      <c r="Q53" s="75">
        <v>4809</v>
      </c>
      <c r="R53" s="75">
        <v>1252</v>
      </c>
      <c r="S53" s="28">
        <f>SUM(T53:W53)</f>
        <v>5010</v>
      </c>
      <c r="T53" s="75">
        <v>1150</v>
      </c>
      <c r="U53" s="75">
        <v>1004</v>
      </c>
      <c r="V53" s="75">
        <v>832</v>
      </c>
      <c r="W53" s="75">
        <v>2024</v>
      </c>
      <c r="X53" s="28"/>
    </row>
    <row r="54" spans="1:24" ht="16.5" customHeight="1">
      <c r="A54" s="251">
        <v>2</v>
      </c>
      <c r="B54" s="83">
        <f>SUM(C54,S54)</f>
        <v>15718</v>
      </c>
      <c r="C54" s="75">
        <v>10374</v>
      </c>
      <c r="D54" s="75">
        <v>244</v>
      </c>
      <c r="E54" s="28">
        <f aca="true" t="shared" si="6" ref="E54:E66">SUM(F54:N54)</f>
        <v>2884</v>
      </c>
      <c r="F54" s="75">
        <v>1274</v>
      </c>
      <c r="G54" s="75">
        <v>216</v>
      </c>
      <c r="H54" s="75">
        <v>156</v>
      </c>
      <c r="I54" s="75">
        <v>263</v>
      </c>
      <c r="J54" s="75">
        <v>51</v>
      </c>
      <c r="K54" s="75">
        <v>83</v>
      </c>
      <c r="L54" s="75">
        <v>181</v>
      </c>
      <c r="M54" s="75">
        <v>489</v>
      </c>
      <c r="N54" s="75">
        <v>171</v>
      </c>
      <c r="O54" s="72" t="s">
        <v>223</v>
      </c>
      <c r="P54" s="75">
        <v>822</v>
      </c>
      <c r="Q54" s="75">
        <v>4919</v>
      </c>
      <c r="R54" s="75">
        <v>1251</v>
      </c>
      <c r="S54" s="28">
        <f aca="true" t="shared" si="7" ref="S54:S66">SUM(T54:W54)</f>
        <v>5344</v>
      </c>
      <c r="T54" s="75">
        <v>1082</v>
      </c>
      <c r="U54" s="75">
        <v>1000</v>
      </c>
      <c r="V54" s="75">
        <v>961</v>
      </c>
      <c r="W54" s="75">
        <v>2301</v>
      </c>
      <c r="X54" s="28"/>
    </row>
    <row r="55" spans="1:24" ht="16.5" customHeight="1">
      <c r="A55" s="251">
        <v>3</v>
      </c>
      <c r="B55" s="83">
        <f>SUM(C55,S55)</f>
        <v>15122</v>
      </c>
      <c r="C55" s="75">
        <v>10110</v>
      </c>
      <c r="D55" s="75">
        <v>213</v>
      </c>
      <c r="E55" s="28">
        <f t="shared" si="6"/>
        <v>2911</v>
      </c>
      <c r="F55" s="75">
        <v>1313</v>
      </c>
      <c r="G55" s="75">
        <v>207</v>
      </c>
      <c r="H55" s="75">
        <v>156</v>
      </c>
      <c r="I55" s="75">
        <v>231</v>
      </c>
      <c r="J55" s="75">
        <v>53</v>
      </c>
      <c r="K55" s="75">
        <v>120</v>
      </c>
      <c r="L55" s="75">
        <v>181</v>
      </c>
      <c r="M55" s="75">
        <v>476</v>
      </c>
      <c r="N55" s="75">
        <v>174</v>
      </c>
      <c r="O55" s="72" t="s">
        <v>223</v>
      </c>
      <c r="P55" s="75">
        <v>799</v>
      </c>
      <c r="Q55" s="75">
        <v>4732</v>
      </c>
      <c r="R55" s="75">
        <v>1196</v>
      </c>
      <c r="S55" s="28">
        <f t="shared" si="7"/>
        <v>5012</v>
      </c>
      <c r="T55" s="75">
        <v>1172</v>
      </c>
      <c r="U55" s="75">
        <v>888</v>
      </c>
      <c r="V55" s="75">
        <v>669</v>
      </c>
      <c r="W55" s="75">
        <v>2283</v>
      </c>
      <c r="X55" s="28"/>
    </row>
    <row r="56" spans="1:24" ht="16.5" customHeight="1">
      <c r="A56" s="251">
        <v>4</v>
      </c>
      <c r="B56" s="83">
        <f>SUM(C56,S56)</f>
        <v>15376</v>
      </c>
      <c r="C56" s="75">
        <v>10208</v>
      </c>
      <c r="D56" s="75">
        <v>213</v>
      </c>
      <c r="E56" s="28">
        <f t="shared" si="6"/>
        <v>2940</v>
      </c>
      <c r="F56" s="75">
        <v>1339</v>
      </c>
      <c r="G56" s="75">
        <v>210</v>
      </c>
      <c r="H56" s="75">
        <v>176</v>
      </c>
      <c r="I56" s="75">
        <v>234</v>
      </c>
      <c r="J56" s="75">
        <v>53</v>
      </c>
      <c r="K56" s="75">
        <v>83</v>
      </c>
      <c r="L56" s="75">
        <v>186</v>
      </c>
      <c r="M56" s="75">
        <v>481</v>
      </c>
      <c r="N56" s="75">
        <v>178</v>
      </c>
      <c r="O56" s="72" t="s">
        <v>223</v>
      </c>
      <c r="P56" s="75">
        <v>756</v>
      </c>
      <c r="Q56" s="75">
        <v>4710</v>
      </c>
      <c r="R56" s="75">
        <v>1325</v>
      </c>
      <c r="S56" s="28">
        <f t="shared" si="7"/>
        <v>5168</v>
      </c>
      <c r="T56" s="75">
        <v>1173</v>
      </c>
      <c r="U56" s="75">
        <v>921</v>
      </c>
      <c r="V56" s="75">
        <v>831</v>
      </c>
      <c r="W56" s="75">
        <v>2243</v>
      </c>
      <c r="X56" s="28"/>
    </row>
    <row r="57" spans="1:24" ht="16.5" customHeight="1">
      <c r="A57" s="252"/>
      <c r="B57" s="7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28"/>
    </row>
    <row r="58" spans="1:24" ht="16.5" customHeight="1">
      <c r="A58" s="251">
        <v>5</v>
      </c>
      <c r="B58" s="83">
        <f aca="true" t="shared" si="8" ref="B58:B66">SUM(C58,S58)</f>
        <v>15550</v>
      </c>
      <c r="C58" s="75">
        <v>10252</v>
      </c>
      <c r="D58" s="75">
        <v>202</v>
      </c>
      <c r="E58" s="28">
        <f t="shared" si="6"/>
        <v>3024</v>
      </c>
      <c r="F58" s="75">
        <v>1337</v>
      </c>
      <c r="G58" s="75">
        <v>213</v>
      </c>
      <c r="H58" s="75">
        <v>257</v>
      </c>
      <c r="I58" s="75">
        <v>228</v>
      </c>
      <c r="J58" s="75">
        <v>52</v>
      </c>
      <c r="K58" s="75">
        <v>83</v>
      </c>
      <c r="L58" s="75">
        <v>191</v>
      </c>
      <c r="M58" s="75">
        <v>481</v>
      </c>
      <c r="N58" s="75">
        <v>182</v>
      </c>
      <c r="O58" s="72" t="s">
        <v>223</v>
      </c>
      <c r="P58" s="75">
        <v>760</v>
      </c>
      <c r="Q58" s="75">
        <v>4650</v>
      </c>
      <c r="R58" s="75">
        <v>1324</v>
      </c>
      <c r="S58" s="28">
        <f t="shared" si="7"/>
        <v>5298</v>
      </c>
      <c r="T58" s="75">
        <v>1160</v>
      </c>
      <c r="U58" s="75">
        <v>1016</v>
      </c>
      <c r="V58" s="75">
        <v>853</v>
      </c>
      <c r="W58" s="75">
        <v>2269</v>
      </c>
      <c r="X58" s="28"/>
    </row>
    <row r="59" spans="1:24" ht="16.5" customHeight="1">
      <c r="A59" s="251">
        <v>6</v>
      </c>
      <c r="B59" s="83">
        <f t="shared" si="8"/>
        <v>16082</v>
      </c>
      <c r="C59" s="75">
        <v>10346</v>
      </c>
      <c r="D59" s="75">
        <v>182</v>
      </c>
      <c r="E59" s="28">
        <f t="shared" si="6"/>
        <v>3083</v>
      </c>
      <c r="F59" s="75">
        <v>1383</v>
      </c>
      <c r="G59" s="75">
        <v>213</v>
      </c>
      <c r="H59" s="75">
        <v>261</v>
      </c>
      <c r="I59" s="75">
        <v>228</v>
      </c>
      <c r="J59" s="75">
        <v>52</v>
      </c>
      <c r="K59" s="75">
        <v>105</v>
      </c>
      <c r="L59" s="75">
        <v>202</v>
      </c>
      <c r="M59" s="75">
        <v>484</v>
      </c>
      <c r="N59" s="75">
        <v>155</v>
      </c>
      <c r="O59" s="72" t="s">
        <v>223</v>
      </c>
      <c r="P59" s="75">
        <v>736</v>
      </c>
      <c r="Q59" s="75">
        <v>1729</v>
      </c>
      <c r="R59" s="75">
        <v>1333</v>
      </c>
      <c r="S59" s="28">
        <f t="shared" si="7"/>
        <v>5736</v>
      </c>
      <c r="T59" s="75">
        <v>1538</v>
      </c>
      <c r="U59" s="75">
        <v>1034</v>
      </c>
      <c r="V59" s="75">
        <v>854</v>
      </c>
      <c r="W59" s="75">
        <v>2310</v>
      </c>
      <c r="X59" s="28"/>
    </row>
    <row r="60" spans="1:24" ht="16.5" customHeight="1">
      <c r="A60" s="251">
        <v>7</v>
      </c>
      <c r="B60" s="83">
        <f t="shared" si="8"/>
        <v>16110</v>
      </c>
      <c r="C60" s="75">
        <v>10557</v>
      </c>
      <c r="D60" s="75">
        <v>249</v>
      </c>
      <c r="E60" s="28">
        <f t="shared" si="6"/>
        <v>3177</v>
      </c>
      <c r="F60" s="75">
        <v>1393</v>
      </c>
      <c r="G60" s="75">
        <v>216</v>
      </c>
      <c r="H60" s="75">
        <v>261</v>
      </c>
      <c r="I60" s="75">
        <v>228</v>
      </c>
      <c r="J60" s="75">
        <v>52</v>
      </c>
      <c r="K60" s="75">
        <v>105</v>
      </c>
      <c r="L60" s="75">
        <v>202</v>
      </c>
      <c r="M60" s="75">
        <v>543</v>
      </c>
      <c r="N60" s="75">
        <v>177</v>
      </c>
      <c r="O60" s="72" t="s">
        <v>223</v>
      </c>
      <c r="P60" s="75">
        <v>735</v>
      </c>
      <c r="Q60" s="75">
        <v>4870</v>
      </c>
      <c r="R60" s="75">
        <v>1239</v>
      </c>
      <c r="S60" s="28">
        <f t="shared" si="7"/>
        <v>5553</v>
      </c>
      <c r="T60" s="75">
        <v>1511</v>
      </c>
      <c r="U60" s="75">
        <v>940</v>
      </c>
      <c r="V60" s="75">
        <v>779</v>
      </c>
      <c r="W60" s="75">
        <v>2323</v>
      </c>
      <c r="X60" s="28"/>
    </row>
    <row r="61" spans="1:24" ht="16.5" customHeight="1">
      <c r="A61" s="251">
        <v>8</v>
      </c>
      <c r="B61" s="83">
        <f t="shared" si="8"/>
        <v>16009</v>
      </c>
      <c r="C61" s="75">
        <v>10448</v>
      </c>
      <c r="D61" s="75">
        <v>269</v>
      </c>
      <c r="E61" s="28">
        <f t="shared" si="6"/>
        <v>3194</v>
      </c>
      <c r="F61" s="75">
        <v>1359</v>
      </c>
      <c r="G61" s="75">
        <v>211</v>
      </c>
      <c r="H61" s="75">
        <v>261</v>
      </c>
      <c r="I61" s="75">
        <v>228</v>
      </c>
      <c r="J61" s="75">
        <v>52</v>
      </c>
      <c r="K61" s="75">
        <v>128</v>
      </c>
      <c r="L61" s="75">
        <v>207</v>
      </c>
      <c r="M61" s="75">
        <v>549</v>
      </c>
      <c r="N61" s="75">
        <v>199</v>
      </c>
      <c r="O61" s="72" t="s">
        <v>223</v>
      </c>
      <c r="P61" s="75">
        <v>729</v>
      </c>
      <c r="Q61" s="75">
        <v>4662</v>
      </c>
      <c r="R61" s="75">
        <v>1241</v>
      </c>
      <c r="S61" s="28">
        <f t="shared" si="7"/>
        <v>5561</v>
      </c>
      <c r="T61" s="75">
        <v>1620</v>
      </c>
      <c r="U61" s="75">
        <v>845</v>
      </c>
      <c r="V61" s="75">
        <v>778</v>
      </c>
      <c r="W61" s="75">
        <v>2318</v>
      </c>
      <c r="X61" s="28"/>
    </row>
    <row r="62" spans="1:24" ht="16.5" customHeight="1">
      <c r="A62" s="252"/>
      <c r="B62" s="77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28"/>
    </row>
    <row r="63" spans="1:24" ht="16.5" customHeight="1">
      <c r="A63" s="251">
        <v>9</v>
      </c>
      <c r="B63" s="83">
        <f t="shared" si="8"/>
        <v>15799</v>
      </c>
      <c r="C63" s="75">
        <v>10041</v>
      </c>
      <c r="D63" s="75">
        <v>233</v>
      </c>
      <c r="E63" s="28">
        <f t="shared" si="6"/>
        <v>3134</v>
      </c>
      <c r="F63" s="75">
        <v>1369</v>
      </c>
      <c r="G63" s="75">
        <v>213</v>
      </c>
      <c r="H63" s="75">
        <v>245</v>
      </c>
      <c r="I63" s="75">
        <v>228</v>
      </c>
      <c r="J63" s="75">
        <v>66</v>
      </c>
      <c r="K63" s="75">
        <v>128</v>
      </c>
      <c r="L63" s="75">
        <v>201</v>
      </c>
      <c r="M63" s="75">
        <v>492</v>
      </c>
      <c r="N63" s="75">
        <v>192</v>
      </c>
      <c r="O63" s="72" t="s">
        <v>223</v>
      </c>
      <c r="P63" s="75">
        <v>732</v>
      </c>
      <c r="Q63" s="75">
        <v>4608</v>
      </c>
      <c r="R63" s="75">
        <v>1055</v>
      </c>
      <c r="S63" s="28">
        <f t="shared" si="7"/>
        <v>5758</v>
      </c>
      <c r="T63" s="75">
        <v>1558</v>
      </c>
      <c r="U63" s="75">
        <v>935</v>
      </c>
      <c r="V63" s="75">
        <v>1024</v>
      </c>
      <c r="W63" s="75">
        <v>2241</v>
      </c>
      <c r="X63" s="28"/>
    </row>
    <row r="64" spans="1:24" ht="16.5" customHeight="1">
      <c r="A64" s="251">
        <v>10</v>
      </c>
      <c r="B64" s="83">
        <f t="shared" si="8"/>
        <v>16244</v>
      </c>
      <c r="C64" s="75">
        <v>10256</v>
      </c>
      <c r="D64" s="75">
        <v>233</v>
      </c>
      <c r="E64" s="28">
        <f t="shared" si="6"/>
        <v>3131</v>
      </c>
      <c r="F64" s="75">
        <v>1381</v>
      </c>
      <c r="G64" s="75">
        <v>205</v>
      </c>
      <c r="H64" s="75">
        <v>245</v>
      </c>
      <c r="I64" s="75">
        <v>221</v>
      </c>
      <c r="J64" s="75">
        <v>71</v>
      </c>
      <c r="K64" s="75">
        <v>128</v>
      </c>
      <c r="L64" s="75">
        <v>207</v>
      </c>
      <c r="M64" s="75">
        <v>476</v>
      </c>
      <c r="N64" s="75">
        <v>197</v>
      </c>
      <c r="O64" s="72" t="s">
        <v>223</v>
      </c>
      <c r="P64" s="75">
        <v>740</v>
      </c>
      <c r="Q64" s="75">
        <v>4604</v>
      </c>
      <c r="R64" s="75">
        <v>1269</v>
      </c>
      <c r="S64" s="28">
        <f t="shared" si="7"/>
        <v>5988</v>
      </c>
      <c r="T64" s="75">
        <v>1613</v>
      </c>
      <c r="U64" s="75">
        <v>959</v>
      </c>
      <c r="V64" s="75">
        <v>990</v>
      </c>
      <c r="W64" s="75">
        <v>2426</v>
      </c>
      <c r="X64" s="28"/>
    </row>
    <row r="65" spans="1:24" ht="16.5" customHeight="1">
      <c r="A65" s="251">
        <v>11</v>
      </c>
      <c r="B65" s="83">
        <f t="shared" si="8"/>
        <v>16398</v>
      </c>
      <c r="C65" s="75">
        <v>10189</v>
      </c>
      <c r="D65" s="75">
        <v>193</v>
      </c>
      <c r="E65" s="28">
        <f t="shared" si="6"/>
        <v>3158</v>
      </c>
      <c r="F65" s="75">
        <v>1380</v>
      </c>
      <c r="G65" s="75">
        <v>197</v>
      </c>
      <c r="H65" s="75">
        <v>266</v>
      </c>
      <c r="I65" s="75">
        <v>221</v>
      </c>
      <c r="J65" s="75">
        <v>69</v>
      </c>
      <c r="K65" s="75">
        <v>150</v>
      </c>
      <c r="L65" s="75">
        <v>201</v>
      </c>
      <c r="M65" s="75">
        <v>476</v>
      </c>
      <c r="N65" s="75">
        <v>198</v>
      </c>
      <c r="O65" s="72" t="s">
        <v>223</v>
      </c>
      <c r="P65" s="75">
        <v>740</v>
      </c>
      <c r="Q65" s="75">
        <v>4549</v>
      </c>
      <c r="R65" s="75">
        <v>1270</v>
      </c>
      <c r="S65" s="28">
        <f t="shared" si="7"/>
        <v>6209</v>
      </c>
      <c r="T65" s="75">
        <v>1968</v>
      </c>
      <c r="U65" s="75">
        <v>927</v>
      </c>
      <c r="V65" s="75">
        <v>991</v>
      </c>
      <c r="W65" s="75">
        <v>2323</v>
      </c>
      <c r="X65" s="28"/>
    </row>
    <row r="66" spans="1:24" ht="16.5" customHeight="1">
      <c r="A66" s="234">
        <v>12</v>
      </c>
      <c r="B66" s="319">
        <f t="shared" si="8"/>
        <v>15871</v>
      </c>
      <c r="C66" s="75">
        <v>10134</v>
      </c>
      <c r="D66" s="75">
        <v>193</v>
      </c>
      <c r="E66" s="28">
        <f t="shared" si="6"/>
        <v>3121</v>
      </c>
      <c r="F66" s="75">
        <v>1379</v>
      </c>
      <c r="G66" s="75">
        <v>199</v>
      </c>
      <c r="H66" s="75">
        <v>266</v>
      </c>
      <c r="I66" s="75">
        <v>221</v>
      </c>
      <c r="J66" s="75">
        <v>70</v>
      </c>
      <c r="K66" s="75">
        <v>150</v>
      </c>
      <c r="L66" s="75">
        <v>212</v>
      </c>
      <c r="M66" s="75">
        <v>430</v>
      </c>
      <c r="N66" s="75">
        <v>194</v>
      </c>
      <c r="O66" s="72" t="s">
        <v>223</v>
      </c>
      <c r="P66" s="75">
        <v>714</v>
      </c>
      <c r="Q66" s="75">
        <v>4557</v>
      </c>
      <c r="R66" s="75">
        <v>1270</v>
      </c>
      <c r="S66" s="28">
        <f t="shared" si="7"/>
        <v>5737</v>
      </c>
      <c r="T66" s="75">
        <v>1670</v>
      </c>
      <c r="U66" s="75">
        <v>855</v>
      </c>
      <c r="V66" s="75">
        <v>867</v>
      </c>
      <c r="W66" s="75">
        <v>2345</v>
      </c>
      <c r="X66" s="28"/>
    </row>
    <row r="67" spans="1:24" ht="15" customHeight="1">
      <c r="A67" s="121" t="s">
        <v>13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262"/>
      <c r="P67" s="121"/>
      <c r="Q67" s="121"/>
      <c r="R67" s="121"/>
      <c r="S67" s="121"/>
      <c r="T67" s="121"/>
      <c r="U67" s="121"/>
      <c r="V67" s="121"/>
      <c r="W67" s="121"/>
      <c r="X67" s="28"/>
    </row>
    <row r="68" spans="1:24" ht="14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28"/>
    </row>
    <row r="69" spans="1:24" ht="14.2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28"/>
    </row>
    <row r="70" spans="1:24" ht="14.2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28"/>
    </row>
    <row r="71" spans="1:24" ht="14.2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28"/>
    </row>
    <row r="72" spans="1:24" ht="14.2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28"/>
    </row>
    <row r="73" spans="1:24" ht="14.2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28"/>
    </row>
    <row r="74" spans="1:24" ht="14.2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28"/>
    </row>
    <row r="75" spans="1:24" ht="14.2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28"/>
    </row>
    <row r="76" spans="1:24" ht="14.2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28"/>
    </row>
    <row r="77" spans="1:24" ht="14.2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28"/>
    </row>
  </sheetData>
  <sheetProtection/>
  <mergeCells count="27">
    <mergeCell ref="A2:W2"/>
    <mergeCell ref="B4:B7"/>
    <mergeCell ref="C4:C5"/>
    <mergeCell ref="D4:D7"/>
    <mergeCell ref="E4:N4"/>
    <mergeCell ref="O4:O7"/>
    <mergeCell ref="P4:P7"/>
    <mergeCell ref="Q4:Q7"/>
    <mergeCell ref="R4:R7"/>
    <mergeCell ref="S4:W4"/>
    <mergeCell ref="J5:J7"/>
    <mergeCell ref="K5:K7"/>
    <mergeCell ref="L5:L7"/>
    <mergeCell ref="E5:E7"/>
    <mergeCell ref="F5:F7"/>
    <mergeCell ref="G5:G7"/>
    <mergeCell ref="H5:H7"/>
    <mergeCell ref="U5:U7"/>
    <mergeCell ref="V5:V7"/>
    <mergeCell ref="W5:W7"/>
    <mergeCell ref="A6:A7"/>
    <mergeCell ref="C6:C7"/>
    <mergeCell ref="M5:M7"/>
    <mergeCell ref="N5:N7"/>
    <mergeCell ref="S5:S7"/>
    <mergeCell ref="T5:T7"/>
    <mergeCell ref="I5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2.59765625" style="86" customWidth="1"/>
    <col min="2" max="2" width="24.59765625" style="86" customWidth="1"/>
    <col min="3" max="5" width="11.8984375" style="86" customWidth="1"/>
    <col min="6" max="6" width="12.5" style="86" customWidth="1"/>
    <col min="7" max="10" width="11.8984375" style="86" customWidth="1"/>
    <col min="11" max="11" width="7.5" style="86" customWidth="1"/>
    <col min="12" max="12" width="24.59765625" style="86" customWidth="1"/>
    <col min="13" max="18" width="16.09765625" style="86" customWidth="1"/>
    <col min="19" max="16384" width="10.59765625" style="86" customWidth="1"/>
  </cols>
  <sheetData>
    <row r="1" spans="1:18" s="85" customFormat="1" ht="19.5" customHeight="1">
      <c r="A1" s="2" t="s">
        <v>28</v>
      </c>
      <c r="R1" s="3" t="s">
        <v>29</v>
      </c>
    </row>
    <row r="2" spans="1:18" ht="19.5" customHeight="1">
      <c r="A2" s="325" t="s">
        <v>274</v>
      </c>
      <c r="B2" s="325"/>
      <c r="C2" s="325"/>
      <c r="D2" s="325"/>
      <c r="E2" s="325"/>
      <c r="F2" s="325"/>
      <c r="G2" s="325"/>
      <c r="H2" s="325"/>
      <c r="I2" s="325"/>
      <c r="J2" s="325"/>
      <c r="K2" s="106"/>
      <c r="L2" s="325"/>
      <c r="M2" s="325"/>
      <c r="N2" s="325"/>
      <c r="O2" s="325"/>
      <c r="P2" s="325"/>
      <c r="Q2" s="325"/>
      <c r="R2" s="325"/>
    </row>
    <row r="3" spans="1:18" ht="19.5" customHeight="1">
      <c r="A3" s="360" t="s">
        <v>275</v>
      </c>
      <c r="B3" s="361"/>
      <c r="C3" s="361"/>
      <c r="D3" s="361"/>
      <c r="E3" s="361"/>
      <c r="F3" s="361"/>
      <c r="G3" s="361"/>
      <c r="H3" s="361"/>
      <c r="I3" s="361"/>
      <c r="J3" s="361"/>
      <c r="K3" s="125"/>
      <c r="L3" s="360" t="s">
        <v>276</v>
      </c>
      <c r="M3" s="361"/>
      <c r="N3" s="361"/>
      <c r="O3" s="361"/>
      <c r="P3" s="361"/>
      <c r="Q3" s="361"/>
      <c r="R3" s="361"/>
    </row>
    <row r="4" spans="1:18" ht="18" customHeight="1" thickBot="1">
      <c r="A4" s="87"/>
      <c r="B4" s="87"/>
      <c r="C4" s="87"/>
      <c r="D4" s="87"/>
      <c r="E4" s="87"/>
      <c r="F4" s="87"/>
      <c r="G4" s="87"/>
      <c r="H4" s="87"/>
      <c r="J4" s="62" t="s">
        <v>254</v>
      </c>
      <c r="K4" s="87"/>
      <c r="L4" s="111"/>
      <c r="M4" s="87"/>
      <c r="N4" s="62"/>
      <c r="O4" s="111"/>
      <c r="P4" s="87"/>
      <c r="Q4" s="100"/>
      <c r="R4" s="112" t="s">
        <v>71</v>
      </c>
    </row>
    <row r="5" spans="1:18" ht="15" customHeight="1">
      <c r="A5" s="369" t="s">
        <v>277</v>
      </c>
      <c r="B5" s="334"/>
      <c r="C5" s="332" t="s">
        <v>129</v>
      </c>
      <c r="D5" s="333"/>
      <c r="E5" s="334"/>
      <c r="F5" s="373" t="s">
        <v>280</v>
      </c>
      <c r="G5" s="374"/>
      <c r="H5" s="372" t="s">
        <v>282</v>
      </c>
      <c r="I5" s="333"/>
      <c r="J5" s="333"/>
      <c r="K5" s="87"/>
      <c r="L5" s="356" t="s">
        <v>277</v>
      </c>
      <c r="M5" s="350" t="s">
        <v>290</v>
      </c>
      <c r="N5" s="353" t="s">
        <v>131</v>
      </c>
      <c r="O5" s="353" t="s">
        <v>132</v>
      </c>
      <c r="P5" s="350" t="s">
        <v>289</v>
      </c>
      <c r="Q5" s="359" t="s">
        <v>133</v>
      </c>
      <c r="R5" s="332" t="s">
        <v>134</v>
      </c>
    </row>
    <row r="6" spans="1:18" ht="15" customHeight="1">
      <c r="A6" s="370"/>
      <c r="B6" s="371"/>
      <c r="C6" s="335"/>
      <c r="D6" s="336"/>
      <c r="E6" s="337"/>
      <c r="F6" s="375" t="s">
        <v>281</v>
      </c>
      <c r="G6" s="376"/>
      <c r="H6" s="335"/>
      <c r="I6" s="336"/>
      <c r="J6" s="336"/>
      <c r="K6" s="5"/>
      <c r="L6" s="357"/>
      <c r="M6" s="354"/>
      <c r="N6" s="354"/>
      <c r="O6" s="354"/>
      <c r="P6" s="351"/>
      <c r="Q6" s="351"/>
      <c r="R6" s="362"/>
    </row>
    <row r="7" spans="1:18" ht="15" customHeight="1">
      <c r="A7" s="336"/>
      <c r="B7" s="337"/>
      <c r="C7" s="127" t="s">
        <v>270</v>
      </c>
      <c r="D7" s="93" t="s">
        <v>213</v>
      </c>
      <c r="E7" s="93" t="s">
        <v>214</v>
      </c>
      <c r="F7" s="128" t="s">
        <v>279</v>
      </c>
      <c r="G7" s="128" t="s">
        <v>278</v>
      </c>
      <c r="H7" s="127" t="s">
        <v>270</v>
      </c>
      <c r="I7" s="93" t="s">
        <v>213</v>
      </c>
      <c r="J7" s="93" t="s">
        <v>214</v>
      </c>
      <c r="K7" s="5"/>
      <c r="L7" s="358"/>
      <c r="M7" s="128" t="s">
        <v>287</v>
      </c>
      <c r="N7" s="355"/>
      <c r="O7" s="355"/>
      <c r="P7" s="352"/>
      <c r="Q7" s="130" t="s">
        <v>288</v>
      </c>
      <c r="R7" s="363"/>
    </row>
    <row r="8" spans="1:18" ht="15" customHeight="1">
      <c r="A8" s="367" t="s">
        <v>283</v>
      </c>
      <c r="B8" s="368"/>
      <c r="C8" s="222">
        <f>SUM(C10,C15,C20,C29)</f>
        <v>582600</v>
      </c>
      <c r="D8" s="222">
        <f>SUM(D10,D15,D20,D29)</f>
        <v>606265</v>
      </c>
      <c r="E8" s="222">
        <f>SUM(E10,E15,E20,E29)</f>
        <v>631322</v>
      </c>
      <c r="F8" s="271">
        <f>E8-D8</f>
        <v>25057</v>
      </c>
      <c r="G8" s="272">
        <f aca="true" t="shared" si="0" ref="G8:G71">100*F8/D8</f>
        <v>4.133011141992363</v>
      </c>
      <c r="H8" s="273">
        <f>100*C8/C$8</f>
        <v>100</v>
      </c>
      <c r="I8" s="273">
        <f>100*D8/D$8</f>
        <v>100</v>
      </c>
      <c r="J8" s="273">
        <f>100*E8/E$8</f>
        <v>100</v>
      </c>
      <c r="K8" s="87"/>
      <c r="L8" s="24" t="s">
        <v>291</v>
      </c>
      <c r="M8" s="274">
        <f aca="true" t="shared" si="1" ref="M8:R8">SUM(M31,M54)</f>
        <v>631322</v>
      </c>
      <c r="N8" s="275">
        <f t="shared" si="1"/>
        <v>467697</v>
      </c>
      <c r="O8" s="275">
        <f t="shared" si="1"/>
        <v>36428</v>
      </c>
      <c r="P8" s="275">
        <f t="shared" si="1"/>
        <v>21468</v>
      </c>
      <c r="Q8" s="275">
        <f t="shared" si="1"/>
        <v>59213</v>
      </c>
      <c r="R8" s="275">
        <f t="shared" si="1"/>
        <v>46476</v>
      </c>
    </row>
    <row r="9" spans="1:18" ht="15" customHeight="1">
      <c r="A9" s="88"/>
      <c r="B9" s="94"/>
      <c r="C9" s="29"/>
      <c r="D9" s="29"/>
      <c r="E9" s="29"/>
      <c r="F9" s="29"/>
      <c r="G9" s="29"/>
      <c r="H9" s="29"/>
      <c r="I9" s="29"/>
      <c r="J9" s="29"/>
      <c r="K9" s="87"/>
      <c r="L9" s="88"/>
      <c r="M9" s="45"/>
      <c r="N9" s="39"/>
      <c r="O9" s="39"/>
      <c r="P9" s="39"/>
      <c r="Q9" s="39"/>
      <c r="R9" s="39"/>
    </row>
    <row r="10" spans="1:18" ht="15" customHeight="1">
      <c r="A10" s="346" t="s">
        <v>284</v>
      </c>
      <c r="B10" s="364"/>
      <c r="C10" s="28">
        <f>SUM(C11:C13)</f>
        <v>50076</v>
      </c>
      <c r="D10" s="28">
        <f>SUM(D11:D13)</f>
        <v>39104</v>
      </c>
      <c r="E10" s="28">
        <f>SUM(E11:E13)</f>
        <v>34066</v>
      </c>
      <c r="F10" s="265">
        <f>E10-D10</f>
        <v>-5038</v>
      </c>
      <c r="G10" s="266">
        <f>100*F10/D10</f>
        <v>-12.883592471358428</v>
      </c>
      <c r="H10" s="267">
        <f>100*C10/C$8</f>
        <v>8.595262615859939</v>
      </c>
      <c r="I10" s="267">
        <f>100*D10/D$8</f>
        <v>6.449984742645543</v>
      </c>
      <c r="J10" s="267">
        <f>100*E10/E$8</f>
        <v>5.3959785972926655</v>
      </c>
      <c r="K10" s="5"/>
      <c r="L10" s="96" t="s">
        <v>135</v>
      </c>
      <c r="M10" s="33">
        <f aca="true" t="shared" si="2" ref="M10:R10">SUM(M33,M56)</f>
        <v>29038</v>
      </c>
      <c r="N10" s="30">
        <f t="shared" si="2"/>
        <v>1623</v>
      </c>
      <c r="O10" s="30">
        <f t="shared" si="2"/>
        <v>142</v>
      </c>
      <c r="P10" s="30">
        <f t="shared" si="2"/>
        <v>225</v>
      </c>
      <c r="Q10" s="30">
        <f t="shared" si="2"/>
        <v>15746</v>
      </c>
      <c r="R10" s="30">
        <f t="shared" si="2"/>
        <v>11290</v>
      </c>
    </row>
    <row r="11" spans="1:18" ht="15" customHeight="1">
      <c r="A11" s="87"/>
      <c r="B11" s="97" t="s">
        <v>135</v>
      </c>
      <c r="C11" s="28">
        <f aca="true" t="shared" si="3" ref="C11:E13">SUM(C34,C57)</f>
        <v>42570</v>
      </c>
      <c r="D11" s="28">
        <f t="shared" si="3"/>
        <v>33171</v>
      </c>
      <c r="E11" s="28">
        <f t="shared" si="3"/>
        <v>29038</v>
      </c>
      <c r="F11" s="265">
        <f aca="true" t="shared" si="4" ref="F11:F73">E11-D11</f>
        <v>-4133</v>
      </c>
      <c r="G11" s="266">
        <f t="shared" si="0"/>
        <v>-12.459678634952217</v>
      </c>
      <c r="H11" s="267">
        <f aca="true" t="shared" si="5" ref="H11:H18">100*C11/C$8</f>
        <v>7.306900102986612</v>
      </c>
      <c r="I11" s="267">
        <f>100*D11/D$8</f>
        <v>5.4713697805415125</v>
      </c>
      <c r="J11" s="267">
        <f>100*E11/E$8</f>
        <v>4.5995545854571835</v>
      </c>
      <c r="K11" s="87"/>
      <c r="L11" s="96" t="s">
        <v>136</v>
      </c>
      <c r="M11" s="33">
        <f aca="true" t="shared" si="6" ref="M11:R11">SUM(M34,M57)</f>
        <v>1004</v>
      </c>
      <c r="N11" s="30">
        <f t="shared" si="6"/>
        <v>533</v>
      </c>
      <c r="O11" s="30">
        <f t="shared" si="6"/>
        <v>37</v>
      </c>
      <c r="P11" s="30">
        <f t="shared" si="6"/>
        <v>58</v>
      </c>
      <c r="Q11" s="30">
        <f t="shared" si="6"/>
        <v>261</v>
      </c>
      <c r="R11" s="30">
        <f t="shared" si="6"/>
        <v>114</v>
      </c>
    </row>
    <row r="12" spans="1:18" ht="15" customHeight="1">
      <c r="A12" s="87"/>
      <c r="B12" s="97" t="s">
        <v>136</v>
      </c>
      <c r="C12" s="28">
        <f t="shared" si="3"/>
        <v>1618</v>
      </c>
      <c r="D12" s="28">
        <f t="shared" si="3"/>
        <v>1161</v>
      </c>
      <c r="E12" s="28">
        <f t="shared" si="3"/>
        <v>1004</v>
      </c>
      <c r="F12" s="265">
        <f t="shared" si="4"/>
        <v>-157</v>
      </c>
      <c r="G12" s="266">
        <f t="shared" si="0"/>
        <v>-13.522825150732128</v>
      </c>
      <c r="H12" s="267">
        <f t="shared" si="5"/>
        <v>0.2777205629934775</v>
      </c>
      <c r="I12" s="267">
        <f>100*D12/D$8</f>
        <v>0.19150041648454058</v>
      </c>
      <c r="J12" s="267">
        <f>100*E12/E$8</f>
        <v>0.15903136592737147</v>
      </c>
      <c r="K12" s="5"/>
      <c r="L12" s="96" t="s">
        <v>137</v>
      </c>
      <c r="M12" s="33">
        <f aca="true" t="shared" si="7" ref="M12:R12">SUM(M35,M58)</f>
        <v>4024</v>
      </c>
      <c r="N12" s="30">
        <f t="shared" si="7"/>
        <v>1566</v>
      </c>
      <c r="O12" s="30">
        <f t="shared" si="7"/>
        <v>106</v>
      </c>
      <c r="P12" s="30">
        <f t="shared" si="7"/>
        <v>267</v>
      </c>
      <c r="Q12" s="30">
        <f t="shared" si="7"/>
        <v>1293</v>
      </c>
      <c r="R12" s="30">
        <f t="shared" si="7"/>
        <v>793</v>
      </c>
    </row>
    <row r="13" spans="1:18" ht="15" customHeight="1">
      <c r="A13" s="87"/>
      <c r="B13" s="97" t="s">
        <v>137</v>
      </c>
      <c r="C13" s="28">
        <f t="shared" si="3"/>
        <v>5888</v>
      </c>
      <c r="D13" s="28">
        <f t="shared" si="3"/>
        <v>4772</v>
      </c>
      <c r="E13" s="28">
        <f t="shared" si="3"/>
        <v>4024</v>
      </c>
      <c r="F13" s="265">
        <f t="shared" si="4"/>
        <v>-748</v>
      </c>
      <c r="G13" s="266">
        <f t="shared" si="0"/>
        <v>-15.67476948868399</v>
      </c>
      <c r="H13" s="267">
        <f t="shared" si="5"/>
        <v>1.010641949879849</v>
      </c>
      <c r="I13" s="267">
        <f aca="true" t="shared" si="8" ref="I13:I18">100*D13/D$8</f>
        <v>0.7871145456194898</v>
      </c>
      <c r="J13" s="267">
        <f aca="true" t="shared" si="9" ref="J13:J18">100*E13/E$8</f>
        <v>0.6373926459081103</v>
      </c>
      <c r="K13" s="5"/>
      <c r="L13" s="96" t="s">
        <v>138</v>
      </c>
      <c r="M13" s="33">
        <f aca="true" t="shared" si="10" ref="M13:R13">SUM(M36,M59)</f>
        <v>476</v>
      </c>
      <c r="N13" s="30">
        <f t="shared" si="10"/>
        <v>401</v>
      </c>
      <c r="O13" s="30">
        <f t="shared" si="10"/>
        <v>56</v>
      </c>
      <c r="P13" s="30">
        <f t="shared" si="10"/>
        <v>3</v>
      </c>
      <c r="Q13" s="30">
        <f t="shared" si="10"/>
        <v>12</v>
      </c>
      <c r="R13" s="30">
        <f t="shared" si="10"/>
        <v>4</v>
      </c>
    </row>
    <row r="14" spans="1:18" ht="15" customHeight="1">
      <c r="A14" s="5"/>
      <c r="B14" s="97"/>
      <c r="C14" s="29"/>
      <c r="D14" s="29"/>
      <c r="E14" s="29"/>
      <c r="F14" s="29"/>
      <c r="G14" s="29"/>
      <c r="H14" s="29"/>
      <c r="I14" s="29"/>
      <c r="J14" s="29"/>
      <c r="K14" s="87"/>
      <c r="L14" s="96" t="s">
        <v>139</v>
      </c>
      <c r="M14" s="33">
        <f aca="true" t="shared" si="11" ref="M14:R14">SUM(M37,M60)</f>
        <v>66624</v>
      </c>
      <c r="N14" s="30">
        <f t="shared" si="11"/>
        <v>44744</v>
      </c>
      <c r="O14" s="30">
        <f t="shared" si="11"/>
        <v>7000</v>
      </c>
      <c r="P14" s="30">
        <f t="shared" si="11"/>
        <v>4177</v>
      </c>
      <c r="Q14" s="30">
        <f t="shared" si="11"/>
        <v>6637</v>
      </c>
      <c r="R14" s="30">
        <f t="shared" si="11"/>
        <v>4064</v>
      </c>
    </row>
    <row r="15" spans="1:13" ht="15" customHeight="1">
      <c r="A15" s="346" t="s">
        <v>285</v>
      </c>
      <c r="B15" s="364"/>
      <c r="C15" s="28">
        <f>SUM(C16:C18)</f>
        <v>198597</v>
      </c>
      <c r="D15" s="28">
        <f>SUM(D16:D18)</f>
        <v>212034</v>
      </c>
      <c r="E15" s="28">
        <f>SUM(E16:E18)</f>
        <v>211731</v>
      </c>
      <c r="F15" s="265">
        <f t="shared" si="4"/>
        <v>-303</v>
      </c>
      <c r="G15" s="266">
        <f t="shared" si="0"/>
        <v>-0.14290161011913183</v>
      </c>
      <c r="H15" s="267">
        <f t="shared" si="5"/>
        <v>34.08805355303811</v>
      </c>
      <c r="I15" s="267">
        <f t="shared" si="8"/>
        <v>34.97381508086398</v>
      </c>
      <c r="J15" s="267">
        <f t="shared" si="9"/>
        <v>33.53771926211981</v>
      </c>
      <c r="K15" s="87"/>
      <c r="L15" s="96"/>
      <c r="M15" s="119"/>
    </row>
    <row r="16" spans="1:18" ht="15" customHeight="1">
      <c r="A16" s="87"/>
      <c r="B16" s="97" t="s">
        <v>138</v>
      </c>
      <c r="C16" s="28">
        <f aca="true" t="shared" si="12" ref="C16:E18">SUM(C39,C62)</f>
        <v>392</v>
      </c>
      <c r="D16" s="28">
        <f t="shared" si="12"/>
        <v>393</v>
      </c>
      <c r="E16" s="28">
        <f t="shared" si="12"/>
        <v>476</v>
      </c>
      <c r="F16" s="265">
        <f t="shared" si="4"/>
        <v>83</v>
      </c>
      <c r="G16" s="266">
        <f t="shared" si="0"/>
        <v>21.119592875318066</v>
      </c>
      <c r="H16" s="267">
        <f t="shared" si="5"/>
        <v>0.06728458633710951</v>
      </c>
      <c r="I16" s="267">
        <f t="shared" si="8"/>
        <v>0.06482313839657576</v>
      </c>
      <c r="J16" s="267">
        <f t="shared" si="9"/>
        <v>0.07539734081815619</v>
      </c>
      <c r="K16" s="87"/>
      <c r="L16" s="96" t="s">
        <v>140</v>
      </c>
      <c r="M16" s="33">
        <f aca="true" t="shared" si="13" ref="M16:R16">SUM(M39,M62)</f>
        <v>144631</v>
      </c>
      <c r="N16" s="30">
        <f t="shared" si="13"/>
        <v>112020</v>
      </c>
      <c r="O16" s="30">
        <f t="shared" si="13"/>
        <v>9184</v>
      </c>
      <c r="P16" s="30">
        <f t="shared" si="13"/>
        <v>3777</v>
      </c>
      <c r="Q16" s="30">
        <f t="shared" si="13"/>
        <v>10156</v>
      </c>
      <c r="R16" s="30">
        <f t="shared" si="13"/>
        <v>9491</v>
      </c>
    </row>
    <row r="17" spans="1:18" ht="15" customHeight="1">
      <c r="A17" s="87"/>
      <c r="B17" s="97" t="s">
        <v>139</v>
      </c>
      <c r="C17" s="28">
        <f t="shared" si="12"/>
        <v>53866</v>
      </c>
      <c r="D17" s="28">
        <f t="shared" si="12"/>
        <v>56344</v>
      </c>
      <c r="E17" s="28">
        <f t="shared" si="12"/>
        <v>66624</v>
      </c>
      <c r="F17" s="265">
        <f t="shared" si="4"/>
        <v>10280</v>
      </c>
      <c r="G17" s="266">
        <f t="shared" si="0"/>
        <v>18.245066023001563</v>
      </c>
      <c r="H17" s="267">
        <f t="shared" si="5"/>
        <v>9.24579471335393</v>
      </c>
      <c r="I17" s="267">
        <f t="shared" si="8"/>
        <v>9.293625724724336</v>
      </c>
      <c r="J17" s="267">
        <f t="shared" si="9"/>
        <v>10.553093350144618</v>
      </c>
      <c r="K17" s="87"/>
      <c r="L17" s="96" t="s">
        <v>141</v>
      </c>
      <c r="M17" s="33">
        <f>SUM(M40,M63)</f>
        <v>3059</v>
      </c>
      <c r="N17" s="30">
        <f>SUM(N40,N63)</f>
        <v>3048</v>
      </c>
      <c r="O17" s="30">
        <f>SUM(O40,O63)</f>
        <v>11</v>
      </c>
      <c r="P17" s="30" t="s">
        <v>446</v>
      </c>
      <c r="Q17" s="30" t="s">
        <v>446</v>
      </c>
      <c r="R17" s="30" t="s">
        <v>446</v>
      </c>
    </row>
    <row r="18" spans="1:18" ht="15" customHeight="1">
      <c r="A18" s="87"/>
      <c r="B18" s="97" t="s">
        <v>140</v>
      </c>
      <c r="C18" s="28">
        <f t="shared" si="12"/>
        <v>144339</v>
      </c>
      <c r="D18" s="28">
        <f t="shared" si="12"/>
        <v>155297</v>
      </c>
      <c r="E18" s="28">
        <f t="shared" si="12"/>
        <v>144631</v>
      </c>
      <c r="F18" s="265">
        <f t="shared" si="4"/>
        <v>-10666</v>
      </c>
      <c r="G18" s="266">
        <f t="shared" si="0"/>
        <v>-6.8681300991004335</v>
      </c>
      <c r="H18" s="267">
        <f t="shared" si="5"/>
        <v>24.774974253347064</v>
      </c>
      <c r="I18" s="267">
        <f t="shared" si="8"/>
        <v>25.615366217743066</v>
      </c>
      <c r="J18" s="267">
        <f t="shared" si="9"/>
        <v>22.909228571157033</v>
      </c>
      <c r="K18" s="5"/>
      <c r="L18" s="96" t="s">
        <v>142</v>
      </c>
      <c r="M18" s="33">
        <f aca="true" t="shared" si="14" ref="M18:R18">SUM(M41,M64)</f>
        <v>34397</v>
      </c>
      <c r="N18" s="30">
        <f t="shared" si="14"/>
        <v>31226</v>
      </c>
      <c r="O18" s="30">
        <f t="shared" si="14"/>
        <v>1490</v>
      </c>
      <c r="P18" s="30">
        <f t="shared" si="14"/>
        <v>279</v>
      </c>
      <c r="Q18" s="30">
        <f t="shared" si="14"/>
        <v>1114</v>
      </c>
      <c r="R18" s="30">
        <f t="shared" si="14"/>
        <v>288</v>
      </c>
    </row>
    <row r="19" spans="1:18" ht="15" customHeight="1">
      <c r="A19" s="87"/>
      <c r="B19" s="97"/>
      <c r="C19" s="29"/>
      <c r="D19" s="29"/>
      <c r="E19" s="29"/>
      <c r="F19" s="29"/>
      <c r="G19" s="29"/>
      <c r="H19" s="29"/>
      <c r="I19" s="29"/>
      <c r="J19" s="29"/>
      <c r="K19" s="87"/>
      <c r="L19" s="96" t="s">
        <v>65</v>
      </c>
      <c r="M19" s="33">
        <f aca="true" t="shared" si="15" ref="M19:R19">SUM(M42,M65)</f>
        <v>141165</v>
      </c>
      <c r="N19" s="30">
        <f t="shared" si="15"/>
        <v>96947</v>
      </c>
      <c r="O19" s="30">
        <f t="shared" si="15"/>
        <v>10538</v>
      </c>
      <c r="P19" s="30">
        <f t="shared" si="15"/>
        <v>7700</v>
      </c>
      <c r="Q19" s="30">
        <f t="shared" si="15"/>
        <v>12182</v>
      </c>
      <c r="R19" s="30">
        <f t="shared" si="15"/>
        <v>13796</v>
      </c>
    </row>
    <row r="20" spans="1:18" ht="15" customHeight="1">
      <c r="A20" s="346" t="s">
        <v>286</v>
      </c>
      <c r="B20" s="364"/>
      <c r="C20" s="28">
        <f>SUM(C21:C27)</f>
        <v>333410</v>
      </c>
      <c r="D20" s="28">
        <f>SUM(D21:D27)</f>
        <v>354325</v>
      </c>
      <c r="E20" s="28">
        <f>SUM(E21:E27)</f>
        <v>384397</v>
      </c>
      <c r="F20" s="265">
        <f t="shared" si="4"/>
        <v>30072</v>
      </c>
      <c r="G20" s="266">
        <f t="shared" si="0"/>
        <v>8.487123403654836</v>
      </c>
      <c r="H20" s="267">
        <f aca="true" t="shared" si="16" ref="H20:H27">100*C20/C$8</f>
        <v>57.22794370065225</v>
      </c>
      <c r="I20" s="267">
        <f aca="true" t="shared" si="17" ref="I20:I27">100*D20/D$8</f>
        <v>58.443914789737164</v>
      </c>
      <c r="J20" s="267">
        <f aca="true" t="shared" si="18" ref="J20:J27">100*E20/E$8</f>
        <v>60.88762945058148</v>
      </c>
      <c r="K20" s="87"/>
      <c r="L20" s="96" t="s">
        <v>143</v>
      </c>
      <c r="M20" s="33">
        <f aca="true" t="shared" si="19" ref="M20:R20">SUM(M43,M66)</f>
        <v>17946</v>
      </c>
      <c r="N20" s="30">
        <f t="shared" si="19"/>
        <v>16810</v>
      </c>
      <c r="O20" s="30">
        <f t="shared" si="19"/>
        <v>410</v>
      </c>
      <c r="P20" s="30">
        <f t="shared" si="19"/>
        <v>92</v>
      </c>
      <c r="Q20" s="30">
        <f t="shared" si="19"/>
        <v>529</v>
      </c>
      <c r="R20" s="30">
        <f t="shared" si="19"/>
        <v>105</v>
      </c>
    </row>
    <row r="21" spans="1:13" ht="15" customHeight="1">
      <c r="A21" s="87"/>
      <c r="B21" s="97" t="s">
        <v>141</v>
      </c>
      <c r="C21" s="28">
        <f aca="true" t="shared" si="20" ref="C21:E27">SUM(C44,C67)</f>
        <v>2657</v>
      </c>
      <c r="D21" s="28">
        <f t="shared" si="20"/>
        <v>2583</v>
      </c>
      <c r="E21" s="28">
        <f t="shared" si="20"/>
        <v>3059</v>
      </c>
      <c r="F21" s="265">
        <f t="shared" si="4"/>
        <v>476</v>
      </c>
      <c r="G21" s="266">
        <f t="shared" si="0"/>
        <v>18.428184281842817</v>
      </c>
      <c r="H21" s="267">
        <f t="shared" si="16"/>
        <v>0.45605904565739785</v>
      </c>
      <c r="I21" s="267">
        <f t="shared" si="17"/>
        <v>0.426051314194288</v>
      </c>
      <c r="J21" s="267">
        <f t="shared" si="18"/>
        <v>0.48453879319903315</v>
      </c>
      <c r="K21" s="87"/>
      <c r="L21" s="96"/>
      <c r="M21" s="119"/>
    </row>
    <row r="22" spans="1:18" ht="15" customHeight="1">
      <c r="A22" s="87"/>
      <c r="B22" s="97" t="s">
        <v>142</v>
      </c>
      <c r="C22" s="28">
        <f t="shared" si="20"/>
        <v>33614</v>
      </c>
      <c r="D22" s="28">
        <f t="shared" si="20"/>
        <v>33251</v>
      </c>
      <c r="E22" s="28">
        <f t="shared" si="20"/>
        <v>34397</v>
      </c>
      <c r="F22" s="265">
        <f t="shared" si="4"/>
        <v>1146</v>
      </c>
      <c r="G22" s="266">
        <f t="shared" si="0"/>
        <v>3.446512886830471</v>
      </c>
      <c r="H22" s="267">
        <f t="shared" si="16"/>
        <v>5.769653278407141</v>
      </c>
      <c r="I22" s="267">
        <f t="shared" si="17"/>
        <v>5.484565330342342</v>
      </c>
      <c r="J22" s="267">
        <f t="shared" si="18"/>
        <v>5.448408260760753</v>
      </c>
      <c r="K22" s="87"/>
      <c r="L22" s="96" t="s">
        <v>144</v>
      </c>
      <c r="M22" s="33">
        <f aca="true" t="shared" si="21" ref="M22:R22">SUM(M45,M68)</f>
        <v>3778</v>
      </c>
      <c r="N22" s="30">
        <f t="shared" si="21"/>
        <v>1870</v>
      </c>
      <c r="O22" s="30">
        <f t="shared" si="21"/>
        <v>916</v>
      </c>
      <c r="P22" s="30">
        <f t="shared" si="21"/>
        <v>182</v>
      </c>
      <c r="Q22" s="30">
        <f t="shared" si="21"/>
        <v>565</v>
      </c>
      <c r="R22" s="30">
        <f t="shared" si="21"/>
        <v>245</v>
      </c>
    </row>
    <row r="23" spans="1:18" ht="15" customHeight="1">
      <c r="A23" s="87"/>
      <c r="B23" s="97" t="s">
        <v>65</v>
      </c>
      <c r="C23" s="28">
        <f t="shared" si="20"/>
        <v>129739</v>
      </c>
      <c r="D23" s="28">
        <f t="shared" si="20"/>
        <v>133035</v>
      </c>
      <c r="E23" s="28">
        <f t="shared" si="20"/>
        <v>141165</v>
      </c>
      <c r="F23" s="265">
        <f t="shared" si="4"/>
        <v>8130</v>
      </c>
      <c r="G23" s="266">
        <f t="shared" si="0"/>
        <v>6.111173751268463</v>
      </c>
      <c r="H23" s="267">
        <f t="shared" si="16"/>
        <v>22.268966700995538</v>
      </c>
      <c r="I23" s="267">
        <f t="shared" si="17"/>
        <v>21.943374596917188</v>
      </c>
      <c r="J23" s="267">
        <f t="shared" si="18"/>
        <v>22.36022188360298</v>
      </c>
      <c r="K23" s="5"/>
      <c r="L23" s="96" t="s">
        <v>145</v>
      </c>
      <c r="M23" s="33">
        <f aca="true" t="shared" si="22" ref="M23:R23">SUM(M46,M69)</f>
        <v>163515</v>
      </c>
      <c r="N23" s="30">
        <f t="shared" si="22"/>
        <v>135405</v>
      </c>
      <c r="O23" s="30">
        <f t="shared" si="22"/>
        <v>6514</v>
      </c>
      <c r="P23" s="30">
        <f t="shared" si="22"/>
        <v>4696</v>
      </c>
      <c r="Q23" s="30">
        <f t="shared" si="22"/>
        <v>10643</v>
      </c>
      <c r="R23" s="30">
        <f t="shared" si="22"/>
        <v>6251</v>
      </c>
    </row>
    <row r="24" spans="1:18" ht="15" customHeight="1">
      <c r="A24" s="87"/>
      <c r="B24" s="97" t="s">
        <v>143</v>
      </c>
      <c r="C24" s="28">
        <f t="shared" si="20"/>
        <v>16677</v>
      </c>
      <c r="D24" s="28">
        <f t="shared" si="20"/>
        <v>17911</v>
      </c>
      <c r="E24" s="28">
        <f t="shared" si="20"/>
        <v>17946</v>
      </c>
      <c r="F24" s="265">
        <f t="shared" si="4"/>
        <v>35</v>
      </c>
      <c r="G24" s="266">
        <f t="shared" si="0"/>
        <v>0.19541064150522025</v>
      </c>
      <c r="H24" s="267">
        <f t="shared" si="16"/>
        <v>2.8625128733264678</v>
      </c>
      <c r="I24" s="267">
        <f t="shared" si="17"/>
        <v>2.954318656033253</v>
      </c>
      <c r="J24" s="267">
        <f t="shared" si="18"/>
        <v>2.8426064670643507</v>
      </c>
      <c r="K24" s="5"/>
      <c r="L24" s="96" t="s">
        <v>273</v>
      </c>
      <c r="M24" s="33">
        <f>SUM(M47,M70)</f>
        <v>20537</v>
      </c>
      <c r="N24" s="30">
        <f>SUM(N47,N70)</f>
        <v>20537</v>
      </c>
      <c r="O24" s="30" t="s">
        <v>446</v>
      </c>
      <c r="P24" s="30" t="s">
        <v>446</v>
      </c>
      <c r="Q24" s="30" t="s">
        <v>446</v>
      </c>
      <c r="R24" s="30" t="s">
        <v>446</v>
      </c>
    </row>
    <row r="25" spans="1:13" ht="15" customHeight="1">
      <c r="A25" s="5"/>
      <c r="B25" s="97" t="s">
        <v>144</v>
      </c>
      <c r="C25" s="28">
        <f t="shared" si="20"/>
        <v>2696</v>
      </c>
      <c r="D25" s="28">
        <f t="shared" si="20"/>
        <v>3631</v>
      </c>
      <c r="E25" s="28">
        <f t="shared" si="20"/>
        <v>3778</v>
      </c>
      <c r="F25" s="265">
        <f t="shared" si="4"/>
        <v>147</v>
      </c>
      <c r="G25" s="266">
        <f t="shared" si="0"/>
        <v>4.048471495455797</v>
      </c>
      <c r="H25" s="267">
        <f t="shared" si="16"/>
        <v>0.4627531754205287</v>
      </c>
      <c r="I25" s="267">
        <f t="shared" si="17"/>
        <v>0.5989130165851566</v>
      </c>
      <c r="J25" s="267">
        <f t="shared" si="18"/>
        <v>0.5984267933004077</v>
      </c>
      <c r="K25" s="87"/>
      <c r="L25" s="25"/>
      <c r="M25" s="119"/>
    </row>
    <row r="26" spans="1:18" ht="15" customHeight="1">
      <c r="A26" s="87"/>
      <c r="B26" s="97" t="s">
        <v>145</v>
      </c>
      <c r="C26" s="28">
        <f t="shared" si="20"/>
        <v>128237</v>
      </c>
      <c r="D26" s="28">
        <f t="shared" si="20"/>
        <v>143948</v>
      </c>
      <c r="E26" s="28">
        <f t="shared" si="20"/>
        <v>163515</v>
      </c>
      <c r="F26" s="265">
        <f t="shared" si="4"/>
        <v>19567</v>
      </c>
      <c r="G26" s="266">
        <f t="shared" si="0"/>
        <v>13.593103064995693</v>
      </c>
      <c r="H26" s="267">
        <f t="shared" si="16"/>
        <v>22.01115688293855</v>
      </c>
      <c r="I26" s="267">
        <f t="shared" si="17"/>
        <v>23.743412534122868</v>
      </c>
      <c r="J26" s="267">
        <f t="shared" si="18"/>
        <v>25.9004121510101</v>
      </c>
      <c r="K26" s="87"/>
      <c r="L26" s="96" t="s">
        <v>146</v>
      </c>
      <c r="M26" s="33">
        <f aca="true" t="shared" si="23" ref="M26:R26">SUM(M49,M72)</f>
        <v>1128</v>
      </c>
      <c r="N26" s="30">
        <f t="shared" si="23"/>
        <v>967</v>
      </c>
      <c r="O26" s="30">
        <f t="shared" si="23"/>
        <v>24</v>
      </c>
      <c r="P26" s="30">
        <f t="shared" si="23"/>
        <v>12</v>
      </c>
      <c r="Q26" s="30">
        <f t="shared" si="23"/>
        <v>75</v>
      </c>
      <c r="R26" s="30">
        <f t="shared" si="23"/>
        <v>35</v>
      </c>
    </row>
    <row r="27" spans="1:18" ht="15" customHeight="1">
      <c r="A27" s="87"/>
      <c r="B27" s="97" t="s">
        <v>273</v>
      </c>
      <c r="C27" s="28">
        <f t="shared" si="20"/>
        <v>19790</v>
      </c>
      <c r="D27" s="28">
        <f t="shared" si="20"/>
        <v>19966</v>
      </c>
      <c r="E27" s="28">
        <f t="shared" si="20"/>
        <v>20537</v>
      </c>
      <c r="F27" s="265">
        <f t="shared" si="4"/>
        <v>571</v>
      </c>
      <c r="G27" s="266">
        <f t="shared" si="0"/>
        <v>2.8598617650005007</v>
      </c>
      <c r="H27" s="267">
        <f t="shared" si="16"/>
        <v>3.3968417439066254</v>
      </c>
      <c r="I27" s="267">
        <f t="shared" si="17"/>
        <v>3.293279341542065</v>
      </c>
      <c r="J27" s="267">
        <f t="shared" si="18"/>
        <v>3.253015101643852</v>
      </c>
      <c r="K27" s="87"/>
      <c r="L27" s="39"/>
      <c r="M27" s="45"/>
      <c r="N27" s="39"/>
      <c r="O27" s="39"/>
      <c r="P27" s="39"/>
      <c r="Q27" s="39"/>
      <c r="R27" s="39"/>
    </row>
    <row r="28" spans="1:18" ht="15" customHeight="1">
      <c r="A28" s="322"/>
      <c r="B28" s="364"/>
      <c r="C28" s="29"/>
      <c r="D28" s="29"/>
      <c r="E28" s="29"/>
      <c r="F28" s="29"/>
      <c r="G28" s="29"/>
      <c r="H28" s="29"/>
      <c r="I28" s="29"/>
      <c r="J28" s="29"/>
      <c r="K28" s="87"/>
      <c r="L28" s="96"/>
      <c r="M28" s="116"/>
      <c r="N28" s="29"/>
      <c r="O28" s="29"/>
      <c r="P28" s="29"/>
      <c r="Q28" s="29"/>
      <c r="R28" s="29"/>
    </row>
    <row r="29" spans="1:18" ht="15" customHeight="1">
      <c r="A29" s="322" t="s">
        <v>147</v>
      </c>
      <c r="B29" s="364"/>
      <c r="C29" s="28">
        <f>SUM(C52,C75)</f>
        <v>517</v>
      </c>
      <c r="D29" s="28">
        <f>SUM(D52,D75)</f>
        <v>802</v>
      </c>
      <c r="E29" s="28">
        <f>SUM(E52,E75)</f>
        <v>1128</v>
      </c>
      <c r="F29" s="265">
        <f t="shared" si="4"/>
        <v>326</v>
      </c>
      <c r="G29" s="266">
        <f t="shared" si="0"/>
        <v>40.64837905236908</v>
      </c>
      <c r="H29" s="267">
        <f>100*C29/C$8</f>
        <v>0.0887401304497082</v>
      </c>
      <c r="I29" s="267">
        <f>100*D29/D$8</f>
        <v>0.13228538675331744</v>
      </c>
      <c r="J29" s="267">
        <f>100*E29/E$8</f>
        <v>0.1786726900060508</v>
      </c>
      <c r="K29" s="87"/>
      <c r="L29" s="96"/>
      <c r="M29" s="116"/>
      <c r="N29" s="29"/>
      <c r="O29" s="29"/>
      <c r="P29" s="29"/>
      <c r="Q29" s="29"/>
      <c r="R29" s="29"/>
    </row>
    <row r="30" spans="1:18" ht="15" customHeight="1">
      <c r="A30" s="88"/>
      <c r="B30" s="97"/>
      <c r="C30" s="29"/>
      <c r="D30" s="29"/>
      <c r="E30" s="29"/>
      <c r="F30" s="29"/>
      <c r="G30" s="29"/>
      <c r="H30" s="29"/>
      <c r="I30" s="29"/>
      <c r="J30" s="29"/>
      <c r="K30" s="87"/>
      <c r="M30" s="45"/>
      <c r="N30" s="39"/>
      <c r="O30" s="39"/>
      <c r="P30" s="39"/>
      <c r="Q30" s="39"/>
      <c r="R30" s="39"/>
    </row>
    <row r="31" spans="1:18" ht="15" customHeight="1">
      <c r="A31" s="111" t="s">
        <v>42</v>
      </c>
      <c r="B31" s="14"/>
      <c r="C31" s="35">
        <f>SUM(C33,C38,C43,C52)</f>
        <v>331010</v>
      </c>
      <c r="D31" s="35">
        <f>SUM(D33,D38,D43,D52)</f>
        <v>341329</v>
      </c>
      <c r="E31" s="35">
        <f>SUM(E33,E38,E43,E52)</f>
        <v>356828</v>
      </c>
      <c r="F31" s="265">
        <f t="shared" si="4"/>
        <v>15499</v>
      </c>
      <c r="G31" s="266">
        <f t="shared" si="0"/>
        <v>4.540780302874939</v>
      </c>
      <c r="H31" s="267">
        <f>100*C31/C$31</f>
        <v>100</v>
      </c>
      <c r="I31" s="267">
        <f>100*D31/D$31</f>
        <v>100</v>
      </c>
      <c r="J31" s="267">
        <f>100*E31/E$31</f>
        <v>100</v>
      </c>
      <c r="K31" s="5"/>
      <c r="L31" s="24" t="s">
        <v>42</v>
      </c>
      <c r="M31" s="276">
        <f aca="true" t="shared" si="24" ref="M31:R31">SUM(M33:M49)</f>
        <v>356828</v>
      </c>
      <c r="N31" s="23">
        <f t="shared" si="24"/>
        <v>259503</v>
      </c>
      <c r="O31" s="23">
        <f t="shared" si="24"/>
        <v>28098</v>
      </c>
      <c r="P31" s="23">
        <f t="shared" si="24"/>
        <v>17764</v>
      </c>
      <c r="Q31" s="23">
        <f t="shared" si="24"/>
        <v>43698</v>
      </c>
      <c r="R31" s="23">
        <f t="shared" si="24"/>
        <v>7756</v>
      </c>
    </row>
    <row r="32" spans="1:18" ht="15" customHeight="1">
      <c r="A32" s="5"/>
      <c r="B32" s="97"/>
      <c r="C32" s="29"/>
      <c r="D32" s="29"/>
      <c r="E32" s="29"/>
      <c r="F32" s="29"/>
      <c r="G32" s="29"/>
      <c r="H32" s="29"/>
      <c r="I32" s="29"/>
      <c r="J32" s="29"/>
      <c r="K32" s="87"/>
      <c r="L32" s="96"/>
      <c r="M32" s="119"/>
      <c r="N32" s="39"/>
      <c r="O32" s="39"/>
      <c r="P32" s="39"/>
      <c r="Q32" s="39"/>
      <c r="R32" s="39"/>
    </row>
    <row r="33" spans="1:18" ht="15" customHeight="1">
      <c r="A33" s="346" t="s">
        <v>284</v>
      </c>
      <c r="B33" s="364"/>
      <c r="C33" s="28">
        <f>SUM(C34:C36)</f>
        <v>27671</v>
      </c>
      <c r="D33" s="28">
        <f>SUM(D34:D36)</f>
        <v>22049</v>
      </c>
      <c r="E33" s="28">
        <f>SUM(E34:E36)</f>
        <v>19710</v>
      </c>
      <c r="F33" s="265">
        <f t="shared" si="4"/>
        <v>-2339</v>
      </c>
      <c r="G33" s="266">
        <f t="shared" si="0"/>
        <v>-10.60819084765749</v>
      </c>
      <c r="H33" s="267">
        <f aca="true" t="shared" si="25" ref="H33:H52">100*C33/C$31</f>
        <v>8.359566176248451</v>
      </c>
      <c r="I33" s="267">
        <f aca="true" t="shared" si="26" ref="I33:I52">100*D33/D$31</f>
        <v>6.459749977294633</v>
      </c>
      <c r="J33" s="267">
        <f aca="true" t="shared" si="27" ref="J33:J52">100*E33/E$31</f>
        <v>5.523669667178584</v>
      </c>
      <c r="K33" s="87"/>
      <c r="L33" s="96" t="s">
        <v>135</v>
      </c>
      <c r="M33" s="31">
        <v>15712</v>
      </c>
      <c r="N33" s="32">
        <v>948</v>
      </c>
      <c r="O33" s="32">
        <v>115</v>
      </c>
      <c r="P33" s="32">
        <v>204</v>
      </c>
      <c r="Q33" s="32">
        <v>13208</v>
      </c>
      <c r="R33" s="32">
        <v>1234</v>
      </c>
    </row>
    <row r="34" spans="1:18" ht="15" customHeight="1">
      <c r="A34" s="87"/>
      <c r="B34" s="97" t="s">
        <v>135</v>
      </c>
      <c r="C34" s="28">
        <v>21458</v>
      </c>
      <c r="D34" s="28">
        <v>17288</v>
      </c>
      <c r="E34" s="28">
        <v>15712</v>
      </c>
      <c r="F34" s="265">
        <f t="shared" si="4"/>
        <v>-1576</v>
      </c>
      <c r="G34" s="266">
        <f t="shared" si="0"/>
        <v>-9.11614993058769</v>
      </c>
      <c r="H34" s="267">
        <f t="shared" si="25"/>
        <v>6.4825836077459895</v>
      </c>
      <c r="I34" s="267">
        <f t="shared" si="26"/>
        <v>5.064908050590486</v>
      </c>
      <c r="J34" s="267">
        <f t="shared" si="27"/>
        <v>4.403241898057328</v>
      </c>
      <c r="K34" s="87"/>
      <c r="L34" s="96" t="s">
        <v>136</v>
      </c>
      <c r="M34" s="31">
        <f>SUM(N34:R34)</f>
        <v>738</v>
      </c>
      <c r="N34" s="32">
        <v>369</v>
      </c>
      <c r="O34" s="32">
        <v>36</v>
      </c>
      <c r="P34" s="32">
        <v>57</v>
      </c>
      <c r="Q34" s="32">
        <v>257</v>
      </c>
      <c r="R34" s="32">
        <v>19</v>
      </c>
    </row>
    <row r="35" spans="1:18" ht="15" customHeight="1">
      <c r="A35" s="87"/>
      <c r="B35" s="97" t="s">
        <v>136</v>
      </c>
      <c r="C35" s="28">
        <v>1144</v>
      </c>
      <c r="D35" s="28">
        <v>813</v>
      </c>
      <c r="E35" s="28">
        <v>738</v>
      </c>
      <c r="F35" s="265">
        <f t="shared" si="4"/>
        <v>-75</v>
      </c>
      <c r="G35" s="266">
        <f t="shared" si="0"/>
        <v>-9.22509225092251</v>
      </c>
      <c r="H35" s="267">
        <f t="shared" si="25"/>
        <v>0.3456088939911181</v>
      </c>
      <c r="I35" s="267">
        <f t="shared" si="26"/>
        <v>0.2381866176035438</v>
      </c>
      <c r="J35" s="267">
        <f t="shared" si="27"/>
        <v>0.20682233457015706</v>
      </c>
      <c r="K35" s="87"/>
      <c r="L35" s="96" t="s">
        <v>137</v>
      </c>
      <c r="M35" s="31">
        <f>SUM(N35:R35)</f>
        <v>3260</v>
      </c>
      <c r="N35" s="32">
        <v>1435</v>
      </c>
      <c r="O35" s="32">
        <v>94</v>
      </c>
      <c r="P35" s="32">
        <v>265</v>
      </c>
      <c r="Q35" s="32">
        <v>1234</v>
      </c>
      <c r="R35" s="32">
        <v>232</v>
      </c>
    </row>
    <row r="36" spans="1:18" ht="15" customHeight="1">
      <c r="A36" s="5"/>
      <c r="B36" s="97" t="s">
        <v>137</v>
      </c>
      <c r="C36" s="28">
        <v>5069</v>
      </c>
      <c r="D36" s="28">
        <v>3948</v>
      </c>
      <c r="E36" s="28">
        <v>3260</v>
      </c>
      <c r="F36" s="265">
        <f t="shared" si="4"/>
        <v>-688</v>
      </c>
      <c r="G36" s="266">
        <f t="shared" si="0"/>
        <v>-17.426545086119553</v>
      </c>
      <c r="H36" s="267">
        <f t="shared" si="25"/>
        <v>1.531373674511344</v>
      </c>
      <c r="I36" s="267">
        <f t="shared" si="26"/>
        <v>1.1566553091006038</v>
      </c>
      <c r="J36" s="267">
        <f t="shared" si="27"/>
        <v>0.9136054345511002</v>
      </c>
      <c r="K36" s="5"/>
      <c r="L36" s="96" t="s">
        <v>138</v>
      </c>
      <c r="M36" s="31">
        <f>SUM(N36:R36)</f>
        <v>378</v>
      </c>
      <c r="N36" s="30">
        <v>314</v>
      </c>
      <c r="O36" s="30">
        <v>48</v>
      </c>
      <c r="P36" s="30">
        <v>3</v>
      </c>
      <c r="Q36" s="30">
        <v>12</v>
      </c>
      <c r="R36" s="30">
        <v>1</v>
      </c>
    </row>
    <row r="37" spans="1:18" ht="15" customHeight="1">
      <c r="A37" s="87"/>
      <c r="B37" s="97"/>
      <c r="C37" s="29"/>
      <c r="D37" s="29"/>
      <c r="E37" s="29"/>
      <c r="F37" s="29"/>
      <c r="G37" s="29"/>
      <c r="H37" s="29"/>
      <c r="I37" s="29"/>
      <c r="J37" s="29"/>
      <c r="K37" s="5"/>
      <c r="L37" s="96" t="s">
        <v>139</v>
      </c>
      <c r="M37" s="31">
        <v>55180</v>
      </c>
      <c r="N37" s="32">
        <v>37490</v>
      </c>
      <c r="O37" s="32">
        <v>5618</v>
      </c>
      <c r="P37" s="32">
        <v>4138</v>
      </c>
      <c r="Q37" s="32">
        <v>6623</v>
      </c>
      <c r="R37" s="32">
        <v>1310</v>
      </c>
    </row>
    <row r="38" spans="1:18" ht="15" customHeight="1">
      <c r="A38" s="346" t="s">
        <v>285</v>
      </c>
      <c r="B38" s="364"/>
      <c r="C38" s="28">
        <f>SUM(C39:C41)</f>
        <v>123106</v>
      </c>
      <c r="D38" s="28">
        <f>SUM(D39:D41)</f>
        <v>131448</v>
      </c>
      <c r="E38" s="28">
        <f>SUM(E39:E41)</f>
        <v>136651</v>
      </c>
      <c r="F38" s="265">
        <f t="shared" si="4"/>
        <v>5203</v>
      </c>
      <c r="G38" s="266">
        <f t="shared" si="0"/>
        <v>3.958219219767513</v>
      </c>
      <c r="H38" s="267">
        <f t="shared" si="25"/>
        <v>37.19102141929247</v>
      </c>
      <c r="I38" s="267">
        <f t="shared" si="26"/>
        <v>38.51064515467481</v>
      </c>
      <c r="J38" s="267">
        <f t="shared" si="27"/>
        <v>38.29604179044245</v>
      </c>
      <c r="K38" s="87"/>
      <c r="L38" s="96"/>
      <c r="M38" s="31"/>
      <c r="N38" s="32"/>
      <c r="O38" s="32"/>
      <c r="P38" s="32"/>
      <c r="Q38" s="32"/>
      <c r="R38" s="32"/>
    </row>
    <row r="39" spans="1:18" ht="15" customHeight="1">
      <c r="A39" s="87"/>
      <c r="B39" s="97" t="s">
        <v>138</v>
      </c>
      <c r="C39" s="28">
        <v>312</v>
      </c>
      <c r="D39" s="28">
        <v>315</v>
      </c>
      <c r="E39" s="28">
        <v>378</v>
      </c>
      <c r="F39" s="265">
        <f t="shared" si="4"/>
        <v>63</v>
      </c>
      <c r="G39" s="266">
        <f t="shared" si="0"/>
        <v>20</v>
      </c>
      <c r="H39" s="267">
        <f t="shared" si="25"/>
        <v>0.09425697108848675</v>
      </c>
      <c r="I39" s="267">
        <f t="shared" si="26"/>
        <v>0.09228632785377158</v>
      </c>
      <c r="J39" s="267">
        <f t="shared" si="27"/>
        <v>0.10593339087739752</v>
      </c>
      <c r="K39" s="87"/>
      <c r="L39" s="96" t="s">
        <v>140</v>
      </c>
      <c r="M39" s="31">
        <v>81093</v>
      </c>
      <c r="N39" s="32">
        <v>62222</v>
      </c>
      <c r="O39" s="32">
        <v>7117</v>
      </c>
      <c r="P39" s="32">
        <v>3513</v>
      </c>
      <c r="Q39" s="32">
        <v>6436</v>
      </c>
      <c r="R39" s="32">
        <v>1804</v>
      </c>
    </row>
    <row r="40" spans="1:18" ht="15" customHeight="1">
      <c r="A40" s="87"/>
      <c r="B40" s="97" t="s">
        <v>139</v>
      </c>
      <c r="C40" s="28">
        <v>45900</v>
      </c>
      <c r="D40" s="28">
        <v>47234</v>
      </c>
      <c r="E40" s="28">
        <v>55180</v>
      </c>
      <c r="F40" s="265">
        <f t="shared" si="4"/>
        <v>7946</v>
      </c>
      <c r="G40" s="266">
        <f t="shared" si="0"/>
        <v>16.822627768133124</v>
      </c>
      <c r="H40" s="267">
        <f t="shared" si="25"/>
        <v>13.866650554363916</v>
      </c>
      <c r="I40" s="267">
        <f t="shared" si="26"/>
        <v>13.838261618555704</v>
      </c>
      <c r="J40" s="267">
        <f t="shared" si="27"/>
        <v>15.464033091573532</v>
      </c>
      <c r="K40" s="5"/>
      <c r="L40" s="96" t="s">
        <v>141</v>
      </c>
      <c r="M40" s="31">
        <f>SUM(N40:R40)</f>
        <v>2677</v>
      </c>
      <c r="N40" s="30">
        <v>2667</v>
      </c>
      <c r="O40" s="30">
        <v>10</v>
      </c>
      <c r="P40" s="30" t="s">
        <v>446</v>
      </c>
      <c r="Q40" s="30" t="s">
        <v>446</v>
      </c>
      <c r="R40" s="30" t="s">
        <v>446</v>
      </c>
    </row>
    <row r="41" spans="1:18" ht="15" customHeight="1">
      <c r="A41" s="87"/>
      <c r="B41" s="97" t="s">
        <v>140</v>
      </c>
      <c r="C41" s="28">
        <v>76894</v>
      </c>
      <c r="D41" s="28">
        <v>83899</v>
      </c>
      <c r="E41" s="28">
        <v>81093</v>
      </c>
      <c r="F41" s="265">
        <f t="shared" si="4"/>
        <v>-2806</v>
      </c>
      <c r="G41" s="266">
        <f t="shared" si="0"/>
        <v>-3.344497550626348</v>
      </c>
      <c r="H41" s="267">
        <f t="shared" si="25"/>
        <v>23.230113893840066</v>
      </c>
      <c r="I41" s="267">
        <f t="shared" si="26"/>
        <v>24.58009720826534</v>
      </c>
      <c r="J41" s="267">
        <f t="shared" si="27"/>
        <v>22.726075307991525</v>
      </c>
      <c r="K41" s="87"/>
      <c r="L41" s="96" t="s">
        <v>142</v>
      </c>
      <c r="M41" s="31">
        <f>SUM(N41:R41)</f>
        <v>28466</v>
      </c>
      <c r="N41" s="32">
        <v>25781</v>
      </c>
      <c r="O41" s="32">
        <v>1284</v>
      </c>
      <c r="P41" s="32">
        <v>267</v>
      </c>
      <c r="Q41" s="32">
        <v>1072</v>
      </c>
      <c r="R41" s="32">
        <v>62</v>
      </c>
    </row>
    <row r="42" spans="1:18" ht="15" customHeight="1">
      <c r="A42" s="87"/>
      <c r="B42" s="97"/>
      <c r="C42" s="29"/>
      <c r="D42" s="29"/>
      <c r="E42" s="29"/>
      <c r="F42" s="29"/>
      <c r="G42" s="29"/>
      <c r="H42" s="29"/>
      <c r="I42" s="29"/>
      <c r="J42" s="29"/>
      <c r="K42" s="87"/>
      <c r="L42" s="96" t="s">
        <v>65</v>
      </c>
      <c r="M42" s="31">
        <f>SUM(N42:R42)</f>
        <v>69894</v>
      </c>
      <c r="N42" s="32">
        <v>46629</v>
      </c>
      <c r="O42" s="32">
        <v>7788</v>
      </c>
      <c r="P42" s="32">
        <v>5422</v>
      </c>
      <c r="Q42" s="32">
        <v>7893</v>
      </c>
      <c r="R42" s="32">
        <v>2162</v>
      </c>
    </row>
    <row r="43" spans="1:18" ht="15" customHeight="1">
      <c r="A43" s="346" t="s">
        <v>286</v>
      </c>
      <c r="B43" s="364"/>
      <c r="C43" s="28">
        <f>SUM(C44:C50)</f>
        <v>179982</v>
      </c>
      <c r="D43" s="28">
        <f>SUM(D44:D50)</f>
        <v>187405</v>
      </c>
      <c r="E43" s="28">
        <f>SUM(E44:E50)</f>
        <v>199847</v>
      </c>
      <c r="F43" s="265">
        <f t="shared" si="4"/>
        <v>12442</v>
      </c>
      <c r="G43" s="266">
        <f t="shared" si="0"/>
        <v>6.6390971425522265</v>
      </c>
      <c r="H43" s="267">
        <f t="shared" si="25"/>
        <v>54.373583879641096</v>
      </c>
      <c r="I43" s="267">
        <f t="shared" si="26"/>
        <v>54.904505623606546</v>
      </c>
      <c r="J43" s="267">
        <f t="shared" si="27"/>
        <v>56.00653536157476</v>
      </c>
      <c r="K43" s="5"/>
      <c r="L43" s="96" t="s">
        <v>143</v>
      </c>
      <c r="M43" s="31">
        <f>SUM(N43:R43)</f>
        <v>8040</v>
      </c>
      <c r="N43" s="32">
        <v>7253</v>
      </c>
      <c r="O43" s="32">
        <v>345</v>
      </c>
      <c r="P43" s="32">
        <v>74</v>
      </c>
      <c r="Q43" s="32">
        <v>354</v>
      </c>
      <c r="R43" s="32">
        <v>14</v>
      </c>
    </row>
    <row r="44" spans="1:18" ht="15" customHeight="1">
      <c r="A44" s="87"/>
      <c r="B44" s="97" t="s">
        <v>141</v>
      </c>
      <c r="C44" s="28">
        <v>2354</v>
      </c>
      <c r="D44" s="28">
        <v>2280</v>
      </c>
      <c r="E44" s="28">
        <v>2677</v>
      </c>
      <c r="F44" s="265">
        <f t="shared" si="4"/>
        <v>397</v>
      </c>
      <c r="G44" s="266">
        <f t="shared" si="0"/>
        <v>17.412280701754387</v>
      </c>
      <c r="H44" s="267">
        <f t="shared" si="25"/>
        <v>0.7111567626355699</v>
      </c>
      <c r="I44" s="267">
        <f t="shared" si="26"/>
        <v>0.66797723017968</v>
      </c>
      <c r="J44" s="267">
        <f t="shared" si="27"/>
        <v>0.7502213951819925</v>
      </c>
      <c r="K44" s="5"/>
      <c r="L44" s="96"/>
      <c r="M44" s="33"/>
      <c r="N44" s="32"/>
      <c r="O44" s="32"/>
      <c r="P44" s="32"/>
      <c r="Q44" s="32"/>
      <c r="R44" s="32"/>
    </row>
    <row r="45" spans="1:18" ht="15" customHeight="1">
      <c r="A45" s="87"/>
      <c r="B45" s="97" t="s">
        <v>142</v>
      </c>
      <c r="C45" s="28">
        <v>28793</v>
      </c>
      <c r="D45" s="28">
        <v>28122</v>
      </c>
      <c r="E45" s="28">
        <v>28466</v>
      </c>
      <c r="F45" s="265">
        <f t="shared" si="4"/>
        <v>344</v>
      </c>
      <c r="G45" s="266">
        <f t="shared" si="0"/>
        <v>1.2232415902140672</v>
      </c>
      <c r="H45" s="267">
        <f t="shared" si="25"/>
        <v>8.698528745355125</v>
      </c>
      <c r="I45" s="267">
        <f t="shared" si="26"/>
        <v>8.238971783821475</v>
      </c>
      <c r="J45" s="267">
        <f t="shared" si="27"/>
        <v>7.977512975439147</v>
      </c>
      <c r="K45" s="87"/>
      <c r="L45" s="96" t="s">
        <v>144</v>
      </c>
      <c r="M45" s="31">
        <f>SUM(N45:R45)</f>
        <v>2221</v>
      </c>
      <c r="N45" s="32">
        <v>978</v>
      </c>
      <c r="O45" s="32">
        <v>639</v>
      </c>
      <c r="P45" s="32">
        <v>159</v>
      </c>
      <c r="Q45" s="32">
        <v>424</v>
      </c>
      <c r="R45" s="32">
        <v>21</v>
      </c>
    </row>
    <row r="46" spans="1:18" ht="15" customHeight="1">
      <c r="A46" s="87"/>
      <c r="B46" s="97" t="s">
        <v>65</v>
      </c>
      <c r="C46" s="28">
        <v>65636</v>
      </c>
      <c r="D46" s="28">
        <v>66381</v>
      </c>
      <c r="E46" s="28">
        <v>69894</v>
      </c>
      <c r="F46" s="265">
        <f t="shared" si="4"/>
        <v>3513</v>
      </c>
      <c r="G46" s="266">
        <f t="shared" si="0"/>
        <v>5.29217697835224</v>
      </c>
      <c r="H46" s="267">
        <f t="shared" si="25"/>
        <v>19.829008187063835</v>
      </c>
      <c r="I46" s="267">
        <f t="shared" si="26"/>
        <v>19.44780548971813</v>
      </c>
      <c r="J46" s="267">
        <f t="shared" si="27"/>
        <v>19.587588417949263</v>
      </c>
      <c r="K46" s="87"/>
      <c r="L46" s="96" t="s">
        <v>145</v>
      </c>
      <c r="M46" s="31">
        <v>72532</v>
      </c>
      <c r="N46" s="32">
        <v>56863</v>
      </c>
      <c r="O46" s="32">
        <v>4988</v>
      </c>
      <c r="P46" s="32">
        <v>3654</v>
      </c>
      <c r="Q46" s="32">
        <v>6130</v>
      </c>
      <c r="R46" s="32">
        <v>894</v>
      </c>
    </row>
    <row r="47" spans="1:18" ht="15" customHeight="1">
      <c r="A47" s="87"/>
      <c r="B47" s="97" t="s">
        <v>143</v>
      </c>
      <c r="C47" s="28">
        <v>8262</v>
      </c>
      <c r="D47" s="28">
        <v>8019</v>
      </c>
      <c r="E47" s="28">
        <v>8040</v>
      </c>
      <c r="F47" s="265">
        <f t="shared" si="4"/>
        <v>21</v>
      </c>
      <c r="G47" s="266">
        <f t="shared" si="0"/>
        <v>0.2618780396558174</v>
      </c>
      <c r="H47" s="267">
        <f t="shared" si="25"/>
        <v>2.4959970997855048</v>
      </c>
      <c r="I47" s="267">
        <f t="shared" si="26"/>
        <v>2.349346231934585</v>
      </c>
      <c r="J47" s="267">
        <f t="shared" si="27"/>
        <v>2.2531864091382965</v>
      </c>
      <c r="K47" s="87"/>
      <c r="L47" s="96" t="s">
        <v>273</v>
      </c>
      <c r="M47" s="31">
        <f>SUM(N47:R47)</f>
        <v>16017</v>
      </c>
      <c r="N47" s="32">
        <v>16017</v>
      </c>
      <c r="O47" s="32" t="s">
        <v>446</v>
      </c>
      <c r="P47" s="32" t="s">
        <v>446</v>
      </c>
      <c r="Q47" s="32" t="s">
        <v>446</v>
      </c>
      <c r="R47" s="32" t="s">
        <v>446</v>
      </c>
    </row>
    <row r="48" spans="1:18" ht="15" customHeight="1">
      <c r="A48" s="87"/>
      <c r="B48" s="97" t="s">
        <v>144</v>
      </c>
      <c r="C48" s="28">
        <v>1709</v>
      </c>
      <c r="D48" s="28">
        <v>2185</v>
      </c>
      <c r="E48" s="28">
        <v>2221</v>
      </c>
      <c r="F48" s="265">
        <f t="shared" si="4"/>
        <v>36</v>
      </c>
      <c r="G48" s="266">
        <f t="shared" si="0"/>
        <v>1.6475972540045767</v>
      </c>
      <c r="H48" s="267">
        <f t="shared" si="25"/>
        <v>0.5162986012507175</v>
      </c>
      <c r="I48" s="267">
        <f t="shared" si="26"/>
        <v>0.64014484558886</v>
      </c>
      <c r="J48" s="267">
        <f t="shared" si="27"/>
        <v>0.6224287331711637</v>
      </c>
      <c r="K48" s="5"/>
      <c r="L48" s="25"/>
      <c r="M48" s="31"/>
      <c r="N48" s="30"/>
      <c r="O48" s="30"/>
      <c r="P48" s="30"/>
      <c r="Q48" s="30"/>
      <c r="R48" s="30"/>
    </row>
    <row r="49" spans="1:18" ht="15" customHeight="1">
      <c r="A49" s="87"/>
      <c r="B49" s="97" t="s">
        <v>145</v>
      </c>
      <c r="C49" s="28">
        <v>57205</v>
      </c>
      <c r="D49" s="28">
        <v>64617</v>
      </c>
      <c r="E49" s="28">
        <v>72532</v>
      </c>
      <c r="F49" s="265">
        <f t="shared" si="4"/>
        <v>7915</v>
      </c>
      <c r="G49" s="266">
        <f t="shared" si="0"/>
        <v>12.249098534441401</v>
      </c>
      <c r="H49" s="267">
        <f t="shared" si="25"/>
        <v>17.281955227938735</v>
      </c>
      <c r="I49" s="267">
        <f t="shared" si="26"/>
        <v>18.93100205373701</v>
      </c>
      <c r="J49" s="267">
        <f t="shared" si="27"/>
        <v>20.32688017756454</v>
      </c>
      <c r="K49" s="87"/>
      <c r="L49" s="96" t="s">
        <v>146</v>
      </c>
      <c r="M49" s="31">
        <v>620</v>
      </c>
      <c r="N49" s="32">
        <v>537</v>
      </c>
      <c r="O49" s="32">
        <v>16</v>
      </c>
      <c r="P49" s="32">
        <v>8</v>
      </c>
      <c r="Q49" s="32">
        <v>55</v>
      </c>
      <c r="R49" s="32">
        <v>3</v>
      </c>
    </row>
    <row r="50" spans="1:18" ht="15" customHeight="1">
      <c r="A50" s="87"/>
      <c r="B50" s="97" t="s">
        <v>273</v>
      </c>
      <c r="C50" s="28">
        <v>16023</v>
      </c>
      <c r="D50" s="28">
        <v>15801</v>
      </c>
      <c r="E50" s="28">
        <v>16017</v>
      </c>
      <c r="F50" s="265">
        <f t="shared" si="4"/>
        <v>216</v>
      </c>
      <c r="G50" s="266">
        <f t="shared" si="0"/>
        <v>1.367002088475413</v>
      </c>
      <c r="H50" s="267">
        <f t="shared" si="25"/>
        <v>4.840639255611613</v>
      </c>
      <c r="I50" s="267">
        <f t="shared" si="26"/>
        <v>4.629257988626809</v>
      </c>
      <c r="J50" s="267">
        <f t="shared" si="27"/>
        <v>4.48871725313036</v>
      </c>
      <c r="K50" s="87"/>
      <c r="L50" s="39"/>
      <c r="M50" s="55"/>
      <c r="N50" s="56"/>
      <c r="O50" s="56"/>
      <c r="P50" s="56"/>
      <c r="Q50" s="56"/>
      <c r="R50" s="56"/>
    </row>
    <row r="51" spans="1:18" ht="15" customHeight="1">
      <c r="A51" s="87"/>
      <c r="B51" s="97"/>
      <c r="C51" s="29"/>
      <c r="D51" s="29"/>
      <c r="E51" s="29"/>
      <c r="F51" s="29"/>
      <c r="G51" s="29"/>
      <c r="H51" s="29"/>
      <c r="I51" s="29"/>
      <c r="J51" s="29"/>
      <c r="K51" s="87"/>
      <c r="L51" s="96"/>
      <c r="M51" s="116"/>
      <c r="N51" s="29"/>
      <c r="O51" s="29"/>
      <c r="P51" s="29"/>
      <c r="Q51" s="29"/>
      <c r="R51" s="29"/>
    </row>
    <row r="52" spans="1:18" ht="15" customHeight="1">
      <c r="A52" s="322" t="s">
        <v>147</v>
      </c>
      <c r="B52" s="364"/>
      <c r="C52" s="28">
        <v>251</v>
      </c>
      <c r="D52" s="28">
        <v>427</v>
      </c>
      <c r="E52" s="28">
        <v>620</v>
      </c>
      <c r="F52" s="265">
        <f t="shared" si="4"/>
        <v>193</v>
      </c>
      <c r="G52" s="266">
        <f t="shared" si="0"/>
        <v>45.19906323185012</v>
      </c>
      <c r="H52" s="267">
        <f t="shared" si="25"/>
        <v>0.07582852481798133</v>
      </c>
      <c r="I52" s="267">
        <f t="shared" si="26"/>
        <v>0.12509924442400147</v>
      </c>
      <c r="J52" s="267">
        <f t="shared" si="27"/>
        <v>0.173753180804197</v>
      </c>
      <c r="K52" s="5"/>
      <c r="L52" s="96"/>
      <c r="M52" s="116"/>
      <c r="N52" s="29"/>
      <c r="O52" s="29"/>
      <c r="P52" s="29"/>
      <c r="Q52" s="29"/>
      <c r="R52" s="29"/>
    </row>
    <row r="53" spans="1:18" ht="15" customHeight="1">
      <c r="A53" s="88"/>
      <c r="B53" s="97"/>
      <c r="C53" s="29"/>
      <c r="D53" s="29"/>
      <c r="E53" s="29"/>
      <c r="F53" s="29"/>
      <c r="G53" s="29"/>
      <c r="H53" s="29"/>
      <c r="I53" s="29"/>
      <c r="J53" s="29"/>
      <c r="K53" s="87"/>
      <c r="M53" s="45"/>
      <c r="N53" s="39"/>
      <c r="O53" s="39"/>
      <c r="P53" s="39"/>
      <c r="Q53" s="39"/>
      <c r="R53" s="39"/>
    </row>
    <row r="54" spans="1:18" ht="15" customHeight="1">
      <c r="A54" s="111" t="s">
        <v>43</v>
      </c>
      <c r="B54" s="14"/>
      <c r="C54" s="35">
        <f>SUM(C56,C61,C66,C75)</f>
        <v>251590</v>
      </c>
      <c r="D54" s="35">
        <f>SUM(D56,D61,D66,D75)</f>
        <v>264936</v>
      </c>
      <c r="E54" s="35">
        <f>SUM(E56,E61,E66,E75)</f>
        <v>274494</v>
      </c>
      <c r="F54" s="265">
        <f t="shared" si="4"/>
        <v>9558</v>
      </c>
      <c r="G54" s="266">
        <f t="shared" si="0"/>
        <v>3.6076637376573966</v>
      </c>
      <c r="H54" s="267">
        <f>100*C54/C$54</f>
        <v>100</v>
      </c>
      <c r="I54" s="267">
        <f>100*D54/D$54</f>
        <v>100</v>
      </c>
      <c r="J54" s="267">
        <f>100*E54/E$54</f>
        <v>100</v>
      </c>
      <c r="K54" s="5"/>
      <c r="L54" s="132" t="s">
        <v>148</v>
      </c>
      <c r="M54" s="276">
        <f aca="true" t="shared" si="28" ref="M54:R54">SUM(M56:M72)</f>
        <v>274494</v>
      </c>
      <c r="N54" s="23">
        <f t="shared" si="28"/>
        <v>208194</v>
      </c>
      <c r="O54" s="23">
        <f t="shared" si="28"/>
        <v>8330</v>
      </c>
      <c r="P54" s="23">
        <f t="shared" si="28"/>
        <v>3704</v>
      </c>
      <c r="Q54" s="23">
        <f t="shared" si="28"/>
        <v>15515</v>
      </c>
      <c r="R54" s="23">
        <f t="shared" si="28"/>
        <v>38720</v>
      </c>
    </row>
    <row r="55" spans="1:18" ht="15" customHeight="1">
      <c r="A55" s="88"/>
      <c r="B55" s="97"/>
      <c r="C55" s="29"/>
      <c r="D55" s="29"/>
      <c r="E55" s="29"/>
      <c r="F55" s="29"/>
      <c r="G55" s="29"/>
      <c r="H55" s="29"/>
      <c r="I55" s="29"/>
      <c r="J55" s="29"/>
      <c r="K55" s="87"/>
      <c r="L55" s="96"/>
      <c r="M55" s="116"/>
      <c r="N55" s="29"/>
      <c r="O55" s="29"/>
      <c r="P55" s="29"/>
      <c r="Q55" s="29"/>
      <c r="R55" s="29"/>
    </row>
    <row r="56" spans="1:18" ht="15" customHeight="1">
      <c r="A56" s="346" t="s">
        <v>284</v>
      </c>
      <c r="B56" s="364"/>
      <c r="C56" s="28">
        <f>SUM(C57:C59)</f>
        <v>22405</v>
      </c>
      <c r="D56" s="28">
        <f>SUM(D57:D59)</f>
        <v>17055</v>
      </c>
      <c r="E56" s="28">
        <f>SUM(E57:E59)</f>
        <v>14356</v>
      </c>
      <c r="F56" s="265">
        <f t="shared" si="4"/>
        <v>-2699</v>
      </c>
      <c r="G56" s="266">
        <f t="shared" si="0"/>
        <v>-15.82527118147171</v>
      </c>
      <c r="H56" s="267">
        <f aca="true" t="shared" si="29" ref="H56:H75">100*C56/C$54</f>
        <v>8.905361898326642</v>
      </c>
      <c r="I56" s="267">
        <f aca="true" t="shared" si="30" ref="I56:I75">100*D56/D$54</f>
        <v>6.437403750339705</v>
      </c>
      <c r="J56" s="267">
        <f aca="true" t="shared" si="31" ref="J56:J75">100*E56/E$54</f>
        <v>5.229986812097897</v>
      </c>
      <c r="K56" s="87"/>
      <c r="L56" s="96" t="s">
        <v>135</v>
      </c>
      <c r="M56" s="31">
        <v>13326</v>
      </c>
      <c r="N56" s="32">
        <v>675</v>
      </c>
      <c r="O56" s="32">
        <v>27</v>
      </c>
      <c r="P56" s="32">
        <v>21</v>
      </c>
      <c r="Q56" s="32">
        <v>2538</v>
      </c>
      <c r="R56" s="32">
        <v>10056</v>
      </c>
    </row>
    <row r="57" spans="1:18" ht="15" customHeight="1">
      <c r="A57" s="87"/>
      <c r="B57" s="97" t="s">
        <v>135</v>
      </c>
      <c r="C57" s="28">
        <v>21112</v>
      </c>
      <c r="D57" s="28">
        <v>15883</v>
      </c>
      <c r="E57" s="28">
        <v>13326</v>
      </c>
      <c r="F57" s="265">
        <f t="shared" si="4"/>
        <v>-2557</v>
      </c>
      <c r="G57" s="266">
        <f t="shared" si="0"/>
        <v>-16.098973745514073</v>
      </c>
      <c r="H57" s="267">
        <f t="shared" si="29"/>
        <v>8.391430502007234</v>
      </c>
      <c r="I57" s="267">
        <f t="shared" si="30"/>
        <v>5.9950327626294655</v>
      </c>
      <c r="J57" s="267">
        <f t="shared" si="31"/>
        <v>4.854750923517454</v>
      </c>
      <c r="K57" s="87"/>
      <c r="L57" s="96" t="s">
        <v>136</v>
      </c>
      <c r="M57" s="31">
        <v>266</v>
      </c>
      <c r="N57" s="32">
        <v>164</v>
      </c>
      <c r="O57" s="32">
        <v>1</v>
      </c>
      <c r="P57" s="32">
        <v>1</v>
      </c>
      <c r="Q57" s="32">
        <v>4</v>
      </c>
      <c r="R57" s="32">
        <v>95</v>
      </c>
    </row>
    <row r="58" spans="1:18" ht="15" customHeight="1">
      <c r="A58" s="87"/>
      <c r="B58" s="97" t="s">
        <v>136</v>
      </c>
      <c r="C58" s="28">
        <v>474</v>
      </c>
      <c r="D58" s="28">
        <v>348</v>
      </c>
      <c r="E58" s="28">
        <v>266</v>
      </c>
      <c r="F58" s="265">
        <f t="shared" si="4"/>
        <v>-82</v>
      </c>
      <c r="G58" s="266">
        <f t="shared" si="0"/>
        <v>-23.563218390804597</v>
      </c>
      <c r="H58" s="267">
        <f t="shared" si="29"/>
        <v>0.1884017647760245</v>
      </c>
      <c r="I58" s="267">
        <f t="shared" si="30"/>
        <v>0.1313524775794909</v>
      </c>
      <c r="J58" s="267">
        <f t="shared" si="31"/>
        <v>0.09690557899261915</v>
      </c>
      <c r="K58" s="5"/>
      <c r="L58" s="96" t="s">
        <v>137</v>
      </c>
      <c r="M58" s="31">
        <v>764</v>
      </c>
      <c r="N58" s="32">
        <v>131</v>
      </c>
      <c r="O58" s="32">
        <v>12</v>
      </c>
      <c r="P58" s="32">
        <v>2</v>
      </c>
      <c r="Q58" s="32">
        <v>59</v>
      </c>
      <c r="R58" s="32">
        <v>561</v>
      </c>
    </row>
    <row r="59" spans="1:18" ht="15" customHeight="1">
      <c r="A59" s="5"/>
      <c r="B59" s="97" t="s">
        <v>137</v>
      </c>
      <c r="C59" s="28">
        <v>819</v>
      </c>
      <c r="D59" s="28">
        <v>824</v>
      </c>
      <c r="E59" s="28">
        <v>764</v>
      </c>
      <c r="F59" s="265">
        <f t="shared" si="4"/>
        <v>-60</v>
      </c>
      <c r="G59" s="266">
        <f t="shared" si="0"/>
        <v>-7.281553398058253</v>
      </c>
      <c r="H59" s="267">
        <f t="shared" si="29"/>
        <v>0.3255296315433841</v>
      </c>
      <c r="I59" s="267">
        <f t="shared" si="30"/>
        <v>0.31101851013074855</v>
      </c>
      <c r="J59" s="267">
        <f t="shared" si="31"/>
        <v>0.2783303095878234</v>
      </c>
      <c r="K59" s="5"/>
      <c r="L59" s="96" t="s">
        <v>138</v>
      </c>
      <c r="M59" s="31">
        <f>SUM(N59:R59)</f>
        <v>98</v>
      </c>
      <c r="N59" s="30">
        <v>87</v>
      </c>
      <c r="O59" s="30">
        <v>8</v>
      </c>
      <c r="P59" s="30" t="s">
        <v>446</v>
      </c>
      <c r="Q59" s="30" t="s">
        <v>446</v>
      </c>
      <c r="R59" s="30">
        <v>3</v>
      </c>
    </row>
    <row r="60" spans="1:18" ht="15" customHeight="1">
      <c r="A60" s="87"/>
      <c r="B60" s="97"/>
      <c r="C60" s="29"/>
      <c r="D60" s="29"/>
      <c r="E60" s="29"/>
      <c r="F60" s="29"/>
      <c r="G60" s="29"/>
      <c r="H60" s="29"/>
      <c r="I60" s="29"/>
      <c r="J60" s="29"/>
      <c r="K60" s="87"/>
      <c r="L60" s="96" t="s">
        <v>139</v>
      </c>
      <c r="M60" s="31">
        <v>11444</v>
      </c>
      <c r="N60" s="32">
        <v>7254</v>
      </c>
      <c r="O60" s="32">
        <v>1382</v>
      </c>
      <c r="P60" s="32">
        <v>39</v>
      </c>
      <c r="Q60" s="32">
        <v>14</v>
      </c>
      <c r="R60" s="32">
        <v>2754</v>
      </c>
    </row>
    <row r="61" spans="1:18" ht="15" customHeight="1">
      <c r="A61" s="346" t="s">
        <v>285</v>
      </c>
      <c r="B61" s="364"/>
      <c r="C61" s="28">
        <f>SUM(C62:C64)</f>
        <v>75491</v>
      </c>
      <c r="D61" s="28">
        <f>SUM(D62:D64)</f>
        <v>80586</v>
      </c>
      <c r="E61" s="28">
        <f>SUM(E62:E64)</f>
        <v>75080</v>
      </c>
      <c r="F61" s="265">
        <f t="shared" si="4"/>
        <v>-5506</v>
      </c>
      <c r="G61" s="266">
        <f t="shared" si="0"/>
        <v>-6.832452286997742</v>
      </c>
      <c r="H61" s="267">
        <f t="shared" si="29"/>
        <v>30.00556460908621</v>
      </c>
      <c r="I61" s="267">
        <f t="shared" si="30"/>
        <v>30.417157351209347</v>
      </c>
      <c r="J61" s="267">
        <f t="shared" si="31"/>
        <v>27.352146130698667</v>
      </c>
      <c r="K61" s="5"/>
      <c r="L61" s="96"/>
      <c r="M61" s="31"/>
      <c r="N61" s="32"/>
      <c r="O61" s="32"/>
      <c r="P61" s="32"/>
      <c r="Q61" s="32"/>
      <c r="R61" s="32"/>
    </row>
    <row r="62" spans="1:18" ht="15" customHeight="1">
      <c r="A62" s="87"/>
      <c r="B62" s="97" t="s">
        <v>138</v>
      </c>
      <c r="C62" s="28">
        <v>80</v>
      </c>
      <c r="D62" s="28">
        <v>78</v>
      </c>
      <c r="E62" s="28">
        <v>98</v>
      </c>
      <c r="F62" s="265">
        <f t="shared" si="4"/>
        <v>20</v>
      </c>
      <c r="G62" s="266">
        <f t="shared" si="0"/>
        <v>25.641025641025642</v>
      </c>
      <c r="H62" s="267">
        <f t="shared" si="29"/>
        <v>0.03179776620692396</v>
      </c>
      <c r="I62" s="267">
        <f t="shared" si="30"/>
        <v>0.029441072560920375</v>
      </c>
      <c r="J62" s="267">
        <f t="shared" si="31"/>
        <v>0.03570205541833337</v>
      </c>
      <c r="K62" s="87"/>
      <c r="L62" s="96" t="s">
        <v>140</v>
      </c>
      <c r="M62" s="31">
        <v>63538</v>
      </c>
      <c r="N62" s="32">
        <v>49798</v>
      </c>
      <c r="O62" s="32">
        <v>2067</v>
      </c>
      <c r="P62" s="32">
        <v>264</v>
      </c>
      <c r="Q62" s="32">
        <v>3720</v>
      </c>
      <c r="R62" s="32">
        <v>7687</v>
      </c>
    </row>
    <row r="63" spans="1:18" ht="15" customHeight="1">
      <c r="A63" s="87"/>
      <c r="B63" s="97" t="s">
        <v>139</v>
      </c>
      <c r="C63" s="28">
        <v>7966</v>
      </c>
      <c r="D63" s="28">
        <v>9110</v>
      </c>
      <c r="E63" s="28">
        <v>11444</v>
      </c>
      <c r="F63" s="265">
        <f t="shared" si="4"/>
        <v>2334</v>
      </c>
      <c r="G63" s="266">
        <f t="shared" si="0"/>
        <v>25.62019758507135</v>
      </c>
      <c r="H63" s="267">
        <f t="shared" si="29"/>
        <v>3.1662625700544536</v>
      </c>
      <c r="I63" s="267">
        <f t="shared" si="30"/>
        <v>3.4385662952562126</v>
      </c>
      <c r="J63" s="267">
        <f t="shared" si="31"/>
        <v>4.169125736810276</v>
      </c>
      <c r="K63" s="87"/>
      <c r="L63" s="96" t="s">
        <v>141</v>
      </c>
      <c r="M63" s="31">
        <f>SUM(N63:R63)</f>
        <v>382</v>
      </c>
      <c r="N63" s="30">
        <v>381</v>
      </c>
      <c r="O63" s="30">
        <v>1</v>
      </c>
      <c r="P63" s="30" t="s">
        <v>446</v>
      </c>
      <c r="Q63" s="30" t="s">
        <v>446</v>
      </c>
      <c r="R63" s="30" t="s">
        <v>446</v>
      </c>
    </row>
    <row r="64" spans="1:18" ht="15" customHeight="1">
      <c r="A64" s="87"/>
      <c r="B64" s="97" t="s">
        <v>140</v>
      </c>
      <c r="C64" s="28">
        <v>67445</v>
      </c>
      <c r="D64" s="28">
        <v>71398</v>
      </c>
      <c r="E64" s="28">
        <v>63538</v>
      </c>
      <c r="F64" s="265">
        <f t="shared" si="4"/>
        <v>-7860</v>
      </c>
      <c r="G64" s="266">
        <f t="shared" si="0"/>
        <v>-11.008711728619849</v>
      </c>
      <c r="H64" s="267">
        <f t="shared" si="29"/>
        <v>26.807504272824833</v>
      </c>
      <c r="I64" s="267">
        <f t="shared" si="30"/>
        <v>26.949149983392214</v>
      </c>
      <c r="J64" s="267">
        <f t="shared" si="31"/>
        <v>23.147318338470058</v>
      </c>
      <c r="K64" s="87"/>
      <c r="L64" s="96" t="s">
        <v>142</v>
      </c>
      <c r="M64" s="31">
        <f>SUM(N64:R64)</f>
        <v>5931</v>
      </c>
      <c r="N64" s="32">
        <v>5445</v>
      </c>
      <c r="O64" s="32">
        <v>206</v>
      </c>
      <c r="P64" s="32">
        <v>12</v>
      </c>
      <c r="Q64" s="32">
        <v>42</v>
      </c>
      <c r="R64" s="32">
        <v>226</v>
      </c>
    </row>
    <row r="65" spans="1:18" ht="15" customHeight="1">
      <c r="A65" s="87"/>
      <c r="B65" s="97"/>
      <c r="C65" s="29"/>
      <c r="D65" s="29"/>
      <c r="E65" s="29"/>
      <c r="F65" s="29"/>
      <c r="G65" s="29"/>
      <c r="H65" s="29"/>
      <c r="I65" s="29"/>
      <c r="J65" s="29"/>
      <c r="K65" s="87"/>
      <c r="L65" s="96" t="s">
        <v>65</v>
      </c>
      <c r="M65" s="31">
        <v>71271</v>
      </c>
      <c r="N65" s="32">
        <v>50318</v>
      </c>
      <c r="O65" s="32">
        <v>2750</v>
      </c>
      <c r="P65" s="32">
        <v>2278</v>
      </c>
      <c r="Q65" s="32">
        <v>4289</v>
      </c>
      <c r="R65" s="32">
        <v>11634</v>
      </c>
    </row>
    <row r="66" spans="1:18" ht="15" customHeight="1">
      <c r="A66" s="346" t="s">
        <v>286</v>
      </c>
      <c r="B66" s="364"/>
      <c r="C66" s="28">
        <f>SUM(C67:C73)</f>
        <v>153428</v>
      </c>
      <c r="D66" s="28">
        <f>SUM(D67:D73)</f>
        <v>166920</v>
      </c>
      <c r="E66" s="28">
        <f>SUM(E67:E73)</f>
        <v>184550</v>
      </c>
      <c r="F66" s="265">
        <f t="shared" si="4"/>
        <v>17630</v>
      </c>
      <c r="G66" s="266">
        <f t="shared" si="0"/>
        <v>10.561945842319673</v>
      </c>
      <c r="H66" s="267">
        <f t="shared" si="29"/>
        <v>60.98334591994912</v>
      </c>
      <c r="I66" s="267">
        <f t="shared" si="30"/>
        <v>63.0038952803696</v>
      </c>
      <c r="J66" s="267">
        <f t="shared" si="31"/>
        <v>67.23279925972881</v>
      </c>
      <c r="K66" s="87"/>
      <c r="L66" s="96" t="s">
        <v>143</v>
      </c>
      <c r="M66" s="31">
        <f>SUM(N66:R66)</f>
        <v>9906</v>
      </c>
      <c r="N66" s="32">
        <v>9557</v>
      </c>
      <c r="O66" s="32">
        <v>65</v>
      </c>
      <c r="P66" s="32">
        <v>18</v>
      </c>
      <c r="Q66" s="32">
        <v>175</v>
      </c>
      <c r="R66" s="32">
        <v>91</v>
      </c>
    </row>
    <row r="67" spans="1:18" ht="15" customHeight="1">
      <c r="A67" s="87"/>
      <c r="B67" s="97" t="s">
        <v>141</v>
      </c>
      <c r="C67" s="28">
        <v>303</v>
      </c>
      <c r="D67" s="28">
        <v>303</v>
      </c>
      <c r="E67" s="28">
        <v>382</v>
      </c>
      <c r="F67" s="265">
        <f t="shared" si="4"/>
        <v>79</v>
      </c>
      <c r="G67" s="266">
        <f t="shared" si="0"/>
        <v>26.072607260726073</v>
      </c>
      <c r="H67" s="267">
        <f t="shared" si="29"/>
        <v>0.12043403950872451</v>
      </c>
      <c r="I67" s="267">
        <f t="shared" si="30"/>
        <v>0.11436724340972915</v>
      </c>
      <c r="J67" s="267">
        <f t="shared" si="31"/>
        <v>0.1391651547939117</v>
      </c>
      <c r="K67" s="87"/>
      <c r="L67" s="96"/>
      <c r="M67" s="31"/>
      <c r="N67" s="32"/>
      <c r="O67" s="32"/>
      <c r="P67" s="32"/>
      <c r="Q67" s="32"/>
      <c r="R67" s="32"/>
    </row>
    <row r="68" spans="1:18" ht="15" customHeight="1">
      <c r="A68" s="87"/>
      <c r="B68" s="97" t="s">
        <v>142</v>
      </c>
      <c r="C68" s="28">
        <v>4821</v>
      </c>
      <c r="D68" s="28">
        <v>5129</v>
      </c>
      <c r="E68" s="28">
        <v>5931</v>
      </c>
      <c r="F68" s="265">
        <f t="shared" si="4"/>
        <v>802</v>
      </c>
      <c r="G68" s="266">
        <f t="shared" si="0"/>
        <v>15.636576330668746</v>
      </c>
      <c r="H68" s="267">
        <f t="shared" si="29"/>
        <v>1.9162128860447554</v>
      </c>
      <c r="I68" s="267">
        <f t="shared" si="30"/>
        <v>1.935939245704623</v>
      </c>
      <c r="J68" s="267">
        <f t="shared" si="31"/>
        <v>2.1607029661850534</v>
      </c>
      <c r="K68" s="5"/>
      <c r="L68" s="96" t="s">
        <v>144</v>
      </c>
      <c r="M68" s="31">
        <f>SUM(N68:R68)</f>
        <v>1557</v>
      </c>
      <c r="N68" s="32">
        <v>892</v>
      </c>
      <c r="O68" s="32">
        <v>277</v>
      </c>
      <c r="P68" s="32">
        <v>23</v>
      </c>
      <c r="Q68" s="32">
        <v>141</v>
      </c>
      <c r="R68" s="32">
        <v>224</v>
      </c>
    </row>
    <row r="69" spans="1:18" ht="15" customHeight="1">
      <c r="A69" s="87"/>
      <c r="B69" s="97" t="s">
        <v>65</v>
      </c>
      <c r="C69" s="28">
        <v>64103</v>
      </c>
      <c r="D69" s="28">
        <v>66654</v>
      </c>
      <c r="E69" s="28">
        <v>71271</v>
      </c>
      <c r="F69" s="265">
        <f t="shared" si="4"/>
        <v>4617</v>
      </c>
      <c r="G69" s="266">
        <f t="shared" si="0"/>
        <v>6.926816095058061</v>
      </c>
      <c r="H69" s="267">
        <f t="shared" si="29"/>
        <v>25.479152589530585</v>
      </c>
      <c r="I69" s="267">
        <f t="shared" si="30"/>
        <v>25.15852885225111</v>
      </c>
      <c r="J69" s="267">
        <f t="shared" si="31"/>
        <v>25.964501956326913</v>
      </c>
      <c r="K69" s="87"/>
      <c r="L69" s="96" t="s">
        <v>145</v>
      </c>
      <c r="M69" s="31">
        <v>90983</v>
      </c>
      <c r="N69" s="32">
        <v>78542</v>
      </c>
      <c r="O69" s="32">
        <v>1526</v>
      </c>
      <c r="P69" s="32">
        <v>1042</v>
      </c>
      <c r="Q69" s="32">
        <v>4513</v>
      </c>
      <c r="R69" s="32">
        <v>5357</v>
      </c>
    </row>
    <row r="70" spans="1:18" ht="15" customHeight="1">
      <c r="A70" s="87"/>
      <c r="B70" s="97" t="s">
        <v>143</v>
      </c>
      <c r="C70" s="28">
        <v>8415</v>
      </c>
      <c r="D70" s="28">
        <v>9892</v>
      </c>
      <c r="E70" s="28">
        <v>9906</v>
      </c>
      <c r="F70" s="265">
        <f t="shared" si="4"/>
        <v>14</v>
      </c>
      <c r="G70" s="266">
        <f t="shared" si="0"/>
        <v>0.14152850788515972</v>
      </c>
      <c r="H70" s="267">
        <f t="shared" si="29"/>
        <v>3.3447275328908144</v>
      </c>
      <c r="I70" s="267">
        <f t="shared" si="30"/>
        <v>3.7337319201618504</v>
      </c>
      <c r="J70" s="267">
        <f t="shared" si="31"/>
        <v>3.6088220507552076</v>
      </c>
      <c r="K70" s="87"/>
      <c r="L70" s="96" t="s">
        <v>273</v>
      </c>
      <c r="M70" s="31">
        <f>SUM(N70:R70)</f>
        <v>4520</v>
      </c>
      <c r="N70" s="32">
        <v>4520</v>
      </c>
      <c r="O70" s="32" t="s">
        <v>446</v>
      </c>
      <c r="P70" s="32" t="s">
        <v>446</v>
      </c>
      <c r="Q70" s="32" t="s">
        <v>446</v>
      </c>
      <c r="R70" s="32" t="s">
        <v>446</v>
      </c>
    </row>
    <row r="71" spans="1:18" ht="15" customHeight="1">
      <c r="A71" s="87"/>
      <c r="B71" s="97" t="s">
        <v>144</v>
      </c>
      <c r="C71" s="28">
        <v>987</v>
      </c>
      <c r="D71" s="28">
        <v>1446</v>
      </c>
      <c r="E71" s="28">
        <v>1557</v>
      </c>
      <c r="F71" s="265">
        <f t="shared" si="4"/>
        <v>111</v>
      </c>
      <c r="G71" s="266">
        <f t="shared" si="0"/>
        <v>7.676348547717843</v>
      </c>
      <c r="H71" s="267">
        <f t="shared" si="29"/>
        <v>0.3923049405779244</v>
      </c>
      <c r="I71" s="267">
        <f t="shared" si="30"/>
        <v>0.5457921913216777</v>
      </c>
      <c r="J71" s="267">
        <f t="shared" si="31"/>
        <v>0.5672255131259699</v>
      </c>
      <c r="K71" s="87"/>
      <c r="L71" s="25"/>
      <c r="M71" s="31"/>
      <c r="N71" s="30"/>
      <c r="O71" s="30"/>
      <c r="P71" s="30"/>
      <c r="Q71" s="30"/>
      <c r="R71" s="30"/>
    </row>
    <row r="72" spans="1:18" ht="15" customHeight="1">
      <c r="A72" s="87"/>
      <c r="B72" s="97" t="s">
        <v>145</v>
      </c>
      <c r="C72" s="28">
        <v>71032</v>
      </c>
      <c r="D72" s="28">
        <v>79331</v>
      </c>
      <c r="E72" s="28">
        <v>90983</v>
      </c>
      <c r="F72" s="265">
        <f t="shared" si="4"/>
        <v>11652</v>
      </c>
      <c r="G72" s="266">
        <f>100*F72/D72</f>
        <v>14.687826952893573</v>
      </c>
      <c r="H72" s="267">
        <f t="shared" si="29"/>
        <v>28.233236615127787</v>
      </c>
      <c r="I72" s="267">
        <f t="shared" si="30"/>
        <v>29.943458042697106</v>
      </c>
      <c r="J72" s="267">
        <f t="shared" si="31"/>
        <v>33.14571538904311</v>
      </c>
      <c r="K72" s="87"/>
      <c r="L72" s="120" t="s">
        <v>146</v>
      </c>
      <c r="M72" s="31">
        <v>508</v>
      </c>
      <c r="N72" s="32">
        <v>430</v>
      </c>
      <c r="O72" s="32">
        <v>8</v>
      </c>
      <c r="P72" s="32">
        <v>4</v>
      </c>
      <c r="Q72" s="32">
        <v>20</v>
      </c>
      <c r="R72" s="32">
        <v>32</v>
      </c>
    </row>
    <row r="73" spans="1:18" ht="15" customHeight="1">
      <c r="A73" s="87"/>
      <c r="B73" s="97" t="s">
        <v>273</v>
      </c>
      <c r="C73" s="28">
        <v>3767</v>
      </c>
      <c r="D73" s="28">
        <v>4165</v>
      </c>
      <c r="E73" s="28">
        <v>4520</v>
      </c>
      <c r="F73" s="265">
        <f t="shared" si="4"/>
        <v>355</v>
      </c>
      <c r="G73" s="266">
        <f>100*F73/D73</f>
        <v>8.523409363745499</v>
      </c>
      <c r="H73" s="267">
        <f t="shared" si="29"/>
        <v>1.4972773162685322</v>
      </c>
      <c r="I73" s="267">
        <f t="shared" si="30"/>
        <v>1.5720777848235046</v>
      </c>
      <c r="J73" s="267">
        <f t="shared" si="31"/>
        <v>1.6466662294986412</v>
      </c>
      <c r="K73" s="87"/>
      <c r="L73" s="133" t="s">
        <v>292</v>
      </c>
      <c r="M73" s="121"/>
      <c r="N73" s="121"/>
      <c r="O73" s="121"/>
      <c r="P73" s="121"/>
      <c r="Q73" s="122"/>
      <c r="R73" s="122"/>
    </row>
    <row r="74" spans="1:18" ht="15" customHeight="1">
      <c r="A74" s="87"/>
      <c r="B74" s="97"/>
      <c r="C74" s="29"/>
      <c r="D74" s="29"/>
      <c r="E74" s="29"/>
      <c r="F74" s="29"/>
      <c r="G74" s="29"/>
      <c r="H74" s="29"/>
      <c r="I74" s="29"/>
      <c r="J74" s="29"/>
      <c r="K74" s="87"/>
      <c r="L74" s="109" t="s">
        <v>293</v>
      </c>
      <c r="M74" s="87"/>
      <c r="N74" s="88"/>
      <c r="O74" s="87"/>
      <c r="P74" s="87"/>
      <c r="Q74" s="28"/>
      <c r="R74" s="35"/>
    </row>
    <row r="75" spans="1:18" ht="15" customHeight="1">
      <c r="A75" s="365" t="s">
        <v>147</v>
      </c>
      <c r="B75" s="366"/>
      <c r="C75" s="28">
        <v>266</v>
      </c>
      <c r="D75" s="28">
        <v>375</v>
      </c>
      <c r="E75" s="28">
        <v>508</v>
      </c>
      <c r="F75" s="268">
        <f>E75-D75</f>
        <v>133</v>
      </c>
      <c r="G75" s="269">
        <f>100*F75/D75</f>
        <v>35.46666666666667</v>
      </c>
      <c r="H75" s="270">
        <f t="shared" si="29"/>
        <v>0.10572757263802218</v>
      </c>
      <c r="I75" s="270">
        <f t="shared" si="30"/>
        <v>0.14154361808134794</v>
      </c>
      <c r="J75" s="270">
        <f t="shared" si="31"/>
        <v>0.18506779747462604</v>
      </c>
      <c r="K75" s="87"/>
      <c r="L75" s="87" t="s">
        <v>255</v>
      </c>
      <c r="M75" s="87"/>
      <c r="N75" s="87"/>
      <c r="O75" s="87"/>
      <c r="P75" s="87"/>
      <c r="Q75" s="87"/>
      <c r="R75" s="87"/>
    </row>
    <row r="76" spans="1:11" ht="15" customHeight="1">
      <c r="A76" s="87" t="s">
        <v>127</v>
      </c>
      <c r="B76" s="87"/>
      <c r="C76" s="121"/>
      <c r="D76" s="121"/>
      <c r="E76" s="121"/>
      <c r="F76" s="124"/>
      <c r="G76" s="124"/>
      <c r="H76" s="87"/>
      <c r="I76" s="87"/>
      <c r="J76" s="87"/>
      <c r="K76" s="87"/>
    </row>
    <row r="77" spans="6:18" ht="14.25">
      <c r="F77" s="89"/>
      <c r="G77" s="89"/>
      <c r="L77" s="87"/>
      <c r="M77" s="87"/>
      <c r="N77" s="87"/>
      <c r="O77" s="87"/>
      <c r="P77" s="87"/>
      <c r="Q77" s="28"/>
      <c r="R77" s="35"/>
    </row>
    <row r="78" spans="6:18" ht="14.25">
      <c r="F78" s="89"/>
      <c r="G78" s="89"/>
      <c r="L78" s="87"/>
      <c r="M78" s="87"/>
      <c r="N78" s="87"/>
      <c r="O78" s="87"/>
      <c r="P78" s="87"/>
      <c r="Q78" s="28"/>
      <c r="R78" s="35"/>
    </row>
    <row r="79" spans="6:18" ht="14.25">
      <c r="F79" s="89"/>
      <c r="G79" s="89"/>
      <c r="L79" s="87"/>
      <c r="M79" s="87"/>
      <c r="N79" s="87"/>
      <c r="O79" s="87"/>
      <c r="P79" s="87"/>
      <c r="Q79" s="28"/>
      <c r="R79" s="28"/>
    </row>
    <row r="80" spans="6:7" ht="14.25">
      <c r="F80" s="89"/>
      <c r="G80" s="89"/>
    </row>
  </sheetData>
  <sheetProtection/>
  <mergeCells count="30">
    <mergeCell ref="A2:J2"/>
    <mergeCell ref="A3:J3"/>
    <mergeCell ref="A8:B8"/>
    <mergeCell ref="A5:B7"/>
    <mergeCell ref="C5:E6"/>
    <mergeCell ref="H5:J6"/>
    <mergeCell ref="F5:G5"/>
    <mergeCell ref="F6:G6"/>
    <mergeCell ref="A10:B10"/>
    <mergeCell ref="A15:B15"/>
    <mergeCell ref="A61:B61"/>
    <mergeCell ref="A20:B20"/>
    <mergeCell ref="A29:B29"/>
    <mergeCell ref="A28:B28"/>
    <mergeCell ref="A66:B66"/>
    <mergeCell ref="A75:B75"/>
    <mergeCell ref="A33:B33"/>
    <mergeCell ref="A38:B38"/>
    <mergeCell ref="A43:B43"/>
    <mergeCell ref="A52:B52"/>
    <mergeCell ref="A56:B56"/>
    <mergeCell ref="P5:P7"/>
    <mergeCell ref="O5:O7"/>
    <mergeCell ref="N5:N7"/>
    <mergeCell ref="L2:R2"/>
    <mergeCell ref="M5:M6"/>
    <mergeCell ref="L5:L7"/>
    <mergeCell ref="Q5:Q6"/>
    <mergeCell ref="L3:R3"/>
    <mergeCell ref="R5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4.59765625" style="39" customWidth="1"/>
    <col min="2" max="2" width="10.59765625" style="39" customWidth="1"/>
    <col min="3" max="3" width="11.19921875" style="39" customWidth="1"/>
    <col min="4" max="4" width="10.19921875" style="39" customWidth="1"/>
    <col min="5" max="5" width="9.8984375" style="39" customWidth="1"/>
    <col min="6" max="6" width="10" style="39" customWidth="1"/>
    <col min="7" max="7" width="10.3984375" style="39" customWidth="1"/>
    <col min="8" max="13" width="9.09765625" style="39" customWidth="1"/>
    <col min="14" max="14" width="10.59765625" style="39" customWidth="1"/>
    <col min="15" max="15" width="2.59765625" style="39" customWidth="1"/>
    <col min="16" max="16" width="21.59765625" style="39" customWidth="1"/>
    <col min="17" max="22" width="13.3984375" style="39" customWidth="1"/>
    <col min="23" max="23" width="13.19921875" style="39" customWidth="1"/>
    <col min="24" max="16384" width="10.59765625" style="39" customWidth="1"/>
  </cols>
  <sheetData>
    <row r="1" spans="1:23" s="134" customFormat="1" ht="19.5" customHeight="1">
      <c r="A1" s="9" t="s">
        <v>226</v>
      </c>
      <c r="W1" s="10" t="s">
        <v>228</v>
      </c>
    </row>
    <row r="2" spans="1:23" ht="19.5" customHeight="1">
      <c r="A2" s="325" t="s">
        <v>215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158"/>
      <c r="O2" s="325" t="s">
        <v>317</v>
      </c>
      <c r="P2" s="325"/>
      <c r="Q2" s="325"/>
      <c r="R2" s="325"/>
      <c r="S2" s="325"/>
      <c r="T2" s="325"/>
      <c r="U2" s="325"/>
      <c r="V2" s="325"/>
      <c r="W2" s="325"/>
    </row>
    <row r="3" spans="1:13" ht="19.5" customHeight="1">
      <c r="A3" s="360" t="s">
        <v>312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</row>
    <row r="4" spans="1:13" ht="18" customHeight="1" thickBot="1">
      <c r="A4" s="111"/>
      <c r="B4" s="111"/>
      <c r="C4" s="111"/>
      <c r="D4" s="111"/>
      <c r="E4" s="111"/>
      <c r="F4" s="111"/>
      <c r="G4" s="111"/>
      <c r="H4" s="111"/>
      <c r="I4" s="111"/>
      <c r="J4" s="135"/>
      <c r="K4" s="135"/>
      <c r="L4" s="135"/>
      <c r="M4" s="135"/>
    </row>
    <row r="5" spans="1:23" ht="18.75" customHeight="1">
      <c r="A5" s="369" t="s">
        <v>313</v>
      </c>
      <c r="B5" s="334"/>
      <c r="C5" s="404" t="s">
        <v>315</v>
      </c>
      <c r="D5" s="339"/>
      <c r="E5" s="339"/>
      <c r="F5" s="340"/>
      <c r="G5" s="400" t="s">
        <v>294</v>
      </c>
      <c r="H5" s="401"/>
      <c r="I5" s="402"/>
      <c r="J5" s="338" t="s">
        <v>295</v>
      </c>
      <c r="K5" s="339"/>
      <c r="L5" s="339"/>
      <c r="M5" s="339"/>
      <c r="N5" s="88"/>
      <c r="O5" s="326" t="s">
        <v>318</v>
      </c>
      <c r="P5" s="327"/>
      <c r="Q5" s="356" t="s">
        <v>319</v>
      </c>
      <c r="R5" s="404" t="s">
        <v>320</v>
      </c>
      <c r="S5" s="405"/>
      <c r="T5" s="332" t="s">
        <v>149</v>
      </c>
      <c r="U5" s="377"/>
      <c r="V5" s="377"/>
      <c r="W5" s="377"/>
    </row>
    <row r="6" spans="1:23" ht="18.75" customHeight="1">
      <c r="A6" s="370"/>
      <c r="B6" s="371"/>
      <c r="C6" s="406" t="s">
        <v>316</v>
      </c>
      <c r="D6" s="341" t="s">
        <v>151</v>
      </c>
      <c r="E6" s="342"/>
      <c r="F6" s="343"/>
      <c r="G6" s="407" t="s">
        <v>150</v>
      </c>
      <c r="H6" s="408" t="s">
        <v>152</v>
      </c>
      <c r="I6" s="409"/>
      <c r="J6" s="408" t="s">
        <v>153</v>
      </c>
      <c r="K6" s="411"/>
      <c r="L6" s="408" t="s">
        <v>154</v>
      </c>
      <c r="M6" s="412"/>
      <c r="N6" s="88"/>
      <c r="O6" s="330"/>
      <c r="P6" s="331"/>
      <c r="Q6" s="337"/>
      <c r="R6" s="137" t="s">
        <v>155</v>
      </c>
      <c r="S6" s="137" t="s">
        <v>156</v>
      </c>
      <c r="T6" s="84" t="s">
        <v>75</v>
      </c>
      <c r="U6" s="159" t="s">
        <v>321</v>
      </c>
      <c r="V6" s="160" t="s">
        <v>322</v>
      </c>
      <c r="W6" s="161" t="s">
        <v>221</v>
      </c>
    </row>
    <row r="7" spans="1:23" ht="18.75" customHeight="1">
      <c r="A7" s="336"/>
      <c r="B7" s="337"/>
      <c r="C7" s="381"/>
      <c r="D7" s="93" t="s">
        <v>157</v>
      </c>
      <c r="E7" s="138" t="s">
        <v>158</v>
      </c>
      <c r="F7" s="93" t="s">
        <v>148</v>
      </c>
      <c r="G7" s="381"/>
      <c r="H7" s="386"/>
      <c r="I7" s="410"/>
      <c r="J7" s="335"/>
      <c r="K7" s="337"/>
      <c r="L7" s="335"/>
      <c r="M7" s="336"/>
      <c r="N7" s="88"/>
      <c r="O7" s="43"/>
      <c r="P7" s="139"/>
      <c r="Q7" s="140" t="s">
        <v>159</v>
      </c>
      <c r="R7" s="141" t="s">
        <v>159</v>
      </c>
      <c r="S7" s="141" t="s">
        <v>159</v>
      </c>
      <c r="T7" s="141" t="s">
        <v>160</v>
      </c>
      <c r="U7" s="142" t="s">
        <v>160</v>
      </c>
      <c r="V7" s="142" t="s">
        <v>160</v>
      </c>
      <c r="W7" s="142" t="s">
        <v>160</v>
      </c>
    </row>
    <row r="8" spans="1:23" ht="18.75" customHeight="1">
      <c r="A8" s="344" t="s">
        <v>314</v>
      </c>
      <c r="B8" s="399"/>
      <c r="C8" s="44">
        <f>SUM(G8,K8,C29,E29,G29,K29)</f>
        <v>803</v>
      </c>
      <c r="D8" s="35">
        <f>SUM(I8,M8,D29,F29,I29,M29)</f>
        <v>100742</v>
      </c>
      <c r="E8" s="34">
        <v>65309</v>
      </c>
      <c r="F8" s="34">
        <v>35433</v>
      </c>
      <c r="G8" s="34">
        <v>277</v>
      </c>
      <c r="H8" s="36"/>
      <c r="I8" s="34">
        <v>3839</v>
      </c>
      <c r="J8" s="37"/>
      <c r="K8" s="34">
        <v>268</v>
      </c>
      <c r="L8" s="36"/>
      <c r="M8" s="34">
        <v>15406</v>
      </c>
      <c r="N8" s="88"/>
      <c r="O8" s="346" t="s">
        <v>323</v>
      </c>
      <c r="P8" s="323"/>
      <c r="Q8" s="30">
        <f>SUM(R8:S8)</f>
        <v>232</v>
      </c>
      <c r="R8" s="30">
        <v>144</v>
      </c>
      <c r="S8" s="30">
        <v>88</v>
      </c>
      <c r="T8" s="30">
        <v>1444</v>
      </c>
      <c r="U8" s="30">
        <v>306</v>
      </c>
      <c r="V8" s="30">
        <v>5</v>
      </c>
      <c r="W8" s="38">
        <v>628</v>
      </c>
    </row>
    <row r="9" spans="1:23" ht="18.75" customHeight="1">
      <c r="A9" s="392" t="s">
        <v>448</v>
      </c>
      <c r="B9" s="393"/>
      <c r="C9" s="44">
        <f>SUM(G9,K9,C30,E30,G30,K30)</f>
        <v>802</v>
      </c>
      <c r="D9" s="35">
        <f>SUM(I9,M9,D30,F30,I30,M30)</f>
        <v>101485</v>
      </c>
      <c r="E9" s="35">
        <v>65378</v>
      </c>
      <c r="F9" s="35">
        <v>36107</v>
      </c>
      <c r="G9" s="35">
        <v>281</v>
      </c>
      <c r="H9" s="29"/>
      <c r="I9" s="35">
        <v>3948</v>
      </c>
      <c r="J9" s="29"/>
      <c r="K9" s="35">
        <v>261</v>
      </c>
      <c r="L9" s="29"/>
      <c r="M9" s="35">
        <v>15196</v>
      </c>
      <c r="N9" s="88"/>
      <c r="O9" s="403">
        <v>5</v>
      </c>
      <c r="P9" s="393"/>
      <c r="Q9" s="30">
        <f>SUM(R9:S9)</f>
        <v>500</v>
      </c>
      <c r="R9" s="30">
        <v>405</v>
      </c>
      <c r="S9" s="30">
        <v>95</v>
      </c>
      <c r="T9" s="30">
        <v>2505</v>
      </c>
      <c r="U9" s="30">
        <v>635</v>
      </c>
      <c r="V9" s="30">
        <v>12</v>
      </c>
      <c r="W9" s="38">
        <v>734</v>
      </c>
    </row>
    <row r="10" spans="1:23" ht="18.75" customHeight="1">
      <c r="A10" s="392" t="s">
        <v>449</v>
      </c>
      <c r="B10" s="393"/>
      <c r="C10" s="44">
        <f>SUM(G10,K10,C31,E31,G31,K31)</f>
        <v>805</v>
      </c>
      <c r="D10" s="35">
        <f>SUM(I10,M10,D31,F31,I31,M31)</f>
        <v>102869</v>
      </c>
      <c r="E10" s="35">
        <v>66685</v>
      </c>
      <c r="F10" s="35">
        <v>36184</v>
      </c>
      <c r="G10" s="35">
        <v>282</v>
      </c>
      <c r="H10" s="29"/>
      <c r="I10" s="35">
        <v>3861</v>
      </c>
      <c r="J10" s="29"/>
      <c r="K10" s="35">
        <v>262</v>
      </c>
      <c r="L10" s="29"/>
      <c r="M10" s="35">
        <v>15296</v>
      </c>
      <c r="N10" s="88"/>
      <c r="O10" s="403">
        <v>6</v>
      </c>
      <c r="P10" s="393"/>
      <c r="Q10" s="30">
        <f aca="true" t="shared" si="0" ref="Q10:Q45">SUM(R10:S10)</f>
        <v>357</v>
      </c>
      <c r="R10" s="30">
        <v>263</v>
      </c>
      <c r="S10" s="30">
        <v>94</v>
      </c>
      <c r="T10" s="30">
        <v>2151</v>
      </c>
      <c r="U10" s="30">
        <v>472</v>
      </c>
      <c r="V10" s="30">
        <v>3</v>
      </c>
      <c r="W10" s="38">
        <v>731</v>
      </c>
    </row>
    <row r="11" spans="1:23" ht="18.75" customHeight="1">
      <c r="A11" s="392" t="s">
        <v>450</v>
      </c>
      <c r="B11" s="393"/>
      <c r="C11" s="44">
        <f>SUM(G11,K11,C32,E32,G32,K32)</f>
        <v>798</v>
      </c>
      <c r="D11" s="35">
        <f>SUM(I11,M11,D32,F32,I32,M32)</f>
        <v>102004</v>
      </c>
      <c r="E11" s="35">
        <v>65893</v>
      </c>
      <c r="F11" s="35">
        <v>36111</v>
      </c>
      <c r="G11" s="35">
        <v>285</v>
      </c>
      <c r="H11" s="29"/>
      <c r="I11" s="35">
        <v>4199</v>
      </c>
      <c r="J11" s="48"/>
      <c r="K11" s="35">
        <v>263</v>
      </c>
      <c r="L11" s="29"/>
      <c r="M11" s="35">
        <v>16189</v>
      </c>
      <c r="N11" s="88"/>
      <c r="O11" s="403">
        <v>7</v>
      </c>
      <c r="P11" s="393"/>
      <c r="Q11" s="30">
        <f t="shared" si="0"/>
        <v>382</v>
      </c>
      <c r="R11" s="30">
        <v>265</v>
      </c>
      <c r="S11" s="30">
        <v>117</v>
      </c>
      <c r="T11" s="30">
        <v>2358</v>
      </c>
      <c r="U11" s="30">
        <v>528</v>
      </c>
      <c r="V11" s="30">
        <v>14</v>
      </c>
      <c r="W11" s="38">
        <v>1118</v>
      </c>
    </row>
    <row r="12" spans="1:23" ht="18.75" customHeight="1">
      <c r="A12" s="348" t="s">
        <v>451</v>
      </c>
      <c r="B12" s="394"/>
      <c r="C12" s="222">
        <f>SUM(C14:C25)</f>
        <v>798</v>
      </c>
      <c r="D12" s="222">
        <f>SUM(D14:D25)</f>
        <v>100450</v>
      </c>
      <c r="E12" s="222">
        <f aca="true" t="shared" si="1" ref="E12:M12">SUM(E14:E25)</f>
        <v>65192</v>
      </c>
      <c r="F12" s="222">
        <f t="shared" si="1"/>
        <v>35258</v>
      </c>
      <c r="G12" s="222">
        <f t="shared" si="1"/>
        <v>278</v>
      </c>
      <c r="H12" s="282"/>
      <c r="I12" s="222">
        <f t="shared" si="1"/>
        <v>3718</v>
      </c>
      <c r="J12" s="282"/>
      <c r="K12" s="222">
        <f t="shared" si="1"/>
        <v>270</v>
      </c>
      <c r="L12" s="282"/>
      <c r="M12" s="222">
        <f t="shared" si="1"/>
        <v>15490</v>
      </c>
      <c r="N12" s="88"/>
      <c r="O12" s="348">
        <v>8</v>
      </c>
      <c r="P12" s="394"/>
      <c r="Q12" s="23">
        <f aca="true" t="shared" si="2" ref="Q12:W12">SUM(Q14:Q28)</f>
        <v>405</v>
      </c>
      <c r="R12" s="23">
        <f t="shared" si="2"/>
        <v>263</v>
      </c>
      <c r="S12" s="23">
        <f t="shared" si="2"/>
        <v>142</v>
      </c>
      <c r="T12" s="23">
        <f t="shared" si="2"/>
        <v>2434</v>
      </c>
      <c r="U12" s="23">
        <f t="shared" si="2"/>
        <v>578</v>
      </c>
      <c r="V12" s="23">
        <f t="shared" si="2"/>
        <v>3</v>
      </c>
      <c r="W12" s="23">
        <f t="shared" si="2"/>
        <v>1135</v>
      </c>
    </row>
    <row r="13" spans="1:23" ht="18.75" customHeight="1">
      <c r="A13" s="111"/>
      <c r="B13" s="111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88"/>
      <c r="O13" s="48"/>
      <c r="P13" s="114"/>
      <c r="W13" s="38"/>
    </row>
    <row r="14" spans="1:23" ht="18.75" customHeight="1">
      <c r="A14" s="322" t="s">
        <v>216</v>
      </c>
      <c r="B14" s="322"/>
      <c r="C14" s="44">
        <f>SUM(G14,K14,C35,E35,G35,K35)</f>
        <v>2</v>
      </c>
      <c r="D14" s="35">
        <f>SUM(I14,M14,D35,F35,I35,M35)</f>
        <v>19</v>
      </c>
      <c r="E14" s="156">
        <v>18</v>
      </c>
      <c r="F14" s="278">
        <v>1</v>
      </c>
      <c r="G14" s="156">
        <v>2</v>
      </c>
      <c r="H14" s="48"/>
      <c r="I14" s="156">
        <v>19</v>
      </c>
      <c r="J14" s="48"/>
      <c r="K14" s="278" t="s">
        <v>447</v>
      </c>
      <c r="L14" s="278"/>
      <c r="M14" s="278" t="s">
        <v>447</v>
      </c>
      <c r="N14" s="88"/>
      <c r="O14" s="346" t="s">
        <v>328</v>
      </c>
      <c r="P14" s="347"/>
      <c r="Q14" s="30">
        <f t="shared" si="0"/>
        <v>41</v>
      </c>
      <c r="R14" s="30">
        <v>31</v>
      </c>
      <c r="S14" s="30">
        <v>10</v>
      </c>
      <c r="T14" s="30">
        <v>264</v>
      </c>
      <c r="U14" s="30">
        <v>91</v>
      </c>
      <c r="V14" s="30">
        <v>1</v>
      </c>
      <c r="W14" s="38">
        <v>130</v>
      </c>
    </row>
    <row r="15" spans="1:23" ht="18.75" customHeight="1">
      <c r="A15" s="322" t="s">
        <v>217</v>
      </c>
      <c r="B15" s="322"/>
      <c r="C15" s="279" t="s">
        <v>447</v>
      </c>
      <c r="D15" s="278" t="s">
        <v>447</v>
      </c>
      <c r="E15" s="278" t="s">
        <v>447</v>
      </c>
      <c r="F15" s="278" t="s">
        <v>447</v>
      </c>
      <c r="G15" s="278" t="s">
        <v>447</v>
      </c>
      <c r="H15" s="48"/>
      <c r="I15" s="278" t="s">
        <v>447</v>
      </c>
      <c r="J15" s="48"/>
      <c r="K15" s="278" t="s">
        <v>447</v>
      </c>
      <c r="L15" s="278"/>
      <c r="M15" s="278" t="s">
        <v>447</v>
      </c>
      <c r="N15" s="88"/>
      <c r="O15" s="392" t="s">
        <v>457</v>
      </c>
      <c r="P15" s="395"/>
      <c r="Q15" s="30">
        <f t="shared" si="0"/>
        <v>37</v>
      </c>
      <c r="R15" s="30">
        <v>20</v>
      </c>
      <c r="S15" s="30">
        <v>17</v>
      </c>
      <c r="T15" s="30">
        <v>139</v>
      </c>
      <c r="U15" s="30">
        <v>36</v>
      </c>
      <c r="V15" s="30">
        <v>1</v>
      </c>
      <c r="W15" s="38">
        <v>75</v>
      </c>
    </row>
    <row r="16" spans="1:23" ht="18.75" customHeight="1">
      <c r="A16" s="322" t="s">
        <v>161</v>
      </c>
      <c r="B16" s="322"/>
      <c r="C16" s="64">
        <f aca="true" t="shared" si="3" ref="C16:C21">SUM(G16,K16,C37,E37,G37,K37)</f>
        <v>19</v>
      </c>
      <c r="D16" s="35">
        <f aca="true" t="shared" si="4" ref="D16:D21">SUM(I16,M16,D37,F37,I37,M37)</f>
        <v>2940</v>
      </c>
      <c r="E16" s="156">
        <v>2680</v>
      </c>
      <c r="F16" s="156">
        <v>260</v>
      </c>
      <c r="G16" s="156">
        <v>5</v>
      </c>
      <c r="H16" s="48"/>
      <c r="I16" s="156">
        <v>51</v>
      </c>
      <c r="J16" s="48"/>
      <c r="K16" s="156">
        <v>7</v>
      </c>
      <c r="L16" s="48"/>
      <c r="M16" s="156">
        <v>393</v>
      </c>
      <c r="N16" s="88"/>
      <c r="O16" s="392" t="s">
        <v>458</v>
      </c>
      <c r="P16" s="395"/>
      <c r="Q16" s="30">
        <f t="shared" si="0"/>
        <v>24</v>
      </c>
      <c r="R16" s="30">
        <v>11</v>
      </c>
      <c r="S16" s="30">
        <v>13</v>
      </c>
      <c r="T16" s="30">
        <v>152</v>
      </c>
      <c r="U16" s="30">
        <v>31</v>
      </c>
      <c r="V16" s="30" t="s">
        <v>246</v>
      </c>
      <c r="W16" s="38">
        <v>102</v>
      </c>
    </row>
    <row r="17" spans="1:23" ht="18.75" customHeight="1">
      <c r="A17" s="322" t="s">
        <v>162</v>
      </c>
      <c r="B17" s="322"/>
      <c r="C17" s="64">
        <f t="shared" si="3"/>
        <v>236</v>
      </c>
      <c r="D17" s="35">
        <f t="shared" si="4"/>
        <v>29157</v>
      </c>
      <c r="E17" s="156">
        <v>21228</v>
      </c>
      <c r="F17" s="156">
        <v>7929</v>
      </c>
      <c r="G17" s="156">
        <v>85</v>
      </c>
      <c r="H17" s="48"/>
      <c r="I17" s="156">
        <v>1150</v>
      </c>
      <c r="J17" s="48"/>
      <c r="K17" s="156">
        <v>93</v>
      </c>
      <c r="L17" s="48"/>
      <c r="M17" s="156">
        <v>5175</v>
      </c>
      <c r="N17" s="88"/>
      <c r="O17" s="403"/>
      <c r="P17" s="395"/>
      <c r="Q17" s="30"/>
      <c r="R17" s="30"/>
      <c r="S17" s="30"/>
      <c r="T17" s="30"/>
      <c r="U17" s="30"/>
      <c r="V17" s="30"/>
      <c r="W17" s="38"/>
    </row>
    <row r="18" spans="1:23" ht="18.75" customHeight="1">
      <c r="A18" s="389" t="s">
        <v>141</v>
      </c>
      <c r="B18" s="389"/>
      <c r="C18" s="64">
        <f t="shared" si="3"/>
        <v>12</v>
      </c>
      <c r="D18" s="35">
        <f t="shared" si="4"/>
        <v>2080</v>
      </c>
      <c r="E18" s="156">
        <v>1868</v>
      </c>
      <c r="F18" s="156">
        <v>212</v>
      </c>
      <c r="G18" s="156">
        <v>2</v>
      </c>
      <c r="H18" s="48"/>
      <c r="I18" s="156">
        <v>47</v>
      </c>
      <c r="J18" s="48"/>
      <c r="K18" s="156">
        <v>3</v>
      </c>
      <c r="L18" s="48"/>
      <c r="M18" s="156">
        <v>197</v>
      </c>
      <c r="N18" s="88"/>
      <c r="O18" s="392" t="s">
        <v>459</v>
      </c>
      <c r="P18" s="395"/>
      <c r="Q18" s="30">
        <f t="shared" si="0"/>
        <v>28</v>
      </c>
      <c r="R18" s="30">
        <v>19</v>
      </c>
      <c r="S18" s="30">
        <v>9</v>
      </c>
      <c r="T18" s="30">
        <v>167</v>
      </c>
      <c r="U18" s="30">
        <v>59</v>
      </c>
      <c r="V18" s="30" t="s">
        <v>246</v>
      </c>
      <c r="W18" s="38">
        <v>71</v>
      </c>
    </row>
    <row r="19" spans="1:24" ht="18.75" customHeight="1">
      <c r="A19" s="322" t="s">
        <v>163</v>
      </c>
      <c r="B19" s="322"/>
      <c r="C19" s="64">
        <f t="shared" si="3"/>
        <v>150</v>
      </c>
      <c r="D19" s="35">
        <f t="shared" si="4"/>
        <v>15717</v>
      </c>
      <c r="E19" s="156">
        <v>14039</v>
      </c>
      <c r="F19" s="156">
        <v>1678</v>
      </c>
      <c r="G19" s="156">
        <v>60</v>
      </c>
      <c r="H19" s="48"/>
      <c r="I19" s="156">
        <v>765</v>
      </c>
      <c r="J19" s="48"/>
      <c r="K19" s="156">
        <v>45</v>
      </c>
      <c r="L19" s="48"/>
      <c r="M19" s="156">
        <v>2456</v>
      </c>
      <c r="N19" s="88"/>
      <c r="O19" s="392" t="s">
        <v>460</v>
      </c>
      <c r="P19" s="395"/>
      <c r="Q19" s="30">
        <f t="shared" si="0"/>
        <v>42</v>
      </c>
      <c r="R19" s="30">
        <v>31</v>
      </c>
      <c r="S19" s="30">
        <v>11</v>
      </c>
      <c r="T19" s="30">
        <v>194</v>
      </c>
      <c r="U19" s="30">
        <v>36</v>
      </c>
      <c r="V19" s="30">
        <v>1</v>
      </c>
      <c r="W19" s="38">
        <v>46</v>
      </c>
      <c r="X19" s="26"/>
    </row>
    <row r="20" spans="1:23" ht="18.75" customHeight="1">
      <c r="A20" s="322" t="s">
        <v>65</v>
      </c>
      <c r="B20" s="322"/>
      <c r="C20" s="64">
        <f t="shared" si="3"/>
        <v>89</v>
      </c>
      <c r="D20" s="35">
        <f t="shared" si="4"/>
        <v>7778</v>
      </c>
      <c r="E20" s="156">
        <v>4625</v>
      </c>
      <c r="F20" s="156">
        <v>3153</v>
      </c>
      <c r="G20" s="156">
        <v>38</v>
      </c>
      <c r="H20" s="48"/>
      <c r="I20" s="156">
        <v>430</v>
      </c>
      <c r="J20" s="48"/>
      <c r="K20" s="156">
        <v>28</v>
      </c>
      <c r="L20" s="48"/>
      <c r="M20" s="156">
        <v>1790</v>
      </c>
      <c r="N20" s="88"/>
      <c r="O20" s="392" t="s">
        <v>461</v>
      </c>
      <c r="P20" s="395"/>
      <c r="Q20" s="30">
        <f t="shared" si="0"/>
        <v>31</v>
      </c>
      <c r="R20" s="30">
        <v>19</v>
      </c>
      <c r="S20" s="30">
        <v>12</v>
      </c>
      <c r="T20" s="30">
        <v>253</v>
      </c>
      <c r="U20" s="30">
        <v>50</v>
      </c>
      <c r="V20" s="30" t="s">
        <v>246</v>
      </c>
      <c r="W20" s="38">
        <v>109</v>
      </c>
    </row>
    <row r="21" spans="1:23" ht="18.75" customHeight="1">
      <c r="A21" s="322" t="s">
        <v>164</v>
      </c>
      <c r="B21" s="322"/>
      <c r="C21" s="64">
        <f t="shared" si="3"/>
        <v>74</v>
      </c>
      <c r="D21" s="35">
        <f t="shared" si="4"/>
        <v>10903</v>
      </c>
      <c r="E21" s="156">
        <v>4170</v>
      </c>
      <c r="F21" s="156">
        <v>6733</v>
      </c>
      <c r="G21" s="156">
        <v>22</v>
      </c>
      <c r="H21" s="48"/>
      <c r="I21" s="278">
        <v>382</v>
      </c>
      <c r="J21" s="48"/>
      <c r="K21" s="156">
        <v>27</v>
      </c>
      <c r="L21" s="48"/>
      <c r="M21" s="156">
        <v>1542</v>
      </c>
      <c r="N21" s="88"/>
      <c r="O21" s="403"/>
      <c r="P21" s="395"/>
      <c r="Q21" s="30"/>
      <c r="R21" s="30"/>
      <c r="S21" s="30"/>
      <c r="T21" s="30"/>
      <c r="U21" s="30"/>
      <c r="V21" s="30"/>
      <c r="W21" s="38"/>
    </row>
    <row r="22" spans="1:23" ht="18.75" customHeight="1">
      <c r="A22" s="322" t="s">
        <v>165</v>
      </c>
      <c r="B22" s="322"/>
      <c r="C22" s="279" t="s">
        <v>447</v>
      </c>
      <c r="D22" s="278" t="s">
        <v>447</v>
      </c>
      <c r="E22" s="278" t="s">
        <v>447</v>
      </c>
      <c r="F22" s="278" t="s">
        <v>447</v>
      </c>
      <c r="G22" s="278" t="s">
        <v>447</v>
      </c>
      <c r="H22" s="48"/>
      <c r="I22" s="278" t="s">
        <v>447</v>
      </c>
      <c r="J22" s="48"/>
      <c r="K22" s="278" t="s">
        <v>447</v>
      </c>
      <c r="L22" s="48"/>
      <c r="M22" s="278" t="s">
        <v>447</v>
      </c>
      <c r="N22" s="88"/>
      <c r="O22" s="392" t="s">
        <v>463</v>
      </c>
      <c r="P22" s="395"/>
      <c r="Q22" s="30">
        <f t="shared" si="0"/>
        <v>35</v>
      </c>
      <c r="R22" s="30">
        <v>22</v>
      </c>
      <c r="S22" s="30">
        <v>13</v>
      </c>
      <c r="T22" s="30">
        <v>270</v>
      </c>
      <c r="U22" s="30">
        <v>42</v>
      </c>
      <c r="V22" s="30" t="s">
        <v>246</v>
      </c>
      <c r="W22" s="38">
        <v>123</v>
      </c>
    </row>
    <row r="23" spans="1:23" ht="18.75" customHeight="1">
      <c r="A23" s="322" t="s">
        <v>166</v>
      </c>
      <c r="B23" s="322"/>
      <c r="C23" s="64">
        <f>SUM(G23,K23,C44,E44,G44,K44)</f>
        <v>143</v>
      </c>
      <c r="D23" s="35">
        <f>SUM(I23,M23,D44,F44,I44,M44)</f>
        <v>17653</v>
      </c>
      <c r="E23" s="156">
        <v>7816</v>
      </c>
      <c r="F23" s="156">
        <v>9837</v>
      </c>
      <c r="G23" s="156">
        <v>50</v>
      </c>
      <c r="H23" s="48"/>
      <c r="I23" s="156">
        <v>667</v>
      </c>
      <c r="J23" s="48"/>
      <c r="K23" s="156">
        <v>45</v>
      </c>
      <c r="L23" s="48"/>
      <c r="M23" s="156">
        <v>2487</v>
      </c>
      <c r="N23" s="88"/>
      <c r="O23" s="392" t="s">
        <v>462</v>
      </c>
      <c r="P23" s="395"/>
      <c r="Q23" s="30">
        <f t="shared" si="0"/>
        <v>26</v>
      </c>
      <c r="R23" s="30">
        <v>19</v>
      </c>
      <c r="S23" s="30">
        <v>7</v>
      </c>
      <c r="T23" s="30">
        <v>166</v>
      </c>
      <c r="U23" s="30">
        <v>54</v>
      </c>
      <c r="V23" s="30" t="s">
        <v>246</v>
      </c>
      <c r="W23" s="38">
        <v>41</v>
      </c>
    </row>
    <row r="24" spans="1:23" ht="18.75" customHeight="1">
      <c r="A24" s="322" t="s">
        <v>167</v>
      </c>
      <c r="B24" s="322"/>
      <c r="C24" s="44">
        <f>SUM(G24,K24,C45,E45,G45,K45)</f>
        <v>72</v>
      </c>
      <c r="D24" s="35">
        <f>SUM(I24,M24,D45,F45,I45,M45)</f>
        <v>14164</v>
      </c>
      <c r="E24" s="156">
        <v>8723</v>
      </c>
      <c r="F24" s="156">
        <v>5441</v>
      </c>
      <c r="G24" s="156">
        <v>14</v>
      </c>
      <c r="H24" s="48"/>
      <c r="I24" s="156">
        <v>207</v>
      </c>
      <c r="J24" s="48"/>
      <c r="K24" s="156">
        <v>21</v>
      </c>
      <c r="L24" s="48"/>
      <c r="M24" s="156">
        <v>1411</v>
      </c>
      <c r="N24" s="88"/>
      <c r="O24" s="392" t="s">
        <v>464</v>
      </c>
      <c r="P24" s="395"/>
      <c r="Q24" s="30">
        <f t="shared" si="0"/>
        <v>32</v>
      </c>
      <c r="R24" s="30">
        <v>22</v>
      </c>
      <c r="S24" s="30">
        <v>10</v>
      </c>
      <c r="T24" s="30">
        <v>141</v>
      </c>
      <c r="U24" s="30">
        <v>34</v>
      </c>
      <c r="V24" s="30" t="s">
        <v>246</v>
      </c>
      <c r="W24" s="38">
        <v>42</v>
      </c>
    </row>
    <row r="25" spans="1:23" ht="18.75" customHeight="1">
      <c r="A25" s="365" t="s">
        <v>168</v>
      </c>
      <c r="B25" s="365"/>
      <c r="C25" s="44">
        <f>SUM(G25,K25,C46,E46,G46,K46)</f>
        <v>1</v>
      </c>
      <c r="D25" s="35">
        <f>SUM(I25,M25,D46,F46,I46,M46)</f>
        <v>39</v>
      </c>
      <c r="E25" s="280">
        <v>25</v>
      </c>
      <c r="F25" s="280">
        <v>14</v>
      </c>
      <c r="G25" s="281" t="s">
        <v>447</v>
      </c>
      <c r="H25" s="90"/>
      <c r="I25" s="281" t="s">
        <v>447</v>
      </c>
      <c r="J25" s="90"/>
      <c r="K25" s="281">
        <v>1</v>
      </c>
      <c r="L25" s="90"/>
      <c r="M25" s="281">
        <v>39</v>
      </c>
      <c r="N25" s="88"/>
      <c r="O25" s="361"/>
      <c r="P25" s="395"/>
      <c r="Q25" s="30"/>
      <c r="R25" s="30"/>
      <c r="S25" s="30"/>
      <c r="T25" s="30"/>
      <c r="U25" s="30"/>
      <c r="V25" s="30"/>
      <c r="W25" s="38"/>
    </row>
    <row r="26" spans="1:23" ht="18.75" customHeight="1" thickBot="1">
      <c r="A26" s="86"/>
      <c r="B26" s="86"/>
      <c r="C26" s="146"/>
      <c r="D26" s="146"/>
      <c r="E26" s="86"/>
      <c r="F26" s="86"/>
      <c r="G26" s="86"/>
      <c r="H26" s="86"/>
      <c r="I26" s="86"/>
      <c r="J26" s="86"/>
      <c r="K26" s="86"/>
      <c r="L26" s="86"/>
      <c r="M26" s="86"/>
      <c r="N26" s="88"/>
      <c r="O26" s="346" t="s">
        <v>329</v>
      </c>
      <c r="P26" s="347"/>
      <c r="Q26" s="30">
        <f t="shared" si="0"/>
        <v>45</v>
      </c>
      <c r="R26" s="30">
        <v>28</v>
      </c>
      <c r="S26" s="30">
        <v>17</v>
      </c>
      <c r="T26" s="30">
        <v>213</v>
      </c>
      <c r="U26" s="30">
        <v>36</v>
      </c>
      <c r="V26" s="30" t="s">
        <v>246</v>
      </c>
      <c r="W26" s="38">
        <v>151</v>
      </c>
    </row>
    <row r="27" spans="1:23" ht="18.75" customHeight="1">
      <c r="A27" s="396" t="s">
        <v>169</v>
      </c>
      <c r="B27" s="334"/>
      <c r="C27" s="338" t="s">
        <v>296</v>
      </c>
      <c r="D27" s="340"/>
      <c r="E27" s="338" t="s">
        <v>297</v>
      </c>
      <c r="F27" s="340"/>
      <c r="G27" s="400" t="s">
        <v>298</v>
      </c>
      <c r="H27" s="401"/>
      <c r="I27" s="402"/>
      <c r="J27" s="400" t="s">
        <v>299</v>
      </c>
      <c r="K27" s="401"/>
      <c r="L27" s="401"/>
      <c r="M27" s="401"/>
      <c r="N27" s="29"/>
      <c r="O27" s="392" t="s">
        <v>465</v>
      </c>
      <c r="P27" s="395"/>
      <c r="Q27" s="30">
        <f t="shared" si="0"/>
        <v>31</v>
      </c>
      <c r="R27" s="30">
        <v>24</v>
      </c>
      <c r="S27" s="30">
        <v>7</v>
      </c>
      <c r="T27" s="30">
        <v>158</v>
      </c>
      <c r="U27" s="30">
        <v>41</v>
      </c>
      <c r="V27" s="30" t="s">
        <v>246</v>
      </c>
      <c r="W27" s="38">
        <v>37</v>
      </c>
    </row>
    <row r="28" spans="1:23" ht="18.75" customHeight="1">
      <c r="A28" s="336"/>
      <c r="B28" s="337"/>
      <c r="C28" s="128" t="s">
        <v>326</v>
      </c>
      <c r="D28" s="117" t="s">
        <v>170</v>
      </c>
      <c r="E28" s="128" t="s">
        <v>326</v>
      </c>
      <c r="F28" s="117" t="s">
        <v>170</v>
      </c>
      <c r="G28" s="166" t="s">
        <v>326</v>
      </c>
      <c r="H28" s="397" t="s">
        <v>171</v>
      </c>
      <c r="I28" s="398"/>
      <c r="J28" s="397" t="s">
        <v>172</v>
      </c>
      <c r="K28" s="398"/>
      <c r="L28" s="341" t="s">
        <v>173</v>
      </c>
      <c r="M28" s="342"/>
      <c r="N28" s="88"/>
      <c r="O28" s="392" t="s">
        <v>466</v>
      </c>
      <c r="P28" s="395"/>
      <c r="Q28" s="30">
        <f t="shared" si="0"/>
        <v>33</v>
      </c>
      <c r="R28" s="30">
        <v>17</v>
      </c>
      <c r="S28" s="30">
        <v>16</v>
      </c>
      <c r="T28" s="30">
        <v>317</v>
      </c>
      <c r="U28" s="30">
        <v>68</v>
      </c>
      <c r="V28" s="30" t="s">
        <v>246</v>
      </c>
      <c r="W28" s="38">
        <v>208</v>
      </c>
    </row>
    <row r="29" spans="1:20" ht="18.75" customHeight="1">
      <c r="A29" s="344" t="s">
        <v>314</v>
      </c>
      <c r="B29" s="399"/>
      <c r="C29" s="34">
        <v>186</v>
      </c>
      <c r="D29" s="34">
        <v>31567</v>
      </c>
      <c r="E29" s="34">
        <v>35</v>
      </c>
      <c r="F29" s="34">
        <v>13428</v>
      </c>
      <c r="G29" s="34">
        <v>26</v>
      </c>
      <c r="H29" s="36"/>
      <c r="I29" s="34">
        <v>17320</v>
      </c>
      <c r="J29" s="36"/>
      <c r="K29" s="34">
        <v>11</v>
      </c>
      <c r="L29" s="36"/>
      <c r="M29" s="34">
        <v>19182</v>
      </c>
      <c r="N29" s="88"/>
      <c r="P29" s="148"/>
      <c r="T29" s="40"/>
    </row>
    <row r="30" spans="1:23" ht="18.75" customHeight="1">
      <c r="A30" s="392" t="s">
        <v>452</v>
      </c>
      <c r="B30" s="393"/>
      <c r="C30" s="35">
        <v>183</v>
      </c>
      <c r="D30" s="35">
        <v>31239</v>
      </c>
      <c r="E30" s="35">
        <v>40</v>
      </c>
      <c r="F30" s="35">
        <v>14563</v>
      </c>
      <c r="G30" s="35">
        <v>26</v>
      </c>
      <c r="H30" s="29"/>
      <c r="I30" s="35">
        <v>17420</v>
      </c>
      <c r="J30" s="29"/>
      <c r="K30" s="35">
        <v>11</v>
      </c>
      <c r="L30" s="29"/>
      <c r="M30" s="35">
        <v>19119</v>
      </c>
      <c r="N30" s="88"/>
      <c r="O30" s="322" t="s">
        <v>300</v>
      </c>
      <c r="P30" s="323"/>
      <c r="Q30" s="30">
        <f t="shared" si="0"/>
        <v>31</v>
      </c>
      <c r="R30" s="41">
        <v>14</v>
      </c>
      <c r="S30" s="41">
        <v>17</v>
      </c>
      <c r="T30" s="42">
        <v>165</v>
      </c>
      <c r="U30" s="41">
        <v>42</v>
      </c>
      <c r="V30" s="41" t="s">
        <v>446</v>
      </c>
      <c r="W30" s="39">
        <v>120</v>
      </c>
    </row>
    <row r="31" spans="1:23" ht="18.75" customHeight="1">
      <c r="A31" s="392" t="s">
        <v>449</v>
      </c>
      <c r="B31" s="393"/>
      <c r="C31" s="35">
        <v>186</v>
      </c>
      <c r="D31" s="35">
        <v>32707</v>
      </c>
      <c r="E31" s="35">
        <v>37</v>
      </c>
      <c r="F31" s="35">
        <v>13368</v>
      </c>
      <c r="G31" s="35">
        <v>26</v>
      </c>
      <c r="H31" s="29"/>
      <c r="I31" s="35">
        <v>17222</v>
      </c>
      <c r="J31" s="29"/>
      <c r="K31" s="35">
        <v>12</v>
      </c>
      <c r="L31" s="29"/>
      <c r="M31" s="35">
        <v>20415</v>
      </c>
      <c r="N31" s="88"/>
      <c r="O31" s="322" t="s">
        <v>174</v>
      </c>
      <c r="P31" s="323"/>
      <c r="Q31" s="41">
        <f aca="true" t="shared" si="5" ref="Q31:W31">SUM(Q32:Q40)</f>
        <v>174</v>
      </c>
      <c r="R31" s="41">
        <f t="shared" si="5"/>
        <v>124</v>
      </c>
      <c r="S31" s="41">
        <f t="shared" si="5"/>
        <v>50</v>
      </c>
      <c r="T31" s="41">
        <f t="shared" si="5"/>
        <v>1289</v>
      </c>
      <c r="U31" s="41">
        <f t="shared" si="5"/>
        <v>337</v>
      </c>
      <c r="V31" s="41">
        <f t="shared" si="5"/>
        <v>3</v>
      </c>
      <c r="W31" s="41">
        <f t="shared" si="5"/>
        <v>564</v>
      </c>
    </row>
    <row r="32" spans="1:23" ht="18.75" customHeight="1">
      <c r="A32" s="392" t="s">
        <v>450</v>
      </c>
      <c r="B32" s="393"/>
      <c r="C32" s="35">
        <v>175</v>
      </c>
      <c r="D32" s="35">
        <v>31626</v>
      </c>
      <c r="E32" s="35">
        <v>37</v>
      </c>
      <c r="F32" s="35">
        <v>13416</v>
      </c>
      <c r="G32" s="35">
        <v>26</v>
      </c>
      <c r="H32" s="29"/>
      <c r="I32" s="35">
        <v>16739</v>
      </c>
      <c r="J32" s="29"/>
      <c r="K32" s="35">
        <v>12</v>
      </c>
      <c r="L32" s="29"/>
      <c r="M32" s="35">
        <v>19835</v>
      </c>
      <c r="N32" s="88"/>
      <c r="O32" s="96"/>
      <c r="P32" s="97" t="s">
        <v>175</v>
      </c>
      <c r="Q32" s="30">
        <f t="shared" si="0"/>
        <v>23</v>
      </c>
      <c r="R32" s="41">
        <v>19</v>
      </c>
      <c r="S32" s="41">
        <v>4</v>
      </c>
      <c r="T32" s="42">
        <v>86</v>
      </c>
      <c r="U32" s="41">
        <v>15</v>
      </c>
      <c r="V32" s="41" t="s">
        <v>446</v>
      </c>
      <c r="W32" s="39">
        <v>20</v>
      </c>
    </row>
    <row r="33" spans="1:23" ht="18.75" customHeight="1">
      <c r="A33" s="348" t="s">
        <v>451</v>
      </c>
      <c r="B33" s="394"/>
      <c r="C33" s="222">
        <f>SUM(C35:C46)</f>
        <v>176</v>
      </c>
      <c r="D33" s="222">
        <f>SUM(D35:D46)</f>
        <v>30990</v>
      </c>
      <c r="E33" s="222">
        <f aca="true" t="shared" si="6" ref="E33:M33">SUM(E35:E46)</f>
        <v>34</v>
      </c>
      <c r="F33" s="222">
        <f t="shared" si="6"/>
        <v>11863</v>
      </c>
      <c r="G33" s="222">
        <f t="shared" si="6"/>
        <v>27</v>
      </c>
      <c r="H33" s="24"/>
      <c r="I33" s="222">
        <f t="shared" si="6"/>
        <v>17766</v>
      </c>
      <c r="J33" s="24"/>
      <c r="K33" s="222">
        <f t="shared" si="6"/>
        <v>13</v>
      </c>
      <c r="L33" s="24"/>
      <c r="M33" s="222">
        <f t="shared" si="6"/>
        <v>20623</v>
      </c>
      <c r="O33" s="96"/>
      <c r="P33" s="97" t="s">
        <v>176</v>
      </c>
      <c r="Q33" s="30">
        <f t="shared" si="0"/>
        <v>65</v>
      </c>
      <c r="R33" s="41">
        <v>47</v>
      </c>
      <c r="S33" s="41">
        <v>18</v>
      </c>
      <c r="T33" s="42">
        <v>536</v>
      </c>
      <c r="U33" s="41">
        <v>129</v>
      </c>
      <c r="V33" s="41">
        <v>1</v>
      </c>
      <c r="W33" s="39">
        <v>255</v>
      </c>
    </row>
    <row r="34" spans="1:23" ht="18.75" customHeight="1">
      <c r="A34" s="111"/>
      <c r="B34" s="129"/>
      <c r="C34" s="11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88"/>
      <c r="O34" s="110"/>
      <c r="P34" s="97" t="s">
        <v>177</v>
      </c>
      <c r="Q34" s="30">
        <f t="shared" si="0"/>
        <v>21</v>
      </c>
      <c r="R34" s="41">
        <v>10</v>
      </c>
      <c r="S34" s="41">
        <v>11</v>
      </c>
      <c r="T34" s="42">
        <v>255</v>
      </c>
      <c r="U34" s="41">
        <v>93</v>
      </c>
      <c r="V34" s="41" t="s">
        <v>456</v>
      </c>
      <c r="W34" s="39">
        <v>104</v>
      </c>
    </row>
    <row r="35" spans="1:23" ht="18.75" customHeight="1">
      <c r="A35" s="322" t="s">
        <v>216</v>
      </c>
      <c r="B35" s="322"/>
      <c r="C35" s="149" t="s">
        <v>302</v>
      </c>
      <c r="D35" s="144" t="s">
        <v>302</v>
      </c>
      <c r="E35" s="144" t="s">
        <v>302</v>
      </c>
      <c r="F35" s="144" t="s">
        <v>302</v>
      </c>
      <c r="G35" s="144" t="s">
        <v>302</v>
      </c>
      <c r="H35" s="29"/>
      <c r="I35" s="144" t="s">
        <v>302</v>
      </c>
      <c r="J35" s="29"/>
      <c r="K35" s="144" t="s">
        <v>302</v>
      </c>
      <c r="L35" s="29"/>
      <c r="M35" s="144" t="s">
        <v>302</v>
      </c>
      <c r="N35" s="88"/>
      <c r="O35" s="110"/>
      <c r="P35" s="97" t="s">
        <v>178</v>
      </c>
      <c r="Q35" s="30">
        <f t="shared" si="0"/>
        <v>8</v>
      </c>
      <c r="R35" s="41">
        <v>7</v>
      </c>
      <c r="S35" s="41">
        <v>1</v>
      </c>
      <c r="T35" s="42">
        <v>23</v>
      </c>
      <c r="U35" s="41">
        <v>6</v>
      </c>
      <c r="V35" s="41" t="s">
        <v>456</v>
      </c>
      <c r="W35" s="56" t="s">
        <v>446</v>
      </c>
    </row>
    <row r="36" spans="1:23" ht="18.75" customHeight="1">
      <c r="A36" s="322" t="s">
        <v>217</v>
      </c>
      <c r="B36" s="322"/>
      <c r="C36" s="149" t="s">
        <v>302</v>
      </c>
      <c r="D36" s="144" t="s">
        <v>302</v>
      </c>
      <c r="E36" s="144" t="s">
        <v>302</v>
      </c>
      <c r="F36" s="144" t="s">
        <v>302</v>
      </c>
      <c r="G36" s="144" t="s">
        <v>302</v>
      </c>
      <c r="H36" s="29"/>
      <c r="I36" s="144" t="s">
        <v>302</v>
      </c>
      <c r="J36" s="29"/>
      <c r="K36" s="144" t="s">
        <v>302</v>
      </c>
      <c r="L36" s="29"/>
      <c r="M36" s="144" t="s">
        <v>302</v>
      </c>
      <c r="N36" s="88"/>
      <c r="O36" s="110"/>
      <c r="P36" s="97" t="s">
        <v>179</v>
      </c>
      <c r="Q36" s="30">
        <f t="shared" si="0"/>
        <v>6</v>
      </c>
      <c r="R36" s="41">
        <v>4</v>
      </c>
      <c r="S36" s="41">
        <v>2</v>
      </c>
      <c r="T36" s="42">
        <v>71</v>
      </c>
      <c r="U36" s="41">
        <v>28</v>
      </c>
      <c r="V36" s="41" t="s">
        <v>456</v>
      </c>
      <c r="W36" s="56">
        <v>61</v>
      </c>
    </row>
    <row r="37" spans="1:23" ht="18.75" customHeight="1">
      <c r="A37" s="322" t="s">
        <v>303</v>
      </c>
      <c r="B37" s="323"/>
      <c r="C37" s="44">
        <v>3</v>
      </c>
      <c r="D37" s="35">
        <v>613</v>
      </c>
      <c r="E37" s="35">
        <v>3</v>
      </c>
      <c r="F37" s="35">
        <v>968</v>
      </c>
      <c r="G37" s="35">
        <v>1</v>
      </c>
      <c r="H37" s="29"/>
      <c r="I37" s="35">
        <v>915</v>
      </c>
      <c r="J37" s="29"/>
      <c r="K37" s="144" t="s">
        <v>301</v>
      </c>
      <c r="L37" s="29"/>
      <c r="M37" s="144" t="s">
        <v>301</v>
      </c>
      <c r="N37" s="88"/>
      <c r="P37" s="97" t="s">
        <v>180</v>
      </c>
      <c r="Q37" s="30">
        <f t="shared" si="0"/>
        <v>4</v>
      </c>
      <c r="R37" s="41">
        <v>3</v>
      </c>
      <c r="S37" s="41">
        <v>1</v>
      </c>
      <c r="T37" s="42">
        <v>14</v>
      </c>
      <c r="U37" s="41">
        <v>3</v>
      </c>
      <c r="V37" s="41" t="s">
        <v>456</v>
      </c>
      <c r="W37" s="56">
        <v>2</v>
      </c>
    </row>
    <row r="38" spans="1:23" ht="18.75" customHeight="1">
      <c r="A38" s="322" t="s">
        <v>304</v>
      </c>
      <c r="B38" s="323"/>
      <c r="C38" s="44">
        <v>40</v>
      </c>
      <c r="D38" s="35">
        <v>6963</v>
      </c>
      <c r="E38" s="35">
        <v>6</v>
      </c>
      <c r="F38" s="35">
        <v>2128</v>
      </c>
      <c r="G38" s="35">
        <v>5</v>
      </c>
      <c r="H38" s="29"/>
      <c r="I38" s="35">
        <v>3521</v>
      </c>
      <c r="J38" s="29"/>
      <c r="K38" s="35">
        <v>7</v>
      </c>
      <c r="L38" s="29"/>
      <c r="M38" s="35">
        <v>10220</v>
      </c>
      <c r="N38" s="88"/>
      <c r="O38" s="88"/>
      <c r="P38" s="97" t="s">
        <v>181</v>
      </c>
      <c r="Q38" s="30">
        <f t="shared" si="0"/>
        <v>14</v>
      </c>
      <c r="R38" s="41">
        <v>11</v>
      </c>
      <c r="S38" s="41">
        <v>3</v>
      </c>
      <c r="T38" s="38">
        <v>97</v>
      </c>
      <c r="U38" s="41">
        <v>23</v>
      </c>
      <c r="V38" s="41">
        <v>1</v>
      </c>
      <c r="W38" s="56">
        <v>33</v>
      </c>
    </row>
    <row r="39" spans="1:23" ht="18.75" customHeight="1">
      <c r="A39" s="389" t="s">
        <v>141</v>
      </c>
      <c r="B39" s="390"/>
      <c r="C39" s="44">
        <v>5</v>
      </c>
      <c r="D39" s="35">
        <v>861</v>
      </c>
      <c r="E39" s="35">
        <v>1</v>
      </c>
      <c r="F39" s="35">
        <v>378</v>
      </c>
      <c r="G39" s="35">
        <v>1</v>
      </c>
      <c r="H39" s="29"/>
      <c r="I39" s="35">
        <v>597</v>
      </c>
      <c r="J39" s="29"/>
      <c r="K39" s="144" t="s">
        <v>301</v>
      </c>
      <c r="L39" s="29"/>
      <c r="M39" s="144" t="s">
        <v>301</v>
      </c>
      <c r="N39" s="88"/>
      <c r="O39" s="88"/>
      <c r="P39" s="97" t="s">
        <v>182</v>
      </c>
      <c r="Q39" s="30">
        <f t="shared" si="0"/>
        <v>13</v>
      </c>
      <c r="R39" s="41">
        <v>7</v>
      </c>
      <c r="S39" s="41">
        <v>6</v>
      </c>
      <c r="T39" s="150">
        <v>114</v>
      </c>
      <c r="U39" s="41">
        <v>16</v>
      </c>
      <c r="V39" s="41" t="s">
        <v>456</v>
      </c>
      <c r="W39" s="56">
        <v>45</v>
      </c>
    </row>
    <row r="40" spans="1:23" ht="18.75" customHeight="1">
      <c r="A40" s="322" t="s">
        <v>305</v>
      </c>
      <c r="B40" s="323"/>
      <c r="C40" s="44">
        <v>33</v>
      </c>
      <c r="D40" s="35">
        <v>5880</v>
      </c>
      <c r="E40" s="35">
        <v>7</v>
      </c>
      <c r="F40" s="35">
        <v>2380</v>
      </c>
      <c r="G40" s="144">
        <v>4</v>
      </c>
      <c r="H40" s="29"/>
      <c r="I40" s="144">
        <v>2826</v>
      </c>
      <c r="J40" s="29"/>
      <c r="K40" s="35">
        <v>1</v>
      </c>
      <c r="L40" s="29"/>
      <c r="M40" s="35">
        <v>1410</v>
      </c>
      <c r="N40" s="88"/>
      <c r="P40" s="97" t="s">
        <v>218</v>
      </c>
      <c r="Q40" s="30">
        <f t="shared" si="0"/>
        <v>20</v>
      </c>
      <c r="R40" s="41">
        <v>16</v>
      </c>
      <c r="S40" s="41">
        <v>4</v>
      </c>
      <c r="T40" s="38">
        <v>93</v>
      </c>
      <c r="U40" s="41">
        <v>24</v>
      </c>
      <c r="V40" s="41">
        <v>1</v>
      </c>
      <c r="W40" s="56">
        <v>44</v>
      </c>
    </row>
    <row r="41" spans="1:23" ht="18.75" customHeight="1">
      <c r="A41" s="322" t="s">
        <v>65</v>
      </c>
      <c r="B41" s="323"/>
      <c r="C41" s="44">
        <v>17</v>
      </c>
      <c r="D41" s="35">
        <v>3017</v>
      </c>
      <c r="E41" s="35">
        <v>4</v>
      </c>
      <c r="F41" s="35">
        <v>1383</v>
      </c>
      <c r="G41" s="35">
        <v>2</v>
      </c>
      <c r="H41" s="29"/>
      <c r="I41" s="35">
        <v>1158</v>
      </c>
      <c r="J41" s="29"/>
      <c r="K41" s="144" t="s">
        <v>301</v>
      </c>
      <c r="L41" s="29"/>
      <c r="M41" s="144" t="s">
        <v>301</v>
      </c>
      <c r="N41" s="88"/>
      <c r="O41" s="380" t="s">
        <v>183</v>
      </c>
      <c r="P41" s="384"/>
      <c r="Q41" s="30">
        <f t="shared" si="0"/>
        <v>23</v>
      </c>
      <c r="R41" s="41">
        <v>13</v>
      </c>
      <c r="S41" s="41">
        <v>10</v>
      </c>
      <c r="T41" s="41">
        <v>124</v>
      </c>
      <c r="U41" s="41">
        <v>19</v>
      </c>
      <c r="V41" s="41" t="s">
        <v>456</v>
      </c>
      <c r="W41" s="56">
        <v>69</v>
      </c>
    </row>
    <row r="42" spans="1:23" ht="18.75" customHeight="1">
      <c r="A42" s="322" t="s">
        <v>306</v>
      </c>
      <c r="B42" s="323"/>
      <c r="C42" s="44">
        <v>16</v>
      </c>
      <c r="D42" s="35">
        <v>2687</v>
      </c>
      <c r="E42" s="35">
        <v>1</v>
      </c>
      <c r="F42" s="35">
        <v>397</v>
      </c>
      <c r="G42" s="35">
        <v>7</v>
      </c>
      <c r="H42" s="29"/>
      <c r="I42" s="35">
        <v>4607</v>
      </c>
      <c r="J42" s="29"/>
      <c r="K42" s="35">
        <v>1</v>
      </c>
      <c r="L42" s="29"/>
      <c r="M42" s="35">
        <v>1288</v>
      </c>
      <c r="N42" s="88"/>
      <c r="O42" s="380" t="s">
        <v>65</v>
      </c>
      <c r="P42" s="384"/>
      <c r="Q42" s="30">
        <f t="shared" si="0"/>
        <v>93</v>
      </c>
      <c r="R42" s="41">
        <v>58</v>
      </c>
      <c r="S42" s="41">
        <v>35</v>
      </c>
      <c r="T42" s="38">
        <v>474</v>
      </c>
      <c r="U42" s="41">
        <v>62</v>
      </c>
      <c r="V42" s="41" t="s">
        <v>456</v>
      </c>
      <c r="W42" s="56">
        <v>200</v>
      </c>
    </row>
    <row r="43" spans="1:23" ht="18.75" customHeight="1">
      <c r="A43" s="322" t="s">
        <v>307</v>
      </c>
      <c r="B43" s="323"/>
      <c r="C43" s="149" t="s">
        <v>301</v>
      </c>
      <c r="D43" s="144" t="s">
        <v>301</v>
      </c>
      <c r="E43" s="144" t="s">
        <v>301</v>
      </c>
      <c r="F43" s="144" t="s">
        <v>301</v>
      </c>
      <c r="G43" s="144" t="s">
        <v>301</v>
      </c>
      <c r="H43" s="29"/>
      <c r="I43" s="144" t="s">
        <v>301</v>
      </c>
      <c r="J43" s="29"/>
      <c r="K43" s="144" t="s">
        <v>301</v>
      </c>
      <c r="L43" s="29"/>
      <c r="M43" s="144" t="s">
        <v>301</v>
      </c>
      <c r="N43" s="88"/>
      <c r="O43" s="380" t="s">
        <v>184</v>
      </c>
      <c r="P43" s="384"/>
      <c r="Q43" s="30">
        <f t="shared" si="0"/>
        <v>4</v>
      </c>
      <c r="R43" s="41">
        <v>3</v>
      </c>
      <c r="S43" s="41">
        <v>1</v>
      </c>
      <c r="T43" s="38">
        <v>9</v>
      </c>
      <c r="U43" s="41" t="s">
        <v>456</v>
      </c>
      <c r="V43" s="41" t="s">
        <v>456</v>
      </c>
      <c r="W43" s="56">
        <v>2</v>
      </c>
    </row>
    <row r="44" spans="1:23" ht="18.75" customHeight="1">
      <c r="A44" s="322" t="s">
        <v>308</v>
      </c>
      <c r="B44" s="323"/>
      <c r="C44" s="44">
        <v>35</v>
      </c>
      <c r="D44" s="35">
        <v>6468</v>
      </c>
      <c r="E44" s="35">
        <v>8</v>
      </c>
      <c r="F44" s="35">
        <v>2686</v>
      </c>
      <c r="G44" s="35">
        <v>3</v>
      </c>
      <c r="H44" s="29"/>
      <c r="I44" s="35">
        <v>1835</v>
      </c>
      <c r="J44" s="29"/>
      <c r="K44" s="35">
        <v>2</v>
      </c>
      <c r="L44" s="29"/>
      <c r="M44" s="35">
        <v>3510</v>
      </c>
      <c r="N44" s="88"/>
      <c r="O44" s="322" t="s">
        <v>185</v>
      </c>
      <c r="P44" s="379"/>
      <c r="Q44" s="74">
        <f t="shared" si="0"/>
        <v>78</v>
      </c>
      <c r="R44" s="41">
        <v>49</v>
      </c>
      <c r="S44" s="41">
        <v>29</v>
      </c>
      <c r="T44" s="42">
        <v>368</v>
      </c>
      <c r="U44" s="41">
        <v>117</v>
      </c>
      <c r="V44" s="41" t="s">
        <v>456</v>
      </c>
      <c r="W44" s="56">
        <v>180</v>
      </c>
    </row>
    <row r="45" spans="1:23" ht="18.75" customHeight="1">
      <c r="A45" s="322" t="s">
        <v>309</v>
      </c>
      <c r="B45" s="323"/>
      <c r="C45" s="44">
        <v>27</v>
      </c>
      <c r="D45" s="35">
        <v>4501</v>
      </c>
      <c r="E45" s="35">
        <v>4</v>
      </c>
      <c r="F45" s="35">
        <v>1543</v>
      </c>
      <c r="G45" s="35">
        <v>4</v>
      </c>
      <c r="H45" s="29"/>
      <c r="I45" s="35">
        <v>2307</v>
      </c>
      <c r="J45" s="29"/>
      <c r="K45" s="35">
        <v>2</v>
      </c>
      <c r="L45" s="29"/>
      <c r="M45" s="35">
        <v>4195</v>
      </c>
      <c r="N45" s="88"/>
      <c r="O45" s="387" t="s">
        <v>219</v>
      </c>
      <c r="P45" s="388"/>
      <c r="Q45" s="286">
        <f t="shared" si="0"/>
        <v>2</v>
      </c>
      <c r="R45" s="151">
        <v>2</v>
      </c>
      <c r="S45" s="151" t="s">
        <v>456</v>
      </c>
      <c r="T45" s="152">
        <v>5</v>
      </c>
      <c r="U45" s="151">
        <v>1</v>
      </c>
      <c r="V45" s="151" t="s">
        <v>456</v>
      </c>
      <c r="W45" s="153" t="s">
        <v>446</v>
      </c>
    </row>
    <row r="46" spans="1:23" ht="18.75" customHeight="1">
      <c r="A46" s="365" t="s">
        <v>310</v>
      </c>
      <c r="B46" s="378"/>
      <c r="C46" s="154" t="s">
        <v>302</v>
      </c>
      <c r="D46" s="145" t="s">
        <v>302</v>
      </c>
      <c r="E46" s="145" t="s">
        <v>302</v>
      </c>
      <c r="F46" s="145" t="s">
        <v>302</v>
      </c>
      <c r="G46" s="145" t="s">
        <v>302</v>
      </c>
      <c r="H46" s="155"/>
      <c r="I46" s="145" t="s">
        <v>302</v>
      </c>
      <c r="J46" s="155"/>
      <c r="K46" s="145" t="s">
        <v>302</v>
      </c>
      <c r="L46" s="155"/>
      <c r="M46" s="145" t="s">
        <v>302</v>
      </c>
      <c r="N46" s="88"/>
      <c r="O46" s="133" t="s">
        <v>330</v>
      </c>
      <c r="Q46" s="156"/>
      <c r="S46" s="56"/>
      <c r="T46" s="146"/>
      <c r="U46" s="157"/>
      <c r="V46" s="157"/>
      <c r="W46" s="157"/>
    </row>
    <row r="47" spans="1:22" ht="18.75" customHeight="1">
      <c r="A47" s="88" t="s">
        <v>227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 t="s">
        <v>220</v>
      </c>
      <c r="Q47" s="35"/>
      <c r="R47" s="35"/>
      <c r="S47" s="56"/>
      <c r="T47" s="56"/>
      <c r="U47" s="56"/>
      <c r="V47" s="56"/>
    </row>
    <row r="48" spans="1:22" ht="18.75" customHeight="1">
      <c r="A48" s="391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88"/>
      <c r="O48" s="88"/>
      <c r="Q48" s="35"/>
      <c r="R48" s="35"/>
      <c r="S48" s="56"/>
      <c r="T48" s="35"/>
      <c r="U48" s="56"/>
      <c r="V48" s="56"/>
    </row>
    <row r="49" spans="1:22" ht="18.75" customHeight="1">
      <c r="A49" s="360" t="s">
        <v>324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88"/>
      <c r="O49" s="380"/>
      <c r="P49" s="380"/>
      <c r="Q49" s="35"/>
      <c r="R49" s="56"/>
      <c r="S49" s="56"/>
      <c r="T49" s="35"/>
      <c r="U49" s="56"/>
      <c r="V49" s="56"/>
    </row>
    <row r="50" spans="14:22" ht="18.75" customHeight="1" thickBot="1">
      <c r="N50" s="88"/>
      <c r="O50" s="380"/>
      <c r="P50" s="380"/>
      <c r="Q50" s="35"/>
      <c r="R50" s="56"/>
      <c r="S50" s="56"/>
      <c r="T50" s="35"/>
      <c r="U50" s="56"/>
      <c r="V50" s="56"/>
    </row>
    <row r="51" spans="1:22" ht="18.75" customHeight="1">
      <c r="A51" s="356" t="s">
        <v>327</v>
      </c>
      <c r="B51" s="353" t="s">
        <v>130</v>
      </c>
      <c r="C51" s="353"/>
      <c r="D51" s="353" t="s">
        <v>256</v>
      </c>
      <c r="E51" s="353"/>
      <c r="F51" s="359" t="s">
        <v>257</v>
      </c>
      <c r="G51" s="359"/>
      <c r="H51" s="383" t="s">
        <v>260</v>
      </c>
      <c r="I51" s="383"/>
      <c r="J51" s="385" t="s">
        <v>258</v>
      </c>
      <c r="K51" s="385"/>
      <c r="L51" s="353" t="s">
        <v>259</v>
      </c>
      <c r="M51" s="332"/>
      <c r="N51" s="88"/>
      <c r="O51" s="380"/>
      <c r="P51" s="380"/>
      <c r="R51" s="56"/>
      <c r="S51" s="56"/>
      <c r="T51" s="40"/>
      <c r="U51" s="56"/>
      <c r="V51" s="56"/>
    </row>
    <row r="52" spans="1:22" ht="18.75" customHeight="1">
      <c r="A52" s="357"/>
      <c r="B52" s="381"/>
      <c r="C52" s="381"/>
      <c r="D52" s="381"/>
      <c r="E52" s="381"/>
      <c r="F52" s="382"/>
      <c r="G52" s="382"/>
      <c r="H52" s="382"/>
      <c r="I52" s="382"/>
      <c r="J52" s="381"/>
      <c r="K52" s="381"/>
      <c r="L52" s="381"/>
      <c r="M52" s="386"/>
      <c r="N52" s="88"/>
      <c r="O52" s="322"/>
      <c r="P52" s="379"/>
      <c r="R52" s="56"/>
      <c r="S52" s="56"/>
      <c r="U52" s="56"/>
      <c r="V52" s="56"/>
    </row>
    <row r="53" spans="1:22" ht="18.75" customHeight="1">
      <c r="A53" s="358"/>
      <c r="B53" s="117" t="s">
        <v>311</v>
      </c>
      <c r="C53" s="117" t="s">
        <v>170</v>
      </c>
      <c r="D53" s="117" t="s">
        <v>311</v>
      </c>
      <c r="E53" s="117" t="s">
        <v>170</v>
      </c>
      <c r="F53" s="117" t="s">
        <v>311</v>
      </c>
      <c r="G53" s="117" t="s">
        <v>170</v>
      </c>
      <c r="H53" s="147" t="s">
        <v>311</v>
      </c>
      <c r="I53" s="147" t="s">
        <v>170</v>
      </c>
      <c r="J53" s="147" t="s">
        <v>311</v>
      </c>
      <c r="K53" s="117" t="s">
        <v>170</v>
      </c>
      <c r="L53" s="117" t="s">
        <v>311</v>
      </c>
      <c r="M53" s="155" t="s">
        <v>170</v>
      </c>
      <c r="N53" s="88"/>
      <c r="O53" s="322"/>
      <c r="P53" s="379"/>
      <c r="Q53" s="35"/>
      <c r="R53" s="56"/>
      <c r="S53" s="56"/>
      <c r="T53" s="35"/>
      <c r="U53" s="56"/>
      <c r="V53" s="56"/>
    </row>
    <row r="54" spans="1:20" ht="18.75" customHeight="1">
      <c r="A54" s="107" t="s">
        <v>325</v>
      </c>
      <c r="B54" s="44">
        <f aca="true" t="shared" si="7" ref="B54:C58">SUM(D54,F54,H54,J54,L54)</f>
        <v>803</v>
      </c>
      <c r="C54" s="35">
        <f t="shared" si="7"/>
        <v>100742</v>
      </c>
      <c r="D54" s="34">
        <v>674</v>
      </c>
      <c r="E54" s="34">
        <v>71497</v>
      </c>
      <c r="F54" s="34">
        <v>21</v>
      </c>
      <c r="G54" s="34">
        <v>2967</v>
      </c>
      <c r="H54" s="34">
        <v>10</v>
      </c>
      <c r="I54" s="34">
        <v>1539</v>
      </c>
      <c r="J54" s="34">
        <v>34</v>
      </c>
      <c r="K54" s="34">
        <v>3664</v>
      </c>
      <c r="L54" s="34">
        <v>64</v>
      </c>
      <c r="M54" s="34">
        <v>21075</v>
      </c>
      <c r="N54" s="88"/>
      <c r="O54" s="88"/>
      <c r="Q54" s="156"/>
      <c r="T54" s="156"/>
    </row>
    <row r="55" spans="1:22" ht="18.75" customHeight="1">
      <c r="A55" s="283" t="s">
        <v>453</v>
      </c>
      <c r="B55" s="44">
        <f t="shared" si="7"/>
        <v>802</v>
      </c>
      <c r="C55" s="35">
        <f t="shared" si="7"/>
        <v>101485</v>
      </c>
      <c r="D55" s="35">
        <v>671</v>
      </c>
      <c r="E55" s="35">
        <v>72264</v>
      </c>
      <c r="F55" s="35">
        <v>21</v>
      </c>
      <c r="G55" s="35">
        <v>2947</v>
      </c>
      <c r="H55" s="35">
        <v>10</v>
      </c>
      <c r="I55" s="35">
        <v>1541</v>
      </c>
      <c r="J55" s="35">
        <v>36</v>
      </c>
      <c r="K55" s="35">
        <v>3727</v>
      </c>
      <c r="L55" s="35">
        <v>64</v>
      </c>
      <c r="M55" s="35">
        <v>21006</v>
      </c>
      <c r="N55" s="88"/>
      <c r="O55" s="88"/>
      <c r="Q55" s="35"/>
      <c r="R55" s="35"/>
      <c r="T55" s="35"/>
      <c r="U55" s="35"/>
      <c r="V55" s="30"/>
    </row>
    <row r="56" spans="1:22" ht="18.75" customHeight="1">
      <c r="A56" s="283" t="s">
        <v>454</v>
      </c>
      <c r="B56" s="44">
        <f t="shared" si="7"/>
        <v>805</v>
      </c>
      <c r="C56" s="35">
        <f t="shared" si="7"/>
        <v>102869</v>
      </c>
      <c r="D56" s="35">
        <v>673</v>
      </c>
      <c r="E56" s="35">
        <v>73762</v>
      </c>
      <c r="F56" s="35">
        <v>21</v>
      </c>
      <c r="G56" s="35">
        <v>2935</v>
      </c>
      <c r="H56" s="35">
        <v>10</v>
      </c>
      <c r="I56" s="35">
        <v>1543</v>
      </c>
      <c r="J56" s="35">
        <v>36</v>
      </c>
      <c r="K56" s="35">
        <v>3675</v>
      </c>
      <c r="L56" s="35">
        <v>65</v>
      </c>
      <c r="M56" s="35">
        <v>20954</v>
      </c>
      <c r="N56" s="88"/>
      <c r="Q56" s="35"/>
      <c r="R56" s="35"/>
      <c r="T56" s="35"/>
      <c r="U56" s="35"/>
      <c r="V56" s="30"/>
    </row>
    <row r="57" spans="1:22" ht="18.75" customHeight="1">
      <c r="A57" s="283" t="s">
        <v>445</v>
      </c>
      <c r="B57" s="44">
        <f t="shared" si="7"/>
        <v>798</v>
      </c>
      <c r="C57" s="35">
        <f t="shared" si="7"/>
        <v>102004</v>
      </c>
      <c r="D57" s="35">
        <v>667</v>
      </c>
      <c r="E57" s="35">
        <v>72756</v>
      </c>
      <c r="F57" s="35">
        <v>21</v>
      </c>
      <c r="G57" s="35">
        <v>2883</v>
      </c>
      <c r="H57" s="35">
        <v>10</v>
      </c>
      <c r="I57" s="35">
        <v>1576</v>
      </c>
      <c r="J57" s="35">
        <v>36</v>
      </c>
      <c r="K57" s="35">
        <v>3677</v>
      </c>
      <c r="L57" s="35">
        <v>64</v>
      </c>
      <c r="M57" s="35">
        <v>21112</v>
      </c>
      <c r="N57" s="88"/>
      <c r="Q57" s="35"/>
      <c r="R57" s="35"/>
      <c r="S57" s="30"/>
      <c r="T57" s="35"/>
      <c r="U57" s="30"/>
      <c r="V57" s="30"/>
    </row>
    <row r="58" spans="1:22" ht="18.75" customHeight="1">
      <c r="A58" s="277" t="s">
        <v>455</v>
      </c>
      <c r="B58" s="284">
        <f t="shared" si="7"/>
        <v>798</v>
      </c>
      <c r="C58" s="285">
        <f t="shared" si="7"/>
        <v>100450</v>
      </c>
      <c r="D58" s="163">
        <v>667</v>
      </c>
      <c r="E58" s="163">
        <v>71712</v>
      </c>
      <c r="F58" s="163">
        <v>21</v>
      </c>
      <c r="G58" s="163">
        <v>2834</v>
      </c>
      <c r="H58" s="163">
        <v>10</v>
      </c>
      <c r="I58" s="163">
        <v>1541</v>
      </c>
      <c r="J58" s="163">
        <v>36</v>
      </c>
      <c r="K58" s="163">
        <v>3666</v>
      </c>
      <c r="L58" s="163">
        <v>64</v>
      </c>
      <c r="M58" s="163">
        <v>20697</v>
      </c>
      <c r="N58" s="88"/>
      <c r="Q58" s="35"/>
      <c r="R58" s="35"/>
      <c r="T58" s="35"/>
      <c r="U58" s="35"/>
      <c r="V58" s="30"/>
    </row>
    <row r="59" spans="1:22" ht="18.75" customHeight="1">
      <c r="A59" s="88" t="s">
        <v>227</v>
      </c>
      <c r="B59" s="88"/>
      <c r="C59" s="88"/>
      <c r="D59" s="88"/>
      <c r="E59" s="88"/>
      <c r="F59" s="88"/>
      <c r="G59" s="35"/>
      <c r="H59" s="35"/>
      <c r="I59" s="35"/>
      <c r="J59" s="88"/>
      <c r="K59" s="88"/>
      <c r="L59" s="88"/>
      <c r="M59" s="88"/>
      <c r="N59" s="88"/>
      <c r="O59" s="322"/>
      <c r="P59" s="379"/>
      <c r="Q59" s="30"/>
      <c r="R59" s="35"/>
      <c r="S59" s="56"/>
      <c r="T59" s="35"/>
      <c r="U59" s="35"/>
      <c r="V59" s="30"/>
    </row>
    <row r="60" spans="1:20" ht="18.75" customHeight="1">
      <c r="A60" s="88"/>
      <c r="B60" s="88"/>
      <c r="C60" s="88"/>
      <c r="D60" s="88"/>
      <c r="E60" s="88"/>
      <c r="F60" s="88"/>
      <c r="G60" s="35"/>
      <c r="H60" s="35"/>
      <c r="I60" s="35"/>
      <c r="J60" s="88"/>
      <c r="K60" s="88"/>
      <c r="L60" s="88"/>
      <c r="M60" s="88"/>
      <c r="N60" s="88"/>
      <c r="P60" s="88"/>
      <c r="Q60" s="88"/>
      <c r="R60" s="35"/>
      <c r="S60" s="35"/>
      <c r="T60" s="35"/>
    </row>
    <row r="61" spans="1:20" ht="18.75" customHeight="1">
      <c r="A61" s="88"/>
      <c r="B61" s="88"/>
      <c r="C61" s="88"/>
      <c r="D61" s="88"/>
      <c r="E61" s="88"/>
      <c r="F61" s="88"/>
      <c r="G61" s="35"/>
      <c r="H61" s="35"/>
      <c r="I61" s="35"/>
      <c r="J61" s="88"/>
      <c r="K61" s="88"/>
      <c r="L61" s="88"/>
      <c r="M61" s="88"/>
      <c r="N61" s="88"/>
      <c r="P61" s="88"/>
      <c r="Q61" s="88"/>
      <c r="R61" s="35"/>
      <c r="S61" s="35"/>
      <c r="T61" s="35"/>
    </row>
    <row r="62" spans="1:20" ht="15" customHeight="1">
      <c r="A62" s="88"/>
      <c r="B62" s="88"/>
      <c r="C62" s="88"/>
      <c r="D62" s="88"/>
      <c r="E62" s="88"/>
      <c r="F62" s="88"/>
      <c r="G62" s="35"/>
      <c r="H62" s="35"/>
      <c r="I62" s="35"/>
      <c r="J62" s="88"/>
      <c r="K62" s="88"/>
      <c r="L62" s="88"/>
      <c r="M62" s="88"/>
      <c r="N62" s="88"/>
      <c r="O62" s="88"/>
      <c r="P62" s="88"/>
      <c r="Q62" s="88"/>
      <c r="R62" s="35"/>
      <c r="S62" s="35"/>
      <c r="T62" s="35"/>
    </row>
    <row r="63" spans="1:20" ht="14.25">
      <c r="A63" s="88"/>
      <c r="B63" s="88"/>
      <c r="C63" s="88"/>
      <c r="D63" s="88"/>
      <c r="E63" s="88"/>
      <c r="F63" s="88"/>
      <c r="G63" s="35"/>
      <c r="H63" s="35"/>
      <c r="I63" s="35"/>
      <c r="J63" s="88"/>
      <c r="K63" s="88"/>
      <c r="L63" s="88"/>
      <c r="M63" s="88"/>
      <c r="N63" s="88"/>
      <c r="O63" s="88"/>
      <c r="P63" s="88"/>
      <c r="Q63" s="88"/>
      <c r="R63" s="35"/>
      <c r="S63" s="35"/>
      <c r="T63" s="35"/>
    </row>
    <row r="64" spans="1:20" ht="14.25">
      <c r="A64" s="88"/>
      <c r="B64" s="88"/>
      <c r="C64" s="88"/>
      <c r="D64" s="88"/>
      <c r="E64" s="88"/>
      <c r="F64" s="88"/>
      <c r="G64" s="35"/>
      <c r="H64" s="35"/>
      <c r="I64" s="35"/>
      <c r="J64" s="88"/>
      <c r="K64" s="88"/>
      <c r="L64" s="88"/>
      <c r="M64" s="88"/>
      <c r="N64" s="88"/>
      <c r="O64" s="88"/>
      <c r="P64" s="88"/>
      <c r="Q64" s="88"/>
      <c r="R64" s="35"/>
      <c r="S64" s="35"/>
      <c r="T64" s="35"/>
    </row>
    <row r="65" spans="1:20" ht="14.25">
      <c r="A65" s="88"/>
      <c r="B65" s="88"/>
      <c r="C65" s="88"/>
      <c r="D65" s="88"/>
      <c r="E65" s="88"/>
      <c r="F65" s="88"/>
      <c r="G65" s="35"/>
      <c r="H65" s="35"/>
      <c r="I65" s="35"/>
      <c r="J65" s="88"/>
      <c r="K65" s="88"/>
      <c r="L65" s="88"/>
      <c r="M65" s="88"/>
      <c r="N65" s="88"/>
      <c r="O65" s="88"/>
      <c r="P65" s="88"/>
      <c r="Q65" s="88"/>
      <c r="R65" s="35"/>
      <c r="S65" s="35"/>
      <c r="T65" s="35"/>
    </row>
    <row r="66" spans="1:20" ht="14.25">
      <c r="A66" s="88"/>
      <c r="B66" s="88"/>
      <c r="C66" s="88"/>
      <c r="D66" s="88"/>
      <c r="E66" s="88"/>
      <c r="F66" s="88"/>
      <c r="G66" s="35"/>
      <c r="H66" s="35"/>
      <c r="I66" s="35"/>
      <c r="J66" s="88"/>
      <c r="K66" s="88"/>
      <c r="L66" s="88"/>
      <c r="M66" s="88"/>
      <c r="N66" s="88"/>
      <c r="O66" s="88"/>
      <c r="P66" s="88"/>
      <c r="Q66" s="88"/>
      <c r="R66" s="35"/>
      <c r="S66" s="35"/>
      <c r="T66" s="35"/>
    </row>
    <row r="67" spans="1:20" ht="14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35"/>
      <c r="S67" s="35"/>
      <c r="T67" s="35"/>
    </row>
    <row r="68" spans="1:20" ht="14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35"/>
      <c r="S68" s="35"/>
      <c r="T68" s="35"/>
    </row>
    <row r="69" spans="14:20" ht="14.25">
      <c r="N69" s="88"/>
      <c r="O69" s="88"/>
      <c r="P69" s="88"/>
      <c r="Q69" s="88"/>
      <c r="R69" s="35"/>
      <c r="S69" s="35"/>
      <c r="T69" s="35"/>
    </row>
    <row r="70" spans="14:20" ht="14.25">
      <c r="N70" s="88"/>
      <c r="O70" s="88"/>
      <c r="P70" s="88"/>
      <c r="Q70" s="88"/>
      <c r="R70" s="35"/>
      <c r="S70" s="35"/>
      <c r="T70" s="35"/>
    </row>
    <row r="71" ht="14.25">
      <c r="N71" s="88"/>
    </row>
  </sheetData>
  <sheetProtection/>
  <mergeCells count="101">
    <mergeCell ref="A2:M2"/>
    <mergeCell ref="A3:M3"/>
    <mergeCell ref="A5:B7"/>
    <mergeCell ref="C5:F5"/>
    <mergeCell ref="G5:I5"/>
    <mergeCell ref="J5:M5"/>
    <mergeCell ref="R5:S5"/>
    <mergeCell ref="C6:C7"/>
    <mergeCell ref="D6:F6"/>
    <mergeCell ref="G6:G7"/>
    <mergeCell ref="H6:I7"/>
    <mergeCell ref="J6:K7"/>
    <mergeCell ref="L6:M7"/>
    <mergeCell ref="O5:P6"/>
    <mergeCell ref="Q5:Q6"/>
    <mergeCell ref="A10:B10"/>
    <mergeCell ref="O10:P10"/>
    <mergeCell ref="A11:B11"/>
    <mergeCell ref="O11:P11"/>
    <mergeCell ref="A8:B8"/>
    <mergeCell ref="O8:P8"/>
    <mergeCell ref="A9:B9"/>
    <mergeCell ref="O9:P9"/>
    <mergeCell ref="A16:B16"/>
    <mergeCell ref="O15:P15"/>
    <mergeCell ref="A17:B17"/>
    <mergeCell ref="O16:P16"/>
    <mergeCell ref="A12:B12"/>
    <mergeCell ref="O12:P12"/>
    <mergeCell ref="A14:B14"/>
    <mergeCell ref="A15:B15"/>
    <mergeCell ref="O14:P14"/>
    <mergeCell ref="O20:P20"/>
    <mergeCell ref="A22:B22"/>
    <mergeCell ref="O21:P21"/>
    <mergeCell ref="A18:B18"/>
    <mergeCell ref="O17:P17"/>
    <mergeCell ref="A19:B19"/>
    <mergeCell ref="A20:B20"/>
    <mergeCell ref="O19:P19"/>
    <mergeCell ref="O18:P18"/>
    <mergeCell ref="O22:P22"/>
    <mergeCell ref="O24:P24"/>
    <mergeCell ref="O23:P23"/>
    <mergeCell ref="A21:B21"/>
    <mergeCell ref="G27:I27"/>
    <mergeCell ref="J27:M27"/>
    <mergeCell ref="O27:P27"/>
    <mergeCell ref="A23:B23"/>
    <mergeCell ref="L28:M28"/>
    <mergeCell ref="A29:B29"/>
    <mergeCell ref="A30:B30"/>
    <mergeCell ref="A24:B24"/>
    <mergeCell ref="A25:B25"/>
    <mergeCell ref="O30:P30"/>
    <mergeCell ref="O28:P28"/>
    <mergeCell ref="O25:P25"/>
    <mergeCell ref="O26:P26"/>
    <mergeCell ref="A27:B28"/>
    <mergeCell ref="C27:D27"/>
    <mergeCell ref="E27:F27"/>
    <mergeCell ref="H28:I28"/>
    <mergeCell ref="J28:K28"/>
    <mergeCell ref="O42:P42"/>
    <mergeCell ref="A35:B35"/>
    <mergeCell ref="A36:B36"/>
    <mergeCell ref="A37:B37"/>
    <mergeCell ref="A38:B38"/>
    <mergeCell ref="A31:B31"/>
    <mergeCell ref="O31:P31"/>
    <mergeCell ref="A32:B32"/>
    <mergeCell ref="A33:B33"/>
    <mergeCell ref="O41:P41"/>
    <mergeCell ref="O53:P53"/>
    <mergeCell ref="A39:B39"/>
    <mergeCell ref="A40:B40"/>
    <mergeCell ref="O49:P49"/>
    <mergeCell ref="A48:M48"/>
    <mergeCell ref="O50:P50"/>
    <mergeCell ref="A41:B41"/>
    <mergeCell ref="A42:B42"/>
    <mergeCell ref="A43:B43"/>
    <mergeCell ref="A44:B44"/>
    <mergeCell ref="D51:E52"/>
    <mergeCell ref="F51:G52"/>
    <mergeCell ref="H51:I52"/>
    <mergeCell ref="O43:P43"/>
    <mergeCell ref="O44:P44"/>
    <mergeCell ref="J51:K52"/>
    <mergeCell ref="L51:M52"/>
    <mergeCell ref="O45:P45"/>
    <mergeCell ref="O2:W2"/>
    <mergeCell ref="T5:W5"/>
    <mergeCell ref="A45:B45"/>
    <mergeCell ref="A46:B46"/>
    <mergeCell ref="O59:P59"/>
    <mergeCell ref="A49:M49"/>
    <mergeCell ref="O51:P51"/>
    <mergeCell ref="O52:P52"/>
    <mergeCell ref="A51:A53"/>
    <mergeCell ref="B51:C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3.09765625" style="86" customWidth="1"/>
    <col min="2" max="2" width="13" style="86" customWidth="1"/>
    <col min="3" max="8" width="12.09765625" style="86" customWidth="1"/>
    <col min="9" max="9" width="3.59765625" style="86" customWidth="1"/>
    <col min="10" max="10" width="2.09765625" style="86" customWidth="1"/>
    <col min="11" max="11" width="10.59765625" style="86" customWidth="1"/>
    <col min="12" max="12" width="2.09765625" style="86" customWidth="1"/>
    <col min="13" max="13" width="3.59765625" style="86" customWidth="1"/>
    <col min="14" max="21" width="12.09765625" style="86" customWidth="1"/>
    <col min="22" max="16384" width="10.59765625" style="86" customWidth="1"/>
  </cols>
  <sheetData>
    <row r="1" spans="1:21" s="85" customFormat="1" ht="19.5" customHeight="1">
      <c r="A1" s="2" t="s">
        <v>229</v>
      </c>
      <c r="U1" s="3" t="s">
        <v>231</v>
      </c>
    </row>
    <row r="2" spans="1:21" ht="19.5" customHeight="1">
      <c r="A2" s="325" t="s">
        <v>333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1" ht="19.5" customHeight="1">
      <c r="A3" s="360" t="s">
        <v>334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</row>
    <row r="4" spans="1:21" ht="18" customHeight="1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  <c r="M4" s="111"/>
      <c r="N4" s="111"/>
      <c r="O4" s="111"/>
      <c r="P4" s="111"/>
      <c r="U4" s="167" t="s">
        <v>230</v>
      </c>
    </row>
    <row r="5" spans="1:21" ht="15" customHeight="1">
      <c r="A5" s="439" t="s">
        <v>335</v>
      </c>
      <c r="B5" s="338" t="s">
        <v>186</v>
      </c>
      <c r="C5" s="339"/>
      <c r="D5" s="339"/>
      <c r="E5" s="340"/>
      <c r="F5" s="338" t="s">
        <v>187</v>
      </c>
      <c r="G5" s="339"/>
      <c r="H5" s="340"/>
      <c r="I5" s="404" t="s">
        <v>344</v>
      </c>
      <c r="J5" s="339"/>
      <c r="K5" s="339"/>
      <c r="L5" s="339"/>
      <c r="M5" s="339"/>
      <c r="N5" s="339"/>
      <c r="O5" s="340"/>
      <c r="P5" s="338" t="s">
        <v>188</v>
      </c>
      <c r="Q5" s="339"/>
      <c r="R5" s="339"/>
      <c r="S5" s="340"/>
      <c r="T5" s="404" t="s">
        <v>346</v>
      </c>
      <c r="U5" s="339"/>
    </row>
    <row r="6" spans="1:21" ht="15" customHeight="1">
      <c r="A6" s="329"/>
      <c r="B6" s="413" t="s">
        <v>340</v>
      </c>
      <c r="C6" s="440"/>
      <c r="D6" s="413" t="s">
        <v>342</v>
      </c>
      <c r="E6" s="414"/>
      <c r="F6" s="416" t="s">
        <v>343</v>
      </c>
      <c r="G6" s="100"/>
      <c r="H6" s="168"/>
      <c r="I6" s="432" t="s">
        <v>345</v>
      </c>
      <c r="J6" s="433"/>
      <c r="K6" s="433"/>
      <c r="L6" s="434"/>
      <c r="M6" s="408" t="s">
        <v>189</v>
      </c>
      <c r="N6" s="412"/>
      <c r="O6" s="411"/>
      <c r="P6" s="408" t="s">
        <v>190</v>
      </c>
      <c r="Q6" s="412"/>
      <c r="R6" s="437" t="s">
        <v>194</v>
      </c>
      <c r="S6" s="434"/>
      <c r="T6" s="419" t="s">
        <v>191</v>
      </c>
      <c r="U6" s="412"/>
    </row>
    <row r="7" spans="1:21" ht="15" customHeight="1">
      <c r="A7" s="331"/>
      <c r="B7" s="430"/>
      <c r="C7" s="331"/>
      <c r="D7" s="415" t="s">
        <v>341</v>
      </c>
      <c r="E7" s="331"/>
      <c r="F7" s="417"/>
      <c r="G7" s="195" t="s">
        <v>192</v>
      </c>
      <c r="H7" s="117" t="s">
        <v>193</v>
      </c>
      <c r="I7" s="363"/>
      <c r="J7" s="435"/>
      <c r="K7" s="435"/>
      <c r="L7" s="358"/>
      <c r="M7" s="335"/>
      <c r="N7" s="336"/>
      <c r="O7" s="337"/>
      <c r="P7" s="335"/>
      <c r="Q7" s="336"/>
      <c r="R7" s="438"/>
      <c r="S7" s="358"/>
      <c r="T7" s="335"/>
      <c r="U7" s="336"/>
    </row>
    <row r="8" spans="1:21" ht="15" customHeight="1">
      <c r="A8" s="188" t="s">
        <v>323</v>
      </c>
      <c r="B8" s="170"/>
      <c r="C8" s="34">
        <v>47804</v>
      </c>
      <c r="D8" s="43"/>
      <c r="E8" s="34">
        <v>161712</v>
      </c>
      <c r="F8" s="34">
        <v>21188</v>
      </c>
      <c r="G8" s="34">
        <v>2351</v>
      </c>
      <c r="H8" s="34">
        <v>5188</v>
      </c>
      <c r="I8" s="43"/>
      <c r="J8" s="43"/>
      <c r="K8" s="34">
        <v>85267</v>
      </c>
      <c r="L8" s="34"/>
      <c r="M8" s="34"/>
      <c r="N8" s="43"/>
      <c r="O8" s="34">
        <v>226716</v>
      </c>
      <c r="P8" s="43"/>
      <c r="Q8" s="34">
        <v>18781</v>
      </c>
      <c r="R8" s="43"/>
      <c r="S8" s="34">
        <v>490</v>
      </c>
      <c r="T8" s="43"/>
      <c r="U8" s="287">
        <f>O8/E8</f>
        <v>1.4019738794894627</v>
      </c>
    </row>
    <row r="9" spans="1:21" ht="15" customHeight="1">
      <c r="A9" s="143">
        <v>5</v>
      </c>
      <c r="B9" s="131"/>
      <c r="C9" s="35">
        <v>51959</v>
      </c>
      <c r="D9" s="39"/>
      <c r="E9" s="35">
        <v>184359</v>
      </c>
      <c r="F9" s="35">
        <v>21531</v>
      </c>
      <c r="G9" s="35">
        <v>1875</v>
      </c>
      <c r="H9" s="35">
        <v>4921</v>
      </c>
      <c r="I9" s="39"/>
      <c r="J9" s="39"/>
      <c r="K9" s="35">
        <v>71513</v>
      </c>
      <c r="L9" s="35"/>
      <c r="M9" s="35"/>
      <c r="N9" s="39"/>
      <c r="O9" s="35">
        <v>181756</v>
      </c>
      <c r="P9" s="39"/>
      <c r="Q9" s="35">
        <v>19759</v>
      </c>
      <c r="R9" s="39"/>
      <c r="S9" s="35">
        <v>463</v>
      </c>
      <c r="T9" s="39"/>
      <c r="U9" s="287">
        <f>O9/E9</f>
        <v>0.985880808639665</v>
      </c>
    </row>
    <row r="10" spans="1:21" ht="15" customHeight="1">
      <c r="A10" s="143">
        <v>6</v>
      </c>
      <c r="B10" s="44"/>
      <c r="C10" s="35">
        <v>54121</v>
      </c>
      <c r="D10" s="39"/>
      <c r="E10" s="35">
        <v>198199</v>
      </c>
      <c r="F10" s="35">
        <v>23154</v>
      </c>
      <c r="G10" s="35">
        <v>1841</v>
      </c>
      <c r="H10" s="35">
        <v>5121</v>
      </c>
      <c r="I10" s="39"/>
      <c r="J10" s="39"/>
      <c r="K10" s="35">
        <v>72958</v>
      </c>
      <c r="L10" s="35"/>
      <c r="M10" s="35"/>
      <c r="N10" s="39"/>
      <c r="O10" s="35">
        <v>185450</v>
      </c>
      <c r="P10" s="39"/>
      <c r="Q10" s="35">
        <v>21295</v>
      </c>
      <c r="R10" s="39"/>
      <c r="S10" s="35">
        <v>640</v>
      </c>
      <c r="T10" s="39"/>
      <c r="U10" s="287">
        <f>O10/E10</f>
        <v>0.9356757602207882</v>
      </c>
    </row>
    <row r="11" spans="1:21" ht="15" customHeight="1">
      <c r="A11" s="143">
        <v>7</v>
      </c>
      <c r="B11" s="44"/>
      <c r="C11" s="35">
        <v>56921</v>
      </c>
      <c r="D11" s="39"/>
      <c r="E11" s="35">
        <v>216451</v>
      </c>
      <c r="F11" s="35">
        <v>24218</v>
      </c>
      <c r="G11" s="35">
        <v>1550</v>
      </c>
      <c r="H11" s="35">
        <v>5567</v>
      </c>
      <c r="I11" s="39"/>
      <c r="J11" s="39"/>
      <c r="K11" s="35">
        <v>76770</v>
      </c>
      <c r="L11" s="35"/>
      <c r="M11" s="35"/>
      <c r="N11" s="39"/>
      <c r="O11" s="35">
        <v>192848</v>
      </c>
      <c r="P11" s="39"/>
      <c r="Q11" s="35">
        <v>22792</v>
      </c>
      <c r="R11" s="39"/>
      <c r="S11" s="35">
        <v>591</v>
      </c>
      <c r="T11" s="39"/>
      <c r="U11" s="287">
        <f>O11/E11</f>
        <v>0.8909545347445842</v>
      </c>
    </row>
    <row r="12" spans="1:21" s="126" customFormat="1" ht="15" customHeight="1">
      <c r="A12" s="162">
        <v>8</v>
      </c>
      <c r="B12" s="16"/>
      <c r="C12" s="222">
        <f aca="true" t="shared" si="0" ref="C12:S12">SUM(C14:C27)</f>
        <v>58730</v>
      </c>
      <c r="D12" s="17"/>
      <c r="E12" s="222">
        <f>SUM(E14:E27)</f>
        <v>220671</v>
      </c>
      <c r="F12" s="222">
        <f t="shared" si="0"/>
        <v>25180</v>
      </c>
      <c r="G12" s="222">
        <f t="shared" si="0"/>
        <v>1581</v>
      </c>
      <c r="H12" s="222">
        <f t="shared" si="0"/>
        <v>5627</v>
      </c>
      <c r="I12" s="17"/>
      <c r="J12" s="17"/>
      <c r="K12" s="222">
        <f t="shared" si="0"/>
        <v>85523</v>
      </c>
      <c r="L12" s="222"/>
      <c r="M12" s="24"/>
      <c r="N12" s="17"/>
      <c r="O12" s="222">
        <f t="shared" si="0"/>
        <v>216628</v>
      </c>
      <c r="P12" s="17"/>
      <c r="Q12" s="222">
        <f t="shared" si="0"/>
        <v>23695</v>
      </c>
      <c r="R12" s="17"/>
      <c r="S12" s="222">
        <f t="shared" si="0"/>
        <v>556</v>
      </c>
      <c r="T12" s="17"/>
      <c r="U12" s="289">
        <f>O12/E12</f>
        <v>0.9816786075197919</v>
      </c>
    </row>
    <row r="13" spans="1:21" ht="15" customHeight="1">
      <c r="A13" s="115"/>
      <c r="B13" s="44"/>
      <c r="C13" s="76"/>
      <c r="D13" s="39"/>
      <c r="E13" s="29"/>
      <c r="F13" s="29"/>
      <c r="G13" s="29"/>
      <c r="H13" s="76"/>
      <c r="I13" s="39"/>
      <c r="J13" s="39"/>
      <c r="K13" s="361"/>
      <c r="L13" s="361"/>
      <c r="M13" s="29"/>
      <c r="N13" s="39"/>
      <c r="O13" s="29"/>
      <c r="P13" s="39"/>
      <c r="Q13" s="29"/>
      <c r="R13" s="39"/>
      <c r="S13" s="29"/>
      <c r="T13" s="39"/>
      <c r="U13" s="39"/>
    </row>
    <row r="14" spans="1:21" ht="15" customHeight="1">
      <c r="A14" s="189" t="s">
        <v>336</v>
      </c>
      <c r="B14" s="44"/>
      <c r="C14" s="35">
        <v>7304</v>
      </c>
      <c r="D14" s="39"/>
      <c r="E14" s="35">
        <v>19698</v>
      </c>
      <c r="F14" s="35">
        <v>2399</v>
      </c>
      <c r="G14" s="35">
        <v>74</v>
      </c>
      <c r="H14" s="35">
        <v>536</v>
      </c>
      <c r="I14" s="39"/>
      <c r="J14" s="39"/>
      <c r="K14" s="35">
        <v>6675</v>
      </c>
      <c r="L14" s="35"/>
      <c r="M14" s="35"/>
      <c r="N14" s="39"/>
      <c r="O14" s="35">
        <v>17057</v>
      </c>
      <c r="P14" s="39"/>
      <c r="Q14" s="35">
        <v>2338</v>
      </c>
      <c r="R14" s="39"/>
      <c r="S14" s="35">
        <v>37</v>
      </c>
      <c r="T14" s="39"/>
      <c r="U14" s="287">
        <f aca="true" t="shared" si="1" ref="U14:U35">O14/E14</f>
        <v>0.8659254746674789</v>
      </c>
    </row>
    <row r="15" spans="1:21" ht="15" customHeight="1">
      <c r="A15" s="191">
        <v>5</v>
      </c>
      <c r="B15" s="44"/>
      <c r="C15" s="35">
        <v>4874</v>
      </c>
      <c r="D15" s="39"/>
      <c r="E15" s="35">
        <v>19129</v>
      </c>
      <c r="F15" s="35">
        <v>1872</v>
      </c>
      <c r="G15" s="35">
        <v>78</v>
      </c>
      <c r="H15" s="35">
        <v>490</v>
      </c>
      <c r="I15" s="39"/>
      <c r="J15" s="39"/>
      <c r="K15" s="35">
        <v>6476</v>
      </c>
      <c r="L15" s="35"/>
      <c r="M15" s="35"/>
      <c r="N15" s="39"/>
      <c r="O15" s="35">
        <v>16500</v>
      </c>
      <c r="P15" s="39"/>
      <c r="Q15" s="35">
        <v>1815</v>
      </c>
      <c r="R15" s="39"/>
      <c r="S15" s="35">
        <v>33</v>
      </c>
      <c r="T15" s="39"/>
      <c r="U15" s="287">
        <f t="shared" si="1"/>
        <v>0.8625646923519263</v>
      </c>
    </row>
    <row r="16" spans="1:21" ht="15" customHeight="1">
      <c r="A16" s="191">
        <v>6</v>
      </c>
      <c r="B16" s="44"/>
      <c r="C16" s="35">
        <v>3748</v>
      </c>
      <c r="D16" s="39"/>
      <c r="E16" s="35">
        <v>18027</v>
      </c>
      <c r="F16" s="35">
        <v>1678</v>
      </c>
      <c r="G16" s="35">
        <v>63</v>
      </c>
      <c r="H16" s="35">
        <v>471</v>
      </c>
      <c r="I16" s="39"/>
      <c r="J16" s="39"/>
      <c r="K16" s="35">
        <v>6194</v>
      </c>
      <c r="L16" s="35"/>
      <c r="M16" s="35"/>
      <c r="N16" s="39"/>
      <c r="O16" s="35">
        <v>16121</v>
      </c>
      <c r="P16" s="39"/>
      <c r="Q16" s="35">
        <v>1641</v>
      </c>
      <c r="R16" s="39"/>
      <c r="S16" s="35">
        <v>36</v>
      </c>
      <c r="T16" s="39"/>
      <c r="U16" s="287">
        <f t="shared" si="1"/>
        <v>0.8942697065512842</v>
      </c>
    </row>
    <row r="17" spans="1:21" ht="15" customHeight="1">
      <c r="A17" s="191">
        <v>7</v>
      </c>
      <c r="B17" s="44"/>
      <c r="C17" s="35">
        <v>4236</v>
      </c>
      <c r="D17" s="39"/>
      <c r="E17" s="35">
        <v>17563</v>
      </c>
      <c r="F17" s="35">
        <v>1698</v>
      </c>
      <c r="G17" s="35">
        <v>79</v>
      </c>
      <c r="H17" s="35">
        <v>433</v>
      </c>
      <c r="I17" s="39"/>
      <c r="J17" s="39"/>
      <c r="K17" s="35">
        <v>7202</v>
      </c>
      <c r="L17" s="35"/>
      <c r="M17" s="35"/>
      <c r="N17" s="39"/>
      <c r="O17" s="35">
        <v>17285</v>
      </c>
      <c r="P17" s="39"/>
      <c r="Q17" s="35">
        <v>1639</v>
      </c>
      <c r="R17" s="39"/>
      <c r="S17" s="35">
        <v>40</v>
      </c>
      <c r="T17" s="39"/>
      <c r="U17" s="287">
        <f t="shared" si="1"/>
        <v>0.9841712691453625</v>
      </c>
    </row>
    <row r="18" spans="1:21" ht="15" customHeight="1">
      <c r="A18" s="192"/>
      <c r="B18" s="44"/>
      <c r="C18" s="29"/>
      <c r="D18" s="39"/>
      <c r="E18" s="29"/>
      <c r="F18" s="29"/>
      <c r="G18" s="29"/>
      <c r="H18" s="29"/>
      <c r="I18" s="39"/>
      <c r="J18" s="39"/>
      <c r="K18" s="29"/>
      <c r="L18" s="29"/>
      <c r="M18" s="29"/>
      <c r="N18" s="39"/>
      <c r="O18" s="29"/>
      <c r="P18" s="39"/>
      <c r="Q18" s="29"/>
      <c r="R18" s="39"/>
      <c r="S18" s="29"/>
      <c r="T18" s="39"/>
      <c r="U18" s="39"/>
    </row>
    <row r="19" spans="1:21" ht="15" customHeight="1">
      <c r="A19" s="191">
        <v>8</v>
      </c>
      <c r="B19" s="44"/>
      <c r="C19" s="35">
        <v>4074</v>
      </c>
      <c r="D19" s="39"/>
      <c r="E19" s="35">
        <v>17123</v>
      </c>
      <c r="F19" s="35">
        <v>1534</v>
      </c>
      <c r="G19" s="35">
        <v>67</v>
      </c>
      <c r="H19" s="35">
        <v>364</v>
      </c>
      <c r="I19" s="39"/>
      <c r="J19" s="39"/>
      <c r="K19" s="35">
        <v>6900</v>
      </c>
      <c r="L19" s="35"/>
      <c r="M19" s="35"/>
      <c r="N19" s="39"/>
      <c r="O19" s="35">
        <v>17687</v>
      </c>
      <c r="P19" s="39"/>
      <c r="Q19" s="35">
        <v>1491</v>
      </c>
      <c r="R19" s="39"/>
      <c r="S19" s="35">
        <v>32</v>
      </c>
      <c r="T19" s="39"/>
      <c r="U19" s="287">
        <f t="shared" si="1"/>
        <v>1.0329381533609765</v>
      </c>
    </row>
    <row r="20" spans="1:21" ht="15" customHeight="1">
      <c r="A20" s="191">
        <v>9</v>
      </c>
      <c r="B20" s="44"/>
      <c r="C20" s="35">
        <v>4519</v>
      </c>
      <c r="D20" s="39"/>
      <c r="E20" s="35">
        <v>17625</v>
      </c>
      <c r="F20" s="35">
        <v>2037</v>
      </c>
      <c r="G20" s="35">
        <v>162</v>
      </c>
      <c r="H20" s="35">
        <v>517</v>
      </c>
      <c r="I20" s="39"/>
      <c r="J20" s="39"/>
      <c r="K20" s="35">
        <v>6792</v>
      </c>
      <c r="L20" s="35"/>
      <c r="M20" s="35"/>
      <c r="N20" s="39"/>
      <c r="O20" s="35">
        <v>18422</v>
      </c>
      <c r="P20" s="39"/>
      <c r="Q20" s="35">
        <v>1883</v>
      </c>
      <c r="R20" s="39"/>
      <c r="S20" s="35">
        <v>50</v>
      </c>
      <c r="T20" s="39"/>
      <c r="U20" s="287">
        <f t="shared" si="1"/>
        <v>1.0452198581560284</v>
      </c>
    </row>
    <row r="21" spans="1:21" ht="15" customHeight="1">
      <c r="A21" s="191">
        <v>10</v>
      </c>
      <c r="B21" s="44"/>
      <c r="C21" s="35">
        <v>5205</v>
      </c>
      <c r="D21" s="39"/>
      <c r="E21" s="35">
        <v>18193</v>
      </c>
      <c r="F21" s="35">
        <v>2582</v>
      </c>
      <c r="G21" s="35">
        <v>583</v>
      </c>
      <c r="H21" s="35">
        <v>498</v>
      </c>
      <c r="I21" s="39"/>
      <c r="J21" s="39"/>
      <c r="K21" s="35">
        <v>7269</v>
      </c>
      <c r="L21" s="35"/>
      <c r="M21" s="35"/>
      <c r="N21" s="39"/>
      <c r="O21" s="35">
        <v>18455</v>
      </c>
      <c r="P21" s="39"/>
      <c r="Q21" s="35">
        <v>1909</v>
      </c>
      <c r="R21" s="39"/>
      <c r="S21" s="35">
        <v>68</v>
      </c>
      <c r="T21" s="39"/>
      <c r="U21" s="287">
        <f t="shared" si="1"/>
        <v>1.0144011432968725</v>
      </c>
    </row>
    <row r="22" spans="1:21" ht="15" customHeight="1">
      <c r="A22" s="191">
        <v>11</v>
      </c>
      <c r="B22" s="44"/>
      <c r="C22" s="35">
        <v>3601</v>
      </c>
      <c r="D22" s="39"/>
      <c r="E22" s="35">
        <v>16598</v>
      </c>
      <c r="F22" s="35">
        <v>1627</v>
      </c>
      <c r="G22" s="35">
        <v>136</v>
      </c>
      <c r="H22" s="35">
        <v>428</v>
      </c>
      <c r="I22" s="39"/>
      <c r="J22" s="39"/>
      <c r="K22" s="35">
        <v>6492</v>
      </c>
      <c r="L22" s="35"/>
      <c r="M22" s="35"/>
      <c r="N22" s="39"/>
      <c r="O22" s="35">
        <v>17793</v>
      </c>
      <c r="P22" s="39"/>
      <c r="Q22" s="35">
        <v>1610</v>
      </c>
      <c r="R22" s="39"/>
      <c r="S22" s="35">
        <v>53</v>
      </c>
      <c r="T22" s="39"/>
      <c r="U22" s="287">
        <f t="shared" si="1"/>
        <v>1.0719966260995302</v>
      </c>
    </row>
    <row r="23" spans="1:21" ht="15" customHeight="1">
      <c r="A23" s="192"/>
      <c r="B23" s="44"/>
      <c r="C23" s="29"/>
      <c r="D23" s="39"/>
      <c r="E23" s="29"/>
      <c r="F23" s="29"/>
      <c r="G23" s="29"/>
      <c r="H23" s="29"/>
      <c r="I23" s="39"/>
      <c r="J23" s="39"/>
      <c r="K23" s="29"/>
      <c r="L23" s="29"/>
      <c r="M23" s="29"/>
      <c r="N23" s="39"/>
      <c r="O23" s="29"/>
      <c r="P23" s="39"/>
      <c r="Q23" s="29"/>
      <c r="R23" s="39"/>
      <c r="S23" s="29"/>
      <c r="T23" s="39"/>
      <c r="U23" s="39"/>
    </row>
    <row r="24" spans="1:21" ht="15" customHeight="1">
      <c r="A24" s="191">
        <v>12</v>
      </c>
      <c r="B24" s="44"/>
      <c r="C24" s="35">
        <v>3694</v>
      </c>
      <c r="D24" s="39"/>
      <c r="E24" s="35">
        <v>16203</v>
      </c>
      <c r="F24" s="35">
        <v>1258</v>
      </c>
      <c r="G24" s="35">
        <v>53</v>
      </c>
      <c r="H24" s="35">
        <v>356</v>
      </c>
      <c r="I24" s="39"/>
      <c r="J24" s="39"/>
      <c r="K24" s="35">
        <v>5221</v>
      </c>
      <c r="L24" s="35"/>
      <c r="M24" s="35"/>
      <c r="N24" s="39"/>
      <c r="O24" s="35">
        <v>16543</v>
      </c>
      <c r="P24" s="39"/>
      <c r="Q24" s="35">
        <v>1224</v>
      </c>
      <c r="R24" s="39"/>
      <c r="S24" s="35">
        <v>29</v>
      </c>
      <c r="T24" s="39"/>
      <c r="U24" s="287">
        <f t="shared" si="1"/>
        <v>1.0209837684379437</v>
      </c>
    </row>
    <row r="25" spans="1:21" ht="15" customHeight="1">
      <c r="A25" s="193" t="s">
        <v>337</v>
      </c>
      <c r="B25" s="44"/>
      <c r="C25" s="35">
        <v>7541</v>
      </c>
      <c r="D25" s="39"/>
      <c r="E25" s="35">
        <v>19766</v>
      </c>
      <c r="F25" s="35">
        <v>1657</v>
      </c>
      <c r="G25" s="35">
        <v>97</v>
      </c>
      <c r="H25" s="35">
        <v>405</v>
      </c>
      <c r="I25" s="39"/>
      <c r="J25" s="39"/>
      <c r="K25" s="35">
        <v>7889</v>
      </c>
      <c r="L25" s="35"/>
      <c r="M25" s="35"/>
      <c r="N25" s="39"/>
      <c r="O25" s="35">
        <v>17734</v>
      </c>
      <c r="P25" s="39"/>
      <c r="Q25" s="35">
        <v>1576</v>
      </c>
      <c r="R25" s="39"/>
      <c r="S25" s="35">
        <v>35</v>
      </c>
      <c r="T25" s="39"/>
      <c r="U25" s="287">
        <f t="shared" si="1"/>
        <v>0.8971972073257108</v>
      </c>
    </row>
    <row r="26" spans="1:21" ht="15" customHeight="1">
      <c r="A26" s="194">
        <v>2</v>
      </c>
      <c r="B26" s="44"/>
      <c r="C26" s="35">
        <v>4496</v>
      </c>
      <c r="D26" s="39"/>
      <c r="E26" s="35">
        <v>20215</v>
      </c>
      <c r="F26" s="35">
        <v>2601</v>
      </c>
      <c r="G26" s="35">
        <v>71</v>
      </c>
      <c r="H26" s="35">
        <v>481</v>
      </c>
      <c r="I26" s="39"/>
      <c r="J26" s="39"/>
      <c r="K26" s="35">
        <v>9260</v>
      </c>
      <c r="L26" s="35"/>
      <c r="M26" s="35"/>
      <c r="N26" s="39"/>
      <c r="O26" s="35">
        <v>20440</v>
      </c>
      <c r="P26" s="39"/>
      <c r="Q26" s="35">
        <v>2635</v>
      </c>
      <c r="R26" s="39"/>
      <c r="S26" s="35">
        <v>55</v>
      </c>
      <c r="T26" s="39"/>
      <c r="U26" s="287">
        <f t="shared" si="1"/>
        <v>1.0111303487509276</v>
      </c>
    </row>
    <row r="27" spans="1:21" ht="15" customHeight="1">
      <c r="A27" s="194">
        <v>3</v>
      </c>
      <c r="B27" s="44"/>
      <c r="C27" s="35">
        <v>5438</v>
      </c>
      <c r="D27" s="39"/>
      <c r="E27" s="35">
        <v>20531</v>
      </c>
      <c r="F27" s="35">
        <v>4237</v>
      </c>
      <c r="G27" s="35">
        <v>118</v>
      </c>
      <c r="H27" s="35">
        <v>648</v>
      </c>
      <c r="I27" s="39"/>
      <c r="J27" s="39"/>
      <c r="K27" s="35">
        <v>9153</v>
      </c>
      <c r="L27" s="35"/>
      <c r="M27" s="35"/>
      <c r="N27" s="39"/>
      <c r="O27" s="35">
        <v>22591</v>
      </c>
      <c r="P27" s="39"/>
      <c r="Q27" s="35">
        <v>3934</v>
      </c>
      <c r="R27" s="39"/>
      <c r="S27" s="35">
        <v>88</v>
      </c>
      <c r="T27" s="39"/>
      <c r="U27" s="287">
        <f t="shared" si="1"/>
        <v>1.1003360771516244</v>
      </c>
    </row>
    <row r="28" spans="1:21" ht="15" customHeight="1">
      <c r="A28" s="94"/>
      <c r="B28" s="44"/>
      <c r="C28" s="171"/>
      <c r="D28" s="39"/>
      <c r="E28" s="171"/>
      <c r="F28" s="171"/>
      <c r="G28" s="171"/>
      <c r="H28" s="171"/>
      <c r="I28" s="39"/>
      <c r="J28" s="39"/>
      <c r="K28" s="431"/>
      <c r="L28" s="361"/>
      <c r="M28" s="29"/>
      <c r="N28" s="39"/>
      <c r="O28" s="171"/>
      <c r="P28" s="39"/>
      <c r="Q28" s="171"/>
      <c r="R28" s="39"/>
      <c r="S28" s="171"/>
      <c r="T28" s="39"/>
      <c r="U28" s="39"/>
    </row>
    <row r="29" spans="1:21" ht="15" customHeight="1">
      <c r="A29" s="115" t="s">
        <v>195</v>
      </c>
      <c r="B29" s="44"/>
      <c r="C29" s="42">
        <v>31305</v>
      </c>
      <c r="D29" s="39"/>
      <c r="E29" s="35">
        <v>122358</v>
      </c>
      <c r="F29" s="35">
        <v>12520</v>
      </c>
      <c r="G29" s="35">
        <v>308</v>
      </c>
      <c r="H29" s="35">
        <v>2999</v>
      </c>
      <c r="I29" s="39"/>
      <c r="J29" s="39"/>
      <c r="K29" s="420">
        <v>45953</v>
      </c>
      <c r="L29" s="420"/>
      <c r="M29" s="35"/>
      <c r="N29" s="39"/>
      <c r="O29" s="35">
        <v>115840</v>
      </c>
      <c r="P29" s="39"/>
      <c r="Q29" s="35">
        <v>12824</v>
      </c>
      <c r="R29" s="39"/>
      <c r="S29" s="35">
        <v>355</v>
      </c>
      <c r="T29" s="39"/>
      <c r="U29" s="287">
        <f t="shared" si="1"/>
        <v>0.9467300871213978</v>
      </c>
    </row>
    <row r="30" spans="1:21" ht="15" customHeight="1">
      <c r="A30" s="115" t="s">
        <v>196</v>
      </c>
      <c r="B30" s="44"/>
      <c r="C30" s="35">
        <v>8494</v>
      </c>
      <c r="D30" s="39"/>
      <c r="E30" s="35">
        <v>31353</v>
      </c>
      <c r="F30" s="35">
        <v>3688</v>
      </c>
      <c r="G30" s="35">
        <v>53</v>
      </c>
      <c r="H30" s="35">
        <v>816</v>
      </c>
      <c r="I30" s="39"/>
      <c r="J30" s="39"/>
      <c r="K30" s="420">
        <v>11973</v>
      </c>
      <c r="L30" s="420"/>
      <c r="M30" s="35"/>
      <c r="N30" s="39"/>
      <c r="O30" s="35">
        <v>30054</v>
      </c>
      <c r="P30" s="39"/>
      <c r="Q30" s="35">
        <v>3582</v>
      </c>
      <c r="R30" s="39"/>
      <c r="S30" s="35">
        <v>14</v>
      </c>
      <c r="T30" s="39"/>
      <c r="U30" s="287">
        <f t="shared" si="1"/>
        <v>0.9585685580327241</v>
      </c>
    </row>
    <row r="31" spans="1:21" ht="15" customHeight="1">
      <c r="A31" s="115" t="s">
        <v>197</v>
      </c>
      <c r="B31" s="44"/>
      <c r="C31" s="35">
        <v>3951</v>
      </c>
      <c r="D31" s="39"/>
      <c r="E31" s="35">
        <v>14580</v>
      </c>
      <c r="F31" s="35">
        <v>1769</v>
      </c>
      <c r="G31" s="35">
        <v>27</v>
      </c>
      <c r="H31" s="35">
        <v>431</v>
      </c>
      <c r="I31" s="39"/>
      <c r="J31" s="39"/>
      <c r="K31" s="420">
        <v>6772</v>
      </c>
      <c r="L31" s="420"/>
      <c r="M31" s="35"/>
      <c r="N31" s="39"/>
      <c r="O31" s="35">
        <v>17699</v>
      </c>
      <c r="P31" s="39"/>
      <c r="Q31" s="35">
        <v>1703</v>
      </c>
      <c r="R31" s="39"/>
      <c r="S31" s="35">
        <v>12</v>
      </c>
      <c r="T31" s="39"/>
      <c r="U31" s="287">
        <f t="shared" si="1"/>
        <v>1.213923182441701</v>
      </c>
    </row>
    <row r="32" spans="1:21" ht="15" customHeight="1">
      <c r="A32" s="115" t="s">
        <v>198</v>
      </c>
      <c r="B32" s="44"/>
      <c r="C32" s="35">
        <v>4289</v>
      </c>
      <c r="D32" s="39"/>
      <c r="E32" s="35">
        <v>13286</v>
      </c>
      <c r="F32" s="35">
        <v>2116</v>
      </c>
      <c r="G32" s="35">
        <v>942</v>
      </c>
      <c r="H32" s="35">
        <v>255</v>
      </c>
      <c r="I32" s="39"/>
      <c r="J32" s="39"/>
      <c r="K32" s="420">
        <v>3805</v>
      </c>
      <c r="L32" s="420"/>
      <c r="M32" s="35"/>
      <c r="N32" s="39"/>
      <c r="O32" s="35">
        <v>9489</v>
      </c>
      <c r="P32" s="39"/>
      <c r="Q32" s="35">
        <v>911</v>
      </c>
      <c r="R32" s="39"/>
      <c r="S32" s="30" t="s">
        <v>212</v>
      </c>
      <c r="T32" s="39"/>
      <c r="U32" s="287">
        <f t="shared" si="1"/>
        <v>0.7142104470871594</v>
      </c>
    </row>
    <row r="33" spans="1:21" ht="15" customHeight="1">
      <c r="A33" s="115" t="s">
        <v>199</v>
      </c>
      <c r="B33" s="44"/>
      <c r="C33" s="35">
        <v>5326</v>
      </c>
      <c r="D33" s="39"/>
      <c r="E33" s="35">
        <v>19159</v>
      </c>
      <c r="F33" s="35">
        <v>2467</v>
      </c>
      <c r="G33" s="35">
        <v>76</v>
      </c>
      <c r="H33" s="35">
        <v>597</v>
      </c>
      <c r="I33" s="39"/>
      <c r="J33" s="39"/>
      <c r="K33" s="420">
        <v>8513</v>
      </c>
      <c r="L33" s="420"/>
      <c r="M33" s="35"/>
      <c r="N33" s="39"/>
      <c r="O33" s="35">
        <v>22326</v>
      </c>
      <c r="P33" s="39"/>
      <c r="Q33" s="35">
        <v>2389</v>
      </c>
      <c r="R33" s="39"/>
      <c r="S33" s="35">
        <v>158</v>
      </c>
      <c r="T33" s="39"/>
      <c r="U33" s="287">
        <f t="shared" si="1"/>
        <v>1.1653009029698835</v>
      </c>
    </row>
    <row r="34" spans="1:21" ht="15" customHeight="1">
      <c r="A34" s="115" t="s">
        <v>200</v>
      </c>
      <c r="B34" s="44"/>
      <c r="C34" s="35">
        <v>2898</v>
      </c>
      <c r="D34" s="39"/>
      <c r="E34" s="35">
        <v>11862</v>
      </c>
      <c r="F34" s="35">
        <v>1473</v>
      </c>
      <c r="G34" s="35">
        <v>24</v>
      </c>
      <c r="H34" s="35">
        <v>296</v>
      </c>
      <c r="I34" s="39"/>
      <c r="J34" s="39"/>
      <c r="K34" s="420">
        <v>4245</v>
      </c>
      <c r="L34" s="420"/>
      <c r="M34" s="35"/>
      <c r="N34" s="39"/>
      <c r="O34" s="35">
        <v>10365</v>
      </c>
      <c r="P34" s="39"/>
      <c r="Q34" s="35">
        <v>1355</v>
      </c>
      <c r="R34" s="39"/>
      <c r="S34" s="35">
        <v>16</v>
      </c>
      <c r="T34" s="39"/>
      <c r="U34" s="287">
        <f t="shared" si="1"/>
        <v>0.8737986848760748</v>
      </c>
    </row>
    <row r="35" spans="1:21" ht="15" customHeight="1">
      <c r="A35" s="117" t="s">
        <v>201</v>
      </c>
      <c r="B35" s="172"/>
      <c r="C35" s="173">
        <v>2466</v>
      </c>
      <c r="D35" s="174"/>
      <c r="E35" s="173">
        <v>8070</v>
      </c>
      <c r="F35" s="173">
        <v>1147</v>
      </c>
      <c r="G35" s="173">
        <v>151</v>
      </c>
      <c r="H35" s="173">
        <v>233</v>
      </c>
      <c r="I35" s="174"/>
      <c r="J35" s="174"/>
      <c r="K35" s="436">
        <v>3146</v>
      </c>
      <c r="L35" s="436"/>
      <c r="M35" s="173"/>
      <c r="N35" s="174"/>
      <c r="O35" s="173">
        <v>7839</v>
      </c>
      <c r="P35" s="174"/>
      <c r="Q35" s="173">
        <v>930</v>
      </c>
      <c r="R35" s="174"/>
      <c r="S35" s="175">
        <v>1</v>
      </c>
      <c r="T35" s="174"/>
      <c r="U35" s="288">
        <f t="shared" si="1"/>
        <v>0.9713754646840149</v>
      </c>
    </row>
    <row r="36" ht="15" customHeight="1">
      <c r="A36" s="49" t="s">
        <v>338</v>
      </c>
    </row>
    <row r="37" ht="15" customHeight="1">
      <c r="A37" s="49" t="s">
        <v>339</v>
      </c>
    </row>
    <row r="38" ht="15" customHeight="1">
      <c r="A38" s="88" t="s">
        <v>220</v>
      </c>
    </row>
    <row r="39" ht="15" customHeight="1"/>
    <row r="40" ht="15" customHeight="1"/>
    <row r="41" ht="15" customHeight="1"/>
    <row r="42" spans="1:21" ht="19.5" customHeight="1">
      <c r="A42" s="423"/>
      <c r="B42" s="423"/>
      <c r="C42" s="423"/>
      <c r="D42" s="423"/>
      <c r="E42" s="423"/>
      <c r="F42" s="423"/>
      <c r="G42" s="423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 ht="19.5" customHeight="1">
      <c r="A43" s="361" t="s">
        <v>331</v>
      </c>
      <c r="B43" s="361"/>
      <c r="C43" s="361"/>
      <c r="D43" s="361"/>
      <c r="E43" s="361"/>
      <c r="F43" s="361"/>
      <c r="G43" s="361"/>
      <c r="I43" s="370" t="s">
        <v>332</v>
      </c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</row>
    <row r="44" spans="2:21" ht="18" customHeight="1" thickBot="1">
      <c r="B44" s="111"/>
      <c r="C44" s="111"/>
      <c r="D44" s="111"/>
      <c r="E44" s="111"/>
      <c r="F44" s="111"/>
      <c r="G44" s="62" t="s">
        <v>202</v>
      </c>
      <c r="H44" s="87"/>
      <c r="T44" s="89"/>
      <c r="U44" s="167" t="s">
        <v>230</v>
      </c>
    </row>
    <row r="45" spans="1:21" ht="15" customHeight="1">
      <c r="A45" s="356" t="s">
        <v>442</v>
      </c>
      <c r="B45" s="353">
        <v>4</v>
      </c>
      <c r="C45" s="426">
        <v>5</v>
      </c>
      <c r="D45" s="426">
        <v>6</v>
      </c>
      <c r="E45" s="426">
        <v>7</v>
      </c>
      <c r="F45" s="429">
        <v>8</v>
      </c>
      <c r="G45" s="177"/>
      <c r="H45" s="87"/>
      <c r="I45" s="421" t="s">
        <v>349</v>
      </c>
      <c r="J45" s="339"/>
      <c r="K45" s="339"/>
      <c r="L45" s="339"/>
      <c r="M45" s="340"/>
      <c r="N45" s="199" t="s">
        <v>350</v>
      </c>
      <c r="O45" s="199" t="s">
        <v>351</v>
      </c>
      <c r="P45" s="199" t="s">
        <v>352</v>
      </c>
      <c r="Q45" s="199" t="s">
        <v>353</v>
      </c>
      <c r="R45" s="199" t="s">
        <v>354</v>
      </c>
      <c r="S45" s="199" t="s">
        <v>355</v>
      </c>
      <c r="T45" s="199" t="s">
        <v>356</v>
      </c>
      <c r="U45" s="198" t="s">
        <v>357</v>
      </c>
    </row>
    <row r="46" spans="1:21" ht="15" customHeight="1">
      <c r="A46" s="395"/>
      <c r="B46" s="424"/>
      <c r="C46" s="427"/>
      <c r="D46" s="427"/>
      <c r="E46" s="427"/>
      <c r="F46" s="427"/>
      <c r="G46" s="413" t="s">
        <v>348</v>
      </c>
      <c r="H46" s="87"/>
      <c r="I46" s="178"/>
      <c r="J46" s="170"/>
      <c r="K46" s="178"/>
      <c r="L46" s="178"/>
      <c r="M46" s="36" t="s">
        <v>75</v>
      </c>
      <c r="N46" s="299">
        <f>SUM(N47:N48)</f>
        <v>26</v>
      </c>
      <c r="O46" s="43">
        <f>SUM(O47:O48)</f>
        <v>11</v>
      </c>
      <c r="P46" s="43">
        <f aca="true" t="shared" si="2" ref="P46:U46">SUM(P47:P48)</f>
        <v>2</v>
      </c>
      <c r="Q46" s="56" t="s">
        <v>447</v>
      </c>
      <c r="R46" s="43">
        <f t="shared" si="2"/>
        <v>1</v>
      </c>
      <c r="S46" s="43">
        <f t="shared" si="2"/>
        <v>9</v>
      </c>
      <c r="T46" s="56" t="s">
        <v>447</v>
      </c>
      <c r="U46" s="43">
        <f t="shared" si="2"/>
        <v>3</v>
      </c>
    </row>
    <row r="47" spans="1:21" ht="15" customHeight="1">
      <c r="A47" s="410"/>
      <c r="B47" s="425"/>
      <c r="C47" s="428"/>
      <c r="D47" s="428"/>
      <c r="E47" s="428"/>
      <c r="F47" s="428"/>
      <c r="G47" s="430"/>
      <c r="H47" s="87"/>
      <c r="I47" s="88"/>
      <c r="J47" s="131"/>
      <c r="K47" s="96" t="s">
        <v>203</v>
      </c>
      <c r="L47" s="88"/>
      <c r="M47" s="29" t="s">
        <v>42</v>
      </c>
      <c r="N47" s="131">
        <f>SUM(O47:U47)</f>
        <v>16</v>
      </c>
      <c r="O47" s="39">
        <v>9</v>
      </c>
      <c r="P47" s="56">
        <v>2</v>
      </c>
      <c r="Q47" s="56" t="s">
        <v>447</v>
      </c>
      <c r="R47" s="56">
        <v>1</v>
      </c>
      <c r="S47" s="39">
        <v>3</v>
      </c>
      <c r="T47" s="56" t="s">
        <v>447</v>
      </c>
      <c r="U47" s="56">
        <v>1</v>
      </c>
    </row>
    <row r="48" spans="1:21" ht="15" customHeight="1">
      <c r="A48" s="15" t="s">
        <v>204</v>
      </c>
      <c r="B48" s="297">
        <f>SUM(B50:B68)</f>
        <v>85267</v>
      </c>
      <c r="C48" s="297">
        <f>SUM(C50:C68)</f>
        <v>71513</v>
      </c>
      <c r="D48" s="297">
        <f>SUM(D50:D68)</f>
        <v>72958</v>
      </c>
      <c r="E48" s="297">
        <f>SUM(E50:E68)</f>
        <v>76770</v>
      </c>
      <c r="F48" s="297">
        <f>SUM(F50:F68)</f>
        <v>85523</v>
      </c>
      <c r="G48" s="298">
        <f aca="true" t="shared" si="3" ref="G48:G68">100*(F48-E48)/E48</f>
        <v>11.401589162433241</v>
      </c>
      <c r="H48" s="87"/>
      <c r="I48" s="422" t="s">
        <v>205</v>
      </c>
      <c r="J48" s="131"/>
      <c r="K48" s="96"/>
      <c r="L48" s="88"/>
      <c r="M48" s="29" t="s">
        <v>43</v>
      </c>
      <c r="N48" s="131">
        <f>SUM(O48:U48)</f>
        <v>10</v>
      </c>
      <c r="O48" s="56">
        <v>2</v>
      </c>
      <c r="P48" s="56" t="s">
        <v>447</v>
      </c>
      <c r="Q48" s="56" t="s">
        <v>447</v>
      </c>
      <c r="R48" s="56" t="s">
        <v>447</v>
      </c>
      <c r="S48" s="56">
        <v>6</v>
      </c>
      <c r="T48" s="56" t="s">
        <v>447</v>
      </c>
      <c r="U48" s="56">
        <v>2</v>
      </c>
    </row>
    <row r="49" spans="1:21" ht="15" customHeight="1">
      <c r="A49" s="148"/>
      <c r="B49" s="291"/>
      <c r="C49" s="292"/>
      <c r="D49" s="292"/>
      <c r="E49" s="293"/>
      <c r="F49" s="293"/>
      <c r="G49" s="293"/>
      <c r="H49" s="87"/>
      <c r="I49" s="418"/>
      <c r="J49" s="131"/>
      <c r="K49" s="96"/>
      <c r="L49" s="88"/>
      <c r="M49" s="29"/>
      <c r="N49" s="116"/>
      <c r="O49" s="29"/>
      <c r="P49" s="29"/>
      <c r="Q49" s="29"/>
      <c r="R49" s="29"/>
      <c r="S49" s="29"/>
      <c r="T49" s="29"/>
      <c r="U49" s="29"/>
    </row>
    <row r="50" spans="1:21" ht="15" customHeight="1">
      <c r="A50" s="197" t="s">
        <v>347</v>
      </c>
      <c r="B50" s="294">
        <v>1327</v>
      </c>
      <c r="C50" s="295">
        <v>1166</v>
      </c>
      <c r="D50" s="295">
        <v>1334</v>
      </c>
      <c r="E50" s="295">
        <v>1285</v>
      </c>
      <c r="F50" s="295">
        <v>1458</v>
      </c>
      <c r="G50" s="290">
        <f>100*(F50-E50)/E50</f>
        <v>13.463035019455253</v>
      </c>
      <c r="H50" s="87"/>
      <c r="I50" s="418"/>
      <c r="J50" s="131"/>
      <c r="K50" s="322" t="s">
        <v>206</v>
      </c>
      <c r="L50" s="88"/>
      <c r="M50" s="361" t="s">
        <v>75</v>
      </c>
      <c r="N50" s="131">
        <f>SUM(O50:U50)</f>
        <v>169</v>
      </c>
      <c r="O50" s="39">
        <v>84</v>
      </c>
      <c r="P50" s="39">
        <v>9</v>
      </c>
      <c r="Q50" s="39">
        <v>14</v>
      </c>
      <c r="R50" s="39">
        <v>15</v>
      </c>
      <c r="S50" s="39">
        <v>18</v>
      </c>
      <c r="T50" s="39">
        <v>5</v>
      </c>
      <c r="U50" s="39">
        <v>24</v>
      </c>
    </row>
    <row r="51" spans="1:21" ht="15" customHeight="1">
      <c r="A51" s="12"/>
      <c r="B51" s="294"/>
      <c r="C51" s="295"/>
      <c r="D51" s="295"/>
      <c r="E51" s="296"/>
      <c r="F51" s="296"/>
      <c r="G51" s="296"/>
      <c r="H51" s="87"/>
      <c r="I51" s="418"/>
      <c r="J51" s="131"/>
      <c r="K51" s="322"/>
      <c r="L51" s="88"/>
      <c r="M51" s="361"/>
      <c r="N51" s="300">
        <f>SUM(O51:U51)</f>
        <v>64</v>
      </c>
      <c r="O51" s="180">
        <v>43</v>
      </c>
      <c r="P51" s="180">
        <v>2</v>
      </c>
      <c r="Q51" s="180">
        <v>2</v>
      </c>
      <c r="R51" s="180">
        <v>1</v>
      </c>
      <c r="S51" s="180">
        <v>14</v>
      </c>
      <c r="T51" s="181" t="s">
        <v>467</v>
      </c>
      <c r="U51" s="180">
        <v>2</v>
      </c>
    </row>
    <row r="52" spans="1:21" ht="15" customHeight="1">
      <c r="A52" s="97" t="s">
        <v>138</v>
      </c>
      <c r="B52" s="294">
        <v>132</v>
      </c>
      <c r="C52" s="295">
        <v>111</v>
      </c>
      <c r="D52" s="295">
        <v>109</v>
      </c>
      <c r="E52" s="295">
        <v>75</v>
      </c>
      <c r="F52" s="295">
        <v>84</v>
      </c>
      <c r="G52" s="290">
        <f t="shared" si="3"/>
        <v>12</v>
      </c>
      <c r="H52" s="87"/>
      <c r="I52" s="418"/>
      <c r="J52" s="131"/>
      <c r="K52" s="88"/>
      <c r="L52" s="88"/>
      <c r="M52" s="29"/>
      <c r="N52" s="116"/>
      <c r="O52" s="29"/>
      <c r="P52" s="29"/>
      <c r="Q52" s="29"/>
      <c r="R52" s="29"/>
      <c r="S52" s="29"/>
      <c r="T52" s="29"/>
      <c r="U52" s="29"/>
    </row>
    <row r="53" spans="1:21" ht="15" customHeight="1">
      <c r="A53" s="118"/>
      <c r="B53" s="291"/>
      <c r="C53" s="292"/>
      <c r="D53" s="292"/>
      <c r="E53" s="293"/>
      <c r="F53" s="293"/>
      <c r="G53" s="293"/>
      <c r="H53" s="87"/>
      <c r="I53" s="418"/>
      <c r="J53" s="131"/>
      <c r="K53" s="88"/>
      <c r="L53" s="88"/>
      <c r="M53" s="29" t="s">
        <v>75</v>
      </c>
      <c r="N53" s="301">
        <f>SUM(N54:N55)</f>
        <v>26</v>
      </c>
      <c r="O53" s="39">
        <f>SUM(O54:O55)</f>
        <v>11</v>
      </c>
      <c r="P53" s="39">
        <f aca="true" t="shared" si="4" ref="P53:U53">SUM(P54:P55)</f>
        <v>2</v>
      </c>
      <c r="Q53" s="56" t="s">
        <v>447</v>
      </c>
      <c r="R53" s="39">
        <f t="shared" si="4"/>
        <v>1</v>
      </c>
      <c r="S53" s="39">
        <f t="shared" si="4"/>
        <v>9</v>
      </c>
      <c r="T53" s="56" t="s">
        <v>447</v>
      </c>
      <c r="U53" s="39">
        <f t="shared" si="4"/>
        <v>3</v>
      </c>
    </row>
    <row r="54" spans="1:21" ht="15" customHeight="1">
      <c r="A54" s="97" t="s">
        <v>139</v>
      </c>
      <c r="B54" s="294">
        <v>12183</v>
      </c>
      <c r="C54" s="295">
        <v>12417</v>
      </c>
      <c r="D54" s="295">
        <v>12982</v>
      </c>
      <c r="E54" s="295">
        <v>13404</v>
      </c>
      <c r="F54" s="295">
        <v>13820</v>
      </c>
      <c r="G54" s="290">
        <f t="shared" si="3"/>
        <v>3.1035511787526113</v>
      </c>
      <c r="H54" s="87"/>
      <c r="I54" s="88"/>
      <c r="J54" s="131"/>
      <c r="K54" s="96" t="s">
        <v>207</v>
      </c>
      <c r="L54" s="88"/>
      <c r="M54" s="29" t="s">
        <v>42</v>
      </c>
      <c r="N54" s="131">
        <f>SUM(O54:U54)</f>
        <v>16</v>
      </c>
      <c r="O54" s="39">
        <v>9</v>
      </c>
      <c r="P54" s="56">
        <v>2</v>
      </c>
      <c r="Q54" s="56" t="s">
        <v>447</v>
      </c>
      <c r="R54" s="56">
        <v>1</v>
      </c>
      <c r="S54" s="39">
        <v>3</v>
      </c>
      <c r="T54" s="56" t="s">
        <v>447</v>
      </c>
      <c r="U54" s="56">
        <v>1</v>
      </c>
    </row>
    <row r="55" spans="1:21" ht="15" customHeight="1">
      <c r="A55" s="97"/>
      <c r="B55" s="294"/>
      <c r="C55" s="295"/>
      <c r="D55" s="295"/>
      <c r="E55" s="296"/>
      <c r="F55" s="296"/>
      <c r="G55" s="296"/>
      <c r="H55" s="87"/>
      <c r="I55" s="88"/>
      <c r="J55" s="131"/>
      <c r="K55" s="88"/>
      <c r="L55" s="88"/>
      <c r="M55" s="29" t="s">
        <v>43</v>
      </c>
      <c r="N55" s="131">
        <f>SUM(O55:U55)</f>
        <v>10</v>
      </c>
      <c r="O55" s="56">
        <v>2</v>
      </c>
      <c r="P55" s="56" t="s">
        <v>447</v>
      </c>
      <c r="Q55" s="56" t="s">
        <v>447</v>
      </c>
      <c r="R55" s="56" t="s">
        <v>447</v>
      </c>
      <c r="S55" s="56">
        <v>6</v>
      </c>
      <c r="T55" s="56" t="s">
        <v>447</v>
      </c>
      <c r="U55" s="56">
        <v>2</v>
      </c>
    </row>
    <row r="56" spans="1:21" ht="15" customHeight="1">
      <c r="A56" s="97" t="s">
        <v>140</v>
      </c>
      <c r="B56" s="294">
        <v>26040</v>
      </c>
      <c r="C56" s="295">
        <v>17595</v>
      </c>
      <c r="D56" s="295">
        <v>18724</v>
      </c>
      <c r="E56" s="295">
        <v>18158</v>
      </c>
      <c r="F56" s="295">
        <v>21003</v>
      </c>
      <c r="G56" s="290">
        <f t="shared" si="3"/>
        <v>15.668025112897896</v>
      </c>
      <c r="H56" s="87"/>
      <c r="I56" s="100"/>
      <c r="J56" s="182"/>
      <c r="K56" s="100"/>
      <c r="L56" s="100"/>
      <c r="M56" s="117"/>
      <c r="N56" s="116"/>
      <c r="O56" s="29"/>
      <c r="P56" s="29"/>
      <c r="Q56" s="29"/>
      <c r="R56" s="29"/>
      <c r="S56" s="29"/>
      <c r="T56" s="29"/>
      <c r="U56" s="29"/>
    </row>
    <row r="57" spans="1:21" ht="15" customHeight="1">
      <c r="A57" s="97"/>
      <c r="B57" s="294"/>
      <c r="C57" s="295"/>
      <c r="D57" s="295"/>
      <c r="E57" s="296"/>
      <c r="F57" s="296"/>
      <c r="G57" s="296"/>
      <c r="H57" s="87"/>
      <c r="I57" s="88"/>
      <c r="J57" s="131"/>
      <c r="K57" s="88"/>
      <c r="L57" s="88"/>
      <c r="M57" s="29" t="s">
        <v>75</v>
      </c>
      <c r="N57" s="302">
        <f>SUM(N58:N59)</f>
        <v>3039</v>
      </c>
      <c r="O57" s="38">
        <f>SUM(O58:O59)</f>
        <v>1574</v>
      </c>
      <c r="P57" s="38">
        <f aca="true" t="shared" si="5" ref="P57:U57">SUM(P58:P59)</f>
        <v>483</v>
      </c>
      <c r="Q57" s="38">
        <f t="shared" si="5"/>
        <v>304</v>
      </c>
      <c r="R57" s="38">
        <f t="shared" si="5"/>
        <v>176</v>
      </c>
      <c r="S57" s="38">
        <f t="shared" si="5"/>
        <v>167</v>
      </c>
      <c r="T57" s="38">
        <f t="shared" si="5"/>
        <v>183</v>
      </c>
      <c r="U57" s="38">
        <f t="shared" si="5"/>
        <v>152</v>
      </c>
    </row>
    <row r="58" spans="1:21" ht="15" customHeight="1">
      <c r="A58" s="11" t="s">
        <v>141</v>
      </c>
      <c r="B58" s="294">
        <v>36</v>
      </c>
      <c r="C58" s="295">
        <v>13</v>
      </c>
      <c r="D58" s="295">
        <v>29</v>
      </c>
      <c r="E58" s="295">
        <v>38</v>
      </c>
      <c r="F58" s="295">
        <v>35</v>
      </c>
      <c r="G58" s="290">
        <f t="shared" si="3"/>
        <v>-7.894736842105263</v>
      </c>
      <c r="H58" s="87"/>
      <c r="I58" s="183"/>
      <c r="J58" s="45"/>
      <c r="K58" s="96" t="s">
        <v>203</v>
      </c>
      <c r="L58" s="88"/>
      <c r="M58" s="29" t="s">
        <v>42</v>
      </c>
      <c r="N58" s="303">
        <f>SUM(O58:U58)</f>
        <v>1523</v>
      </c>
      <c r="O58" s="42">
        <v>781</v>
      </c>
      <c r="P58" s="42">
        <v>239</v>
      </c>
      <c r="Q58" s="42">
        <v>152</v>
      </c>
      <c r="R58" s="42">
        <v>90</v>
      </c>
      <c r="S58" s="42">
        <v>85</v>
      </c>
      <c r="T58" s="42">
        <v>107</v>
      </c>
      <c r="U58" s="42">
        <v>69</v>
      </c>
    </row>
    <row r="59" spans="1:21" ht="15" customHeight="1">
      <c r="A59" s="148"/>
      <c r="B59" s="291"/>
      <c r="C59" s="292"/>
      <c r="D59" s="292"/>
      <c r="E59" s="296"/>
      <c r="F59" s="296"/>
      <c r="G59" s="296"/>
      <c r="H59" s="87"/>
      <c r="I59" s="418" t="s">
        <v>208</v>
      </c>
      <c r="J59" s="184"/>
      <c r="K59" s="88"/>
      <c r="L59" s="88"/>
      <c r="M59" s="29" t="s">
        <v>43</v>
      </c>
      <c r="N59" s="303">
        <f>SUM(O59:U59)</f>
        <v>1516</v>
      </c>
      <c r="O59" s="42">
        <v>793</v>
      </c>
      <c r="P59" s="42">
        <v>244</v>
      </c>
      <c r="Q59" s="42">
        <v>152</v>
      </c>
      <c r="R59" s="42">
        <v>86</v>
      </c>
      <c r="S59" s="42">
        <v>82</v>
      </c>
      <c r="T59" s="42">
        <v>76</v>
      </c>
      <c r="U59" s="42">
        <v>83</v>
      </c>
    </row>
    <row r="60" spans="1:21" ht="15" customHeight="1">
      <c r="A60" s="97" t="s">
        <v>142</v>
      </c>
      <c r="B60" s="294">
        <v>5241</v>
      </c>
      <c r="C60" s="295">
        <v>5038</v>
      </c>
      <c r="D60" s="295">
        <v>5342</v>
      </c>
      <c r="E60" s="295">
        <v>5785</v>
      </c>
      <c r="F60" s="295">
        <v>6529</v>
      </c>
      <c r="G60" s="290">
        <f t="shared" si="3"/>
        <v>12.86084701815039</v>
      </c>
      <c r="H60" s="87"/>
      <c r="I60" s="418"/>
      <c r="J60" s="184"/>
      <c r="K60" s="88"/>
      <c r="L60" s="88"/>
      <c r="M60" s="29"/>
      <c r="N60" s="304"/>
      <c r="O60" s="185"/>
      <c r="P60" s="185"/>
      <c r="Q60" s="185"/>
      <c r="R60" s="185"/>
      <c r="S60" s="185"/>
      <c r="T60" s="185"/>
      <c r="U60" s="185"/>
    </row>
    <row r="61" spans="1:21" ht="15" customHeight="1">
      <c r="A61" s="148"/>
      <c r="B61" s="291"/>
      <c r="C61" s="292"/>
      <c r="D61" s="292"/>
      <c r="E61" s="293"/>
      <c r="F61" s="293"/>
      <c r="G61" s="293"/>
      <c r="H61" s="87"/>
      <c r="I61" s="418"/>
      <c r="J61" s="184"/>
      <c r="K61" s="322" t="s">
        <v>206</v>
      </c>
      <c r="L61" s="88"/>
      <c r="M61" s="361" t="s">
        <v>75</v>
      </c>
      <c r="N61" s="303">
        <f>SUM(O61:U61)</f>
        <v>8358</v>
      </c>
      <c r="O61" s="42">
        <v>4629</v>
      </c>
      <c r="P61" s="42">
        <v>1200</v>
      </c>
      <c r="Q61" s="42">
        <v>583</v>
      </c>
      <c r="R61" s="42">
        <v>392</v>
      </c>
      <c r="S61" s="42">
        <v>545</v>
      </c>
      <c r="T61" s="42">
        <v>563</v>
      </c>
      <c r="U61" s="42">
        <v>446</v>
      </c>
    </row>
    <row r="62" spans="1:21" ht="15" customHeight="1">
      <c r="A62" s="97" t="s">
        <v>65</v>
      </c>
      <c r="B62" s="294">
        <v>16408</v>
      </c>
      <c r="C62" s="295">
        <v>14015</v>
      </c>
      <c r="D62" s="295">
        <v>13615</v>
      </c>
      <c r="E62" s="295">
        <v>15492</v>
      </c>
      <c r="F62" s="295">
        <v>17474</v>
      </c>
      <c r="G62" s="290">
        <f t="shared" si="3"/>
        <v>12.793699974180223</v>
      </c>
      <c r="H62" s="87"/>
      <c r="I62" s="418"/>
      <c r="J62" s="184"/>
      <c r="K62" s="322"/>
      <c r="L62" s="88"/>
      <c r="M62" s="361"/>
      <c r="N62" s="305">
        <f>SUM(O62:U62)</f>
        <v>6037</v>
      </c>
      <c r="O62" s="180">
        <v>3688</v>
      </c>
      <c r="P62" s="180">
        <v>886</v>
      </c>
      <c r="Q62" s="180">
        <v>383</v>
      </c>
      <c r="R62" s="180">
        <v>201</v>
      </c>
      <c r="S62" s="180">
        <v>391</v>
      </c>
      <c r="T62" s="180">
        <v>317</v>
      </c>
      <c r="U62" s="180">
        <v>171</v>
      </c>
    </row>
    <row r="63" spans="1:21" ht="15" customHeight="1">
      <c r="A63" s="97"/>
      <c r="B63" s="294"/>
      <c r="C63" s="295"/>
      <c r="D63" s="295"/>
      <c r="E63" s="296"/>
      <c r="F63" s="296"/>
      <c r="G63" s="296"/>
      <c r="H63" s="87"/>
      <c r="I63" s="418"/>
      <c r="J63" s="184"/>
      <c r="K63" s="88"/>
      <c r="L63" s="88"/>
      <c r="M63" s="29"/>
      <c r="N63" s="304"/>
      <c r="O63" s="185"/>
      <c r="P63" s="185"/>
      <c r="Q63" s="185"/>
      <c r="R63" s="185"/>
      <c r="S63" s="185"/>
      <c r="T63" s="185"/>
      <c r="U63" s="185"/>
    </row>
    <row r="64" spans="1:21" ht="15" customHeight="1">
      <c r="A64" s="97" t="s">
        <v>184</v>
      </c>
      <c r="B64" s="294">
        <v>1549</v>
      </c>
      <c r="C64" s="295">
        <v>1701</v>
      </c>
      <c r="D64" s="295">
        <v>1791</v>
      </c>
      <c r="E64" s="295">
        <v>2272</v>
      </c>
      <c r="F64" s="295">
        <v>2766</v>
      </c>
      <c r="G64" s="290">
        <f t="shared" si="3"/>
        <v>21.742957746478872</v>
      </c>
      <c r="H64" s="87"/>
      <c r="I64" s="418"/>
      <c r="J64" s="184"/>
      <c r="K64" s="88"/>
      <c r="L64" s="88"/>
      <c r="M64" s="29" t="s">
        <v>75</v>
      </c>
      <c r="N64" s="302">
        <f>SUM(N65:N66)</f>
        <v>3039</v>
      </c>
      <c r="O64" s="38">
        <f>SUM(O65:O66)</f>
        <v>1574</v>
      </c>
      <c r="P64" s="38">
        <f aca="true" t="shared" si="6" ref="P64:U64">SUM(P65:P66)</f>
        <v>483</v>
      </c>
      <c r="Q64" s="38">
        <f t="shared" si="6"/>
        <v>304</v>
      </c>
      <c r="R64" s="38">
        <f t="shared" si="6"/>
        <v>176</v>
      </c>
      <c r="S64" s="38">
        <f t="shared" si="6"/>
        <v>167</v>
      </c>
      <c r="T64" s="38">
        <f t="shared" si="6"/>
        <v>183</v>
      </c>
      <c r="U64" s="38">
        <f t="shared" si="6"/>
        <v>152</v>
      </c>
    </row>
    <row r="65" spans="1:21" ht="15" customHeight="1">
      <c r="A65" s="97"/>
      <c r="B65" s="294"/>
      <c r="C65" s="295"/>
      <c r="D65" s="295"/>
      <c r="E65" s="296"/>
      <c r="F65" s="296"/>
      <c r="G65" s="296"/>
      <c r="H65" s="87"/>
      <c r="I65" s="179"/>
      <c r="J65" s="184"/>
      <c r="K65" s="96" t="s">
        <v>207</v>
      </c>
      <c r="L65" s="88"/>
      <c r="M65" s="29" t="s">
        <v>42</v>
      </c>
      <c r="N65" s="303">
        <f>SUM(O65:U65)</f>
        <v>1523</v>
      </c>
      <c r="O65" s="42">
        <v>781</v>
      </c>
      <c r="P65" s="42">
        <v>239</v>
      </c>
      <c r="Q65" s="42">
        <v>152</v>
      </c>
      <c r="R65" s="42">
        <v>90</v>
      </c>
      <c r="S65" s="42">
        <v>85</v>
      </c>
      <c r="T65" s="42">
        <v>107</v>
      </c>
      <c r="U65" s="42">
        <v>69</v>
      </c>
    </row>
    <row r="66" spans="1:22" ht="15" customHeight="1">
      <c r="A66" s="97" t="s">
        <v>145</v>
      </c>
      <c r="B66" s="294">
        <v>21912</v>
      </c>
      <c r="C66" s="295">
        <v>19087</v>
      </c>
      <c r="D66" s="295">
        <v>18539</v>
      </c>
      <c r="E66" s="295">
        <v>19774</v>
      </c>
      <c r="F66" s="295">
        <v>21709</v>
      </c>
      <c r="G66" s="290">
        <f t="shared" si="3"/>
        <v>9.785577020329725</v>
      </c>
      <c r="H66" s="87"/>
      <c r="I66" s="100"/>
      <c r="J66" s="182"/>
      <c r="K66" s="100"/>
      <c r="L66" s="100"/>
      <c r="M66" s="155" t="s">
        <v>43</v>
      </c>
      <c r="N66" s="306">
        <f>SUM(O66:U66)</f>
        <v>1516</v>
      </c>
      <c r="O66" s="186">
        <v>793</v>
      </c>
      <c r="P66" s="186">
        <v>244</v>
      </c>
      <c r="Q66" s="186">
        <v>152</v>
      </c>
      <c r="R66" s="186">
        <v>86</v>
      </c>
      <c r="S66" s="186">
        <v>82</v>
      </c>
      <c r="T66" s="186">
        <v>76</v>
      </c>
      <c r="U66" s="186">
        <v>83</v>
      </c>
      <c r="V66" s="187"/>
    </row>
    <row r="67" spans="1:9" ht="15" customHeight="1">
      <c r="A67" s="148"/>
      <c r="B67" s="291"/>
      <c r="C67" s="292"/>
      <c r="D67" s="292"/>
      <c r="E67" s="293"/>
      <c r="F67" s="293"/>
      <c r="G67" s="293"/>
      <c r="H67" s="87"/>
      <c r="I67" s="49" t="s">
        <v>358</v>
      </c>
    </row>
    <row r="68" spans="1:9" ht="15" customHeight="1">
      <c r="A68" s="101" t="s">
        <v>273</v>
      </c>
      <c r="B68" s="294">
        <v>439</v>
      </c>
      <c r="C68" s="295">
        <v>370</v>
      </c>
      <c r="D68" s="295">
        <v>493</v>
      </c>
      <c r="E68" s="295">
        <v>487</v>
      </c>
      <c r="F68" s="295">
        <v>645</v>
      </c>
      <c r="G68" s="290">
        <f t="shared" si="3"/>
        <v>32.4435318275154</v>
      </c>
      <c r="I68" s="133" t="s">
        <v>220</v>
      </c>
    </row>
    <row r="69" spans="1:7" ht="15" customHeight="1">
      <c r="A69" s="88" t="s">
        <v>220</v>
      </c>
      <c r="B69" s="146"/>
      <c r="C69" s="146"/>
      <c r="D69" s="146"/>
      <c r="E69" s="146"/>
      <c r="F69" s="146"/>
      <c r="G69" s="146"/>
    </row>
    <row r="70" spans="2:7" ht="14.25">
      <c r="B70" s="39"/>
      <c r="C70" s="39"/>
      <c r="D70" s="39"/>
      <c r="E70" s="39"/>
      <c r="F70" s="39"/>
      <c r="G70" s="39"/>
    </row>
  </sheetData>
  <sheetProtection/>
  <mergeCells count="43">
    <mergeCell ref="A2:U2"/>
    <mergeCell ref="A3:U3"/>
    <mergeCell ref="A5:A7"/>
    <mergeCell ref="B5:E5"/>
    <mergeCell ref="F5:H5"/>
    <mergeCell ref="I5:O5"/>
    <mergeCell ref="P5:S5"/>
    <mergeCell ref="T5:U5"/>
    <mergeCell ref="B6:C7"/>
    <mergeCell ref="P6:Q7"/>
    <mergeCell ref="K28:L28"/>
    <mergeCell ref="K29:L29"/>
    <mergeCell ref="K13:L13"/>
    <mergeCell ref="I6:L7"/>
    <mergeCell ref="K35:L35"/>
    <mergeCell ref="R6:S7"/>
    <mergeCell ref="M6:O7"/>
    <mergeCell ref="A42:G42"/>
    <mergeCell ref="A45:A47"/>
    <mergeCell ref="B45:B47"/>
    <mergeCell ref="C45:C47"/>
    <mergeCell ref="D45:D47"/>
    <mergeCell ref="E45:E47"/>
    <mergeCell ref="F45:F47"/>
    <mergeCell ref="G46:G47"/>
    <mergeCell ref="A43:G43"/>
    <mergeCell ref="I45:M45"/>
    <mergeCell ref="K32:L32"/>
    <mergeCell ref="K33:L33"/>
    <mergeCell ref="K34:L34"/>
    <mergeCell ref="I48:I53"/>
    <mergeCell ref="K50:K51"/>
    <mergeCell ref="M50:M51"/>
    <mergeCell ref="D6:E6"/>
    <mergeCell ref="D7:E7"/>
    <mergeCell ref="F6:F7"/>
    <mergeCell ref="I59:I64"/>
    <mergeCell ref="K61:K62"/>
    <mergeCell ref="I43:U43"/>
    <mergeCell ref="T6:U7"/>
    <mergeCell ref="M61:M62"/>
    <mergeCell ref="K30:L30"/>
    <mergeCell ref="K31:L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zoomScale="80" zoomScaleNormal="80" zoomScalePageLayoutView="0" workbookViewId="0" topLeftCell="A1">
      <selection activeCell="A2" sqref="A2:I2"/>
    </sheetView>
  </sheetViews>
  <sheetFormatPr defaultColWidth="10.59765625" defaultRowHeight="15"/>
  <cols>
    <col min="1" max="1" width="3" style="86" customWidth="1"/>
    <col min="2" max="2" width="2.09765625" style="86" customWidth="1"/>
    <col min="3" max="3" width="22" style="86" customWidth="1"/>
    <col min="4" max="9" width="13.8984375" style="86" customWidth="1"/>
    <col min="10" max="10" width="8.59765625" style="86" customWidth="1"/>
    <col min="11" max="11" width="4.59765625" style="86" customWidth="1"/>
    <col min="12" max="12" width="15.5" style="86" customWidth="1"/>
    <col min="13" max="13" width="10.59765625" style="86" customWidth="1"/>
    <col min="14" max="14" width="11.09765625" style="86" customWidth="1"/>
    <col min="15" max="16" width="10.59765625" style="86" customWidth="1"/>
    <col min="17" max="17" width="11.09765625" style="86" customWidth="1"/>
    <col min="18" max="16384" width="10.59765625" style="86" customWidth="1"/>
  </cols>
  <sheetData>
    <row r="1" spans="1:21" s="85" customFormat="1" ht="19.5" customHeight="1">
      <c r="A1" s="2" t="s">
        <v>48</v>
      </c>
      <c r="B1" s="2"/>
      <c r="D1" s="36"/>
      <c r="U1" s="3" t="s">
        <v>49</v>
      </c>
    </row>
    <row r="2" spans="1:21" ht="19.5" customHeight="1">
      <c r="A2" s="423"/>
      <c r="B2" s="423"/>
      <c r="C2" s="423"/>
      <c r="D2" s="423"/>
      <c r="E2" s="423"/>
      <c r="F2" s="423"/>
      <c r="G2" s="423"/>
      <c r="H2" s="423"/>
      <c r="I2" s="423"/>
      <c r="K2" s="464" t="s">
        <v>372</v>
      </c>
      <c r="L2" s="464"/>
      <c r="M2" s="464"/>
      <c r="N2" s="464"/>
      <c r="O2" s="464"/>
      <c r="P2" s="464"/>
      <c r="Q2" s="464"/>
      <c r="R2" s="464"/>
      <c r="S2" s="464"/>
      <c r="T2" s="464"/>
      <c r="U2" s="464"/>
    </row>
    <row r="3" spans="1:11" ht="15" customHeight="1">
      <c r="A3" s="465" t="s">
        <v>371</v>
      </c>
      <c r="B3" s="447"/>
      <c r="C3" s="447"/>
      <c r="D3" s="447"/>
      <c r="E3" s="447"/>
      <c r="F3" s="447"/>
      <c r="G3" s="447"/>
      <c r="H3" s="447"/>
      <c r="I3" s="447"/>
      <c r="K3" s="86" t="s">
        <v>359</v>
      </c>
    </row>
    <row r="4" spans="1:11" ht="15" customHeight="1">
      <c r="A4" s="466"/>
      <c r="B4" s="466"/>
      <c r="C4" s="466"/>
      <c r="D4" s="466"/>
      <c r="E4" s="466"/>
      <c r="F4" s="466"/>
      <c r="G4" s="466"/>
      <c r="H4" s="466"/>
      <c r="I4" s="466"/>
      <c r="K4" s="86" t="s">
        <v>265</v>
      </c>
    </row>
    <row r="5" spans="1:21" ht="18" customHeight="1" thickBot="1">
      <c r="A5" s="200"/>
      <c r="B5" s="200"/>
      <c r="I5" s="56" t="s">
        <v>0</v>
      </c>
      <c r="M5" s="135"/>
      <c r="N5" s="135"/>
      <c r="O5" s="135"/>
      <c r="P5" s="135"/>
      <c r="Q5" s="135"/>
      <c r="R5" s="135"/>
      <c r="S5" s="135"/>
      <c r="T5" s="135"/>
      <c r="U5" s="223" t="s">
        <v>378</v>
      </c>
    </row>
    <row r="6" spans="2:21" ht="15" customHeight="1">
      <c r="B6" s="39"/>
      <c r="C6" s="201" t="s">
        <v>1</v>
      </c>
      <c r="D6" s="462" t="s">
        <v>14</v>
      </c>
      <c r="E6" s="462" t="s">
        <v>15</v>
      </c>
      <c r="F6" s="462" t="s">
        <v>2</v>
      </c>
      <c r="G6" s="462" t="s">
        <v>20</v>
      </c>
      <c r="H6" s="463" t="s">
        <v>16</v>
      </c>
      <c r="I6" s="457" t="s">
        <v>3</v>
      </c>
      <c r="K6" s="458" t="s">
        <v>373</v>
      </c>
      <c r="L6" s="334"/>
      <c r="M6" s="454" t="s">
        <v>374</v>
      </c>
      <c r="N6" s="462" t="s">
        <v>17</v>
      </c>
      <c r="O6" s="463" t="s">
        <v>360</v>
      </c>
      <c r="P6" s="463" t="s">
        <v>361</v>
      </c>
      <c r="Q6" s="454" t="s">
        <v>375</v>
      </c>
      <c r="R6" s="454" t="s">
        <v>376</v>
      </c>
      <c r="S6" s="462" t="s">
        <v>362</v>
      </c>
      <c r="T6" s="462" t="s">
        <v>363</v>
      </c>
      <c r="U6" s="459" t="s">
        <v>377</v>
      </c>
    </row>
    <row r="7" spans="1:21" ht="15" customHeight="1">
      <c r="A7" s="174" t="s">
        <v>4</v>
      </c>
      <c r="D7" s="455"/>
      <c r="E7" s="456"/>
      <c r="F7" s="456"/>
      <c r="G7" s="456"/>
      <c r="H7" s="425"/>
      <c r="I7" s="335"/>
      <c r="K7" s="370"/>
      <c r="L7" s="371"/>
      <c r="M7" s="455"/>
      <c r="N7" s="455"/>
      <c r="O7" s="424"/>
      <c r="P7" s="424"/>
      <c r="Q7" s="455"/>
      <c r="R7" s="455"/>
      <c r="S7" s="455"/>
      <c r="T7" s="455"/>
      <c r="U7" s="460"/>
    </row>
    <row r="8" spans="1:21" ht="15" customHeight="1">
      <c r="A8" s="113"/>
      <c r="B8" s="433" t="s">
        <v>261</v>
      </c>
      <c r="C8" s="409"/>
      <c r="D8" s="46">
        <v>3895</v>
      </c>
      <c r="E8" s="34">
        <v>8540</v>
      </c>
      <c r="F8" s="34">
        <v>13577</v>
      </c>
      <c r="G8" s="34">
        <v>36204</v>
      </c>
      <c r="H8" s="34">
        <v>2413</v>
      </c>
      <c r="I8" s="307">
        <f aca="true" t="shared" si="0" ref="I8:I16">G8/E8</f>
        <v>4.239344262295082</v>
      </c>
      <c r="K8" s="336"/>
      <c r="L8" s="337"/>
      <c r="M8" s="456"/>
      <c r="N8" s="456"/>
      <c r="O8" s="425"/>
      <c r="P8" s="425"/>
      <c r="Q8" s="456"/>
      <c r="R8" s="456"/>
      <c r="S8" s="456"/>
      <c r="T8" s="456"/>
      <c r="U8" s="461"/>
    </row>
    <row r="9" spans="3:21" ht="15" customHeight="1">
      <c r="C9" s="202"/>
      <c r="D9" s="47"/>
      <c r="E9" s="48"/>
      <c r="F9" s="48"/>
      <c r="G9" s="48"/>
      <c r="H9" s="48"/>
      <c r="I9" s="48"/>
      <c r="K9" s="450" t="s">
        <v>5</v>
      </c>
      <c r="L9" s="451"/>
      <c r="M9" s="169"/>
      <c r="N9" s="136"/>
      <c r="O9" s="136"/>
      <c r="P9" s="136"/>
      <c r="Q9" s="136"/>
      <c r="R9" s="136"/>
      <c r="S9" s="136"/>
      <c r="T9" s="136"/>
      <c r="U9" s="136"/>
    </row>
    <row r="10" spans="2:21" ht="15" customHeight="1">
      <c r="B10" s="403" t="s">
        <v>262</v>
      </c>
      <c r="C10" s="395"/>
      <c r="D10" s="44">
        <v>4543</v>
      </c>
      <c r="E10" s="35">
        <v>10322</v>
      </c>
      <c r="F10" s="35">
        <v>12090</v>
      </c>
      <c r="G10" s="35">
        <v>29653</v>
      </c>
      <c r="H10" s="35">
        <v>2954</v>
      </c>
      <c r="I10" s="307">
        <f>G10/E10</f>
        <v>2.8727959697733</v>
      </c>
      <c r="K10" s="39"/>
      <c r="L10" s="196" t="s">
        <v>379</v>
      </c>
      <c r="M10" s="51">
        <v>93.4</v>
      </c>
      <c r="N10" s="52">
        <v>90.1</v>
      </c>
      <c r="O10" s="52">
        <v>85.6</v>
      </c>
      <c r="P10" s="52">
        <v>92.9</v>
      </c>
      <c r="Q10" s="53" t="s">
        <v>223</v>
      </c>
      <c r="R10" s="52">
        <v>93.9</v>
      </c>
      <c r="S10" s="52">
        <v>72.8</v>
      </c>
      <c r="T10" s="52">
        <v>123.5</v>
      </c>
      <c r="U10" s="52">
        <v>100.9</v>
      </c>
    </row>
    <row r="11" spans="3:21" ht="15" customHeight="1">
      <c r="C11" s="202"/>
      <c r="D11" s="47"/>
      <c r="E11" s="48"/>
      <c r="F11" s="48"/>
      <c r="G11" s="48"/>
      <c r="H11" s="48"/>
      <c r="I11" s="48"/>
      <c r="K11" s="39"/>
      <c r="L11" s="190">
        <v>4</v>
      </c>
      <c r="M11" s="51">
        <v>96.2</v>
      </c>
      <c r="N11" s="52">
        <v>94</v>
      </c>
      <c r="O11" s="52">
        <v>93.4</v>
      </c>
      <c r="P11" s="52">
        <v>95</v>
      </c>
      <c r="Q11" s="53" t="s">
        <v>223</v>
      </c>
      <c r="R11" s="52">
        <v>93.2</v>
      </c>
      <c r="S11" s="52">
        <v>82.4</v>
      </c>
      <c r="T11" s="52">
        <v>124.1</v>
      </c>
      <c r="U11" s="52">
        <v>101</v>
      </c>
    </row>
    <row r="12" spans="2:21" ht="15" customHeight="1">
      <c r="B12" s="403" t="s">
        <v>263</v>
      </c>
      <c r="C12" s="395"/>
      <c r="D12" s="44">
        <v>4640</v>
      </c>
      <c r="E12" s="35">
        <v>10718</v>
      </c>
      <c r="F12" s="35">
        <v>12844</v>
      </c>
      <c r="G12" s="35">
        <v>31561</v>
      </c>
      <c r="H12" s="35">
        <v>3297</v>
      </c>
      <c r="I12" s="307">
        <f t="shared" si="0"/>
        <v>2.9446725135286433</v>
      </c>
      <c r="K12" s="39"/>
      <c r="L12" s="165">
        <v>5</v>
      </c>
      <c r="M12" s="51">
        <v>95.3</v>
      </c>
      <c r="N12" s="52">
        <v>93.4</v>
      </c>
      <c r="O12" s="52">
        <v>95.7</v>
      </c>
      <c r="P12" s="52">
        <v>94.3</v>
      </c>
      <c r="Q12" s="53" t="s">
        <v>223</v>
      </c>
      <c r="R12" s="52">
        <v>95.9</v>
      </c>
      <c r="S12" s="52">
        <v>78.7</v>
      </c>
      <c r="T12" s="52">
        <v>114</v>
      </c>
      <c r="U12" s="52">
        <v>99.4</v>
      </c>
    </row>
    <row r="13" spans="3:21" ht="15" customHeight="1">
      <c r="C13" s="202"/>
      <c r="D13" s="47"/>
      <c r="E13" s="48"/>
      <c r="F13" s="48"/>
      <c r="G13" s="48"/>
      <c r="H13" s="48"/>
      <c r="I13" s="48"/>
      <c r="K13" s="39"/>
      <c r="L13" s="165">
        <v>6</v>
      </c>
      <c r="M13" s="51">
        <v>98.7</v>
      </c>
      <c r="N13" s="52">
        <v>98.4</v>
      </c>
      <c r="O13" s="52">
        <v>99.6</v>
      </c>
      <c r="P13" s="52">
        <v>97</v>
      </c>
      <c r="Q13" s="53" t="s">
        <v>223</v>
      </c>
      <c r="R13" s="52">
        <v>101.4</v>
      </c>
      <c r="S13" s="52">
        <v>94.7</v>
      </c>
      <c r="T13" s="52">
        <v>107.9</v>
      </c>
      <c r="U13" s="52">
        <v>99.6</v>
      </c>
    </row>
    <row r="14" spans="2:21" ht="15" customHeight="1">
      <c r="B14" s="403" t="s">
        <v>264</v>
      </c>
      <c r="C14" s="395"/>
      <c r="D14" s="44">
        <v>5385</v>
      </c>
      <c r="E14" s="35">
        <v>12531</v>
      </c>
      <c r="F14" s="35">
        <v>15061</v>
      </c>
      <c r="G14" s="35">
        <v>37282</v>
      </c>
      <c r="H14" s="35">
        <v>3631</v>
      </c>
      <c r="I14" s="307">
        <f t="shared" si="0"/>
        <v>2.9751815497566034</v>
      </c>
      <c r="K14" s="39"/>
      <c r="L14" s="165">
        <v>7</v>
      </c>
      <c r="M14" s="51">
        <v>100</v>
      </c>
      <c r="N14" s="52">
        <v>100</v>
      </c>
      <c r="O14" s="52">
        <v>100</v>
      </c>
      <c r="P14" s="52">
        <v>100</v>
      </c>
      <c r="Q14" s="53" t="s">
        <v>223</v>
      </c>
      <c r="R14" s="52">
        <v>100</v>
      </c>
      <c r="S14" s="52">
        <v>100</v>
      </c>
      <c r="T14" s="52">
        <v>100</v>
      </c>
      <c r="U14" s="52">
        <v>100</v>
      </c>
    </row>
    <row r="15" spans="2:21" ht="15" customHeight="1">
      <c r="B15" s="202"/>
      <c r="C15" s="202"/>
      <c r="D15" s="47"/>
      <c r="E15" s="48"/>
      <c r="F15" s="48"/>
      <c r="G15" s="48"/>
      <c r="H15" s="48"/>
      <c r="I15" s="48"/>
      <c r="K15" s="39"/>
      <c r="L15" s="225">
        <v>8</v>
      </c>
      <c r="M15" s="314">
        <f>AVERAGE(M17:M29)</f>
        <v>98.33333333333333</v>
      </c>
      <c r="N15" s="315">
        <f>AVERAGE(N17:N29)</f>
        <v>97.70833333333333</v>
      </c>
      <c r="O15" s="315">
        <f>AVERAGE(O17:O29)</f>
        <v>103.70833333333333</v>
      </c>
      <c r="P15" s="315">
        <f>AVERAGE(P17:P29)</f>
        <v>101.5</v>
      </c>
      <c r="Q15" s="22" t="s">
        <v>223</v>
      </c>
      <c r="R15" s="315">
        <f>AVERAGE(R17:R29)</f>
        <v>100.08333333333333</v>
      </c>
      <c r="S15" s="315">
        <f>AVERAGE(S17:S29)</f>
        <v>77.60000000000001</v>
      </c>
      <c r="T15" s="315">
        <f>AVERAGE(T17:T29)</f>
        <v>97.69166666666666</v>
      </c>
      <c r="U15" s="315">
        <f>AVERAGE(U17:U29)</f>
        <v>99.52499999999999</v>
      </c>
    </row>
    <row r="16" spans="1:21" ht="15" customHeight="1">
      <c r="A16" s="126"/>
      <c r="B16" s="348" t="s">
        <v>370</v>
      </c>
      <c r="C16" s="349"/>
      <c r="D16" s="221">
        <v>5871</v>
      </c>
      <c r="E16" s="222">
        <v>13277</v>
      </c>
      <c r="F16" s="222">
        <v>17301</v>
      </c>
      <c r="G16" s="222">
        <v>43955</v>
      </c>
      <c r="H16" s="222">
        <v>4047</v>
      </c>
      <c r="I16" s="309">
        <f t="shared" si="0"/>
        <v>3.3106123371243505</v>
      </c>
      <c r="K16" s="39"/>
      <c r="L16" s="114"/>
      <c r="M16" s="21"/>
      <c r="N16" s="20"/>
      <c r="O16" s="20"/>
      <c r="P16" s="20"/>
      <c r="Q16" s="20"/>
      <c r="R16" s="20"/>
      <c r="S16" s="20"/>
      <c r="T16" s="20"/>
      <c r="U16" s="20"/>
    </row>
    <row r="17" spans="1:21" ht="15" customHeight="1">
      <c r="A17" s="113"/>
      <c r="B17" s="113"/>
      <c r="C17" s="114"/>
      <c r="K17" s="39"/>
      <c r="L17" s="108" t="s">
        <v>380</v>
      </c>
      <c r="M17" s="54">
        <v>76.2</v>
      </c>
      <c r="N17" s="53">
        <v>76.1</v>
      </c>
      <c r="O17" s="53">
        <v>80.7</v>
      </c>
      <c r="P17" s="53">
        <v>78.7</v>
      </c>
      <c r="Q17" s="53" t="s">
        <v>223</v>
      </c>
      <c r="R17" s="53">
        <v>82.5</v>
      </c>
      <c r="S17" s="53">
        <v>60</v>
      </c>
      <c r="T17" s="53">
        <v>69.6</v>
      </c>
      <c r="U17" s="53">
        <v>76</v>
      </c>
    </row>
    <row r="18" spans="1:21" ht="15" customHeight="1">
      <c r="A18" s="452" t="s">
        <v>364</v>
      </c>
      <c r="B18" s="452"/>
      <c r="C18" s="453"/>
      <c r="D18" s="308">
        <f>100*(D16-D14)/D14</f>
        <v>9.025069637883009</v>
      </c>
      <c r="E18" s="308">
        <f>100*(E16-E14)/E14</f>
        <v>5.953235974782539</v>
      </c>
      <c r="F18" s="308">
        <f>100*(F16-F14)/F14</f>
        <v>14.872850408339419</v>
      </c>
      <c r="G18" s="308">
        <f>100*(G16-G14)/G14</f>
        <v>17.898717879942062</v>
      </c>
      <c r="H18" s="308">
        <f>100*(H16-H14)/H14</f>
        <v>11.456898925915725</v>
      </c>
      <c r="I18" s="203" t="s">
        <v>468</v>
      </c>
      <c r="K18" s="39"/>
      <c r="L18" s="226">
        <v>2</v>
      </c>
      <c r="M18" s="54">
        <v>75.3</v>
      </c>
      <c r="N18" s="53">
        <v>75.2</v>
      </c>
      <c r="O18" s="53">
        <v>80.9</v>
      </c>
      <c r="P18" s="53">
        <v>78</v>
      </c>
      <c r="Q18" s="53" t="s">
        <v>223</v>
      </c>
      <c r="R18" s="53">
        <v>76.8</v>
      </c>
      <c r="S18" s="53">
        <v>61.6</v>
      </c>
      <c r="T18" s="53">
        <v>70.7</v>
      </c>
      <c r="U18" s="53">
        <v>75.4</v>
      </c>
    </row>
    <row r="19" spans="1:21" ht="15" customHeight="1">
      <c r="A19" s="86" t="s">
        <v>27</v>
      </c>
      <c r="K19" s="39"/>
      <c r="L19" s="226">
        <v>3</v>
      </c>
      <c r="M19" s="54">
        <v>83.2</v>
      </c>
      <c r="N19" s="53">
        <v>79.1</v>
      </c>
      <c r="O19" s="53">
        <v>96.9</v>
      </c>
      <c r="P19" s="53">
        <v>79.7</v>
      </c>
      <c r="Q19" s="53" t="s">
        <v>223</v>
      </c>
      <c r="R19" s="53">
        <v>83.7</v>
      </c>
      <c r="S19" s="53">
        <v>60.4</v>
      </c>
      <c r="T19" s="53">
        <v>74.1</v>
      </c>
      <c r="U19" s="53">
        <v>91.8</v>
      </c>
    </row>
    <row r="20" spans="1:21" ht="15" customHeight="1">
      <c r="A20" s="88" t="s">
        <v>220</v>
      </c>
      <c r="K20" s="39"/>
      <c r="L20" s="226">
        <v>4</v>
      </c>
      <c r="M20" s="54">
        <v>77.5</v>
      </c>
      <c r="N20" s="53">
        <v>77.6</v>
      </c>
      <c r="O20" s="53">
        <v>85.1</v>
      </c>
      <c r="P20" s="53">
        <v>79.4</v>
      </c>
      <c r="Q20" s="53" t="s">
        <v>223</v>
      </c>
      <c r="R20" s="53">
        <v>81.7</v>
      </c>
      <c r="S20" s="53">
        <v>63.1</v>
      </c>
      <c r="T20" s="53">
        <v>71.7</v>
      </c>
      <c r="U20" s="53">
        <v>77.3</v>
      </c>
    </row>
    <row r="21" spans="11:21" ht="15" customHeight="1">
      <c r="K21" s="39"/>
      <c r="L21" s="226">
        <v>5</v>
      </c>
      <c r="M21" s="54">
        <v>75.3</v>
      </c>
      <c r="N21" s="53">
        <v>75</v>
      </c>
      <c r="O21" s="53">
        <v>80.2</v>
      </c>
      <c r="P21" s="53">
        <v>79</v>
      </c>
      <c r="Q21" s="53" t="s">
        <v>223</v>
      </c>
      <c r="R21" s="53">
        <v>73.4</v>
      </c>
      <c r="S21" s="53">
        <v>61.3</v>
      </c>
      <c r="T21" s="53">
        <v>69.5</v>
      </c>
      <c r="U21" s="53">
        <v>75.8</v>
      </c>
    </row>
    <row r="22" spans="11:21" ht="15" customHeight="1">
      <c r="K22" s="39"/>
      <c r="L22" s="226">
        <v>6</v>
      </c>
      <c r="M22" s="55">
        <v>145.4</v>
      </c>
      <c r="N22" s="56">
        <v>134.5</v>
      </c>
      <c r="O22" s="56">
        <v>124.7</v>
      </c>
      <c r="P22" s="56">
        <v>127.4</v>
      </c>
      <c r="Q22" s="56" t="s">
        <v>223</v>
      </c>
      <c r="R22" s="56">
        <v>157.5</v>
      </c>
      <c r="S22" s="56">
        <v>109.7</v>
      </c>
      <c r="T22" s="56">
        <v>172.2</v>
      </c>
      <c r="U22" s="56">
        <v>168.6</v>
      </c>
    </row>
    <row r="23" spans="5:21" ht="15" customHeight="1">
      <c r="E23" s="39"/>
      <c r="K23" s="39"/>
      <c r="L23" s="227"/>
      <c r="M23" s="54"/>
      <c r="N23" s="53"/>
      <c r="O23" s="53"/>
      <c r="P23" s="53"/>
      <c r="Q23" s="53"/>
      <c r="R23" s="53"/>
      <c r="S23" s="53"/>
      <c r="T23" s="53"/>
      <c r="U23" s="53"/>
    </row>
    <row r="24" spans="5:21" ht="15" customHeight="1">
      <c r="E24" s="29"/>
      <c r="K24" s="39"/>
      <c r="L24" s="226">
        <v>7</v>
      </c>
      <c r="M24" s="54">
        <v>123.7</v>
      </c>
      <c r="N24" s="53">
        <v>135.8</v>
      </c>
      <c r="O24" s="53">
        <v>149.6</v>
      </c>
      <c r="P24" s="53">
        <v>156.8</v>
      </c>
      <c r="Q24" s="53" t="s">
        <v>223</v>
      </c>
      <c r="R24" s="53">
        <v>106</v>
      </c>
      <c r="S24" s="53">
        <v>108.6</v>
      </c>
      <c r="T24" s="53">
        <v>125.7</v>
      </c>
      <c r="U24" s="53">
        <v>97.7</v>
      </c>
    </row>
    <row r="25" spans="11:21" ht="15" customHeight="1">
      <c r="K25" s="39"/>
      <c r="L25" s="226">
        <v>8</v>
      </c>
      <c r="M25" s="54">
        <v>84.2</v>
      </c>
      <c r="N25" s="53">
        <v>82.5</v>
      </c>
      <c r="O25" s="53">
        <v>87</v>
      </c>
      <c r="P25" s="53">
        <v>86.4</v>
      </c>
      <c r="Q25" s="53" t="s">
        <v>223</v>
      </c>
      <c r="R25" s="53">
        <v>90.3</v>
      </c>
      <c r="S25" s="53">
        <v>61.6</v>
      </c>
      <c r="T25" s="53">
        <v>73.3</v>
      </c>
      <c r="U25" s="53">
        <v>87.8</v>
      </c>
    </row>
    <row r="26" spans="11:21" ht="15" customHeight="1">
      <c r="K26" s="39"/>
      <c r="L26" s="226">
        <v>9</v>
      </c>
      <c r="M26" s="54">
        <v>76.6</v>
      </c>
      <c r="N26" s="53">
        <v>76.9</v>
      </c>
      <c r="O26" s="53">
        <v>80.1</v>
      </c>
      <c r="P26" s="53">
        <v>81.8</v>
      </c>
      <c r="Q26" s="53" t="s">
        <v>223</v>
      </c>
      <c r="R26" s="53">
        <v>76.4</v>
      </c>
      <c r="S26" s="53">
        <v>61.7</v>
      </c>
      <c r="T26" s="53">
        <v>71.1</v>
      </c>
      <c r="U26" s="53">
        <v>76</v>
      </c>
    </row>
    <row r="27" spans="11:21" ht="15" customHeight="1">
      <c r="K27" s="39"/>
      <c r="L27" s="226">
        <v>10</v>
      </c>
      <c r="M27" s="54">
        <v>76.8</v>
      </c>
      <c r="N27" s="53">
        <v>77.1</v>
      </c>
      <c r="O27" s="53">
        <v>82.4</v>
      </c>
      <c r="P27" s="53">
        <v>80.9</v>
      </c>
      <c r="Q27" s="53" t="s">
        <v>223</v>
      </c>
      <c r="R27" s="53">
        <v>76.4</v>
      </c>
      <c r="S27" s="53">
        <v>63.1</v>
      </c>
      <c r="T27" s="53">
        <v>71.6</v>
      </c>
      <c r="U27" s="53">
        <v>76.1</v>
      </c>
    </row>
    <row r="28" spans="11:21" ht="15" customHeight="1">
      <c r="K28" s="39"/>
      <c r="L28" s="226">
        <v>11</v>
      </c>
      <c r="M28" s="54">
        <v>81</v>
      </c>
      <c r="N28" s="53">
        <v>82.8</v>
      </c>
      <c r="O28" s="53">
        <v>81.6</v>
      </c>
      <c r="P28" s="53">
        <v>88.2</v>
      </c>
      <c r="Q28" s="53" t="s">
        <v>223</v>
      </c>
      <c r="R28" s="53">
        <v>77.4</v>
      </c>
      <c r="S28" s="53">
        <v>77.7</v>
      </c>
      <c r="T28" s="53">
        <v>68.6</v>
      </c>
      <c r="U28" s="53">
        <v>77</v>
      </c>
    </row>
    <row r="29" spans="11:21" ht="15" customHeight="1">
      <c r="K29" s="204"/>
      <c r="L29" s="226">
        <v>12</v>
      </c>
      <c r="M29" s="55">
        <v>204.8</v>
      </c>
      <c r="N29" s="56">
        <v>199.9</v>
      </c>
      <c r="O29" s="56">
        <v>215.3</v>
      </c>
      <c r="P29" s="56">
        <v>201.7</v>
      </c>
      <c r="Q29" s="56" t="s">
        <v>223</v>
      </c>
      <c r="R29" s="56">
        <v>218.9</v>
      </c>
      <c r="S29" s="56">
        <v>142.4</v>
      </c>
      <c r="T29" s="56">
        <v>234.2</v>
      </c>
      <c r="U29" s="56">
        <v>214.8</v>
      </c>
    </row>
    <row r="30" spans="11:21" ht="15" customHeight="1">
      <c r="K30" s="441" t="s">
        <v>7</v>
      </c>
      <c r="L30" s="442"/>
      <c r="M30" s="18"/>
      <c r="N30" s="20"/>
      <c r="O30" s="20"/>
      <c r="P30" s="20"/>
      <c r="Q30" s="20"/>
      <c r="R30" s="20"/>
      <c r="S30" s="20"/>
      <c r="T30" s="20"/>
      <c r="U30" s="20"/>
    </row>
    <row r="31" spans="1:21" ht="15" customHeight="1">
      <c r="A31" s="423"/>
      <c r="B31" s="423"/>
      <c r="C31" s="423"/>
      <c r="D31" s="423"/>
      <c r="E31" s="423"/>
      <c r="F31" s="423"/>
      <c r="G31" s="423"/>
      <c r="H31" s="423"/>
      <c r="I31" s="423"/>
      <c r="K31" s="39"/>
      <c r="L31" s="196" t="s">
        <v>379</v>
      </c>
      <c r="M31" s="54">
        <v>95.8</v>
      </c>
      <c r="N31" s="53">
        <v>92.4</v>
      </c>
      <c r="O31" s="53">
        <v>87.8</v>
      </c>
      <c r="P31" s="53">
        <v>95.3</v>
      </c>
      <c r="Q31" s="53" t="s">
        <v>223</v>
      </c>
      <c r="R31" s="53">
        <v>96.3</v>
      </c>
      <c r="S31" s="53">
        <v>74.7</v>
      </c>
      <c r="T31" s="53">
        <v>126.7</v>
      </c>
      <c r="U31" s="53">
        <v>103.5</v>
      </c>
    </row>
    <row r="32" spans="1:21" ht="15" customHeight="1">
      <c r="A32" s="447" t="s">
        <v>21</v>
      </c>
      <c r="B32" s="447"/>
      <c r="C32" s="447"/>
      <c r="D32" s="447"/>
      <c r="E32" s="447"/>
      <c r="F32" s="447"/>
      <c r="G32" s="447"/>
      <c r="H32" s="447"/>
      <c r="I32" s="447"/>
      <c r="K32" s="39"/>
      <c r="L32" s="190">
        <v>4</v>
      </c>
      <c r="M32" s="54">
        <v>97.6</v>
      </c>
      <c r="N32" s="53">
        <v>95.3</v>
      </c>
      <c r="O32" s="53">
        <v>94.7</v>
      </c>
      <c r="P32" s="53">
        <v>96.3</v>
      </c>
      <c r="Q32" s="53" t="s">
        <v>223</v>
      </c>
      <c r="R32" s="53">
        <v>94.5</v>
      </c>
      <c r="S32" s="53">
        <v>83.6</v>
      </c>
      <c r="T32" s="53">
        <v>125.9</v>
      </c>
      <c r="U32" s="53">
        <v>102.4</v>
      </c>
    </row>
    <row r="33" spans="9:21" ht="15" customHeight="1" thickBot="1">
      <c r="I33" s="205" t="s">
        <v>128</v>
      </c>
      <c r="K33" s="39"/>
      <c r="L33" s="165">
        <v>5</v>
      </c>
      <c r="M33" s="54">
        <v>95.1</v>
      </c>
      <c r="N33" s="53">
        <v>93.2</v>
      </c>
      <c r="O33" s="53">
        <v>95.5</v>
      </c>
      <c r="P33" s="53">
        <v>94.1</v>
      </c>
      <c r="Q33" s="53" t="s">
        <v>223</v>
      </c>
      <c r="R33" s="53">
        <v>95.7</v>
      </c>
      <c r="S33" s="53">
        <v>78.5</v>
      </c>
      <c r="T33" s="53">
        <v>113.8</v>
      </c>
      <c r="U33" s="53">
        <v>99.2</v>
      </c>
    </row>
    <row r="34" spans="1:21" ht="15" customHeight="1">
      <c r="A34" s="206"/>
      <c r="B34" s="206"/>
      <c r="C34" s="201" t="s">
        <v>18</v>
      </c>
      <c r="D34" s="353" t="s">
        <v>247</v>
      </c>
      <c r="E34" s="426" t="s">
        <v>248</v>
      </c>
      <c r="F34" s="426" t="s">
        <v>249</v>
      </c>
      <c r="G34" s="426" t="s">
        <v>250</v>
      </c>
      <c r="H34" s="429" t="s">
        <v>251</v>
      </c>
      <c r="I34" s="207"/>
      <c r="K34" s="39"/>
      <c r="L34" s="165">
        <v>6</v>
      </c>
      <c r="M34" s="54">
        <v>98.1</v>
      </c>
      <c r="N34" s="53">
        <v>97.8</v>
      </c>
      <c r="O34" s="53">
        <v>99</v>
      </c>
      <c r="P34" s="53">
        <v>96.4</v>
      </c>
      <c r="Q34" s="53" t="s">
        <v>223</v>
      </c>
      <c r="R34" s="53">
        <v>100.8</v>
      </c>
      <c r="S34" s="53">
        <v>94.1</v>
      </c>
      <c r="T34" s="53">
        <v>107.3</v>
      </c>
      <c r="U34" s="53">
        <v>99</v>
      </c>
    </row>
    <row r="35" spans="3:21" ht="15" customHeight="1">
      <c r="C35" s="148"/>
      <c r="D35" s="424"/>
      <c r="E35" s="427"/>
      <c r="F35" s="427"/>
      <c r="G35" s="427"/>
      <c r="H35" s="427"/>
      <c r="I35" s="448" t="s">
        <v>19</v>
      </c>
      <c r="K35" s="39"/>
      <c r="L35" s="165">
        <v>7</v>
      </c>
      <c r="M35" s="57">
        <v>100</v>
      </c>
      <c r="N35" s="58">
        <v>100</v>
      </c>
      <c r="O35" s="58">
        <v>100</v>
      </c>
      <c r="P35" s="58">
        <v>100</v>
      </c>
      <c r="Q35" s="53" t="s">
        <v>223</v>
      </c>
      <c r="R35" s="58">
        <v>100</v>
      </c>
      <c r="S35" s="58">
        <v>100</v>
      </c>
      <c r="T35" s="58">
        <v>100</v>
      </c>
      <c r="U35" s="58">
        <v>100</v>
      </c>
    </row>
    <row r="36" spans="1:21" ht="15" customHeight="1">
      <c r="A36" s="174" t="s">
        <v>365</v>
      </c>
      <c r="B36" s="174"/>
      <c r="C36" s="208"/>
      <c r="D36" s="425"/>
      <c r="E36" s="428"/>
      <c r="F36" s="428"/>
      <c r="G36" s="428"/>
      <c r="H36" s="428"/>
      <c r="I36" s="449"/>
      <c r="K36" s="39"/>
      <c r="L36" s="225">
        <v>8</v>
      </c>
      <c r="M36" s="316">
        <f>AVERAGE(M38:M50)</f>
        <v>99.05000000000001</v>
      </c>
      <c r="N36" s="22">
        <v>98.5</v>
      </c>
      <c r="O36" s="22">
        <f>AVERAGE(O38:O50)</f>
        <v>104.47500000000001</v>
      </c>
      <c r="P36" s="22">
        <v>102.3</v>
      </c>
      <c r="Q36" s="22" t="s">
        <v>223</v>
      </c>
      <c r="R36" s="22">
        <v>100.9</v>
      </c>
      <c r="S36" s="22">
        <f>AVERAGE(S38:S50)</f>
        <v>78.18333333333334</v>
      </c>
      <c r="T36" s="22">
        <v>98.5</v>
      </c>
      <c r="U36" s="22">
        <f>AVERAGE(U38:U50)</f>
        <v>100.25833333333333</v>
      </c>
    </row>
    <row r="37" spans="1:21" ht="15" customHeight="1">
      <c r="A37" s="209"/>
      <c r="B37" s="43"/>
      <c r="C37" s="210" t="s">
        <v>8</v>
      </c>
      <c r="D37" s="46">
        <v>43909</v>
      </c>
      <c r="E37" s="34">
        <v>47416</v>
      </c>
      <c r="F37" s="34">
        <v>49481</v>
      </c>
      <c r="G37" s="34">
        <v>51536</v>
      </c>
      <c r="H37" s="34">
        <v>52859</v>
      </c>
      <c r="I37" s="310">
        <f>100*(H37-G37)/G37</f>
        <v>2.567137534927041</v>
      </c>
      <c r="K37" s="39"/>
      <c r="L37" s="114"/>
      <c r="M37" s="21"/>
      <c r="N37" s="20"/>
      <c r="O37" s="20"/>
      <c r="P37" s="20"/>
      <c r="Q37" s="20"/>
      <c r="R37" s="20"/>
      <c r="S37" s="20"/>
      <c r="T37" s="20"/>
      <c r="U37" s="20"/>
    </row>
    <row r="38" spans="1:21" ht="15" customHeight="1">
      <c r="A38" s="211"/>
      <c r="B38" s="39"/>
      <c r="C38" s="212"/>
      <c r="D38" s="47"/>
      <c r="E38" s="48"/>
      <c r="F38" s="48"/>
      <c r="G38" s="48"/>
      <c r="H38" s="48"/>
      <c r="I38" s="48"/>
      <c r="K38" s="39"/>
      <c r="L38" s="108" t="s">
        <v>380</v>
      </c>
      <c r="M38" s="54">
        <v>77.1</v>
      </c>
      <c r="N38" s="53">
        <v>77</v>
      </c>
      <c r="O38" s="53">
        <v>81.7</v>
      </c>
      <c r="P38" s="53">
        <v>79.7</v>
      </c>
      <c r="Q38" s="53" t="s">
        <v>223</v>
      </c>
      <c r="R38" s="53">
        <v>83.5</v>
      </c>
      <c r="S38" s="53">
        <v>60.7</v>
      </c>
      <c r="T38" s="53">
        <v>70.4</v>
      </c>
      <c r="U38" s="53">
        <v>76.9</v>
      </c>
    </row>
    <row r="39" spans="1:21" ht="15" customHeight="1">
      <c r="A39" s="211"/>
      <c r="B39" s="39"/>
      <c r="C39" s="118" t="s">
        <v>9</v>
      </c>
      <c r="D39" s="35">
        <f>SUM(D41:D43)</f>
        <v>19297</v>
      </c>
      <c r="E39" s="35">
        <f>SUM(E41:E43)</f>
        <v>20877</v>
      </c>
      <c r="F39" s="35">
        <f>SUM(F41:F43)</f>
        <v>21621</v>
      </c>
      <c r="G39" s="35">
        <f>SUM(G41:G43)</f>
        <v>22352</v>
      </c>
      <c r="H39" s="35">
        <f>SUM(H41:H43)</f>
        <v>22483</v>
      </c>
      <c r="I39" s="310">
        <f>100*(H39-G39)/G39</f>
        <v>0.5860773085182533</v>
      </c>
      <c r="K39" s="39"/>
      <c r="L39" s="226">
        <v>2</v>
      </c>
      <c r="M39" s="54">
        <v>76.4</v>
      </c>
      <c r="N39" s="53">
        <v>76.3</v>
      </c>
      <c r="O39" s="53">
        <v>82.1</v>
      </c>
      <c r="P39" s="53">
        <v>79.2</v>
      </c>
      <c r="Q39" s="53" t="s">
        <v>223</v>
      </c>
      <c r="R39" s="53">
        <v>78</v>
      </c>
      <c r="S39" s="53">
        <v>62.5</v>
      </c>
      <c r="T39" s="53">
        <v>71.8</v>
      </c>
      <c r="U39" s="53">
        <v>76.5</v>
      </c>
    </row>
    <row r="40" spans="1:21" ht="15" customHeight="1">
      <c r="A40" s="443" t="s">
        <v>23</v>
      </c>
      <c r="B40" s="39"/>
      <c r="C40" s="212"/>
      <c r="D40" s="47"/>
      <c r="E40" s="48"/>
      <c r="F40" s="48"/>
      <c r="G40" s="48"/>
      <c r="H40" s="48"/>
      <c r="I40" s="48"/>
      <c r="K40" s="39"/>
      <c r="L40" s="226">
        <v>3</v>
      </c>
      <c r="M40" s="54">
        <v>84.4</v>
      </c>
      <c r="N40" s="53">
        <v>80.2</v>
      </c>
      <c r="O40" s="53">
        <v>98.3</v>
      </c>
      <c r="P40" s="53">
        <v>80.8</v>
      </c>
      <c r="Q40" s="53" t="s">
        <v>223</v>
      </c>
      <c r="R40" s="53">
        <v>84.9</v>
      </c>
      <c r="S40" s="53">
        <v>61.3</v>
      </c>
      <c r="T40" s="53">
        <v>75.2</v>
      </c>
      <c r="U40" s="53">
        <v>93.1</v>
      </c>
    </row>
    <row r="41" spans="1:21" ht="15" customHeight="1">
      <c r="A41" s="444"/>
      <c r="B41" s="39"/>
      <c r="C41" s="214" t="s">
        <v>366</v>
      </c>
      <c r="D41" s="44">
        <v>11559</v>
      </c>
      <c r="E41" s="35">
        <v>13976</v>
      </c>
      <c r="F41" s="35">
        <v>15480</v>
      </c>
      <c r="G41" s="35">
        <v>16704</v>
      </c>
      <c r="H41" s="35">
        <v>17186</v>
      </c>
      <c r="I41" s="310">
        <f>100*(H41-G41)/G41</f>
        <v>2.885536398467433</v>
      </c>
      <c r="K41" s="39"/>
      <c r="L41" s="226">
        <v>4</v>
      </c>
      <c r="M41" s="54">
        <v>77.7</v>
      </c>
      <c r="N41" s="53">
        <v>77.8</v>
      </c>
      <c r="O41" s="53">
        <v>85.4</v>
      </c>
      <c r="P41" s="53">
        <v>79.6</v>
      </c>
      <c r="Q41" s="53" t="s">
        <v>223</v>
      </c>
      <c r="R41" s="53">
        <v>81.9</v>
      </c>
      <c r="S41" s="53">
        <v>63.3</v>
      </c>
      <c r="T41" s="53">
        <v>71.9</v>
      </c>
      <c r="U41" s="53">
        <v>77.5</v>
      </c>
    </row>
    <row r="42" spans="1:21" ht="15" customHeight="1">
      <c r="A42" s="444"/>
      <c r="B42" s="39"/>
      <c r="C42" s="214"/>
      <c r="D42" s="47"/>
      <c r="E42" s="48"/>
      <c r="F42" s="48"/>
      <c r="G42" s="48"/>
      <c r="H42" s="48"/>
      <c r="I42" s="48"/>
      <c r="K42" s="39"/>
      <c r="L42" s="226">
        <v>5</v>
      </c>
      <c r="M42" s="54">
        <v>75.8</v>
      </c>
      <c r="N42" s="53">
        <v>75.5</v>
      </c>
      <c r="O42" s="53">
        <v>80.7</v>
      </c>
      <c r="P42" s="53">
        <v>79.5</v>
      </c>
      <c r="Q42" s="53" t="s">
        <v>223</v>
      </c>
      <c r="R42" s="53">
        <v>73.8</v>
      </c>
      <c r="S42" s="53">
        <v>61.7</v>
      </c>
      <c r="T42" s="53">
        <v>69.9</v>
      </c>
      <c r="U42" s="53">
        <v>76.3</v>
      </c>
    </row>
    <row r="43" spans="1:21" ht="15" customHeight="1">
      <c r="A43" s="444"/>
      <c r="B43" s="39"/>
      <c r="C43" s="214" t="s">
        <v>367</v>
      </c>
      <c r="D43" s="44">
        <v>7738</v>
      </c>
      <c r="E43" s="35">
        <v>6901</v>
      </c>
      <c r="F43" s="35">
        <v>6141</v>
      </c>
      <c r="G43" s="35">
        <v>5648</v>
      </c>
      <c r="H43" s="35">
        <v>5297</v>
      </c>
      <c r="I43" s="310">
        <f>100*(H43-G43)/G43</f>
        <v>-6.2145892351274785</v>
      </c>
      <c r="K43" s="39"/>
      <c r="L43" s="226">
        <v>6</v>
      </c>
      <c r="M43" s="54">
        <v>146.7</v>
      </c>
      <c r="N43" s="53">
        <v>135.7</v>
      </c>
      <c r="O43" s="53">
        <v>125.8</v>
      </c>
      <c r="P43" s="53">
        <v>128.6</v>
      </c>
      <c r="Q43" s="53" t="s">
        <v>223</v>
      </c>
      <c r="R43" s="53">
        <v>158.9</v>
      </c>
      <c r="S43" s="53">
        <v>110.7</v>
      </c>
      <c r="T43" s="53">
        <v>173.8</v>
      </c>
      <c r="U43" s="53">
        <v>170.1</v>
      </c>
    </row>
    <row r="44" spans="1:21" ht="15" customHeight="1">
      <c r="A44" s="444"/>
      <c r="B44" s="39"/>
      <c r="C44" s="148"/>
      <c r="D44" s="45"/>
      <c r="E44" s="39"/>
      <c r="F44" s="39"/>
      <c r="G44" s="39"/>
      <c r="H44" s="39"/>
      <c r="I44" s="39"/>
      <c r="K44" s="39"/>
      <c r="L44" s="227"/>
      <c r="M44" s="47"/>
      <c r="N44" s="48"/>
      <c r="O44" s="48"/>
      <c r="P44" s="48"/>
      <c r="Q44" s="48"/>
      <c r="R44" s="48"/>
      <c r="S44" s="48"/>
      <c r="T44" s="48"/>
      <c r="U44" s="48"/>
    </row>
    <row r="45" spans="1:21" ht="15" customHeight="1">
      <c r="A45" s="444"/>
      <c r="B45" s="39"/>
      <c r="C45" s="214" t="s">
        <v>266</v>
      </c>
      <c r="D45" s="44">
        <v>5539</v>
      </c>
      <c r="E45" s="35">
        <v>6949</v>
      </c>
      <c r="F45" s="35">
        <v>7064</v>
      </c>
      <c r="G45" s="35">
        <v>7872</v>
      </c>
      <c r="H45" s="35">
        <v>8235</v>
      </c>
      <c r="I45" s="310">
        <f>100*(H45-G45)/G45</f>
        <v>4.611280487804878</v>
      </c>
      <c r="K45" s="39"/>
      <c r="L45" s="226">
        <v>7</v>
      </c>
      <c r="M45" s="54">
        <v>124.4</v>
      </c>
      <c r="N45" s="53">
        <v>136.6</v>
      </c>
      <c r="O45" s="53">
        <v>150.5</v>
      </c>
      <c r="P45" s="53">
        <v>157.7</v>
      </c>
      <c r="Q45" s="53" t="s">
        <v>223</v>
      </c>
      <c r="R45" s="53">
        <v>106.6</v>
      </c>
      <c r="S45" s="53">
        <v>109.3</v>
      </c>
      <c r="T45" s="53">
        <v>126.5</v>
      </c>
      <c r="U45" s="53">
        <v>98.3</v>
      </c>
    </row>
    <row r="46" spans="1:21" ht="15" customHeight="1">
      <c r="A46" s="444"/>
      <c r="B46" s="39"/>
      <c r="C46" s="214"/>
      <c r="D46" s="47"/>
      <c r="E46" s="48"/>
      <c r="F46" s="48"/>
      <c r="G46" s="48"/>
      <c r="H46" s="48"/>
      <c r="I46" s="215"/>
      <c r="K46" s="39"/>
      <c r="L46" s="226">
        <v>8</v>
      </c>
      <c r="M46" s="54">
        <v>85</v>
      </c>
      <c r="N46" s="53">
        <v>83.2</v>
      </c>
      <c r="O46" s="53">
        <v>87.8</v>
      </c>
      <c r="P46" s="53">
        <v>87.2</v>
      </c>
      <c r="Q46" s="53" t="s">
        <v>223</v>
      </c>
      <c r="R46" s="53">
        <v>91.1</v>
      </c>
      <c r="S46" s="53">
        <v>62.2</v>
      </c>
      <c r="T46" s="53">
        <v>74</v>
      </c>
      <c r="U46" s="53">
        <v>88.6</v>
      </c>
    </row>
    <row r="47" spans="1:21" ht="15" customHeight="1">
      <c r="A47" s="211"/>
      <c r="B47" s="39"/>
      <c r="C47" s="445" t="s">
        <v>22</v>
      </c>
      <c r="D47" s="47"/>
      <c r="E47" s="48"/>
      <c r="F47" s="48"/>
      <c r="G47" s="48"/>
      <c r="H47" s="48"/>
      <c r="I47" s="215"/>
      <c r="K47" s="39"/>
      <c r="L47" s="226">
        <v>9</v>
      </c>
      <c r="M47" s="54">
        <v>77.1</v>
      </c>
      <c r="N47" s="53">
        <v>77.4</v>
      </c>
      <c r="O47" s="53">
        <v>80.7</v>
      </c>
      <c r="P47" s="53">
        <v>82.4</v>
      </c>
      <c r="Q47" s="53" t="s">
        <v>223</v>
      </c>
      <c r="R47" s="53">
        <v>76.9</v>
      </c>
      <c r="S47" s="53">
        <v>62.1</v>
      </c>
      <c r="T47" s="53">
        <v>71.6</v>
      </c>
      <c r="U47" s="53">
        <v>76.5</v>
      </c>
    </row>
    <row r="48" spans="1:21" ht="15" customHeight="1">
      <c r="A48" s="211"/>
      <c r="B48" s="39"/>
      <c r="C48" s="446"/>
      <c r="D48" s="311">
        <f>100*D39/D37</f>
        <v>43.94771003666674</v>
      </c>
      <c r="E48" s="311">
        <f>100*E39/E37</f>
        <v>44.02944153872111</v>
      </c>
      <c r="F48" s="311">
        <f>100*F39/F37</f>
        <v>43.69555991188537</v>
      </c>
      <c r="G48" s="311">
        <f>100*G39/G37</f>
        <v>43.37162371934182</v>
      </c>
      <c r="H48" s="311">
        <f>100*H39/H37</f>
        <v>42.53391097069562</v>
      </c>
      <c r="I48" s="312" t="s">
        <v>469</v>
      </c>
      <c r="K48" s="39"/>
      <c r="L48" s="226">
        <v>10</v>
      </c>
      <c r="M48" s="54">
        <v>77.1</v>
      </c>
      <c r="N48" s="53">
        <v>77.4</v>
      </c>
      <c r="O48" s="53">
        <v>82.7</v>
      </c>
      <c r="P48" s="53">
        <v>81.2</v>
      </c>
      <c r="Q48" s="53" t="s">
        <v>223</v>
      </c>
      <c r="R48" s="53">
        <v>76.7</v>
      </c>
      <c r="S48" s="53">
        <v>63.4</v>
      </c>
      <c r="T48" s="53">
        <v>71.9</v>
      </c>
      <c r="U48" s="53">
        <v>76.4</v>
      </c>
    </row>
    <row r="49" spans="1:21" ht="15" customHeight="1">
      <c r="A49" s="211"/>
      <c r="B49" s="39"/>
      <c r="C49" s="446"/>
      <c r="D49" s="47"/>
      <c r="E49" s="48"/>
      <c r="F49" s="48"/>
      <c r="G49" s="48"/>
      <c r="H49" s="48"/>
      <c r="I49" s="215"/>
      <c r="K49" s="204"/>
      <c r="L49" s="226">
        <v>11</v>
      </c>
      <c r="M49" s="54">
        <v>81.5</v>
      </c>
      <c r="N49" s="53">
        <v>83.3</v>
      </c>
      <c r="O49" s="53">
        <v>82.1</v>
      </c>
      <c r="P49" s="53">
        <v>88.7</v>
      </c>
      <c r="Q49" s="53" t="s">
        <v>223</v>
      </c>
      <c r="R49" s="53">
        <v>77.9</v>
      </c>
      <c r="S49" s="53">
        <v>78.2</v>
      </c>
      <c r="T49" s="53">
        <v>69</v>
      </c>
      <c r="U49" s="53">
        <v>77.5</v>
      </c>
    </row>
    <row r="50" spans="1:21" ht="15" customHeight="1">
      <c r="A50" s="211"/>
      <c r="B50" s="39"/>
      <c r="C50" s="118" t="s">
        <v>11</v>
      </c>
      <c r="D50" s="44">
        <v>18775</v>
      </c>
      <c r="E50" s="35">
        <v>18577</v>
      </c>
      <c r="F50" s="35">
        <v>19857</v>
      </c>
      <c r="G50" s="35">
        <v>20587</v>
      </c>
      <c r="H50" s="35">
        <v>21133</v>
      </c>
      <c r="I50" s="310">
        <f aca="true" t="shared" si="1" ref="I50:I58">100*(H50-G50)/G50</f>
        <v>2.6521591295477727</v>
      </c>
      <c r="K50" s="39"/>
      <c r="L50" s="226">
        <v>12</v>
      </c>
      <c r="M50" s="54">
        <v>205.4</v>
      </c>
      <c r="N50" s="53">
        <v>200.5</v>
      </c>
      <c r="O50" s="53">
        <v>215.9</v>
      </c>
      <c r="P50" s="53">
        <v>202.3</v>
      </c>
      <c r="Q50" s="53" t="s">
        <v>223</v>
      </c>
      <c r="R50" s="53">
        <v>219.6</v>
      </c>
      <c r="S50" s="53">
        <v>142.8</v>
      </c>
      <c r="T50" s="53">
        <v>234.9</v>
      </c>
      <c r="U50" s="53">
        <v>215.4</v>
      </c>
    </row>
    <row r="51" spans="1:21" ht="15" customHeight="1">
      <c r="A51" s="211"/>
      <c r="B51" s="39"/>
      <c r="C51" s="212"/>
      <c r="D51" s="47"/>
      <c r="E51" s="48"/>
      <c r="F51" s="48"/>
      <c r="G51" s="48"/>
      <c r="H51" s="48"/>
      <c r="I51" s="48"/>
      <c r="K51" s="441" t="s">
        <v>10</v>
      </c>
      <c r="L51" s="442"/>
      <c r="M51" s="18"/>
      <c r="N51" s="20"/>
      <c r="O51" s="20"/>
      <c r="P51" s="20"/>
      <c r="Q51" s="20"/>
      <c r="R51" s="20"/>
      <c r="S51" s="20"/>
      <c r="T51" s="20"/>
      <c r="U51" s="20"/>
    </row>
    <row r="52" spans="1:21" ht="15" customHeight="1">
      <c r="A52" s="211"/>
      <c r="B52" s="39"/>
      <c r="C52" s="118" t="s">
        <v>9</v>
      </c>
      <c r="D52" s="35">
        <f>SUM(D54:D56)</f>
        <v>8136</v>
      </c>
      <c r="E52" s="35">
        <f>SUM(E54:E56)</f>
        <v>7883</v>
      </c>
      <c r="F52" s="35">
        <f>SUM(F54:F56)</f>
        <v>8717</v>
      </c>
      <c r="G52" s="35">
        <f>SUM(G54:G56)</f>
        <v>8594</v>
      </c>
      <c r="H52" s="35">
        <f>SUM(H54:H56)</f>
        <v>8743</v>
      </c>
      <c r="I52" s="310">
        <f>100*(H52-G52)/G52</f>
        <v>1.733767744938329</v>
      </c>
      <c r="K52" s="39"/>
      <c r="L52" s="196" t="s">
        <v>379</v>
      </c>
      <c r="M52" s="51">
        <v>98.6</v>
      </c>
      <c r="N52" s="53">
        <v>101.7</v>
      </c>
      <c r="O52" s="53">
        <v>96.5</v>
      </c>
      <c r="P52" s="53">
        <v>101.5</v>
      </c>
      <c r="Q52" s="53" t="s">
        <v>223</v>
      </c>
      <c r="R52" s="53">
        <v>99.2</v>
      </c>
      <c r="S52" s="53">
        <v>108</v>
      </c>
      <c r="T52" s="53">
        <v>101.3</v>
      </c>
      <c r="U52" s="53">
        <v>92.3</v>
      </c>
    </row>
    <row r="53" spans="1:21" ht="15" customHeight="1">
      <c r="A53" s="443" t="s">
        <v>24</v>
      </c>
      <c r="B53" s="39"/>
      <c r="C53" s="212"/>
      <c r="D53" s="47"/>
      <c r="E53" s="48"/>
      <c r="F53" s="48"/>
      <c r="G53" s="48"/>
      <c r="H53" s="48"/>
      <c r="I53" s="48"/>
      <c r="K53" s="39"/>
      <c r="L53" s="190">
        <v>4</v>
      </c>
      <c r="M53" s="51">
        <v>101.7</v>
      </c>
      <c r="N53" s="53">
        <v>104.4</v>
      </c>
      <c r="O53" s="53">
        <v>92.6</v>
      </c>
      <c r="P53" s="53">
        <v>104.9</v>
      </c>
      <c r="Q53" s="53" t="s">
        <v>223</v>
      </c>
      <c r="R53" s="53">
        <v>104.2</v>
      </c>
      <c r="S53" s="53">
        <v>108.6</v>
      </c>
      <c r="T53" s="53">
        <v>106.8</v>
      </c>
      <c r="U53" s="53">
        <v>96.1</v>
      </c>
    </row>
    <row r="54" spans="1:21" ht="15" customHeight="1">
      <c r="A54" s="444"/>
      <c r="B54" s="39"/>
      <c r="C54" s="214" t="s">
        <v>366</v>
      </c>
      <c r="D54" s="44">
        <v>3628</v>
      </c>
      <c r="E54" s="35">
        <v>3852</v>
      </c>
      <c r="F54" s="35">
        <v>4712</v>
      </c>
      <c r="G54" s="35">
        <v>4901</v>
      </c>
      <c r="H54" s="35">
        <v>4937</v>
      </c>
      <c r="I54" s="310">
        <f t="shared" si="1"/>
        <v>0.7345439706182412</v>
      </c>
      <c r="K54" s="39"/>
      <c r="L54" s="165">
        <v>5</v>
      </c>
      <c r="M54" s="54">
        <v>102.8</v>
      </c>
      <c r="N54" s="53">
        <v>104.5</v>
      </c>
      <c r="O54" s="53">
        <v>94.1</v>
      </c>
      <c r="P54" s="53">
        <v>105.7</v>
      </c>
      <c r="Q54" s="53" t="s">
        <v>223</v>
      </c>
      <c r="R54" s="53">
        <v>104</v>
      </c>
      <c r="S54" s="53">
        <v>106.2</v>
      </c>
      <c r="T54" s="53">
        <v>107.5</v>
      </c>
      <c r="U54" s="53">
        <v>99.3</v>
      </c>
    </row>
    <row r="55" spans="1:21" ht="15" customHeight="1">
      <c r="A55" s="444"/>
      <c r="B55" s="39"/>
      <c r="C55" s="214"/>
      <c r="D55" s="47"/>
      <c r="E55" s="48"/>
      <c r="F55" s="48"/>
      <c r="G55" s="48"/>
      <c r="H55" s="48"/>
      <c r="I55" s="48"/>
      <c r="K55" s="39"/>
      <c r="L55" s="165">
        <v>6</v>
      </c>
      <c r="M55" s="55">
        <v>100.2</v>
      </c>
      <c r="N55" s="56">
        <v>101.1</v>
      </c>
      <c r="O55" s="56">
        <v>95.2</v>
      </c>
      <c r="P55" s="56">
        <v>101.5</v>
      </c>
      <c r="Q55" s="53" t="s">
        <v>223</v>
      </c>
      <c r="R55" s="56">
        <v>100.5</v>
      </c>
      <c r="S55" s="56">
        <v>103.9</v>
      </c>
      <c r="T55" s="56">
        <v>101.6</v>
      </c>
      <c r="U55" s="56">
        <v>98.1</v>
      </c>
    </row>
    <row r="56" spans="1:21" ht="15" customHeight="1">
      <c r="A56" s="444"/>
      <c r="B56" s="39"/>
      <c r="C56" s="214" t="s">
        <v>367</v>
      </c>
      <c r="D56" s="44">
        <v>4508</v>
      </c>
      <c r="E56" s="35">
        <v>4031</v>
      </c>
      <c r="F56" s="35">
        <v>4005</v>
      </c>
      <c r="G56" s="35">
        <v>3693</v>
      </c>
      <c r="H56" s="35">
        <v>3806</v>
      </c>
      <c r="I56" s="310">
        <f t="shared" si="1"/>
        <v>3.05984294611427</v>
      </c>
      <c r="K56" s="39"/>
      <c r="L56" s="165">
        <v>7</v>
      </c>
      <c r="M56" s="54">
        <v>100</v>
      </c>
      <c r="N56" s="53">
        <v>100</v>
      </c>
      <c r="O56" s="53">
        <v>100</v>
      </c>
      <c r="P56" s="53">
        <v>100</v>
      </c>
      <c r="Q56" s="53" t="s">
        <v>223</v>
      </c>
      <c r="R56" s="53">
        <v>100</v>
      </c>
      <c r="S56" s="53">
        <v>100</v>
      </c>
      <c r="T56" s="53">
        <v>100</v>
      </c>
      <c r="U56" s="53">
        <v>100</v>
      </c>
    </row>
    <row r="57" spans="1:21" ht="15" customHeight="1">
      <c r="A57" s="444"/>
      <c r="B57" s="39"/>
      <c r="C57" s="148"/>
      <c r="D57" s="47"/>
      <c r="E57" s="48"/>
      <c r="F57" s="48"/>
      <c r="G57" s="48"/>
      <c r="H57" s="48"/>
      <c r="I57" s="48"/>
      <c r="K57" s="39"/>
      <c r="L57" s="225">
        <v>8</v>
      </c>
      <c r="M57" s="316">
        <f>AVERAGE(M59:M71)</f>
        <v>100.58333333333333</v>
      </c>
      <c r="N57" s="22">
        <f>AVERAGE(N59:N71)</f>
        <v>100.50833333333333</v>
      </c>
      <c r="O57" s="22">
        <f>AVERAGE(O59:O71)</f>
        <v>108.40833333333335</v>
      </c>
      <c r="P57" s="22">
        <f>AVERAGE(P59:P71)</f>
        <v>98.00833333333333</v>
      </c>
      <c r="Q57" s="22" t="s">
        <v>223</v>
      </c>
      <c r="R57" s="22">
        <f>AVERAGE(R59:R71)</f>
        <v>102.45833333333333</v>
      </c>
      <c r="S57" s="22">
        <f>AVERAGE(S59:S71)</f>
        <v>101.88333333333334</v>
      </c>
      <c r="T57" s="22">
        <f>AVERAGE(T59:T71)</f>
        <v>102.18333333333334</v>
      </c>
      <c r="U57" s="22">
        <f>AVERAGE(U59:U71)</f>
        <v>100.71666666666665</v>
      </c>
    </row>
    <row r="58" spans="1:21" ht="15" customHeight="1">
      <c r="A58" s="444"/>
      <c r="B58" s="39"/>
      <c r="C58" s="86" t="s">
        <v>368</v>
      </c>
      <c r="D58" s="44">
        <v>1664</v>
      </c>
      <c r="E58" s="35">
        <v>1616</v>
      </c>
      <c r="F58" s="35">
        <v>1830</v>
      </c>
      <c r="G58" s="35">
        <v>1979</v>
      </c>
      <c r="H58" s="35">
        <v>1976</v>
      </c>
      <c r="I58" s="310">
        <f t="shared" si="1"/>
        <v>-0.15159171298635674</v>
      </c>
      <c r="K58" s="39"/>
      <c r="L58" s="114"/>
      <c r="M58" s="21"/>
      <c r="N58" s="20"/>
      <c r="O58" s="20"/>
      <c r="P58" s="20"/>
      <c r="Q58" s="20"/>
      <c r="R58" s="20"/>
      <c r="S58" s="20"/>
      <c r="T58" s="20"/>
      <c r="U58" s="20"/>
    </row>
    <row r="59" spans="1:21" ht="15" customHeight="1">
      <c r="A59" s="444"/>
      <c r="B59" s="39"/>
      <c r="C59" s="214"/>
      <c r="D59" s="216"/>
      <c r="E59" s="38"/>
      <c r="F59" s="38"/>
      <c r="G59" s="48"/>
      <c r="H59" s="48"/>
      <c r="I59" s="217"/>
      <c r="K59" s="39"/>
      <c r="L59" s="108" t="s">
        <v>380</v>
      </c>
      <c r="M59" s="54">
        <v>98.9</v>
      </c>
      <c r="N59" s="53">
        <v>99</v>
      </c>
      <c r="O59" s="53">
        <v>102.1</v>
      </c>
      <c r="P59" s="53">
        <v>97.4</v>
      </c>
      <c r="Q59" s="53" t="s">
        <v>223</v>
      </c>
      <c r="R59" s="53">
        <v>100.6</v>
      </c>
      <c r="S59" s="53">
        <v>100.5</v>
      </c>
      <c r="T59" s="53">
        <v>99.4</v>
      </c>
      <c r="U59" s="53">
        <v>98.8</v>
      </c>
    </row>
    <row r="60" spans="1:21" ht="15" customHeight="1">
      <c r="A60" s="444"/>
      <c r="B60" s="39"/>
      <c r="C60" s="445" t="s">
        <v>22</v>
      </c>
      <c r="D60" s="47"/>
      <c r="E60" s="48"/>
      <c r="F60" s="48"/>
      <c r="G60" s="39"/>
      <c r="H60" s="39"/>
      <c r="I60" s="218"/>
      <c r="K60" s="39"/>
      <c r="L60" s="226">
        <v>2</v>
      </c>
      <c r="M60" s="54">
        <v>99.1</v>
      </c>
      <c r="N60" s="53">
        <v>99.2</v>
      </c>
      <c r="O60" s="53">
        <v>102.1</v>
      </c>
      <c r="P60" s="53">
        <v>97.3</v>
      </c>
      <c r="Q60" s="53" t="s">
        <v>223</v>
      </c>
      <c r="R60" s="53">
        <v>101.9</v>
      </c>
      <c r="S60" s="53">
        <v>100.6</v>
      </c>
      <c r="T60" s="53">
        <v>100.1</v>
      </c>
      <c r="U60" s="53">
        <v>99</v>
      </c>
    </row>
    <row r="61" spans="1:21" ht="15" customHeight="1">
      <c r="A61" s="213"/>
      <c r="B61" s="39"/>
      <c r="C61" s="446"/>
      <c r="D61" s="218">
        <f>100*D52/D50</f>
        <v>43.334221038615176</v>
      </c>
      <c r="E61" s="218">
        <f>100*E52/E50</f>
        <v>42.43419281907735</v>
      </c>
      <c r="F61" s="218">
        <f>100*F52/F50</f>
        <v>43.898876970337916</v>
      </c>
      <c r="G61" s="218">
        <f>100*G52/G50</f>
        <v>41.744790401709814</v>
      </c>
      <c r="H61" s="218">
        <f>100*H52/H50</f>
        <v>41.37131500496853</v>
      </c>
      <c r="I61" s="312" t="s">
        <v>470</v>
      </c>
      <c r="K61" s="39"/>
      <c r="L61" s="226">
        <v>3</v>
      </c>
      <c r="M61" s="54">
        <v>98.9</v>
      </c>
      <c r="N61" s="53">
        <v>99.3</v>
      </c>
      <c r="O61" s="53">
        <v>101.3</v>
      </c>
      <c r="P61" s="53">
        <v>97.6</v>
      </c>
      <c r="Q61" s="53" t="s">
        <v>223</v>
      </c>
      <c r="R61" s="53">
        <v>101.6</v>
      </c>
      <c r="S61" s="53">
        <v>100.6</v>
      </c>
      <c r="T61" s="53">
        <v>100.9</v>
      </c>
      <c r="U61" s="53">
        <v>98.3</v>
      </c>
    </row>
    <row r="62" spans="1:21" ht="15" customHeight="1">
      <c r="A62" s="211"/>
      <c r="B62" s="39"/>
      <c r="C62" s="446"/>
      <c r="D62" s="48"/>
      <c r="E62" s="48"/>
      <c r="F62" s="48"/>
      <c r="G62" s="48"/>
      <c r="H62" s="48"/>
      <c r="I62" s="48"/>
      <c r="K62" s="39"/>
      <c r="L62" s="226">
        <v>4</v>
      </c>
      <c r="M62" s="54">
        <v>101.4</v>
      </c>
      <c r="N62" s="53">
        <v>101.8</v>
      </c>
      <c r="O62" s="53">
        <v>110.6</v>
      </c>
      <c r="P62" s="53">
        <v>99.2</v>
      </c>
      <c r="Q62" s="53" t="s">
        <v>223</v>
      </c>
      <c r="R62" s="53">
        <v>103.1</v>
      </c>
      <c r="S62" s="53">
        <v>103.6</v>
      </c>
      <c r="T62" s="53">
        <v>103.4</v>
      </c>
      <c r="U62" s="53">
        <v>100.4</v>
      </c>
    </row>
    <row r="63" spans="1:21" ht="15" customHeight="1">
      <c r="A63" s="219"/>
      <c r="B63" s="174"/>
      <c r="C63" s="123" t="s">
        <v>12</v>
      </c>
      <c r="D63" s="313">
        <f>100*D52/D39</f>
        <v>42.161994092345964</v>
      </c>
      <c r="E63" s="313">
        <f>100*E52/E39</f>
        <v>37.75925659817023</v>
      </c>
      <c r="F63" s="313">
        <f>100*F52/F39</f>
        <v>40.317284121918505</v>
      </c>
      <c r="G63" s="313">
        <f>100*G52/G39</f>
        <v>38.44846098783107</v>
      </c>
      <c r="H63" s="313">
        <f>100*H52/H39</f>
        <v>38.88715918694125</v>
      </c>
      <c r="I63" s="50" t="s">
        <v>471</v>
      </c>
      <c r="K63" s="39"/>
      <c r="L63" s="226">
        <v>5</v>
      </c>
      <c r="M63" s="54">
        <v>101.5</v>
      </c>
      <c r="N63" s="53">
        <v>101.8</v>
      </c>
      <c r="O63" s="53">
        <v>110.8</v>
      </c>
      <c r="P63" s="53">
        <v>99</v>
      </c>
      <c r="Q63" s="53" t="s">
        <v>223</v>
      </c>
      <c r="R63" s="53">
        <v>103.5</v>
      </c>
      <c r="S63" s="53">
        <v>103.6</v>
      </c>
      <c r="T63" s="53">
        <v>102.6</v>
      </c>
      <c r="U63" s="53">
        <v>100.7</v>
      </c>
    </row>
    <row r="64" spans="1:21" ht="15" customHeight="1">
      <c r="A64" s="220" t="s">
        <v>222</v>
      </c>
      <c r="B64" s="1"/>
      <c r="K64" s="39"/>
      <c r="L64" s="226">
        <v>6</v>
      </c>
      <c r="M64" s="54">
        <v>101.7</v>
      </c>
      <c r="N64" s="53">
        <v>101.7</v>
      </c>
      <c r="O64" s="53">
        <v>111.3</v>
      </c>
      <c r="P64" s="53">
        <v>98.6</v>
      </c>
      <c r="Q64" s="53" t="s">
        <v>223</v>
      </c>
      <c r="R64" s="53">
        <v>103.4</v>
      </c>
      <c r="S64" s="53">
        <v>104</v>
      </c>
      <c r="T64" s="53">
        <v>104.4</v>
      </c>
      <c r="U64" s="53">
        <v>101.4</v>
      </c>
    </row>
    <row r="65" spans="1:21" ht="15" customHeight="1">
      <c r="A65" s="220" t="s">
        <v>232</v>
      </c>
      <c r="K65" s="39"/>
      <c r="L65" s="227"/>
      <c r="M65" s="47"/>
      <c r="N65" s="48"/>
      <c r="O65" s="48"/>
      <c r="P65" s="48"/>
      <c r="Q65" s="48"/>
      <c r="R65" s="48"/>
      <c r="S65" s="48"/>
      <c r="T65" s="48"/>
      <c r="U65" s="48"/>
    </row>
    <row r="66" spans="1:21" ht="15" customHeight="1">
      <c r="A66" s="202" t="s">
        <v>369</v>
      </c>
      <c r="I66" s="67"/>
      <c r="K66" s="39"/>
      <c r="L66" s="226">
        <v>7</v>
      </c>
      <c r="M66" s="54">
        <v>101.3</v>
      </c>
      <c r="N66" s="53">
        <v>101.4</v>
      </c>
      <c r="O66" s="53">
        <v>111.6</v>
      </c>
      <c r="P66" s="53">
        <v>98.4</v>
      </c>
      <c r="Q66" s="53" t="s">
        <v>223</v>
      </c>
      <c r="R66" s="53">
        <v>103.3</v>
      </c>
      <c r="S66" s="53">
        <v>103.6</v>
      </c>
      <c r="T66" s="53">
        <v>102.3</v>
      </c>
      <c r="U66" s="53">
        <v>101.1</v>
      </c>
    </row>
    <row r="67" spans="1:21" ht="15" customHeight="1">
      <c r="A67" s="88" t="s">
        <v>220</v>
      </c>
      <c r="K67" s="39"/>
      <c r="L67" s="226">
        <v>8</v>
      </c>
      <c r="M67" s="54">
        <v>101.2</v>
      </c>
      <c r="N67" s="53">
        <v>101.1</v>
      </c>
      <c r="O67" s="53">
        <v>111</v>
      </c>
      <c r="P67" s="53">
        <v>98.3</v>
      </c>
      <c r="Q67" s="53" t="s">
        <v>223</v>
      </c>
      <c r="R67" s="53">
        <v>102.6</v>
      </c>
      <c r="S67" s="53">
        <v>103.2</v>
      </c>
      <c r="T67" s="53">
        <v>102.8</v>
      </c>
      <c r="U67" s="53">
        <v>101.5</v>
      </c>
    </row>
    <row r="68" spans="11:21" ht="15" customHeight="1">
      <c r="K68" s="39"/>
      <c r="L68" s="226">
        <v>9</v>
      </c>
      <c r="M68" s="54">
        <v>100.9</v>
      </c>
      <c r="N68" s="53">
        <v>100.5</v>
      </c>
      <c r="O68" s="53">
        <v>110.4</v>
      </c>
      <c r="P68" s="53">
        <v>98.1</v>
      </c>
      <c r="Q68" s="53" t="s">
        <v>223</v>
      </c>
      <c r="R68" s="53">
        <v>102.2</v>
      </c>
      <c r="S68" s="53">
        <v>101.9</v>
      </c>
      <c r="T68" s="53">
        <v>100.2</v>
      </c>
      <c r="U68" s="53">
        <v>101.6</v>
      </c>
    </row>
    <row r="69" spans="11:21" ht="15" customHeight="1">
      <c r="K69" s="39"/>
      <c r="L69" s="226">
        <v>10</v>
      </c>
      <c r="M69" s="54">
        <v>100.9</v>
      </c>
      <c r="N69" s="53">
        <v>100.3</v>
      </c>
      <c r="O69" s="53">
        <v>110.3</v>
      </c>
      <c r="P69" s="53">
        <v>97.7</v>
      </c>
      <c r="Q69" s="53" t="s">
        <v>223</v>
      </c>
      <c r="R69" s="53">
        <v>102.2</v>
      </c>
      <c r="S69" s="53">
        <v>100.8</v>
      </c>
      <c r="T69" s="53">
        <v>103</v>
      </c>
      <c r="U69" s="53">
        <v>102</v>
      </c>
    </row>
    <row r="70" spans="12:21" ht="14.25">
      <c r="L70" s="226">
        <v>11</v>
      </c>
      <c r="M70" s="54">
        <v>100.8</v>
      </c>
      <c r="N70" s="53">
        <v>100.2</v>
      </c>
      <c r="O70" s="53">
        <v>110</v>
      </c>
      <c r="P70" s="53">
        <v>97.5</v>
      </c>
      <c r="Q70" s="53" t="s">
        <v>223</v>
      </c>
      <c r="R70" s="53">
        <v>102.6</v>
      </c>
      <c r="S70" s="53">
        <v>100.3</v>
      </c>
      <c r="T70" s="53">
        <v>103.4</v>
      </c>
      <c r="U70" s="53">
        <v>102.2</v>
      </c>
    </row>
    <row r="71" spans="11:21" ht="14.25">
      <c r="K71" s="207"/>
      <c r="L71" s="228">
        <v>12</v>
      </c>
      <c r="M71" s="59">
        <v>100.4</v>
      </c>
      <c r="N71" s="60">
        <v>99.8</v>
      </c>
      <c r="O71" s="60">
        <v>109.4</v>
      </c>
      <c r="P71" s="60">
        <v>97</v>
      </c>
      <c r="Q71" s="60" t="s">
        <v>223</v>
      </c>
      <c r="R71" s="60">
        <v>102.5</v>
      </c>
      <c r="S71" s="60">
        <v>99.9</v>
      </c>
      <c r="T71" s="60">
        <v>103.7</v>
      </c>
      <c r="U71" s="60">
        <v>101.6</v>
      </c>
    </row>
    <row r="72" ht="14.25">
      <c r="K72" s="86" t="s">
        <v>13</v>
      </c>
    </row>
  </sheetData>
  <sheetProtection/>
  <mergeCells count="40">
    <mergeCell ref="B14:C14"/>
    <mergeCell ref="B16:C16"/>
    <mergeCell ref="A2:I2"/>
    <mergeCell ref="K2:U2"/>
    <mergeCell ref="A3:I4"/>
    <mergeCell ref="D6:D7"/>
    <mergeCell ref="E6:E7"/>
    <mergeCell ref="F6:F7"/>
    <mergeCell ref="G6:G7"/>
    <mergeCell ref="H6:H7"/>
    <mergeCell ref="K30:L30"/>
    <mergeCell ref="B12:C12"/>
    <mergeCell ref="U6:U8"/>
    <mergeCell ref="R6:R8"/>
    <mergeCell ref="T6:T8"/>
    <mergeCell ref="M6:M8"/>
    <mergeCell ref="N6:N8"/>
    <mergeCell ref="S6:S8"/>
    <mergeCell ref="O6:O8"/>
    <mergeCell ref="P6:P8"/>
    <mergeCell ref="H34:H36"/>
    <mergeCell ref="I35:I36"/>
    <mergeCell ref="A31:I31"/>
    <mergeCell ref="K9:L9"/>
    <mergeCell ref="A18:C18"/>
    <mergeCell ref="Q6:Q8"/>
    <mergeCell ref="I6:I7"/>
    <mergeCell ref="K6:L8"/>
    <mergeCell ref="B10:C10"/>
    <mergeCell ref="B8:C8"/>
    <mergeCell ref="K51:L51"/>
    <mergeCell ref="A40:A46"/>
    <mergeCell ref="C47:C49"/>
    <mergeCell ref="A53:A60"/>
    <mergeCell ref="C60:C62"/>
    <mergeCell ref="A32:I32"/>
    <mergeCell ref="D34:D36"/>
    <mergeCell ref="E34:E36"/>
    <mergeCell ref="F34:F36"/>
    <mergeCell ref="G34:G36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5.09765625" style="86" customWidth="1"/>
    <col min="2" max="4" width="9.8984375" style="86" customWidth="1"/>
    <col min="5" max="7" width="10.3984375" style="86" customWidth="1"/>
    <col min="8" max="8" width="10.59765625" style="86" customWidth="1"/>
    <col min="9" max="22" width="9.8984375" style="86" customWidth="1"/>
    <col min="23" max="23" width="10.8984375" style="86" customWidth="1"/>
    <col min="24" max="25" width="9.8984375" style="86" customWidth="1"/>
    <col min="26" max="16384" width="10.59765625" style="86" customWidth="1"/>
  </cols>
  <sheetData>
    <row r="1" spans="1:25" s="85" customFormat="1" ht="19.5" customHeight="1">
      <c r="A1" s="2" t="s">
        <v>64</v>
      </c>
      <c r="Y1" s="3" t="s">
        <v>443</v>
      </c>
    </row>
    <row r="2" spans="1:25" ht="19.5" customHeight="1">
      <c r="A2" s="325" t="s">
        <v>381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8" customHeight="1" thickBot="1">
      <c r="A3" s="86" t="s">
        <v>30</v>
      </c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62" t="s">
        <v>31</v>
      </c>
    </row>
    <row r="4" spans="1:25" ht="17.25" customHeight="1">
      <c r="A4" s="229" t="s">
        <v>32</v>
      </c>
      <c r="B4" s="332" t="s">
        <v>33</v>
      </c>
      <c r="C4" s="333"/>
      <c r="D4" s="334"/>
      <c r="E4" s="332" t="s">
        <v>34</v>
      </c>
      <c r="F4" s="333"/>
      <c r="G4" s="334"/>
      <c r="H4" s="332" t="s">
        <v>35</v>
      </c>
      <c r="I4" s="333"/>
      <c r="J4" s="334"/>
      <c r="K4" s="338" t="s">
        <v>36</v>
      </c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</row>
    <row r="5" spans="1:25" ht="17.25" customHeight="1">
      <c r="A5" s="94"/>
      <c r="B5" s="335"/>
      <c r="C5" s="336"/>
      <c r="D5" s="337"/>
      <c r="E5" s="335"/>
      <c r="F5" s="336"/>
      <c r="G5" s="337"/>
      <c r="H5" s="335"/>
      <c r="I5" s="336"/>
      <c r="J5" s="337"/>
      <c r="K5" s="341" t="s">
        <v>37</v>
      </c>
      <c r="L5" s="342"/>
      <c r="M5" s="343"/>
      <c r="N5" s="341" t="s">
        <v>382</v>
      </c>
      <c r="O5" s="342"/>
      <c r="P5" s="343"/>
      <c r="Q5" s="471" t="s">
        <v>383</v>
      </c>
      <c r="R5" s="342"/>
      <c r="S5" s="343"/>
      <c r="T5" s="472" t="s">
        <v>384</v>
      </c>
      <c r="U5" s="473"/>
      <c r="V5" s="474"/>
      <c r="W5" s="471" t="s">
        <v>385</v>
      </c>
      <c r="X5" s="342"/>
      <c r="Y5" s="342"/>
    </row>
    <row r="6" spans="1:25" ht="17.25" customHeight="1">
      <c r="A6" s="469" t="s">
        <v>386</v>
      </c>
      <c r="B6" s="468" t="s">
        <v>39</v>
      </c>
      <c r="C6" s="467" t="s">
        <v>40</v>
      </c>
      <c r="D6" s="467" t="s">
        <v>41</v>
      </c>
      <c r="E6" s="468" t="s">
        <v>39</v>
      </c>
      <c r="F6" s="467" t="s">
        <v>40</v>
      </c>
      <c r="G6" s="467" t="s">
        <v>41</v>
      </c>
      <c r="H6" s="468" t="s">
        <v>39</v>
      </c>
      <c r="I6" s="467" t="s">
        <v>40</v>
      </c>
      <c r="J6" s="467" t="s">
        <v>41</v>
      </c>
      <c r="K6" s="468" t="s">
        <v>39</v>
      </c>
      <c r="L6" s="467" t="s">
        <v>40</v>
      </c>
      <c r="M6" s="467" t="s">
        <v>41</v>
      </c>
      <c r="N6" s="468" t="s">
        <v>39</v>
      </c>
      <c r="O6" s="467" t="s">
        <v>40</v>
      </c>
      <c r="P6" s="467" t="s">
        <v>41</v>
      </c>
      <c r="Q6" s="468" t="s">
        <v>39</v>
      </c>
      <c r="R6" s="467" t="s">
        <v>40</v>
      </c>
      <c r="S6" s="467" t="s">
        <v>41</v>
      </c>
      <c r="T6" s="468" t="s">
        <v>39</v>
      </c>
      <c r="U6" s="467" t="s">
        <v>40</v>
      </c>
      <c r="V6" s="467" t="s">
        <v>41</v>
      </c>
      <c r="W6" s="468" t="s">
        <v>39</v>
      </c>
      <c r="X6" s="467" t="s">
        <v>40</v>
      </c>
      <c r="Y6" s="408" t="s">
        <v>41</v>
      </c>
    </row>
    <row r="7" spans="1:25" ht="17.25" customHeight="1">
      <c r="A7" s="470"/>
      <c r="B7" s="456"/>
      <c r="C7" s="425"/>
      <c r="D7" s="425"/>
      <c r="E7" s="456"/>
      <c r="F7" s="425"/>
      <c r="G7" s="425"/>
      <c r="H7" s="456"/>
      <c r="I7" s="425"/>
      <c r="J7" s="425"/>
      <c r="K7" s="456"/>
      <c r="L7" s="425"/>
      <c r="M7" s="425"/>
      <c r="N7" s="456"/>
      <c r="O7" s="425"/>
      <c r="P7" s="425"/>
      <c r="Q7" s="456"/>
      <c r="R7" s="425"/>
      <c r="S7" s="425"/>
      <c r="T7" s="456"/>
      <c r="U7" s="425"/>
      <c r="V7" s="425"/>
      <c r="W7" s="456"/>
      <c r="X7" s="425"/>
      <c r="Y7" s="335"/>
    </row>
    <row r="8" spans="1:25" s="4" customFormat="1" ht="17.25" customHeight="1">
      <c r="A8" s="24" t="s">
        <v>388</v>
      </c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</row>
    <row r="9" spans="1:25" ht="17.25" customHeight="1">
      <c r="A9" s="108" t="s">
        <v>387</v>
      </c>
      <c r="B9" s="44">
        <f>SUM(C9:D9)</f>
        <v>366769</v>
      </c>
      <c r="C9" s="35">
        <v>277438</v>
      </c>
      <c r="D9" s="35">
        <v>89331</v>
      </c>
      <c r="E9" s="35">
        <f>SUM(F9:G9)</f>
        <v>363150</v>
      </c>
      <c r="F9" s="35">
        <v>277015</v>
      </c>
      <c r="G9" s="35">
        <v>86135</v>
      </c>
      <c r="H9" s="35">
        <f>SUM(I9:J9)</f>
        <v>425034</v>
      </c>
      <c r="I9" s="35">
        <v>328252</v>
      </c>
      <c r="J9" s="35">
        <v>96782</v>
      </c>
      <c r="K9" s="35">
        <f>SUM(L9:M9)</f>
        <v>317753</v>
      </c>
      <c r="L9" s="35">
        <v>248132</v>
      </c>
      <c r="M9" s="35">
        <v>69621</v>
      </c>
      <c r="N9" s="35">
        <f>SUM(O9:P9)</f>
        <v>245480</v>
      </c>
      <c r="O9" s="35">
        <v>194021</v>
      </c>
      <c r="P9" s="35">
        <v>51459</v>
      </c>
      <c r="Q9" s="35">
        <f>SUM(R9:S9)</f>
        <v>314572</v>
      </c>
      <c r="R9" s="35">
        <v>250567</v>
      </c>
      <c r="S9" s="35">
        <v>64005</v>
      </c>
      <c r="T9" s="35">
        <f>SUM(U9:V9)</f>
        <v>175738</v>
      </c>
      <c r="U9" s="35">
        <v>149432</v>
      </c>
      <c r="V9" s="35">
        <v>26306</v>
      </c>
      <c r="W9" s="35">
        <f>SUM(X9:Y9)</f>
        <v>425100</v>
      </c>
      <c r="X9" s="35">
        <v>311587</v>
      </c>
      <c r="Y9" s="35">
        <v>113513</v>
      </c>
    </row>
    <row r="10" spans="1:25" ht="17.25" customHeight="1">
      <c r="A10" s="143">
        <v>7</v>
      </c>
      <c r="B10" s="44">
        <f aca="true" t="shared" si="0" ref="B10:B66">SUM(C10:D10)</f>
        <v>372824</v>
      </c>
      <c r="C10" s="35">
        <v>284875</v>
      </c>
      <c r="D10" s="35">
        <v>87949</v>
      </c>
      <c r="E10" s="35">
        <f>SUM(F10:G10)</f>
        <v>366923</v>
      </c>
      <c r="F10" s="35">
        <v>283684</v>
      </c>
      <c r="G10" s="35">
        <v>83239</v>
      </c>
      <c r="H10" s="35">
        <f aca="true" t="shared" si="1" ref="H10:H66">SUM(I10:J10)</f>
        <v>416161</v>
      </c>
      <c r="I10" s="35">
        <v>332851</v>
      </c>
      <c r="J10" s="35">
        <v>83310</v>
      </c>
      <c r="K10" s="35">
        <f aca="true" t="shared" si="2" ref="K10:K66">SUM(L10:M10)</f>
        <v>326973</v>
      </c>
      <c r="L10" s="35">
        <v>255440</v>
      </c>
      <c r="M10" s="35">
        <v>71533</v>
      </c>
      <c r="N10" s="35">
        <f aca="true" t="shared" si="3" ref="N10:N66">SUM(O10:P10)</f>
        <v>243317</v>
      </c>
      <c r="O10" s="35">
        <v>199976</v>
      </c>
      <c r="P10" s="35">
        <v>43341</v>
      </c>
      <c r="Q10" s="35">
        <f aca="true" t="shared" si="4" ref="Q10:Q66">SUM(R10:S10)</f>
        <v>313196</v>
      </c>
      <c r="R10" s="35">
        <v>255257</v>
      </c>
      <c r="S10" s="35">
        <v>57939</v>
      </c>
      <c r="T10" s="35">
        <f aca="true" t="shared" si="5" ref="T10:T66">SUM(U10:V10)</f>
        <v>176048</v>
      </c>
      <c r="U10" s="35">
        <v>149825</v>
      </c>
      <c r="V10" s="35">
        <v>26223</v>
      </c>
      <c r="W10" s="35">
        <f aca="true" t="shared" si="6" ref="W10:W66">SUM(X10:Y10)</f>
        <v>428495</v>
      </c>
      <c r="X10" s="35">
        <v>309665</v>
      </c>
      <c r="Y10" s="35">
        <v>118830</v>
      </c>
    </row>
    <row r="11" spans="1:25" s="4" customFormat="1" ht="17.25" customHeight="1">
      <c r="A11" s="162">
        <v>8</v>
      </c>
      <c r="B11" s="240">
        <f t="shared" si="0"/>
        <v>364359</v>
      </c>
      <c r="C11" s="222">
        <v>280494</v>
      </c>
      <c r="D11" s="222">
        <v>83865</v>
      </c>
      <c r="E11" s="222">
        <f>SUM(F11:G11)</f>
        <v>364653</v>
      </c>
      <c r="F11" s="222">
        <v>281765</v>
      </c>
      <c r="G11" s="222">
        <v>82888</v>
      </c>
      <c r="H11" s="222">
        <f t="shared" si="1"/>
        <v>459748</v>
      </c>
      <c r="I11" s="222">
        <v>354665</v>
      </c>
      <c r="J11" s="222">
        <v>105083</v>
      </c>
      <c r="K11" s="222">
        <f t="shared" si="2"/>
        <v>334062</v>
      </c>
      <c r="L11" s="222">
        <v>261951</v>
      </c>
      <c r="M11" s="222">
        <v>72111</v>
      </c>
      <c r="N11" s="222">
        <f t="shared" si="3"/>
        <v>230418</v>
      </c>
      <c r="O11" s="222">
        <v>192612</v>
      </c>
      <c r="P11" s="222">
        <v>37806</v>
      </c>
      <c r="Q11" s="222">
        <f t="shared" si="4"/>
        <v>328123</v>
      </c>
      <c r="R11" s="222">
        <v>272912</v>
      </c>
      <c r="S11" s="222">
        <v>55211</v>
      </c>
      <c r="T11" s="222">
        <f t="shared" si="5"/>
        <v>193471</v>
      </c>
      <c r="U11" s="222">
        <v>160318</v>
      </c>
      <c r="V11" s="222">
        <v>33153</v>
      </c>
      <c r="W11" s="222">
        <f t="shared" si="6"/>
        <v>427494</v>
      </c>
      <c r="X11" s="222">
        <v>322665</v>
      </c>
      <c r="Y11" s="222">
        <v>104829</v>
      </c>
    </row>
    <row r="12" spans="1:25" ht="17.25" customHeight="1">
      <c r="A12" s="29"/>
      <c r="B12" s="6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7.25" customHeight="1">
      <c r="A13" s="108" t="s">
        <v>380</v>
      </c>
      <c r="B13" s="64">
        <f t="shared" si="0"/>
        <v>281637</v>
      </c>
      <c r="C13" s="35">
        <v>276520</v>
      </c>
      <c r="D13" s="35">
        <v>5117</v>
      </c>
      <c r="E13" s="35">
        <f aca="true" t="shared" si="7" ref="E13:E66">SUM(F13:G13)</f>
        <v>284144</v>
      </c>
      <c r="F13" s="35">
        <v>277455</v>
      </c>
      <c r="G13" s="35">
        <v>6689</v>
      </c>
      <c r="H13" s="35">
        <f t="shared" si="1"/>
        <v>358315</v>
      </c>
      <c r="I13" s="35">
        <v>357545</v>
      </c>
      <c r="J13" s="35">
        <v>770</v>
      </c>
      <c r="K13" s="35">
        <f t="shared" si="2"/>
        <v>258503</v>
      </c>
      <c r="L13" s="35">
        <v>252735</v>
      </c>
      <c r="M13" s="35">
        <v>5768</v>
      </c>
      <c r="N13" s="35">
        <f t="shared" si="3"/>
        <v>258711</v>
      </c>
      <c r="O13" s="35">
        <v>197344</v>
      </c>
      <c r="P13" s="35">
        <v>61367</v>
      </c>
      <c r="Q13" s="35">
        <f t="shared" si="4"/>
        <v>269216</v>
      </c>
      <c r="R13" s="35">
        <v>269067</v>
      </c>
      <c r="S13" s="35">
        <v>149</v>
      </c>
      <c r="T13" s="35">
        <f t="shared" si="5"/>
        <v>154153</v>
      </c>
      <c r="U13" s="35">
        <v>154153</v>
      </c>
      <c r="V13" s="30" t="s">
        <v>246</v>
      </c>
      <c r="W13" s="35">
        <f t="shared" si="6"/>
        <v>313961</v>
      </c>
      <c r="X13" s="35">
        <v>313961</v>
      </c>
      <c r="Y13" s="30" t="s">
        <v>246</v>
      </c>
    </row>
    <row r="14" spans="1:25" ht="17.25" customHeight="1">
      <c r="A14" s="232">
        <v>2</v>
      </c>
      <c r="B14" s="64">
        <f t="shared" si="0"/>
        <v>278474</v>
      </c>
      <c r="C14" s="35">
        <v>277807</v>
      </c>
      <c r="D14" s="35">
        <v>667</v>
      </c>
      <c r="E14" s="35">
        <f t="shared" si="7"/>
        <v>280597</v>
      </c>
      <c r="F14" s="35">
        <v>279759</v>
      </c>
      <c r="G14" s="35">
        <v>838</v>
      </c>
      <c r="H14" s="35">
        <f t="shared" si="1"/>
        <v>359287</v>
      </c>
      <c r="I14" s="35">
        <v>358863</v>
      </c>
      <c r="J14" s="35">
        <v>424</v>
      </c>
      <c r="K14" s="35">
        <f t="shared" si="2"/>
        <v>256570</v>
      </c>
      <c r="L14" s="35">
        <v>256446</v>
      </c>
      <c r="M14" s="35">
        <v>124</v>
      </c>
      <c r="N14" s="35">
        <f t="shared" si="3"/>
        <v>186876</v>
      </c>
      <c r="O14" s="35">
        <v>186876</v>
      </c>
      <c r="P14" s="30" t="s">
        <v>246</v>
      </c>
      <c r="Q14" s="35">
        <f t="shared" si="4"/>
        <v>268782</v>
      </c>
      <c r="R14" s="35">
        <v>268094</v>
      </c>
      <c r="S14" s="35">
        <v>688</v>
      </c>
      <c r="T14" s="35">
        <f t="shared" si="5"/>
        <v>162614</v>
      </c>
      <c r="U14" s="35">
        <v>162614</v>
      </c>
      <c r="V14" s="30" t="s">
        <v>446</v>
      </c>
      <c r="W14" s="35">
        <f t="shared" si="6"/>
        <v>333141</v>
      </c>
      <c r="X14" s="35">
        <v>333141</v>
      </c>
      <c r="Y14" s="30" t="s">
        <v>246</v>
      </c>
    </row>
    <row r="15" spans="1:25" ht="17.25" customHeight="1">
      <c r="A15" s="232">
        <v>3</v>
      </c>
      <c r="B15" s="64">
        <f t="shared" si="0"/>
        <v>307721</v>
      </c>
      <c r="C15" s="35">
        <v>278179</v>
      </c>
      <c r="D15" s="35">
        <v>29542</v>
      </c>
      <c r="E15" s="35">
        <f t="shared" si="7"/>
        <v>295259</v>
      </c>
      <c r="F15" s="35">
        <v>280222</v>
      </c>
      <c r="G15" s="35">
        <v>15037</v>
      </c>
      <c r="H15" s="35">
        <f t="shared" si="1"/>
        <v>430230</v>
      </c>
      <c r="I15" s="35">
        <v>368636</v>
      </c>
      <c r="J15" s="35">
        <v>61594</v>
      </c>
      <c r="K15" s="35">
        <f t="shared" si="2"/>
        <v>262125</v>
      </c>
      <c r="L15" s="35">
        <v>258031</v>
      </c>
      <c r="M15" s="35">
        <v>4094</v>
      </c>
      <c r="N15" s="35">
        <f t="shared" si="3"/>
        <v>191157</v>
      </c>
      <c r="O15" s="35">
        <v>191157</v>
      </c>
      <c r="P15" s="30" t="s">
        <v>246</v>
      </c>
      <c r="Q15" s="35">
        <f t="shared" si="4"/>
        <v>266835</v>
      </c>
      <c r="R15" s="35">
        <v>266726</v>
      </c>
      <c r="S15" s="35">
        <v>109</v>
      </c>
      <c r="T15" s="35">
        <f t="shared" si="5"/>
        <v>203213</v>
      </c>
      <c r="U15" s="35">
        <v>166348</v>
      </c>
      <c r="V15" s="30">
        <v>36865</v>
      </c>
      <c r="W15" s="35">
        <f t="shared" si="6"/>
        <v>331463</v>
      </c>
      <c r="X15" s="35">
        <v>331463</v>
      </c>
      <c r="Y15" s="30" t="s">
        <v>246</v>
      </c>
    </row>
    <row r="16" spans="1:25" ht="17.25" customHeight="1">
      <c r="A16" s="232">
        <v>4</v>
      </c>
      <c r="B16" s="64">
        <f t="shared" si="0"/>
        <v>286781</v>
      </c>
      <c r="C16" s="35">
        <v>282814</v>
      </c>
      <c r="D16" s="35">
        <v>3967</v>
      </c>
      <c r="E16" s="35">
        <f t="shared" si="7"/>
        <v>289628</v>
      </c>
      <c r="F16" s="35">
        <v>284134</v>
      </c>
      <c r="G16" s="35">
        <v>5494</v>
      </c>
      <c r="H16" s="35">
        <f t="shared" si="1"/>
        <v>377709</v>
      </c>
      <c r="I16" s="35">
        <v>370813</v>
      </c>
      <c r="J16" s="35">
        <v>6896</v>
      </c>
      <c r="K16" s="35">
        <f t="shared" si="2"/>
        <v>261069</v>
      </c>
      <c r="L16" s="35">
        <v>260055</v>
      </c>
      <c r="M16" s="35">
        <v>1014</v>
      </c>
      <c r="N16" s="35">
        <f t="shared" si="3"/>
        <v>191736</v>
      </c>
      <c r="O16" s="35">
        <v>191736</v>
      </c>
      <c r="P16" s="30" t="s">
        <v>246</v>
      </c>
      <c r="Q16" s="35">
        <f t="shared" si="4"/>
        <v>268488</v>
      </c>
      <c r="R16" s="35">
        <v>268488</v>
      </c>
      <c r="S16" s="30" t="s">
        <v>246</v>
      </c>
      <c r="T16" s="35">
        <f t="shared" si="5"/>
        <v>169089</v>
      </c>
      <c r="U16" s="35">
        <v>169089</v>
      </c>
      <c r="V16" s="30" t="s">
        <v>246</v>
      </c>
      <c r="W16" s="35">
        <f t="shared" si="6"/>
        <v>335495</v>
      </c>
      <c r="X16" s="35">
        <v>335495</v>
      </c>
      <c r="Y16" s="30" t="s">
        <v>246</v>
      </c>
    </row>
    <row r="17" spans="1:25" ht="17.25" customHeight="1">
      <c r="A17" s="233"/>
      <c r="B17" s="63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62"/>
    </row>
    <row r="18" spans="1:25" ht="17.25" customHeight="1">
      <c r="A18" s="232">
        <v>5</v>
      </c>
      <c r="B18" s="64">
        <f t="shared" si="0"/>
        <v>278341</v>
      </c>
      <c r="C18" s="35">
        <v>277498</v>
      </c>
      <c r="D18" s="35">
        <v>843</v>
      </c>
      <c r="E18" s="35">
        <f t="shared" si="7"/>
        <v>279651</v>
      </c>
      <c r="F18" s="35">
        <v>278717</v>
      </c>
      <c r="G18" s="35">
        <v>934</v>
      </c>
      <c r="H18" s="35">
        <f t="shared" si="1"/>
        <v>356028</v>
      </c>
      <c r="I18" s="35">
        <v>355172</v>
      </c>
      <c r="J18" s="35">
        <v>856</v>
      </c>
      <c r="K18" s="35">
        <f t="shared" si="2"/>
        <v>259836</v>
      </c>
      <c r="L18" s="35">
        <v>258837</v>
      </c>
      <c r="M18" s="35">
        <v>999</v>
      </c>
      <c r="N18" s="35">
        <f t="shared" si="3"/>
        <v>189527</v>
      </c>
      <c r="O18" s="35">
        <v>188619</v>
      </c>
      <c r="P18" s="35">
        <v>908</v>
      </c>
      <c r="Q18" s="35">
        <f t="shared" si="4"/>
        <v>270894</v>
      </c>
      <c r="R18" s="35">
        <v>269945</v>
      </c>
      <c r="S18" s="35">
        <v>949</v>
      </c>
      <c r="T18" s="35">
        <f t="shared" si="5"/>
        <v>160125</v>
      </c>
      <c r="U18" s="35">
        <v>160125</v>
      </c>
      <c r="V18" s="30" t="s">
        <v>246</v>
      </c>
      <c r="W18" s="35">
        <f t="shared" si="6"/>
        <v>321329</v>
      </c>
      <c r="X18" s="35">
        <v>321329</v>
      </c>
      <c r="Y18" s="30" t="s">
        <v>246</v>
      </c>
    </row>
    <row r="19" spans="1:25" ht="17.25" customHeight="1">
      <c r="A19" s="232">
        <v>6</v>
      </c>
      <c r="B19" s="64">
        <f t="shared" si="0"/>
        <v>537702</v>
      </c>
      <c r="C19" s="35">
        <v>280811</v>
      </c>
      <c r="D19" s="35">
        <v>256891</v>
      </c>
      <c r="E19" s="35">
        <f t="shared" si="7"/>
        <v>501817</v>
      </c>
      <c r="F19" s="35">
        <v>282531</v>
      </c>
      <c r="G19" s="35">
        <v>219286</v>
      </c>
      <c r="H19" s="35">
        <f t="shared" si="1"/>
        <v>553387</v>
      </c>
      <c r="I19" s="35">
        <v>350287</v>
      </c>
      <c r="J19" s="35">
        <v>203100</v>
      </c>
      <c r="K19" s="35">
        <f t="shared" si="2"/>
        <v>418979</v>
      </c>
      <c r="L19" s="35">
        <v>264684</v>
      </c>
      <c r="M19" s="35">
        <v>154295</v>
      </c>
      <c r="N19" s="35">
        <f t="shared" si="3"/>
        <v>193485</v>
      </c>
      <c r="O19" s="35">
        <v>192051</v>
      </c>
      <c r="P19" s="35">
        <v>1434</v>
      </c>
      <c r="Q19" s="35">
        <f t="shared" si="4"/>
        <v>326635</v>
      </c>
      <c r="R19" s="35">
        <v>273810</v>
      </c>
      <c r="S19" s="35">
        <v>52825</v>
      </c>
      <c r="T19" s="35">
        <f t="shared" si="5"/>
        <v>162011</v>
      </c>
      <c r="U19" s="35">
        <v>162011</v>
      </c>
      <c r="V19" s="30" t="s">
        <v>446</v>
      </c>
      <c r="W19" s="35">
        <f t="shared" si="6"/>
        <v>399134</v>
      </c>
      <c r="X19" s="35">
        <v>320788</v>
      </c>
      <c r="Y19" s="35">
        <v>78346</v>
      </c>
    </row>
    <row r="20" spans="1:25" ht="17.25" customHeight="1">
      <c r="A20" s="232">
        <v>7</v>
      </c>
      <c r="B20" s="64">
        <f t="shared" si="0"/>
        <v>457387</v>
      </c>
      <c r="C20" s="35">
        <v>280281</v>
      </c>
      <c r="D20" s="35">
        <v>177106</v>
      </c>
      <c r="E20" s="35">
        <f t="shared" si="7"/>
        <v>506446</v>
      </c>
      <c r="F20" s="35">
        <v>282422</v>
      </c>
      <c r="G20" s="35">
        <v>224024</v>
      </c>
      <c r="H20" s="35">
        <f t="shared" si="1"/>
        <v>664263</v>
      </c>
      <c r="I20" s="35">
        <v>349351</v>
      </c>
      <c r="J20" s="35">
        <v>314912</v>
      </c>
      <c r="K20" s="35">
        <f t="shared" si="2"/>
        <v>515421</v>
      </c>
      <c r="L20" s="35">
        <v>265498</v>
      </c>
      <c r="M20" s="35">
        <v>249923</v>
      </c>
      <c r="N20" s="35">
        <f t="shared" si="3"/>
        <v>344271</v>
      </c>
      <c r="O20" s="35">
        <v>192049</v>
      </c>
      <c r="P20" s="35">
        <v>152222</v>
      </c>
      <c r="Q20" s="35">
        <f t="shared" si="4"/>
        <v>598847</v>
      </c>
      <c r="R20" s="35">
        <v>278033</v>
      </c>
      <c r="S20" s="35">
        <v>320814</v>
      </c>
      <c r="T20" s="35">
        <f t="shared" si="5"/>
        <v>318916</v>
      </c>
      <c r="U20" s="35">
        <v>162013</v>
      </c>
      <c r="V20" s="35">
        <v>156903</v>
      </c>
      <c r="W20" s="35">
        <f t="shared" si="6"/>
        <v>905441</v>
      </c>
      <c r="X20" s="35">
        <v>319967</v>
      </c>
      <c r="Y20" s="35">
        <v>585474</v>
      </c>
    </row>
    <row r="21" spans="1:25" ht="17.25" customHeight="1">
      <c r="A21" s="232">
        <v>8</v>
      </c>
      <c r="B21" s="64">
        <f t="shared" si="0"/>
        <v>311524</v>
      </c>
      <c r="C21" s="35">
        <v>280088</v>
      </c>
      <c r="D21" s="35">
        <v>31436</v>
      </c>
      <c r="E21" s="35">
        <f t="shared" si="7"/>
        <v>307872</v>
      </c>
      <c r="F21" s="35">
        <v>281510</v>
      </c>
      <c r="G21" s="35">
        <v>26362</v>
      </c>
      <c r="H21" s="35">
        <f t="shared" si="1"/>
        <v>386033</v>
      </c>
      <c r="I21" s="35">
        <v>345123</v>
      </c>
      <c r="J21" s="35">
        <v>40910</v>
      </c>
      <c r="K21" s="35">
        <f t="shared" si="2"/>
        <v>283897</v>
      </c>
      <c r="L21" s="35">
        <v>263553</v>
      </c>
      <c r="M21" s="35">
        <v>20344</v>
      </c>
      <c r="N21" s="35">
        <f t="shared" si="3"/>
        <v>257537</v>
      </c>
      <c r="O21" s="35">
        <v>191286</v>
      </c>
      <c r="P21" s="35">
        <v>66251</v>
      </c>
      <c r="Q21" s="35">
        <f t="shared" si="4"/>
        <v>276523</v>
      </c>
      <c r="R21" s="35">
        <v>276523</v>
      </c>
      <c r="S21" s="30" t="s">
        <v>246</v>
      </c>
      <c r="T21" s="35">
        <f t="shared" si="5"/>
        <v>161373</v>
      </c>
      <c r="U21" s="35">
        <v>155946</v>
      </c>
      <c r="V21" s="30">
        <v>5427</v>
      </c>
      <c r="W21" s="35">
        <f t="shared" si="6"/>
        <v>322473</v>
      </c>
      <c r="X21" s="35">
        <v>322473</v>
      </c>
      <c r="Y21" s="30" t="s">
        <v>246</v>
      </c>
    </row>
    <row r="22" spans="1:25" ht="17.25" customHeight="1">
      <c r="A22" s="233"/>
      <c r="B22" s="6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62"/>
    </row>
    <row r="23" spans="1:25" ht="17.25" customHeight="1">
      <c r="A23" s="232">
        <v>9</v>
      </c>
      <c r="B23" s="64">
        <f t="shared" si="0"/>
        <v>283455</v>
      </c>
      <c r="C23" s="35">
        <v>279620</v>
      </c>
      <c r="D23" s="35">
        <v>3835</v>
      </c>
      <c r="E23" s="35">
        <f t="shared" si="7"/>
        <v>286890</v>
      </c>
      <c r="F23" s="35">
        <v>281660</v>
      </c>
      <c r="G23" s="35">
        <v>5230</v>
      </c>
      <c r="H23" s="35">
        <f t="shared" si="1"/>
        <v>355688</v>
      </c>
      <c r="I23" s="35">
        <v>351012</v>
      </c>
      <c r="J23" s="35">
        <v>4676</v>
      </c>
      <c r="K23" s="35">
        <f t="shared" si="2"/>
        <v>268958</v>
      </c>
      <c r="L23" s="35">
        <v>265181</v>
      </c>
      <c r="M23" s="35">
        <v>3777</v>
      </c>
      <c r="N23" s="35">
        <f t="shared" si="3"/>
        <v>188699</v>
      </c>
      <c r="O23" s="35">
        <v>188699</v>
      </c>
      <c r="P23" s="30" t="s">
        <v>246</v>
      </c>
      <c r="Q23" s="35">
        <f t="shared" si="4"/>
        <v>278629</v>
      </c>
      <c r="R23" s="35">
        <v>278629</v>
      </c>
      <c r="S23" s="30" t="s">
        <v>246</v>
      </c>
      <c r="T23" s="35">
        <f t="shared" si="5"/>
        <v>170093</v>
      </c>
      <c r="U23" s="35">
        <v>170093</v>
      </c>
      <c r="V23" s="30" t="s">
        <v>246</v>
      </c>
      <c r="W23" s="35">
        <f t="shared" si="6"/>
        <v>324143</v>
      </c>
      <c r="X23" s="35">
        <v>324143</v>
      </c>
      <c r="Y23" s="30" t="s">
        <v>246</v>
      </c>
    </row>
    <row r="24" spans="1:25" ht="17.25" customHeight="1">
      <c r="A24" s="232">
        <v>10</v>
      </c>
      <c r="B24" s="64">
        <f t="shared" si="0"/>
        <v>283974</v>
      </c>
      <c r="C24" s="35">
        <v>283077</v>
      </c>
      <c r="D24" s="35">
        <v>897</v>
      </c>
      <c r="E24" s="35">
        <f t="shared" si="7"/>
        <v>287518</v>
      </c>
      <c r="F24" s="35">
        <v>286473</v>
      </c>
      <c r="G24" s="35">
        <v>1045</v>
      </c>
      <c r="H24" s="35">
        <f t="shared" si="1"/>
        <v>365483</v>
      </c>
      <c r="I24" s="35">
        <v>364830</v>
      </c>
      <c r="J24" s="35">
        <v>653</v>
      </c>
      <c r="K24" s="35">
        <f t="shared" si="2"/>
        <v>266029</v>
      </c>
      <c r="L24" s="35">
        <v>265983</v>
      </c>
      <c r="M24" s="35">
        <v>46</v>
      </c>
      <c r="N24" s="35">
        <f t="shared" si="3"/>
        <v>193982</v>
      </c>
      <c r="O24" s="35">
        <v>193982</v>
      </c>
      <c r="P24" s="30" t="s">
        <v>246</v>
      </c>
      <c r="Q24" s="35">
        <f t="shared" si="4"/>
        <v>278009</v>
      </c>
      <c r="R24" s="35">
        <v>278009</v>
      </c>
      <c r="S24" s="30" t="s">
        <v>246</v>
      </c>
      <c r="T24" s="35">
        <f t="shared" si="5"/>
        <v>160830</v>
      </c>
      <c r="U24" s="35">
        <v>160830</v>
      </c>
      <c r="V24" s="30" t="s">
        <v>246</v>
      </c>
      <c r="W24" s="35">
        <f t="shared" si="6"/>
        <v>318994</v>
      </c>
      <c r="X24" s="35">
        <v>318994</v>
      </c>
      <c r="Y24" s="30" t="s">
        <v>246</v>
      </c>
    </row>
    <row r="25" spans="1:25" ht="17.25" customHeight="1">
      <c r="A25" s="232">
        <v>11</v>
      </c>
      <c r="B25" s="64">
        <f t="shared" si="0"/>
        <v>299424</v>
      </c>
      <c r="C25" s="35">
        <v>284081</v>
      </c>
      <c r="D25" s="35">
        <v>15343</v>
      </c>
      <c r="E25" s="35">
        <f t="shared" si="7"/>
        <v>309098</v>
      </c>
      <c r="F25" s="35">
        <v>286789</v>
      </c>
      <c r="G25" s="35">
        <v>22309</v>
      </c>
      <c r="H25" s="35">
        <f t="shared" si="1"/>
        <v>362121</v>
      </c>
      <c r="I25" s="35">
        <v>361987</v>
      </c>
      <c r="J25" s="35">
        <v>134</v>
      </c>
      <c r="K25" s="35">
        <f t="shared" si="2"/>
        <v>289836</v>
      </c>
      <c r="L25" s="35">
        <v>267678</v>
      </c>
      <c r="M25" s="35">
        <v>22158</v>
      </c>
      <c r="N25" s="35">
        <f t="shared" si="3"/>
        <v>198035</v>
      </c>
      <c r="O25" s="35">
        <v>198035</v>
      </c>
      <c r="P25" s="30" t="s">
        <v>246</v>
      </c>
      <c r="Q25" s="35">
        <f t="shared" si="4"/>
        <v>282002</v>
      </c>
      <c r="R25" s="35">
        <v>279496</v>
      </c>
      <c r="S25" s="35">
        <v>2506</v>
      </c>
      <c r="T25" s="35">
        <f t="shared" si="5"/>
        <v>159213</v>
      </c>
      <c r="U25" s="35">
        <v>159213</v>
      </c>
      <c r="V25" s="30" t="s">
        <v>246</v>
      </c>
      <c r="W25" s="35">
        <f t="shared" si="6"/>
        <v>325976</v>
      </c>
      <c r="X25" s="35">
        <v>325976</v>
      </c>
      <c r="Y25" s="30" t="s">
        <v>246</v>
      </c>
    </row>
    <row r="26" spans="1:25" ht="17.25" customHeight="1">
      <c r="A26" s="232">
        <v>12</v>
      </c>
      <c r="B26" s="64">
        <f t="shared" si="0"/>
        <v>757321</v>
      </c>
      <c r="C26" s="35">
        <v>282695</v>
      </c>
      <c r="D26" s="35">
        <v>474626</v>
      </c>
      <c r="E26" s="35">
        <f t="shared" si="7"/>
        <v>745770</v>
      </c>
      <c r="F26" s="35">
        <v>284975</v>
      </c>
      <c r="G26" s="35">
        <v>460795</v>
      </c>
      <c r="H26" s="35">
        <f t="shared" si="1"/>
        <v>955670</v>
      </c>
      <c r="I26" s="35">
        <v>350622</v>
      </c>
      <c r="J26" s="35">
        <v>605048</v>
      </c>
      <c r="K26" s="35">
        <f t="shared" si="2"/>
        <v>663033</v>
      </c>
      <c r="L26" s="35">
        <v>266072</v>
      </c>
      <c r="M26" s="35">
        <v>396961</v>
      </c>
      <c r="N26" s="35">
        <f t="shared" si="3"/>
        <v>430621</v>
      </c>
      <c r="O26" s="35">
        <v>199478</v>
      </c>
      <c r="P26" s="35">
        <v>231143</v>
      </c>
      <c r="Q26" s="35">
        <f t="shared" si="4"/>
        <v>571185</v>
      </c>
      <c r="R26" s="35">
        <v>275983</v>
      </c>
      <c r="S26" s="35">
        <v>295202</v>
      </c>
      <c r="T26" s="35">
        <f t="shared" si="5"/>
        <v>354653</v>
      </c>
      <c r="U26" s="35">
        <v>155471</v>
      </c>
      <c r="V26" s="35">
        <v>199182</v>
      </c>
      <c r="W26" s="35">
        <f t="shared" si="6"/>
        <v>913442</v>
      </c>
      <c r="X26" s="35">
        <v>321310</v>
      </c>
      <c r="Y26" s="35">
        <v>592132</v>
      </c>
    </row>
    <row r="27" spans="1:25" ht="17.25" customHeight="1">
      <c r="A27" s="232"/>
      <c r="B27" s="6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0"/>
    </row>
    <row r="28" spans="1:25" s="4" customFormat="1" ht="17.25" customHeight="1">
      <c r="A28" s="24" t="s">
        <v>42</v>
      </c>
      <c r="B28" s="6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29"/>
    </row>
    <row r="29" spans="1:25" ht="17.25" customHeight="1">
      <c r="A29" s="108" t="s">
        <v>387</v>
      </c>
      <c r="B29" s="64">
        <f t="shared" si="0"/>
        <v>449731</v>
      </c>
      <c r="C29" s="35">
        <v>338240</v>
      </c>
      <c r="D29" s="35">
        <v>111491</v>
      </c>
      <c r="E29" s="35">
        <f t="shared" si="7"/>
        <v>444593</v>
      </c>
      <c r="F29" s="35">
        <v>336936</v>
      </c>
      <c r="G29" s="35">
        <v>107657</v>
      </c>
      <c r="H29" s="35">
        <f t="shared" si="1"/>
        <v>464831</v>
      </c>
      <c r="I29" s="35">
        <v>358259</v>
      </c>
      <c r="J29" s="35">
        <v>106572</v>
      </c>
      <c r="K29" s="35">
        <f t="shared" si="2"/>
        <v>396802</v>
      </c>
      <c r="L29" s="35">
        <v>309208</v>
      </c>
      <c r="M29" s="35">
        <v>87594</v>
      </c>
      <c r="N29" s="35">
        <f t="shared" si="3"/>
        <v>362186</v>
      </c>
      <c r="O29" s="35">
        <v>280740</v>
      </c>
      <c r="P29" s="35">
        <v>81446</v>
      </c>
      <c r="Q29" s="35">
        <f t="shared" si="4"/>
        <v>411692</v>
      </c>
      <c r="R29" s="35">
        <v>329033</v>
      </c>
      <c r="S29" s="35">
        <v>82659</v>
      </c>
      <c r="T29" s="35">
        <f t="shared" si="5"/>
        <v>270238</v>
      </c>
      <c r="U29" s="35">
        <v>229270</v>
      </c>
      <c r="V29" s="35">
        <v>40968</v>
      </c>
      <c r="W29" s="35">
        <f t="shared" si="6"/>
        <v>507221</v>
      </c>
      <c r="X29" s="35">
        <v>369472</v>
      </c>
      <c r="Y29" s="35">
        <v>137749</v>
      </c>
    </row>
    <row r="30" spans="1:25" ht="17.25" customHeight="1">
      <c r="A30" s="143">
        <v>7</v>
      </c>
      <c r="B30" s="64">
        <f t="shared" si="0"/>
        <v>455930</v>
      </c>
      <c r="C30" s="35">
        <v>346326</v>
      </c>
      <c r="D30" s="35">
        <v>109604</v>
      </c>
      <c r="E30" s="35">
        <f t="shared" si="7"/>
        <v>447425</v>
      </c>
      <c r="F30" s="35">
        <v>344076</v>
      </c>
      <c r="G30" s="35">
        <v>103349</v>
      </c>
      <c r="H30" s="35">
        <f t="shared" si="1"/>
        <v>454037</v>
      </c>
      <c r="I30" s="35">
        <v>362699</v>
      </c>
      <c r="J30" s="35">
        <v>91338</v>
      </c>
      <c r="K30" s="35">
        <f t="shared" si="2"/>
        <v>409934</v>
      </c>
      <c r="L30" s="35">
        <v>319244</v>
      </c>
      <c r="M30" s="35">
        <v>90690</v>
      </c>
      <c r="N30" s="35">
        <f t="shared" si="3"/>
        <v>355465</v>
      </c>
      <c r="O30" s="35">
        <v>286493</v>
      </c>
      <c r="P30" s="35">
        <v>68972</v>
      </c>
      <c r="Q30" s="35">
        <f t="shared" si="4"/>
        <v>405628</v>
      </c>
      <c r="R30" s="35">
        <v>333641</v>
      </c>
      <c r="S30" s="35">
        <v>71987</v>
      </c>
      <c r="T30" s="35">
        <f t="shared" si="5"/>
        <v>275790</v>
      </c>
      <c r="U30" s="35">
        <v>232537</v>
      </c>
      <c r="V30" s="35">
        <v>43253</v>
      </c>
      <c r="W30" s="35">
        <f t="shared" si="6"/>
        <v>515252</v>
      </c>
      <c r="X30" s="35">
        <v>369295</v>
      </c>
      <c r="Y30" s="35">
        <v>145957</v>
      </c>
    </row>
    <row r="31" spans="1:25" s="4" customFormat="1" ht="17.25" customHeight="1">
      <c r="A31" s="162">
        <v>8</v>
      </c>
      <c r="B31" s="240">
        <f t="shared" si="0"/>
        <v>455016</v>
      </c>
      <c r="C31" s="222">
        <v>347740</v>
      </c>
      <c r="D31" s="222">
        <v>107276</v>
      </c>
      <c r="E31" s="222">
        <f t="shared" si="7"/>
        <v>451130</v>
      </c>
      <c r="F31" s="222">
        <v>346223</v>
      </c>
      <c r="G31" s="222">
        <v>104907</v>
      </c>
      <c r="H31" s="222">
        <f t="shared" si="1"/>
        <v>502243</v>
      </c>
      <c r="I31" s="222">
        <v>387930</v>
      </c>
      <c r="J31" s="222">
        <v>114313</v>
      </c>
      <c r="K31" s="222">
        <f t="shared" si="2"/>
        <v>418991</v>
      </c>
      <c r="L31" s="222">
        <v>327478</v>
      </c>
      <c r="M31" s="222">
        <v>91513</v>
      </c>
      <c r="N31" s="222">
        <f t="shared" si="3"/>
        <v>332998</v>
      </c>
      <c r="O31" s="222">
        <v>271232</v>
      </c>
      <c r="P31" s="222">
        <v>61766</v>
      </c>
      <c r="Q31" s="222">
        <f t="shared" si="4"/>
        <v>405245</v>
      </c>
      <c r="R31" s="222">
        <v>339161</v>
      </c>
      <c r="S31" s="222">
        <v>66084</v>
      </c>
      <c r="T31" s="222">
        <f t="shared" si="5"/>
        <v>343350</v>
      </c>
      <c r="U31" s="222">
        <v>277028</v>
      </c>
      <c r="V31" s="222">
        <v>66322</v>
      </c>
      <c r="W31" s="222">
        <f t="shared" si="6"/>
        <v>525742</v>
      </c>
      <c r="X31" s="222">
        <v>391131</v>
      </c>
      <c r="Y31" s="222">
        <v>134611</v>
      </c>
    </row>
    <row r="32" spans="1:25" ht="17.25" customHeight="1">
      <c r="A32" s="29"/>
      <c r="B32" s="6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7.25" customHeight="1">
      <c r="A33" s="108" t="s">
        <v>380</v>
      </c>
      <c r="B33" s="64">
        <f t="shared" si="0"/>
        <v>352624</v>
      </c>
      <c r="C33" s="35">
        <v>344933</v>
      </c>
      <c r="D33" s="35">
        <v>7691</v>
      </c>
      <c r="E33" s="35">
        <f t="shared" si="7"/>
        <v>351963</v>
      </c>
      <c r="F33" s="35">
        <v>342659</v>
      </c>
      <c r="G33" s="35">
        <v>9304</v>
      </c>
      <c r="H33" s="35">
        <f t="shared" si="1"/>
        <v>393259</v>
      </c>
      <c r="I33" s="35">
        <v>392532</v>
      </c>
      <c r="J33" s="35">
        <v>727</v>
      </c>
      <c r="K33" s="35">
        <f t="shared" si="2"/>
        <v>324323</v>
      </c>
      <c r="L33" s="35">
        <v>315924</v>
      </c>
      <c r="M33" s="35">
        <v>8399</v>
      </c>
      <c r="N33" s="35">
        <f t="shared" si="3"/>
        <v>403408</v>
      </c>
      <c r="O33" s="35">
        <v>278719</v>
      </c>
      <c r="P33" s="35">
        <v>124689</v>
      </c>
      <c r="Q33" s="35">
        <f t="shared" si="4"/>
        <v>335513</v>
      </c>
      <c r="R33" s="35">
        <v>335355</v>
      </c>
      <c r="S33" s="35">
        <v>158</v>
      </c>
      <c r="T33" s="35">
        <f t="shared" si="5"/>
        <v>272775</v>
      </c>
      <c r="U33" s="35">
        <v>272775</v>
      </c>
      <c r="V33" s="30" t="s">
        <v>246</v>
      </c>
      <c r="W33" s="35">
        <f t="shared" si="6"/>
        <v>387687</v>
      </c>
      <c r="X33" s="35">
        <v>387687</v>
      </c>
      <c r="Y33" s="30" t="s">
        <v>246</v>
      </c>
    </row>
    <row r="34" spans="1:25" ht="17.25" customHeight="1">
      <c r="A34" s="232">
        <v>2</v>
      </c>
      <c r="B34" s="64">
        <f t="shared" si="0"/>
        <v>347155</v>
      </c>
      <c r="C34" s="35">
        <v>346685</v>
      </c>
      <c r="D34" s="35">
        <v>470</v>
      </c>
      <c r="E34" s="35">
        <f t="shared" si="7"/>
        <v>346083</v>
      </c>
      <c r="F34" s="35">
        <v>345680</v>
      </c>
      <c r="G34" s="35">
        <v>403</v>
      </c>
      <c r="H34" s="35">
        <f t="shared" si="1"/>
        <v>394445</v>
      </c>
      <c r="I34" s="35">
        <v>394030</v>
      </c>
      <c r="J34" s="35">
        <v>415</v>
      </c>
      <c r="K34" s="35">
        <f t="shared" si="2"/>
        <v>320060</v>
      </c>
      <c r="L34" s="35">
        <v>319852</v>
      </c>
      <c r="M34" s="35">
        <v>208</v>
      </c>
      <c r="N34" s="35">
        <f t="shared" si="3"/>
        <v>263356</v>
      </c>
      <c r="O34" s="35">
        <v>263356</v>
      </c>
      <c r="P34" s="30" t="s">
        <v>246</v>
      </c>
      <c r="Q34" s="35">
        <f t="shared" si="4"/>
        <v>335530</v>
      </c>
      <c r="R34" s="35">
        <v>334371</v>
      </c>
      <c r="S34" s="35">
        <v>1159</v>
      </c>
      <c r="T34" s="35">
        <f t="shared" si="5"/>
        <v>275927</v>
      </c>
      <c r="U34" s="35">
        <v>275927</v>
      </c>
      <c r="V34" s="30" t="s">
        <v>246</v>
      </c>
      <c r="W34" s="35">
        <f t="shared" si="6"/>
        <v>405377</v>
      </c>
      <c r="X34" s="35">
        <v>405377</v>
      </c>
      <c r="Y34" s="30" t="s">
        <v>246</v>
      </c>
    </row>
    <row r="35" spans="1:25" ht="17.25" customHeight="1">
      <c r="A35" s="232">
        <v>3</v>
      </c>
      <c r="B35" s="64">
        <f t="shared" si="0"/>
        <v>381318</v>
      </c>
      <c r="C35" s="35">
        <v>345095</v>
      </c>
      <c r="D35" s="35">
        <v>36223</v>
      </c>
      <c r="E35" s="35">
        <f t="shared" si="7"/>
        <v>363238</v>
      </c>
      <c r="F35" s="35">
        <v>343577</v>
      </c>
      <c r="G35" s="35">
        <v>19661</v>
      </c>
      <c r="H35" s="35">
        <f t="shared" si="1"/>
        <v>468064</v>
      </c>
      <c r="I35" s="35">
        <v>402918</v>
      </c>
      <c r="J35" s="35">
        <v>65146</v>
      </c>
      <c r="K35" s="35">
        <f t="shared" si="2"/>
        <v>324847</v>
      </c>
      <c r="L35" s="35">
        <v>322374</v>
      </c>
      <c r="M35" s="35">
        <v>2473</v>
      </c>
      <c r="N35" s="35">
        <f t="shared" si="3"/>
        <v>266414</v>
      </c>
      <c r="O35" s="35">
        <v>266414</v>
      </c>
      <c r="P35" s="30" t="s">
        <v>246</v>
      </c>
      <c r="Q35" s="35">
        <f t="shared" si="4"/>
        <v>330299</v>
      </c>
      <c r="R35" s="35">
        <v>330118</v>
      </c>
      <c r="S35" s="35">
        <v>181</v>
      </c>
      <c r="T35" s="35">
        <f t="shared" si="5"/>
        <v>301583</v>
      </c>
      <c r="U35" s="35">
        <v>279393</v>
      </c>
      <c r="V35" s="35">
        <v>22190</v>
      </c>
      <c r="W35" s="35">
        <f t="shared" si="6"/>
        <v>406002</v>
      </c>
      <c r="X35" s="35">
        <v>406002</v>
      </c>
      <c r="Y35" s="30" t="s">
        <v>246</v>
      </c>
    </row>
    <row r="36" spans="1:25" ht="17.25" customHeight="1">
      <c r="A36" s="232">
        <v>4</v>
      </c>
      <c r="B36" s="64">
        <f t="shared" si="0"/>
        <v>355893</v>
      </c>
      <c r="C36" s="35">
        <v>349659</v>
      </c>
      <c r="D36" s="35">
        <v>6234</v>
      </c>
      <c r="E36" s="35">
        <f t="shared" si="7"/>
        <v>356834</v>
      </c>
      <c r="F36" s="35">
        <v>347796</v>
      </c>
      <c r="G36" s="35">
        <v>9038</v>
      </c>
      <c r="H36" s="35">
        <f t="shared" si="1"/>
        <v>413199</v>
      </c>
      <c r="I36" s="35">
        <v>404982</v>
      </c>
      <c r="J36" s="35">
        <v>8217</v>
      </c>
      <c r="K36" s="35">
        <f t="shared" si="2"/>
        <v>324815</v>
      </c>
      <c r="L36" s="35">
        <v>323259</v>
      </c>
      <c r="M36" s="35">
        <v>1556</v>
      </c>
      <c r="N36" s="35">
        <f t="shared" si="3"/>
        <v>267896</v>
      </c>
      <c r="O36" s="35">
        <v>267896</v>
      </c>
      <c r="P36" s="30" t="s">
        <v>246</v>
      </c>
      <c r="Q36" s="35">
        <f t="shared" si="4"/>
        <v>330185</v>
      </c>
      <c r="R36" s="35">
        <v>330185</v>
      </c>
      <c r="S36" s="30" t="s">
        <v>246</v>
      </c>
      <c r="T36" s="35">
        <f t="shared" si="5"/>
        <v>278746</v>
      </c>
      <c r="U36" s="35">
        <v>278746</v>
      </c>
      <c r="V36" s="30" t="s">
        <v>246</v>
      </c>
      <c r="W36" s="35">
        <f t="shared" si="6"/>
        <v>408452</v>
      </c>
      <c r="X36" s="35">
        <v>408452</v>
      </c>
      <c r="Y36" s="30" t="s">
        <v>246</v>
      </c>
    </row>
    <row r="37" spans="1:25" ht="17.25" customHeight="1">
      <c r="A37" s="233"/>
      <c r="B37" s="63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62"/>
    </row>
    <row r="38" spans="1:25" ht="17.25" customHeight="1">
      <c r="A38" s="232">
        <v>5</v>
      </c>
      <c r="B38" s="64">
        <f t="shared" si="0"/>
        <v>345317</v>
      </c>
      <c r="C38" s="35">
        <v>344141</v>
      </c>
      <c r="D38" s="35">
        <v>1176</v>
      </c>
      <c r="E38" s="35">
        <f t="shared" si="7"/>
        <v>343690</v>
      </c>
      <c r="F38" s="35">
        <v>342475</v>
      </c>
      <c r="G38" s="35">
        <v>1215</v>
      </c>
      <c r="H38" s="35">
        <f t="shared" si="1"/>
        <v>389527</v>
      </c>
      <c r="I38" s="35">
        <v>388622</v>
      </c>
      <c r="J38" s="35">
        <v>905</v>
      </c>
      <c r="K38" s="35">
        <f t="shared" si="2"/>
        <v>324871</v>
      </c>
      <c r="L38" s="35">
        <v>323450</v>
      </c>
      <c r="M38" s="35">
        <v>1421</v>
      </c>
      <c r="N38" s="35">
        <f t="shared" si="3"/>
        <v>267810</v>
      </c>
      <c r="O38" s="35">
        <v>265820</v>
      </c>
      <c r="P38" s="35">
        <v>1990</v>
      </c>
      <c r="Q38" s="35">
        <f t="shared" si="4"/>
        <v>335828</v>
      </c>
      <c r="R38" s="35">
        <v>334785</v>
      </c>
      <c r="S38" s="35">
        <v>1043</v>
      </c>
      <c r="T38" s="35">
        <f t="shared" si="5"/>
        <v>279896</v>
      </c>
      <c r="U38" s="35">
        <v>279896</v>
      </c>
      <c r="V38" s="30" t="s">
        <v>246</v>
      </c>
      <c r="W38" s="35">
        <f t="shared" si="6"/>
        <v>389357</v>
      </c>
      <c r="X38" s="35">
        <v>389357</v>
      </c>
      <c r="Y38" s="30" t="s">
        <v>246</v>
      </c>
    </row>
    <row r="39" spans="1:25" ht="17.25" customHeight="1">
      <c r="A39" s="232">
        <v>6</v>
      </c>
      <c r="B39" s="64">
        <f t="shared" si="0"/>
        <v>687798</v>
      </c>
      <c r="C39" s="35">
        <v>348418</v>
      </c>
      <c r="D39" s="35">
        <v>339380</v>
      </c>
      <c r="E39" s="35">
        <f t="shared" si="7"/>
        <v>638994</v>
      </c>
      <c r="F39" s="35">
        <v>347050</v>
      </c>
      <c r="G39" s="35">
        <v>291944</v>
      </c>
      <c r="H39" s="35">
        <f t="shared" si="1"/>
        <v>611581</v>
      </c>
      <c r="I39" s="35">
        <v>383013</v>
      </c>
      <c r="J39" s="35">
        <v>228568</v>
      </c>
      <c r="K39" s="35">
        <f t="shared" si="2"/>
        <v>535789</v>
      </c>
      <c r="L39" s="35">
        <v>330731</v>
      </c>
      <c r="M39" s="35">
        <v>205058</v>
      </c>
      <c r="N39" s="35">
        <f t="shared" si="3"/>
        <v>274040</v>
      </c>
      <c r="O39" s="35">
        <v>270996</v>
      </c>
      <c r="P39" s="35">
        <v>3044</v>
      </c>
      <c r="Q39" s="35">
        <f t="shared" si="4"/>
        <v>401266</v>
      </c>
      <c r="R39" s="35">
        <v>338186</v>
      </c>
      <c r="S39" s="35">
        <v>63080</v>
      </c>
      <c r="T39" s="35">
        <f t="shared" si="5"/>
        <v>287521</v>
      </c>
      <c r="U39" s="35">
        <v>287521</v>
      </c>
      <c r="V39" s="30" t="s">
        <v>246</v>
      </c>
      <c r="W39" s="35">
        <f t="shared" si="6"/>
        <v>482581</v>
      </c>
      <c r="X39" s="35">
        <v>388905</v>
      </c>
      <c r="Y39" s="35">
        <v>93676</v>
      </c>
    </row>
    <row r="40" spans="1:25" ht="17.25" customHeight="1">
      <c r="A40" s="232">
        <v>7</v>
      </c>
      <c r="B40" s="64">
        <f t="shared" si="0"/>
        <v>571128</v>
      </c>
      <c r="C40" s="35">
        <v>348097</v>
      </c>
      <c r="D40" s="35">
        <v>223031</v>
      </c>
      <c r="E40" s="35">
        <f t="shared" si="7"/>
        <v>617439</v>
      </c>
      <c r="F40" s="35">
        <v>346205</v>
      </c>
      <c r="G40" s="35">
        <v>271234</v>
      </c>
      <c r="H40" s="35">
        <f t="shared" si="1"/>
        <v>711835</v>
      </c>
      <c r="I40" s="35">
        <v>381830</v>
      </c>
      <c r="J40" s="35">
        <v>330005</v>
      </c>
      <c r="K40" s="35">
        <f t="shared" si="2"/>
        <v>645520</v>
      </c>
      <c r="L40" s="35">
        <v>331881</v>
      </c>
      <c r="M40" s="35">
        <v>313639</v>
      </c>
      <c r="N40" s="35">
        <f t="shared" si="3"/>
        <v>554785</v>
      </c>
      <c r="O40" s="35">
        <v>266200</v>
      </c>
      <c r="P40" s="35">
        <v>288585</v>
      </c>
      <c r="Q40" s="35">
        <f t="shared" si="4"/>
        <v>722069</v>
      </c>
      <c r="R40" s="35">
        <v>343432</v>
      </c>
      <c r="S40" s="35">
        <v>378637</v>
      </c>
      <c r="T40" s="35">
        <f t="shared" si="5"/>
        <v>654084</v>
      </c>
      <c r="U40" s="35">
        <v>284893</v>
      </c>
      <c r="V40" s="35">
        <v>369191</v>
      </c>
      <c r="W40" s="35">
        <f t="shared" si="6"/>
        <v>1152261</v>
      </c>
      <c r="X40" s="35">
        <v>388611</v>
      </c>
      <c r="Y40" s="35">
        <v>763650</v>
      </c>
    </row>
    <row r="41" spans="1:25" ht="17.25" customHeight="1">
      <c r="A41" s="232">
        <v>8</v>
      </c>
      <c r="B41" s="64">
        <f t="shared" si="0"/>
        <v>384684</v>
      </c>
      <c r="C41" s="35">
        <v>347482</v>
      </c>
      <c r="D41" s="35">
        <v>37202</v>
      </c>
      <c r="E41" s="35">
        <f t="shared" si="7"/>
        <v>375292</v>
      </c>
      <c r="F41" s="35">
        <v>345871</v>
      </c>
      <c r="G41" s="35">
        <v>29421</v>
      </c>
      <c r="H41" s="35">
        <f t="shared" si="1"/>
        <v>421749</v>
      </c>
      <c r="I41" s="35">
        <v>377399</v>
      </c>
      <c r="J41" s="35">
        <v>44350</v>
      </c>
      <c r="K41" s="35">
        <f t="shared" si="2"/>
        <v>353382</v>
      </c>
      <c r="L41" s="35">
        <v>330574</v>
      </c>
      <c r="M41" s="35">
        <v>22808</v>
      </c>
      <c r="N41" s="35">
        <f t="shared" si="3"/>
        <v>337935</v>
      </c>
      <c r="O41" s="35">
        <v>271083</v>
      </c>
      <c r="P41" s="35">
        <v>66852</v>
      </c>
      <c r="Q41" s="35">
        <f t="shared" si="4"/>
        <v>342548</v>
      </c>
      <c r="R41" s="35">
        <v>342548</v>
      </c>
      <c r="S41" s="30" t="s">
        <v>246</v>
      </c>
      <c r="T41" s="35">
        <f t="shared" si="5"/>
        <v>285730</v>
      </c>
      <c r="U41" s="35">
        <v>280952</v>
      </c>
      <c r="V41" s="35">
        <v>4778</v>
      </c>
      <c r="W41" s="35">
        <f t="shared" si="6"/>
        <v>391583</v>
      </c>
      <c r="X41" s="35">
        <v>391583</v>
      </c>
      <c r="Y41" s="30" t="s">
        <v>246</v>
      </c>
    </row>
    <row r="42" spans="1:25" ht="17.25" customHeight="1">
      <c r="A42" s="233"/>
      <c r="B42" s="63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7.25" customHeight="1">
      <c r="A43" s="232">
        <v>9</v>
      </c>
      <c r="B43" s="64">
        <f t="shared" si="0"/>
        <v>351726</v>
      </c>
      <c r="C43" s="35">
        <v>346764</v>
      </c>
      <c r="D43" s="35">
        <v>4962</v>
      </c>
      <c r="E43" s="35">
        <f t="shared" si="7"/>
        <v>351795</v>
      </c>
      <c r="F43" s="35">
        <v>345477</v>
      </c>
      <c r="G43" s="35">
        <v>6318</v>
      </c>
      <c r="H43" s="35">
        <f t="shared" si="1"/>
        <v>390263</v>
      </c>
      <c r="I43" s="35">
        <v>385397</v>
      </c>
      <c r="J43" s="35">
        <v>4866</v>
      </c>
      <c r="K43" s="35">
        <f t="shared" si="2"/>
        <v>335312</v>
      </c>
      <c r="L43" s="35">
        <v>331665</v>
      </c>
      <c r="M43" s="35">
        <v>3647</v>
      </c>
      <c r="N43" s="35">
        <f t="shared" si="3"/>
        <v>264139</v>
      </c>
      <c r="O43" s="35">
        <v>264139</v>
      </c>
      <c r="P43" s="30" t="s">
        <v>246</v>
      </c>
      <c r="Q43" s="35">
        <f t="shared" si="4"/>
        <v>345404</v>
      </c>
      <c r="R43" s="35">
        <v>345404</v>
      </c>
      <c r="S43" s="30" t="s">
        <v>246</v>
      </c>
      <c r="T43" s="35">
        <f t="shared" si="5"/>
        <v>283517</v>
      </c>
      <c r="U43" s="35">
        <v>283517</v>
      </c>
      <c r="V43" s="30" t="s">
        <v>246</v>
      </c>
      <c r="W43" s="35">
        <f t="shared" si="6"/>
        <v>392166</v>
      </c>
      <c r="X43" s="35">
        <v>392166</v>
      </c>
      <c r="Y43" s="30" t="s">
        <v>246</v>
      </c>
    </row>
    <row r="44" spans="1:25" ht="17.25" customHeight="1">
      <c r="A44" s="232">
        <v>10</v>
      </c>
      <c r="B44" s="64">
        <f t="shared" si="0"/>
        <v>352097</v>
      </c>
      <c r="C44" s="35">
        <v>351265</v>
      </c>
      <c r="D44" s="35">
        <v>832</v>
      </c>
      <c r="E44" s="35">
        <f t="shared" si="7"/>
        <v>352127</v>
      </c>
      <c r="F44" s="35">
        <v>351309</v>
      </c>
      <c r="G44" s="35">
        <v>818</v>
      </c>
      <c r="H44" s="35">
        <f t="shared" si="1"/>
        <v>399128</v>
      </c>
      <c r="I44" s="35">
        <v>398394</v>
      </c>
      <c r="J44" s="35">
        <v>734</v>
      </c>
      <c r="K44" s="35">
        <f t="shared" si="2"/>
        <v>332953</v>
      </c>
      <c r="L44" s="35">
        <v>332877</v>
      </c>
      <c r="M44" s="35">
        <v>76</v>
      </c>
      <c r="N44" s="35">
        <f t="shared" si="3"/>
        <v>271615</v>
      </c>
      <c r="O44" s="35">
        <v>271615</v>
      </c>
      <c r="P44" s="30" t="s">
        <v>246</v>
      </c>
      <c r="Q44" s="35">
        <f t="shared" si="4"/>
        <v>345745</v>
      </c>
      <c r="R44" s="35">
        <v>345745</v>
      </c>
      <c r="S44" s="30" t="s">
        <v>246</v>
      </c>
      <c r="T44" s="35">
        <f t="shared" si="5"/>
        <v>280886</v>
      </c>
      <c r="U44" s="35">
        <v>280886</v>
      </c>
      <c r="V44" s="30" t="s">
        <v>246</v>
      </c>
      <c r="W44" s="35">
        <f t="shared" si="6"/>
        <v>388333</v>
      </c>
      <c r="X44" s="35">
        <v>388333</v>
      </c>
      <c r="Y44" s="30" t="s">
        <v>246</v>
      </c>
    </row>
    <row r="45" spans="1:25" ht="17.25" customHeight="1">
      <c r="A45" s="232">
        <v>11</v>
      </c>
      <c r="B45" s="64">
        <f t="shared" si="0"/>
        <v>374642</v>
      </c>
      <c r="C45" s="35">
        <v>352425</v>
      </c>
      <c r="D45" s="35">
        <v>22217</v>
      </c>
      <c r="E45" s="35">
        <f t="shared" si="7"/>
        <v>381636</v>
      </c>
      <c r="F45" s="35">
        <v>352429</v>
      </c>
      <c r="G45" s="35">
        <v>29207</v>
      </c>
      <c r="H45" s="35">
        <f t="shared" si="1"/>
        <v>396456</v>
      </c>
      <c r="I45" s="35">
        <v>396372</v>
      </c>
      <c r="J45" s="35">
        <v>84</v>
      </c>
      <c r="K45" s="35">
        <f t="shared" si="2"/>
        <v>362537</v>
      </c>
      <c r="L45" s="35">
        <v>334664</v>
      </c>
      <c r="M45" s="35">
        <v>27873</v>
      </c>
      <c r="N45" s="35">
        <f t="shared" si="3"/>
        <v>276932</v>
      </c>
      <c r="O45" s="35">
        <v>276932</v>
      </c>
      <c r="P45" s="30" t="s">
        <v>246</v>
      </c>
      <c r="Q45" s="35">
        <f t="shared" si="4"/>
        <v>349282</v>
      </c>
      <c r="R45" s="35">
        <v>346416</v>
      </c>
      <c r="S45" s="35">
        <v>2866</v>
      </c>
      <c r="T45" s="35">
        <f t="shared" si="5"/>
        <v>281102</v>
      </c>
      <c r="U45" s="35">
        <v>281102</v>
      </c>
      <c r="V45" s="30" t="s">
        <v>246</v>
      </c>
      <c r="W45" s="35">
        <f t="shared" si="6"/>
        <v>389770</v>
      </c>
      <c r="X45" s="35">
        <v>389770</v>
      </c>
      <c r="Y45" s="30" t="s">
        <v>246</v>
      </c>
    </row>
    <row r="46" spans="1:25" ht="17.25" customHeight="1">
      <c r="A46" s="232">
        <v>12</v>
      </c>
      <c r="B46" s="64">
        <f t="shared" si="0"/>
        <v>951199</v>
      </c>
      <c r="C46" s="35">
        <v>350772</v>
      </c>
      <c r="D46" s="35">
        <v>600427</v>
      </c>
      <c r="E46" s="35">
        <f t="shared" si="7"/>
        <v>932370</v>
      </c>
      <c r="F46" s="35">
        <v>350113</v>
      </c>
      <c r="G46" s="35">
        <v>582257</v>
      </c>
      <c r="H46" s="35">
        <f t="shared" si="1"/>
        <v>1049584</v>
      </c>
      <c r="I46" s="35">
        <v>383823</v>
      </c>
      <c r="J46" s="35">
        <v>665761</v>
      </c>
      <c r="K46" s="35">
        <f t="shared" si="2"/>
        <v>840334</v>
      </c>
      <c r="L46" s="35">
        <v>334215</v>
      </c>
      <c r="M46" s="35">
        <v>506119</v>
      </c>
      <c r="N46" s="35">
        <f t="shared" si="3"/>
        <v>658326</v>
      </c>
      <c r="O46" s="35">
        <v>282765</v>
      </c>
      <c r="P46" s="35">
        <v>375561</v>
      </c>
      <c r="Q46" s="35">
        <f t="shared" si="4"/>
        <v>690013</v>
      </c>
      <c r="R46" s="35">
        <v>341603</v>
      </c>
      <c r="S46" s="35">
        <v>348410</v>
      </c>
      <c r="T46" s="35">
        <f t="shared" si="5"/>
        <v>689332</v>
      </c>
      <c r="U46" s="35">
        <v>282521</v>
      </c>
      <c r="V46" s="35">
        <v>406811</v>
      </c>
      <c r="W46" s="35">
        <f t="shared" si="6"/>
        <v>1145403</v>
      </c>
      <c r="X46" s="35">
        <v>389235</v>
      </c>
      <c r="Y46" s="35">
        <v>756168</v>
      </c>
    </row>
    <row r="47" spans="1:25" ht="17.25" customHeight="1">
      <c r="A47" s="231"/>
      <c r="B47" s="6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0"/>
    </row>
    <row r="48" spans="1:25" s="4" customFormat="1" ht="17.25" customHeight="1">
      <c r="A48" s="24" t="s">
        <v>43</v>
      </c>
      <c r="B48" s="6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29"/>
    </row>
    <row r="49" spans="1:25" ht="17.25" customHeight="1">
      <c r="A49" s="108" t="s">
        <v>387</v>
      </c>
      <c r="B49" s="64">
        <f t="shared" si="0"/>
        <v>252162</v>
      </c>
      <c r="C49" s="35">
        <v>193443</v>
      </c>
      <c r="D49" s="35">
        <v>58719</v>
      </c>
      <c r="E49" s="35">
        <f t="shared" si="7"/>
        <v>216977</v>
      </c>
      <c r="F49" s="35">
        <v>169470</v>
      </c>
      <c r="G49" s="35">
        <v>47507</v>
      </c>
      <c r="H49" s="35">
        <f t="shared" si="1"/>
        <v>207288</v>
      </c>
      <c r="I49" s="35">
        <v>164071</v>
      </c>
      <c r="J49" s="35">
        <v>43217</v>
      </c>
      <c r="K49" s="35">
        <f t="shared" si="2"/>
        <v>201877</v>
      </c>
      <c r="L49" s="35">
        <v>158602</v>
      </c>
      <c r="M49" s="35">
        <v>43275</v>
      </c>
      <c r="N49" s="35">
        <f t="shared" si="3"/>
        <v>165266</v>
      </c>
      <c r="O49" s="35">
        <v>134418</v>
      </c>
      <c r="P49" s="35">
        <v>30848</v>
      </c>
      <c r="Q49" s="35">
        <f t="shared" si="4"/>
        <v>206212</v>
      </c>
      <c r="R49" s="35">
        <v>163021</v>
      </c>
      <c r="S49" s="35">
        <v>43191</v>
      </c>
      <c r="T49" s="35">
        <v>154231</v>
      </c>
      <c r="U49" s="35">
        <v>131262</v>
      </c>
      <c r="V49" s="35">
        <v>22968</v>
      </c>
      <c r="W49" s="35">
        <f t="shared" si="6"/>
        <v>250010</v>
      </c>
      <c r="X49" s="35">
        <v>188171</v>
      </c>
      <c r="Y49" s="35">
        <v>61839</v>
      </c>
    </row>
    <row r="50" spans="1:25" ht="17.25" customHeight="1">
      <c r="A50" s="143">
        <v>7</v>
      </c>
      <c r="B50" s="64">
        <f t="shared" si="0"/>
        <v>256445</v>
      </c>
      <c r="C50" s="35">
        <v>198822</v>
      </c>
      <c r="D50" s="35">
        <v>57623</v>
      </c>
      <c r="E50" s="35">
        <f t="shared" si="7"/>
        <v>218439</v>
      </c>
      <c r="F50" s="35">
        <v>172292</v>
      </c>
      <c r="G50" s="35">
        <v>46147</v>
      </c>
      <c r="H50" s="35">
        <f t="shared" si="1"/>
        <v>205950</v>
      </c>
      <c r="I50" s="35">
        <v>167197</v>
      </c>
      <c r="J50" s="35">
        <v>38753</v>
      </c>
      <c r="K50" s="35">
        <f t="shared" si="2"/>
        <v>205828</v>
      </c>
      <c r="L50" s="35">
        <v>162269</v>
      </c>
      <c r="M50" s="35">
        <v>43559</v>
      </c>
      <c r="N50" s="35">
        <f t="shared" si="3"/>
        <v>165488</v>
      </c>
      <c r="O50" s="35">
        <v>139935</v>
      </c>
      <c r="P50" s="35">
        <v>25553</v>
      </c>
      <c r="Q50" s="35">
        <f t="shared" si="4"/>
        <v>210550</v>
      </c>
      <c r="R50" s="35">
        <v>168210</v>
      </c>
      <c r="S50" s="35">
        <v>42340</v>
      </c>
      <c r="T50" s="35">
        <f t="shared" si="5"/>
        <v>155307</v>
      </c>
      <c r="U50" s="35">
        <v>132626</v>
      </c>
      <c r="V50" s="35">
        <v>22681</v>
      </c>
      <c r="W50" s="35">
        <f t="shared" si="6"/>
        <v>253442</v>
      </c>
      <c r="X50" s="35">
        <v>189346</v>
      </c>
      <c r="Y50" s="35">
        <v>64096</v>
      </c>
    </row>
    <row r="51" spans="1:25" s="4" customFormat="1" ht="17.25" customHeight="1">
      <c r="A51" s="162">
        <v>8</v>
      </c>
      <c r="B51" s="240">
        <f t="shared" si="0"/>
        <v>240587</v>
      </c>
      <c r="C51" s="222">
        <v>188685</v>
      </c>
      <c r="D51" s="222">
        <v>51902</v>
      </c>
      <c r="E51" s="222">
        <f t="shared" si="7"/>
        <v>210680</v>
      </c>
      <c r="F51" s="222">
        <v>166997</v>
      </c>
      <c r="G51" s="222">
        <v>43683</v>
      </c>
      <c r="H51" s="222">
        <f t="shared" si="1"/>
        <v>236576</v>
      </c>
      <c r="I51" s="222">
        <v>179967</v>
      </c>
      <c r="J51" s="222">
        <v>56609</v>
      </c>
      <c r="K51" s="222">
        <f t="shared" si="2"/>
        <v>208566</v>
      </c>
      <c r="L51" s="222">
        <v>165125</v>
      </c>
      <c r="M51" s="222">
        <v>43441</v>
      </c>
      <c r="N51" s="222">
        <f t="shared" si="3"/>
        <v>159630</v>
      </c>
      <c r="O51" s="222">
        <v>138358</v>
      </c>
      <c r="P51" s="222">
        <v>21272</v>
      </c>
      <c r="Q51" s="222">
        <f t="shared" si="4"/>
        <v>214082</v>
      </c>
      <c r="R51" s="222">
        <v>174949</v>
      </c>
      <c r="S51" s="222">
        <v>39133</v>
      </c>
      <c r="T51" s="222">
        <f t="shared" si="5"/>
        <v>162775</v>
      </c>
      <c r="U51" s="222">
        <v>136415</v>
      </c>
      <c r="V51" s="222">
        <v>26360</v>
      </c>
      <c r="W51" s="222">
        <f t="shared" si="6"/>
        <v>257885</v>
      </c>
      <c r="X51" s="222">
        <v>204469</v>
      </c>
      <c r="Y51" s="222">
        <v>53416</v>
      </c>
    </row>
    <row r="52" spans="1:25" ht="17.25" customHeight="1">
      <c r="A52" s="29"/>
      <c r="B52" s="63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7.25" customHeight="1">
      <c r="A53" s="108" t="s">
        <v>380</v>
      </c>
      <c r="B53" s="64">
        <f t="shared" si="0"/>
        <v>184237</v>
      </c>
      <c r="C53" s="35">
        <v>182651</v>
      </c>
      <c r="D53" s="35">
        <v>1586</v>
      </c>
      <c r="E53" s="35">
        <f t="shared" si="7"/>
        <v>163419</v>
      </c>
      <c r="F53" s="35">
        <v>161384</v>
      </c>
      <c r="G53" s="35">
        <v>2035</v>
      </c>
      <c r="H53" s="35">
        <f t="shared" si="1"/>
        <v>176529</v>
      </c>
      <c r="I53" s="35">
        <v>175536</v>
      </c>
      <c r="J53" s="35">
        <v>993</v>
      </c>
      <c r="K53" s="35">
        <f t="shared" si="2"/>
        <v>161057</v>
      </c>
      <c r="L53" s="35">
        <v>159184</v>
      </c>
      <c r="M53" s="35">
        <v>1873</v>
      </c>
      <c r="N53" s="35">
        <f t="shared" si="3"/>
        <v>151145</v>
      </c>
      <c r="O53" s="35">
        <v>136851</v>
      </c>
      <c r="P53" s="35">
        <v>14294</v>
      </c>
      <c r="Q53" s="35">
        <f t="shared" si="4"/>
        <v>169402</v>
      </c>
      <c r="R53" s="35">
        <v>169267</v>
      </c>
      <c r="S53" s="35">
        <v>135</v>
      </c>
      <c r="T53" s="35">
        <f t="shared" si="5"/>
        <v>128518</v>
      </c>
      <c r="U53" s="35">
        <v>128518</v>
      </c>
      <c r="V53" s="30" t="s">
        <v>246</v>
      </c>
      <c r="W53" s="35">
        <f t="shared" si="6"/>
        <v>192167</v>
      </c>
      <c r="X53" s="35">
        <v>192167</v>
      </c>
      <c r="Y53" s="30" t="s">
        <v>246</v>
      </c>
    </row>
    <row r="54" spans="1:25" ht="17.25" customHeight="1">
      <c r="A54" s="232">
        <v>2</v>
      </c>
      <c r="B54" s="64">
        <f t="shared" si="0"/>
        <v>184092</v>
      </c>
      <c r="C54" s="35">
        <v>183155</v>
      </c>
      <c r="D54" s="35">
        <v>937</v>
      </c>
      <c r="E54" s="35">
        <f t="shared" si="7"/>
        <v>164150</v>
      </c>
      <c r="F54" s="35">
        <v>162537</v>
      </c>
      <c r="G54" s="35">
        <v>1613</v>
      </c>
      <c r="H54" s="35">
        <f t="shared" si="1"/>
        <v>175980</v>
      </c>
      <c r="I54" s="35">
        <v>175506</v>
      </c>
      <c r="J54" s="35">
        <v>474</v>
      </c>
      <c r="K54" s="35">
        <f t="shared" si="2"/>
        <v>162526</v>
      </c>
      <c r="L54" s="35">
        <v>162526</v>
      </c>
      <c r="M54" s="30" t="s">
        <v>246</v>
      </c>
      <c r="N54" s="35">
        <f t="shared" si="3"/>
        <v>135250</v>
      </c>
      <c r="O54" s="35">
        <v>135250</v>
      </c>
      <c r="P54" s="30" t="s">
        <v>246</v>
      </c>
      <c r="Q54" s="35">
        <f t="shared" si="4"/>
        <v>171126</v>
      </c>
      <c r="R54" s="35">
        <v>171126</v>
      </c>
      <c r="S54" s="30" t="s">
        <v>246</v>
      </c>
      <c r="T54" s="35">
        <f t="shared" si="5"/>
        <v>138540</v>
      </c>
      <c r="U54" s="35">
        <v>138540</v>
      </c>
      <c r="V54" s="30" t="s">
        <v>246</v>
      </c>
      <c r="W54" s="35">
        <f t="shared" si="6"/>
        <v>200982</v>
      </c>
      <c r="X54" s="35">
        <v>200982</v>
      </c>
      <c r="Y54" s="30" t="s">
        <v>246</v>
      </c>
    </row>
    <row r="55" spans="1:25" ht="17.25" customHeight="1">
      <c r="A55" s="232">
        <v>3</v>
      </c>
      <c r="B55" s="64">
        <f t="shared" si="0"/>
        <v>206077</v>
      </c>
      <c r="C55" s="35">
        <v>185762</v>
      </c>
      <c r="D55" s="35">
        <v>20315</v>
      </c>
      <c r="E55" s="35">
        <f t="shared" si="7"/>
        <v>173669</v>
      </c>
      <c r="F55" s="35">
        <v>166903</v>
      </c>
      <c r="G55" s="35">
        <v>6766</v>
      </c>
      <c r="H55" s="35">
        <f t="shared" si="1"/>
        <v>228958</v>
      </c>
      <c r="I55" s="35">
        <v>186258</v>
      </c>
      <c r="J55" s="35">
        <v>42700</v>
      </c>
      <c r="K55" s="35">
        <f t="shared" si="2"/>
        <v>170227</v>
      </c>
      <c r="L55" s="35">
        <v>163759</v>
      </c>
      <c r="M55" s="35">
        <v>6468</v>
      </c>
      <c r="N55" s="35">
        <f t="shared" si="3"/>
        <v>140189</v>
      </c>
      <c r="O55" s="35">
        <v>140189</v>
      </c>
      <c r="P55" s="30" t="s">
        <v>246</v>
      </c>
      <c r="Q55" s="35">
        <f t="shared" si="4"/>
        <v>171435</v>
      </c>
      <c r="R55" s="35">
        <v>171435</v>
      </c>
      <c r="S55" s="30" t="s">
        <v>246</v>
      </c>
      <c r="T55" s="35">
        <f t="shared" si="5"/>
        <v>182613</v>
      </c>
      <c r="U55" s="35">
        <v>142675</v>
      </c>
      <c r="V55" s="35">
        <v>39938</v>
      </c>
      <c r="W55" s="35">
        <f t="shared" si="6"/>
        <v>209073</v>
      </c>
      <c r="X55" s="35">
        <v>209073</v>
      </c>
      <c r="Y55" s="30" t="s">
        <v>246</v>
      </c>
    </row>
    <row r="56" spans="1:25" ht="17.25" customHeight="1">
      <c r="A56" s="232">
        <v>4</v>
      </c>
      <c r="B56" s="64">
        <f t="shared" si="0"/>
        <v>191788</v>
      </c>
      <c r="C56" s="35">
        <v>190936</v>
      </c>
      <c r="D56" s="35">
        <v>852</v>
      </c>
      <c r="E56" s="35">
        <f t="shared" si="7"/>
        <v>171689</v>
      </c>
      <c r="F56" s="35">
        <v>170726</v>
      </c>
      <c r="G56" s="35">
        <v>963</v>
      </c>
      <c r="H56" s="35">
        <f t="shared" si="1"/>
        <v>193169</v>
      </c>
      <c r="I56" s="35">
        <v>193146</v>
      </c>
      <c r="J56" s="35">
        <v>23</v>
      </c>
      <c r="K56" s="35">
        <f t="shared" si="2"/>
        <v>167762</v>
      </c>
      <c r="L56" s="35">
        <v>167541</v>
      </c>
      <c r="M56" s="35">
        <v>221</v>
      </c>
      <c r="N56" s="35">
        <f t="shared" si="3"/>
        <v>139744</v>
      </c>
      <c r="O56" s="35">
        <v>139744</v>
      </c>
      <c r="P56" s="30" t="s">
        <v>246</v>
      </c>
      <c r="Q56" s="35">
        <f t="shared" si="4"/>
        <v>175645</v>
      </c>
      <c r="R56" s="35">
        <v>175645</v>
      </c>
      <c r="S56" s="30" t="s">
        <v>246</v>
      </c>
      <c r="T56" s="35">
        <f t="shared" si="5"/>
        <v>146300</v>
      </c>
      <c r="U56" s="35">
        <v>146300</v>
      </c>
      <c r="V56" s="30" t="s">
        <v>246</v>
      </c>
      <c r="W56" s="35">
        <f t="shared" si="6"/>
        <v>214247</v>
      </c>
      <c r="X56" s="35">
        <v>214247</v>
      </c>
      <c r="Y56" s="30" t="s">
        <v>246</v>
      </c>
    </row>
    <row r="57" spans="1:25" ht="17.25" customHeight="1">
      <c r="A57" s="233"/>
      <c r="B57" s="6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17.25" customHeight="1">
      <c r="A58" s="232">
        <v>5</v>
      </c>
      <c r="B58" s="64">
        <f t="shared" si="0"/>
        <v>186532</v>
      </c>
      <c r="C58" s="35">
        <v>186146</v>
      </c>
      <c r="D58" s="35">
        <v>386</v>
      </c>
      <c r="E58" s="35">
        <f t="shared" si="7"/>
        <v>165453</v>
      </c>
      <c r="F58" s="35">
        <v>165020</v>
      </c>
      <c r="G58" s="35">
        <v>433</v>
      </c>
      <c r="H58" s="35">
        <f t="shared" si="1"/>
        <v>184840</v>
      </c>
      <c r="I58" s="35">
        <v>184234</v>
      </c>
      <c r="J58" s="35">
        <v>606</v>
      </c>
      <c r="K58" s="35">
        <f t="shared" si="2"/>
        <v>164560</v>
      </c>
      <c r="L58" s="35">
        <v>164180</v>
      </c>
      <c r="M58" s="35">
        <v>380</v>
      </c>
      <c r="N58" s="35">
        <f t="shared" si="3"/>
        <v>135261</v>
      </c>
      <c r="O58" s="35">
        <v>135104</v>
      </c>
      <c r="P58" s="35">
        <v>157</v>
      </c>
      <c r="Q58" s="35">
        <f t="shared" si="4"/>
        <v>172765</v>
      </c>
      <c r="R58" s="35">
        <v>171958</v>
      </c>
      <c r="S58" s="35">
        <v>807</v>
      </c>
      <c r="T58" s="35">
        <f t="shared" si="5"/>
        <v>136119</v>
      </c>
      <c r="U58" s="35">
        <v>136119</v>
      </c>
      <c r="V58" s="30" t="s">
        <v>246</v>
      </c>
      <c r="W58" s="35">
        <f t="shared" si="6"/>
        <v>206387</v>
      </c>
      <c r="X58" s="35">
        <v>206387</v>
      </c>
      <c r="Y58" s="30" t="s">
        <v>246</v>
      </c>
    </row>
    <row r="59" spans="1:25" ht="17.25" customHeight="1">
      <c r="A59" s="232">
        <v>6</v>
      </c>
      <c r="B59" s="64">
        <f t="shared" si="0"/>
        <v>331950</v>
      </c>
      <c r="C59" s="35">
        <v>188135</v>
      </c>
      <c r="D59" s="35">
        <v>143815</v>
      </c>
      <c r="E59" s="35">
        <f t="shared" si="7"/>
        <v>256050</v>
      </c>
      <c r="F59" s="35">
        <v>166938</v>
      </c>
      <c r="G59" s="35">
        <v>89112</v>
      </c>
      <c r="H59" s="35">
        <f t="shared" si="1"/>
        <v>251300</v>
      </c>
      <c r="I59" s="35">
        <v>180404</v>
      </c>
      <c r="J59" s="35">
        <v>70896</v>
      </c>
      <c r="K59" s="35">
        <f t="shared" si="2"/>
        <v>245127</v>
      </c>
      <c r="L59" s="35">
        <v>166384</v>
      </c>
      <c r="M59" s="35">
        <v>78743</v>
      </c>
      <c r="N59" s="35">
        <f t="shared" si="3"/>
        <v>137807</v>
      </c>
      <c r="O59" s="35">
        <v>137487</v>
      </c>
      <c r="P59" s="35">
        <v>320</v>
      </c>
      <c r="Q59" s="35">
        <f t="shared" si="4"/>
        <v>213164</v>
      </c>
      <c r="R59" s="35">
        <v>175931</v>
      </c>
      <c r="S59" s="35">
        <v>37233</v>
      </c>
      <c r="T59" s="35">
        <f t="shared" si="5"/>
        <v>137118</v>
      </c>
      <c r="U59" s="35">
        <v>137118</v>
      </c>
      <c r="V59" s="30" t="s">
        <v>246</v>
      </c>
      <c r="W59" s="35">
        <f t="shared" si="6"/>
        <v>258312</v>
      </c>
      <c r="X59" s="35">
        <v>205837</v>
      </c>
      <c r="Y59" s="35">
        <v>52475</v>
      </c>
    </row>
    <row r="60" spans="1:25" ht="17.25" customHeight="1">
      <c r="A60" s="232">
        <v>7</v>
      </c>
      <c r="B60" s="64">
        <f t="shared" si="0"/>
        <v>302464</v>
      </c>
      <c r="C60" s="35">
        <v>187910</v>
      </c>
      <c r="D60" s="35">
        <v>114554</v>
      </c>
      <c r="E60" s="35">
        <f t="shared" si="7"/>
        <v>308815</v>
      </c>
      <c r="F60" s="35">
        <v>168850</v>
      </c>
      <c r="G60" s="35">
        <v>139965</v>
      </c>
      <c r="H60" s="35">
        <f t="shared" si="1"/>
        <v>417680</v>
      </c>
      <c r="I60" s="35">
        <v>181001</v>
      </c>
      <c r="J60" s="35">
        <v>236679</v>
      </c>
      <c r="K60" s="35">
        <f t="shared" si="2"/>
        <v>323005</v>
      </c>
      <c r="L60" s="35">
        <v>167318</v>
      </c>
      <c r="M60" s="35">
        <v>155687</v>
      </c>
      <c r="N60" s="35">
        <v>200694</v>
      </c>
      <c r="O60" s="35">
        <v>141475</v>
      </c>
      <c r="P60" s="35">
        <v>59210</v>
      </c>
      <c r="Q60" s="35">
        <f t="shared" si="4"/>
        <v>409425</v>
      </c>
      <c r="R60" s="35">
        <v>177500</v>
      </c>
      <c r="S60" s="35">
        <v>231925</v>
      </c>
      <c r="T60" s="35">
        <f t="shared" si="5"/>
        <v>250734</v>
      </c>
      <c r="U60" s="35">
        <v>137016</v>
      </c>
      <c r="V60" s="35">
        <v>113718</v>
      </c>
      <c r="W60" s="35">
        <f t="shared" si="6"/>
        <v>493188</v>
      </c>
      <c r="X60" s="35">
        <v>205314</v>
      </c>
      <c r="Y60" s="35">
        <v>287874</v>
      </c>
    </row>
    <row r="61" spans="1:25" ht="17.25" customHeight="1">
      <c r="A61" s="232">
        <v>8</v>
      </c>
      <c r="B61" s="64">
        <f t="shared" si="0"/>
        <v>211484</v>
      </c>
      <c r="C61" s="35">
        <v>187932</v>
      </c>
      <c r="D61" s="35">
        <v>23552</v>
      </c>
      <c r="E61" s="35">
        <f t="shared" si="7"/>
        <v>187228</v>
      </c>
      <c r="F61" s="35">
        <v>166340</v>
      </c>
      <c r="G61" s="35">
        <v>20888</v>
      </c>
      <c r="H61" s="35">
        <f t="shared" si="1"/>
        <v>200739</v>
      </c>
      <c r="I61" s="35">
        <v>177674</v>
      </c>
      <c r="J61" s="35">
        <v>23065</v>
      </c>
      <c r="K61" s="35">
        <f t="shared" si="2"/>
        <v>180833</v>
      </c>
      <c r="L61" s="35">
        <v>164143</v>
      </c>
      <c r="M61" s="35">
        <v>16690</v>
      </c>
      <c r="N61" s="35">
        <f t="shared" si="3"/>
        <v>202381</v>
      </c>
      <c r="O61" s="35">
        <v>136541</v>
      </c>
      <c r="P61" s="35">
        <v>65840</v>
      </c>
      <c r="Q61" s="35">
        <f t="shared" si="4"/>
        <v>175093</v>
      </c>
      <c r="R61" s="35">
        <v>175093</v>
      </c>
      <c r="S61" s="30" t="s">
        <v>246</v>
      </c>
      <c r="T61" s="35">
        <f t="shared" si="5"/>
        <v>135991</v>
      </c>
      <c r="U61" s="35">
        <v>130432</v>
      </c>
      <c r="V61" s="35">
        <v>5559</v>
      </c>
      <c r="W61" s="35">
        <f t="shared" si="6"/>
        <v>208253</v>
      </c>
      <c r="X61" s="35">
        <v>208253</v>
      </c>
      <c r="Y61" s="30" t="s">
        <v>246</v>
      </c>
    </row>
    <row r="62" spans="1:25" ht="17.25" customHeight="1">
      <c r="A62" s="233"/>
      <c r="B62" s="6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62"/>
    </row>
    <row r="63" spans="1:25" ht="17.25" customHeight="1">
      <c r="A63" s="232">
        <v>9</v>
      </c>
      <c r="B63" s="64">
        <f t="shared" si="0"/>
        <v>189916</v>
      </c>
      <c r="C63" s="35">
        <v>187625</v>
      </c>
      <c r="D63" s="35">
        <v>2291</v>
      </c>
      <c r="E63" s="35">
        <f t="shared" si="7"/>
        <v>170394</v>
      </c>
      <c r="F63" s="35">
        <v>167119</v>
      </c>
      <c r="G63" s="35">
        <v>3275</v>
      </c>
      <c r="H63" s="35">
        <f t="shared" si="1"/>
        <v>175761</v>
      </c>
      <c r="I63" s="35">
        <v>172074</v>
      </c>
      <c r="J63" s="35">
        <v>3687</v>
      </c>
      <c r="K63" s="35">
        <f t="shared" si="2"/>
        <v>170695</v>
      </c>
      <c r="L63" s="35">
        <v>166726</v>
      </c>
      <c r="M63" s="30">
        <v>3969</v>
      </c>
      <c r="N63" s="35">
        <f t="shared" si="3"/>
        <v>136113</v>
      </c>
      <c r="O63" s="35">
        <v>136113</v>
      </c>
      <c r="P63" s="30" t="s">
        <v>246</v>
      </c>
      <c r="Q63" s="35">
        <f t="shared" si="4"/>
        <v>179107</v>
      </c>
      <c r="R63" s="35">
        <v>179107</v>
      </c>
      <c r="S63" s="30" t="s">
        <v>246</v>
      </c>
      <c r="T63" s="35">
        <f t="shared" si="5"/>
        <v>147042</v>
      </c>
      <c r="U63" s="35">
        <v>147042</v>
      </c>
      <c r="V63" s="30" t="s">
        <v>246</v>
      </c>
      <c r="W63" s="35">
        <f t="shared" si="6"/>
        <v>203015</v>
      </c>
      <c r="X63" s="35">
        <v>203015</v>
      </c>
      <c r="Y63" s="30" t="s">
        <v>246</v>
      </c>
    </row>
    <row r="64" spans="1:25" ht="17.25" customHeight="1">
      <c r="A64" s="232">
        <v>10</v>
      </c>
      <c r="B64" s="64">
        <f t="shared" si="0"/>
        <v>190765</v>
      </c>
      <c r="C64" s="35">
        <v>189780</v>
      </c>
      <c r="D64" s="35">
        <v>985</v>
      </c>
      <c r="E64" s="35">
        <f t="shared" si="7"/>
        <v>171374</v>
      </c>
      <c r="F64" s="35">
        <v>169919</v>
      </c>
      <c r="G64" s="35">
        <v>1455</v>
      </c>
      <c r="H64" s="35">
        <f t="shared" si="1"/>
        <v>189772</v>
      </c>
      <c r="I64" s="35">
        <v>189544</v>
      </c>
      <c r="J64" s="35">
        <v>228</v>
      </c>
      <c r="K64" s="35">
        <f t="shared" si="2"/>
        <v>166660</v>
      </c>
      <c r="L64" s="35">
        <v>166660</v>
      </c>
      <c r="M64" s="30" t="s">
        <v>246</v>
      </c>
      <c r="N64" s="35">
        <f t="shared" si="3"/>
        <v>139444</v>
      </c>
      <c r="O64" s="35">
        <v>139444</v>
      </c>
      <c r="P64" s="30" t="s">
        <v>246</v>
      </c>
      <c r="Q64" s="35">
        <f t="shared" si="4"/>
        <v>176478</v>
      </c>
      <c r="R64" s="35">
        <v>176478</v>
      </c>
      <c r="S64" s="30" t="s">
        <v>246</v>
      </c>
      <c r="T64" s="35">
        <f t="shared" si="5"/>
        <v>136363</v>
      </c>
      <c r="U64" s="35">
        <v>136363</v>
      </c>
      <c r="V64" s="30" t="s">
        <v>246</v>
      </c>
      <c r="W64" s="35">
        <f t="shared" si="6"/>
        <v>200014</v>
      </c>
      <c r="X64" s="35">
        <v>200014</v>
      </c>
      <c r="Y64" s="30" t="s">
        <v>246</v>
      </c>
    </row>
    <row r="65" spans="1:25" ht="17.25" customHeight="1">
      <c r="A65" s="232">
        <v>11</v>
      </c>
      <c r="B65" s="64">
        <f t="shared" si="0"/>
        <v>196726</v>
      </c>
      <c r="C65" s="35">
        <v>190764</v>
      </c>
      <c r="D65" s="35">
        <v>5962</v>
      </c>
      <c r="E65" s="35">
        <f t="shared" si="7"/>
        <v>178781</v>
      </c>
      <c r="F65" s="35">
        <v>168863</v>
      </c>
      <c r="G65" s="35">
        <v>9918</v>
      </c>
      <c r="H65" s="35">
        <f t="shared" si="1"/>
        <v>181421</v>
      </c>
      <c r="I65" s="35">
        <v>181023</v>
      </c>
      <c r="J65" s="35">
        <v>398</v>
      </c>
      <c r="K65" s="35">
        <f t="shared" si="2"/>
        <v>181746</v>
      </c>
      <c r="L65" s="35">
        <v>168085</v>
      </c>
      <c r="M65" s="35">
        <v>13661</v>
      </c>
      <c r="N65" s="35">
        <f t="shared" si="3"/>
        <v>142345</v>
      </c>
      <c r="O65" s="35">
        <v>142345</v>
      </c>
      <c r="P65" s="30" t="s">
        <v>246</v>
      </c>
      <c r="Q65" s="35">
        <f t="shared" si="4"/>
        <v>180122</v>
      </c>
      <c r="R65" s="35">
        <v>178161</v>
      </c>
      <c r="S65" s="35">
        <v>1961</v>
      </c>
      <c r="T65" s="35">
        <f t="shared" si="5"/>
        <v>134524</v>
      </c>
      <c r="U65" s="35">
        <v>134524</v>
      </c>
      <c r="V65" s="30" t="s">
        <v>246</v>
      </c>
      <c r="W65" s="35">
        <f t="shared" si="6"/>
        <v>213284</v>
      </c>
      <c r="X65" s="35">
        <v>213284</v>
      </c>
      <c r="Y65" s="30" t="s">
        <v>246</v>
      </c>
    </row>
    <row r="66" spans="1:25" ht="17.25" customHeight="1">
      <c r="A66" s="234">
        <v>12</v>
      </c>
      <c r="B66" s="317">
        <f t="shared" si="0"/>
        <v>491998</v>
      </c>
      <c r="C66" s="61">
        <v>189531</v>
      </c>
      <c r="D66" s="61">
        <v>302467</v>
      </c>
      <c r="E66" s="61">
        <f t="shared" si="7"/>
        <v>409863</v>
      </c>
      <c r="F66" s="61">
        <v>167718</v>
      </c>
      <c r="G66" s="61">
        <v>242145</v>
      </c>
      <c r="H66" s="61">
        <f t="shared" si="1"/>
        <v>462017</v>
      </c>
      <c r="I66" s="61">
        <v>176102</v>
      </c>
      <c r="J66" s="61">
        <v>285915</v>
      </c>
      <c r="K66" s="61">
        <f t="shared" si="2"/>
        <v>399261</v>
      </c>
      <c r="L66" s="61">
        <v>164696</v>
      </c>
      <c r="M66" s="61">
        <v>234565</v>
      </c>
      <c r="N66" s="61">
        <f t="shared" si="3"/>
        <v>270501</v>
      </c>
      <c r="O66" s="61">
        <v>140911</v>
      </c>
      <c r="P66" s="61">
        <v>129590</v>
      </c>
      <c r="Q66" s="61">
        <f t="shared" si="4"/>
        <v>390965</v>
      </c>
      <c r="R66" s="61">
        <v>176462</v>
      </c>
      <c r="S66" s="61">
        <v>214503</v>
      </c>
      <c r="T66" s="61">
        <f t="shared" si="5"/>
        <v>287308</v>
      </c>
      <c r="U66" s="61">
        <v>129906</v>
      </c>
      <c r="V66" s="61">
        <v>157402</v>
      </c>
      <c r="W66" s="61">
        <f t="shared" si="6"/>
        <v>498974</v>
      </c>
      <c r="X66" s="61">
        <v>199942</v>
      </c>
      <c r="Y66" s="61">
        <v>299032</v>
      </c>
    </row>
    <row r="67" spans="1:25" ht="15" customHeight="1">
      <c r="A67" s="87" t="s">
        <v>13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4.25">
      <c r="A68" s="8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4.25">
      <c r="A69" s="8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4.25">
      <c r="A70" s="8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4.25">
      <c r="A71" s="8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4.25">
      <c r="A72" s="8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4.25">
      <c r="A73" s="8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4.25">
      <c r="A74" s="8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4.25">
      <c r="A75" s="8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4.25">
      <c r="A76" s="8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4.25">
      <c r="A77" s="8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4.25">
      <c r="A78" s="8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4.25">
      <c r="A79" s="8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</sheetData>
  <sheetProtection/>
  <mergeCells count="35">
    <mergeCell ref="A2:Y2"/>
    <mergeCell ref="B4:D5"/>
    <mergeCell ref="E4:G5"/>
    <mergeCell ref="H4:J5"/>
    <mergeCell ref="K4:Y4"/>
    <mergeCell ref="K5:M5"/>
    <mergeCell ref="N5:P5"/>
    <mergeCell ref="Q5:S5"/>
    <mergeCell ref="T5:V5"/>
    <mergeCell ref="W5:Y5"/>
    <mergeCell ref="E6:E7"/>
    <mergeCell ref="F6:F7"/>
    <mergeCell ref="G6:G7"/>
    <mergeCell ref="H6:H7"/>
    <mergeCell ref="A6:A7"/>
    <mergeCell ref="B6:B7"/>
    <mergeCell ref="C6:C7"/>
    <mergeCell ref="D6:D7"/>
    <mergeCell ref="M6:M7"/>
    <mergeCell ref="N6:N7"/>
    <mergeCell ref="O6:O7"/>
    <mergeCell ref="P6:P7"/>
    <mergeCell ref="I6:I7"/>
    <mergeCell ref="J6:J7"/>
    <mergeCell ref="K6:K7"/>
    <mergeCell ref="L6:L7"/>
    <mergeCell ref="Y6:Y7"/>
    <mergeCell ref="U6:U7"/>
    <mergeCell ref="V6:V7"/>
    <mergeCell ref="W6:W7"/>
    <mergeCell ref="X6:X7"/>
    <mergeCell ref="Q6:Q7"/>
    <mergeCell ref="R6:R7"/>
    <mergeCell ref="S6:S7"/>
    <mergeCell ref="T6:T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5.09765625" style="86" customWidth="1"/>
    <col min="2" max="19" width="9.8984375" style="86" customWidth="1"/>
    <col min="20" max="20" width="10.59765625" style="86" customWidth="1"/>
    <col min="21" max="25" width="9.8984375" style="86" customWidth="1"/>
    <col min="26" max="16384" width="10.59765625" style="86" customWidth="1"/>
  </cols>
  <sheetData>
    <row r="1" spans="1:25" s="85" customFormat="1" ht="19.5" customHeight="1">
      <c r="A1" s="2" t="s">
        <v>233</v>
      </c>
      <c r="Y1" s="3" t="s">
        <v>234</v>
      </c>
    </row>
    <row r="2" spans="1:25" ht="19.5" customHeight="1">
      <c r="A2" s="325" t="s">
        <v>389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8" customHeight="1" thickBot="1">
      <c r="A3" s="86" t="s">
        <v>30</v>
      </c>
      <c r="Y3" s="237" t="s">
        <v>44</v>
      </c>
    </row>
    <row r="4" spans="1:25" ht="17.25" customHeight="1">
      <c r="A4" s="229" t="s">
        <v>32</v>
      </c>
      <c r="B4" s="477" t="s">
        <v>162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9"/>
      <c r="Q4" s="332" t="s">
        <v>45</v>
      </c>
      <c r="R4" s="333"/>
      <c r="S4" s="334"/>
      <c r="T4" s="372" t="s">
        <v>392</v>
      </c>
      <c r="U4" s="333"/>
      <c r="V4" s="334"/>
      <c r="W4" s="372" t="s">
        <v>391</v>
      </c>
      <c r="X4" s="333"/>
      <c r="Y4" s="333"/>
    </row>
    <row r="5" spans="1:25" ht="17.25" customHeight="1">
      <c r="A5" s="94"/>
      <c r="B5" s="471" t="s">
        <v>397</v>
      </c>
      <c r="C5" s="342"/>
      <c r="D5" s="343"/>
      <c r="E5" s="471" t="s">
        <v>396</v>
      </c>
      <c r="F5" s="342"/>
      <c r="G5" s="343"/>
      <c r="H5" s="471" t="s">
        <v>395</v>
      </c>
      <c r="I5" s="342"/>
      <c r="J5" s="343"/>
      <c r="K5" s="471" t="s">
        <v>394</v>
      </c>
      <c r="L5" s="342"/>
      <c r="M5" s="343"/>
      <c r="N5" s="471" t="s">
        <v>393</v>
      </c>
      <c r="O5" s="342"/>
      <c r="P5" s="343"/>
      <c r="Q5" s="335"/>
      <c r="R5" s="336"/>
      <c r="S5" s="337"/>
      <c r="T5" s="335"/>
      <c r="U5" s="336"/>
      <c r="V5" s="337"/>
      <c r="W5" s="335"/>
      <c r="X5" s="336"/>
      <c r="Y5" s="336"/>
    </row>
    <row r="6" spans="1:36" ht="17.25" customHeight="1">
      <c r="A6" s="475" t="s">
        <v>390</v>
      </c>
      <c r="B6" s="468" t="s">
        <v>46</v>
      </c>
      <c r="C6" s="467" t="s">
        <v>40</v>
      </c>
      <c r="D6" s="467" t="s">
        <v>41</v>
      </c>
      <c r="E6" s="468" t="s">
        <v>46</v>
      </c>
      <c r="F6" s="467" t="s">
        <v>40</v>
      </c>
      <c r="G6" s="467" t="s">
        <v>41</v>
      </c>
      <c r="H6" s="468" t="s">
        <v>46</v>
      </c>
      <c r="I6" s="467" t="s">
        <v>40</v>
      </c>
      <c r="J6" s="467" t="s">
        <v>41</v>
      </c>
      <c r="K6" s="468" t="s">
        <v>46</v>
      </c>
      <c r="L6" s="467" t="s">
        <v>40</v>
      </c>
      <c r="M6" s="467" t="s">
        <v>41</v>
      </c>
      <c r="N6" s="468" t="s">
        <v>46</v>
      </c>
      <c r="O6" s="467" t="s">
        <v>40</v>
      </c>
      <c r="P6" s="467" t="s">
        <v>41</v>
      </c>
      <c r="Q6" s="468" t="s">
        <v>46</v>
      </c>
      <c r="R6" s="467" t="s">
        <v>40</v>
      </c>
      <c r="S6" s="467" t="s">
        <v>41</v>
      </c>
      <c r="T6" s="468" t="s">
        <v>46</v>
      </c>
      <c r="U6" s="467" t="s">
        <v>40</v>
      </c>
      <c r="V6" s="467" t="s">
        <v>41</v>
      </c>
      <c r="W6" s="468" t="s">
        <v>46</v>
      </c>
      <c r="X6" s="467" t="s">
        <v>40</v>
      </c>
      <c r="Y6" s="408" t="s">
        <v>41</v>
      </c>
      <c r="Z6" s="29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7.25" customHeight="1">
      <c r="A7" s="476"/>
      <c r="B7" s="456"/>
      <c r="C7" s="425"/>
      <c r="D7" s="425"/>
      <c r="E7" s="456"/>
      <c r="F7" s="425"/>
      <c r="G7" s="425"/>
      <c r="H7" s="456"/>
      <c r="I7" s="425"/>
      <c r="J7" s="425"/>
      <c r="K7" s="456"/>
      <c r="L7" s="425"/>
      <c r="M7" s="425"/>
      <c r="N7" s="456"/>
      <c r="O7" s="425"/>
      <c r="P7" s="425"/>
      <c r="Q7" s="456"/>
      <c r="R7" s="425"/>
      <c r="S7" s="425"/>
      <c r="T7" s="456"/>
      <c r="U7" s="425"/>
      <c r="V7" s="425"/>
      <c r="W7" s="456"/>
      <c r="X7" s="425"/>
      <c r="Y7" s="335"/>
      <c r="Z7" s="29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2" ht="17.25" customHeight="1">
      <c r="A8" s="13" t="s">
        <v>47</v>
      </c>
      <c r="B8" s="230"/>
    </row>
    <row r="9" spans="1:25" ht="17.25" customHeight="1">
      <c r="A9" s="108" t="s">
        <v>387</v>
      </c>
      <c r="B9" s="64">
        <f>SUM(C9:D9)</f>
        <v>315532</v>
      </c>
      <c r="C9" s="28">
        <v>237393</v>
      </c>
      <c r="D9" s="28">
        <v>78139</v>
      </c>
      <c r="E9" s="28">
        <f>SUM(F9:G9)</f>
        <v>318941</v>
      </c>
      <c r="F9" s="28">
        <v>257604</v>
      </c>
      <c r="G9" s="28">
        <v>61337</v>
      </c>
      <c r="H9" s="28">
        <f>SUM(I9:J9)</f>
        <v>385568</v>
      </c>
      <c r="I9" s="28">
        <v>301974</v>
      </c>
      <c r="J9" s="28">
        <v>83594</v>
      </c>
      <c r="K9" s="28">
        <f>SUM(L9:M9)</f>
        <v>302581</v>
      </c>
      <c r="L9" s="28">
        <v>231088</v>
      </c>
      <c r="M9" s="28">
        <v>71493</v>
      </c>
      <c r="N9" s="28">
        <f>SUM(O9:P9)</f>
        <v>335832</v>
      </c>
      <c r="O9" s="28">
        <v>262238</v>
      </c>
      <c r="P9" s="28">
        <v>73594</v>
      </c>
      <c r="Q9" s="30" t="s">
        <v>6</v>
      </c>
      <c r="R9" s="32" t="s">
        <v>223</v>
      </c>
      <c r="S9" s="32" t="s">
        <v>223</v>
      </c>
      <c r="T9" s="28">
        <f>SUM(U9:V9)</f>
        <v>443101</v>
      </c>
      <c r="U9" s="28">
        <v>337929</v>
      </c>
      <c r="V9" s="28">
        <v>105172</v>
      </c>
      <c r="W9" s="28">
        <f>SUM(X9:Y9)</f>
        <v>354579</v>
      </c>
      <c r="X9" s="28">
        <v>258831</v>
      </c>
      <c r="Y9" s="28">
        <v>95748</v>
      </c>
    </row>
    <row r="10" spans="1:25" ht="17.25" customHeight="1">
      <c r="A10" s="164">
        <v>7</v>
      </c>
      <c r="B10" s="64">
        <f aca="true" t="shared" si="0" ref="B10:B66">SUM(C10:D10)</f>
        <v>330539</v>
      </c>
      <c r="C10" s="28">
        <v>251608</v>
      </c>
      <c r="D10" s="28">
        <v>78931</v>
      </c>
      <c r="E10" s="28">
        <f aca="true" t="shared" si="1" ref="E10:E66">SUM(F10:G10)</f>
        <v>353803</v>
      </c>
      <c r="F10" s="28">
        <v>279275</v>
      </c>
      <c r="G10" s="28">
        <v>74528</v>
      </c>
      <c r="H10" s="28">
        <f aca="true" t="shared" si="2" ref="H10:H66">SUM(I10:J10)</f>
        <v>394922</v>
      </c>
      <c r="I10" s="28">
        <v>311100</v>
      </c>
      <c r="J10" s="28">
        <v>83822</v>
      </c>
      <c r="K10" s="28">
        <f aca="true" t="shared" si="3" ref="K10:K66">SUM(L10:M10)</f>
        <v>314874</v>
      </c>
      <c r="L10" s="28">
        <v>237575</v>
      </c>
      <c r="M10" s="28">
        <v>77299</v>
      </c>
      <c r="N10" s="28">
        <f aca="true" t="shared" si="4" ref="N10:N66">SUM(O10:P10)</f>
        <v>343928</v>
      </c>
      <c r="O10" s="28">
        <v>266431</v>
      </c>
      <c r="P10" s="28">
        <v>77497</v>
      </c>
      <c r="Q10" s="30" t="s">
        <v>6</v>
      </c>
      <c r="R10" s="32" t="s">
        <v>223</v>
      </c>
      <c r="S10" s="32" t="s">
        <v>223</v>
      </c>
      <c r="T10" s="28">
        <f aca="true" t="shared" si="5" ref="T10:T66">SUM(U10:V10)</f>
        <v>434893</v>
      </c>
      <c r="U10" s="28">
        <v>334108</v>
      </c>
      <c r="V10" s="28">
        <v>100785</v>
      </c>
      <c r="W10" s="28">
        <f aca="true" t="shared" si="6" ref="W10:W66">SUM(X10:Y10)</f>
        <v>353986</v>
      </c>
      <c r="X10" s="28">
        <v>270360</v>
      </c>
      <c r="Y10" s="28">
        <v>83626</v>
      </c>
    </row>
    <row r="11" spans="1:25" s="4" customFormat="1" ht="17.25" customHeight="1">
      <c r="A11" s="224">
        <v>8</v>
      </c>
      <c r="B11" s="240">
        <f t="shared" si="0"/>
        <v>296029</v>
      </c>
      <c r="C11" s="239">
        <v>232167</v>
      </c>
      <c r="D11" s="239">
        <v>63862</v>
      </c>
      <c r="E11" s="239">
        <f t="shared" si="1"/>
        <v>299738</v>
      </c>
      <c r="F11" s="239">
        <v>248713</v>
      </c>
      <c r="G11" s="239">
        <v>51025</v>
      </c>
      <c r="H11" s="239">
        <f t="shared" si="2"/>
        <v>415224</v>
      </c>
      <c r="I11" s="239">
        <v>323305</v>
      </c>
      <c r="J11" s="239">
        <v>91919</v>
      </c>
      <c r="K11" s="239">
        <f t="shared" si="3"/>
        <v>320008</v>
      </c>
      <c r="L11" s="239">
        <v>239788</v>
      </c>
      <c r="M11" s="239">
        <v>80220</v>
      </c>
      <c r="N11" s="239">
        <f t="shared" si="4"/>
        <v>371530</v>
      </c>
      <c r="O11" s="239">
        <v>285907</v>
      </c>
      <c r="P11" s="239">
        <v>85623</v>
      </c>
      <c r="Q11" s="23" t="s">
        <v>6</v>
      </c>
      <c r="R11" s="238" t="s">
        <v>223</v>
      </c>
      <c r="S11" s="238" t="s">
        <v>223</v>
      </c>
      <c r="T11" s="239">
        <f t="shared" si="5"/>
        <v>441580</v>
      </c>
      <c r="U11" s="239">
        <v>331757</v>
      </c>
      <c r="V11" s="239">
        <v>109823</v>
      </c>
      <c r="W11" s="239">
        <f t="shared" si="6"/>
        <v>315638</v>
      </c>
      <c r="X11" s="239">
        <v>248624</v>
      </c>
      <c r="Y11" s="239">
        <v>67014</v>
      </c>
    </row>
    <row r="12" spans="1:25" ht="17.25" customHeight="1">
      <c r="A12" s="29"/>
      <c r="B12" s="6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7.25" customHeight="1">
      <c r="A13" s="108" t="s">
        <v>380</v>
      </c>
      <c r="B13" s="64">
        <f t="shared" si="0"/>
        <v>253825</v>
      </c>
      <c r="C13" s="28">
        <v>225451</v>
      </c>
      <c r="D13" s="28">
        <v>28374</v>
      </c>
      <c r="E13" s="28">
        <f t="shared" si="1"/>
        <v>221230</v>
      </c>
      <c r="F13" s="28">
        <v>221230</v>
      </c>
      <c r="G13" s="32" t="s">
        <v>246</v>
      </c>
      <c r="H13" s="28">
        <f t="shared" si="2"/>
        <v>309043</v>
      </c>
      <c r="I13" s="28">
        <v>309043</v>
      </c>
      <c r="J13" s="32" t="s">
        <v>246</v>
      </c>
      <c r="K13" s="28">
        <f t="shared" si="3"/>
        <v>233029</v>
      </c>
      <c r="L13" s="28">
        <v>233026</v>
      </c>
      <c r="M13" s="28">
        <v>3</v>
      </c>
      <c r="N13" s="28">
        <f t="shared" si="4"/>
        <v>273314</v>
      </c>
      <c r="O13" s="28">
        <v>273314</v>
      </c>
      <c r="P13" s="32" t="s">
        <v>246</v>
      </c>
      <c r="Q13" s="30" t="s">
        <v>6</v>
      </c>
      <c r="R13" s="32" t="s">
        <v>223</v>
      </c>
      <c r="S13" s="32" t="s">
        <v>223</v>
      </c>
      <c r="T13" s="28">
        <f t="shared" si="5"/>
        <v>363471</v>
      </c>
      <c r="U13" s="28">
        <v>342179</v>
      </c>
      <c r="V13" s="28">
        <v>21292</v>
      </c>
      <c r="W13" s="28">
        <f t="shared" si="6"/>
        <v>246502</v>
      </c>
      <c r="X13" s="28">
        <v>244970</v>
      </c>
      <c r="Y13" s="28">
        <v>1532</v>
      </c>
    </row>
    <row r="14" spans="1:25" ht="17.25" customHeight="1">
      <c r="A14" s="232">
        <v>2</v>
      </c>
      <c r="B14" s="64">
        <f t="shared" si="0"/>
        <v>226476</v>
      </c>
      <c r="C14" s="28">
        <v>226476</v>
      </c>
      <c r="D14" s="32" t="s">
        <v>246</v>
      </c>
      <c r="E14" s="28">
        <f t="shared" si="1"/>
        <v>221760</v>
      </c>
      <c r="F14" s="28">
        <v>221760</v>
      </c>
      <c r="G14" s="32" t="s">
        <v>246</v>
      </c>
      <c r="H14" s="28">
        <f t="shared" si="2"/>
        <v>312554</v>
      </c>
      <c r="I14" s="28">
        <v>312554</v>
      </c>
      <c r="J14" s="32" t="s">
        <v>246</v>
      </c>
      <c r="K14" s="28">
        <f t="shared" si="3"/>
        <v>232976</v>
      </c>
      <c r="L14" s="28">
        <v>232976</v>
      </c>
      <c r="M14" s="32" t="s">
        <v>246</v>
      </c>
      <c r="N14" s="28">
        <f t="shared" si="4"/>
        <v>292320</v>
      </c>
      <c r="O14" s="28">
        <v>292074</v>
      </c>
      <c r="P14" s="28">
        <v>246</v>
      </c>
      <c r="Q14" s="30" t="s">
        <v>6</v>
      </c>
      <c r="R14" s="32" t="s">
        <v>223</v>
      </c>
      <c r="S14" s="32" t="s">
        <v>223</v>
      </c>
      <c r="T14" s="28">
        <f t="shared" si="5"/>
        <v>338742</v>
      </c>
      <c r="U14" s="28">
        <v>337438</v>
      </c>
      <c r="V14" s="28">
        <v>1304</v>
      </c>
      <c r="W14" s="28">
        <f t="shared" si="6"/>
        <v>253198</v>
      </c>
      <c r="X14" s="28">
        <v>252847</v>
      </c>
      <c r="Y14" s="28">
        <v>351</v>
      </c>
    </row>
    <row r="15" spans="1:25" ht="17.25" customHeight="1">
      <c r="A15" s="232">
        <v>3</v>
      </c>
      <c r="B15" s="64">
        <f t="shared" si="0"/>
        <v>225888</v>
      </c>
      <c r="C15" s="28">
        <v>225888</v>
      </c>
      <c r="D15" s="32" t="s">
        <v>246</v>
      </c>
      <c r="E15" s="28">
        <f t="shared" si="1"/>
        <v>224170</v>
      </c>
      <c r="F15" s="28">
        <v>224170</v>
      </c>
      <c r="G15" s="32" t="s">
        <v>246</v>
      </c>
      <c r="H15" s="28">
        <f t="shared" si="2"/>
        <v>319250</v>
      </c>
      <c r="I15" s="28">
        <v>319250</v>
      </c>
      <c r="J15" s="32" t="s">
        <v>246</v>
      </c>
      <c r="K15" s="28">
        <f t="shared" si="3"/>
        <v>233374</v>
      </c>
      <c r="L15" s="28">
        <v>233293</v>
      </c>
      <c r="M15" s="28">
        <v>81</v>
      </c>
      <c r="N15" s="28">
        <f t="shared" si="4"/>
        <v>301212</v>
      </c>
      <c r="O15" s="28">
        <v>289576</v>
      </c>
      <c r="P15" s="28">
        <v>11636</v>
      </c>
      <c r="Q15" s="30" t="s">
        <v>6</v>
      </c>
      <c r="R15" s="32" t="s">
        <v>223</v>
      </c>
      <c r="S15" s="32" t="s">
        <v>223</v>
      </c>
      <c r="T15" s="28">
        <f t="shared" si="5"/>
        <v>369084</v>
      </c>
      <c r="U15" s="28">
        <v>326910</v>
      </c>
      <c r="V15" s="28">
        <v>42174</v>
      </c>
      <c r="W15" s="28">
        <f t="shared" si="6"/>
        <v>248324</v>
      </c>
      <c r="X15" s="28">
        <v>247909</v>
      </c>
      <c r="Y15" s="28">
        <v>415</v>
      </c>
    </row>
    <row r="16" spans="1:25" ht="17.25" customHeight="1">
      <c r="A16" s="232">
        <v>4</v>
      </c>
      <c r="B16" s="64">
        <f t="shared" si="0"/>
        <v>230564</v>
      </c>
      <c r="C16" s="28">
        <v>230564</v>
      </c>
      <c r="D16" s="32" t="s">
        <v>246</v>
      </c>
      <c r="E16" s="28">
        <f t="shared" si="1"/>
        <v>226549</v>
      </c>
      <c r="F16" s="28">
        <v>226549</v>
      </c>
      <c r="G16" s="32" t="s">
        <v>246</v>
      </c>
      <c r="H16" s="28">
        <f t="shared" si="2"/>
        <v>319579</v>
      </c>
      <c r="I16" s="28">
        <v>314471</v>
      </c>
      <c r="J16" s="28">
        <v>5108</v>
      </c>
      <c r="K16" s="28">
        <f t="shared" si="3"/>
        <v>241828</v>
      </c>
      <c r="L16" s="28">
        <v>241824</v>
      </c>
      <c r="M16" s="28">
        <v>4</v>
      </c>
      <c r="N16" s="28">
        <f t="shared" si="4"/>
        <v>288350</v>
      </c>
      <c r="O16" s="28">
        <v>288214</v>
      </c>
      <c r="P16" s="28">
        <v>136</v>
      </c>
      <c r="Q16" s="30" t="s">
        <v>6</v>
      </c>
      <c r="R16" s="32" t="s">
        <v>223</v>
      </c>
      <c r="S16" s="32" t="s">
        <v>223</v>
      </c>
      <c r="T16" s="28">
        <f t="shared" si="5"/>
        <v>360698</v>
      </c>
      <c r="U16" s="28">
        <v>336996</v>
      </c>
      <c r="V16" s="28">
        <v>23702</v>
      </c>
      <c r="W16" s="28">
        <f t="shared" si="6"/>
        <v>259060</v>
      </c>
      <c r="X16" s="28">
        <v>255875</v>
      </c>
      <c r="Y16" s="28">
        <v>3185</v>
      </c>
    </row>
    <row r="17" spans="1:25" ht="17.25" customHeight="1">
      <c r="A17" s="233"/>
      <c r="B17" s="63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7.25" customHeight="1">
      <c r="A18" s="232">
        <v>5</v>
      </c>
      <c r="B18" s="64">
        <f t="shared" si="0"/>
        <v>234383</v>
      </c>
      <c r="C18" s="28">
        <v>234383</v>
      </c>
      <c r="D18" s="32" t="s">
        <v>246</v>
      </c>
      <c r="E18" s="28">
        <f t="shared" si="1"/>
        <v>226170</v>
      </c>
      <c r="F18" s="28">
        <v>225832</v>
      </c>
      <c r="G18" s="28">
        <v>338</v>
      </c>
      <c r="H18" s="28">
        <f t="shared" si="2"/>
        <v>325147</v>
      </c>
      <c r="I18" s="28">
        <v>322867</v>
      </c>
      <c r="J18" s="28">
        <v>2280</v>
      </c>
      <c r="K18" s="28">
        <f t="shared" si="3"/>
        <v>240211</v>
      </c>
      <c r="L18" s="28">
        <v>239697</v>
      </c>
      <c r="M18" s="28">
        <v>514</v>
      </c>
      <c r="N18" s="28">
        <f t="shared" si="4"/>
        <v>282052</v>
      </c>
      <c r="O18" s="28">
        <v>280587</v>
      </c>
      <c r="P18" s="28">
        <v>1465</v>
      </c>
      <c r="Q18" s="30" t="s">
        <v>6</v>
      </c>
      <c r="R18" s="32" t="s">
        <v>223</v>
      </c>
      <c r="S18" s="32" t="s">
        <v>223</v>
      </c>
      <c r="T18" s="28">
        <f t="shared" si="5"/>
        <v>323890</v>
      </c>
      <c r="U18" s="28">
        <v>323635</v>
      </c>
      <c r="V18" s="28">
        <v>255</v>
      </c>
      <c r="W18" s="28">
        <f t="shared" si="6"/>
        <v>251537</v>
      </c>
      <c r="X18" s="28">
        <v>250179</v>
      </c>
      <c r="Y18" s="28">
        <v>1358</v>
      </c>
    </row>
    <row r="19" spans="1:25" ht="17.25" customHeight="1">
      <c r="A19" s="232">
        <v>6</v>
      </c>
      <c r="B19" s="64">
        <f t="shared" si="0"/>
        <v>277034</v>
      </c>
      <c r="C19" s="28">
        <v>230228</v>
      </c>
      <c r="D19" s="28">
        <v>46806</v>
      </c>
      <c r="E19" s="28">
        <f t="shared" si="1"/>
        <v>258677</v>
      </c>
      <c r="F19" s="28">
        <v>258677</v>
      </c>
      <c r="G19" s="32" t="s">
        <v>246</v>
      </c>
      <c r="H19" s="28">
        <f t="shared" si="2"/>
        <v>601634</v>
      </c>
      <c r="I19" s="28">
        <v>327412</v>
      </c>
      <c r="J19" s="28">
        <v>274222</v>
      </c>
      <c r="K19" s="28">
        <f t="shared" si="3"/>
        <v>492623</v>
      </c>
      <c r="L19" s="28">
        <v>240855</v>
      </c>
      <c r="M19" s="28">
        <v>251768</v>
      </c>
      <c r="N19" s="28">
        <f t="shared" si="4"/>
        <v>490107</v>
      </c>
      <c r="O19" s="28">
        <v>292730</v>
      </c>
      <c r="P19" s="28">
        <v>197377</v>
      </c>
      <c r="Q19" s="30" t="s">
        <v>6</v>
      </c>
      <c r="R19" s="32" t="s">
        <v>223</v>
      </c>
      <c r="S19" s="32" t="s">
        <v>223</v>
      </c>
      <c r="T19" s="28">
        <f t="shared" si="5"/>
        <v>694658</v>
      </c>
      <c r="U19" s="28">
        <v>331681</v>
      </c>
      <c r="V19" s="28">
        <v>362977</v>
      </c>
      <c r="W19" s="28">
        <f t="shared" si="6"/>
        <v>450680</v>
      </c>
      <c r="X19" s="28">
        <v>253129</v>
      </c>
      <c r="Y19" s="28">
        <v>197551</v>
      </c>
    </row>
    <row r="20" spans="1:25" ht="17.25" customHeight="1">
      <c r="A20" s="232">
        <v>7</v>
      </c>
      <c r="B20" s="64">
        <f t="shared" si="0"/>
        <v>550706</v>
      </c>
      <c r="C20" s="28">
        <v>229570</v>
      </c>
      <c r="D20" s="28">
        <v>321136</v>
      </c>
      <c r="E20" s="28">
        <f t="shared" si="1"/>
        <v>524087</v>
      </c>
      <c r="F20" s="28">
        <v>262396</v>
      </c>
      <c r="G20" s="28">
        <v>261691</v>
      </c>
      <c r="H20" s="28">
        <f t="shared" si="2"/>
        <v>555086</v>
      </c>
      <c r="I20" s="28">
        <v>328450</v>
      </c>
      <c r="J20" s="28">
        <v>226636</v>
      </c>
      <c r="K20" s="28">
        <f t="shared" si="3"/>
        <v>458562</v>
      </c>
      <c r="L20" s="28">
        <v>242977</v>
      </c>
      <c r="M20" s="28">
        <v>215585</v>
      </c>
      <c r="N20" s="28">
        <f t="shared" si="4"/>
        <v>538718</v>
      </c>
      <c r="O20" s="28">
        <v>288496</v>
      </c>
      <c r="P20" s="28">
        <v>250222</v>
      </c>
      <c r="Q20" s="30" t="s">
        <v>6</v>
      </c>
      <c r="R20" s="32" t="s">
        <v>223</v>
      </c>
      <c r="S20" s="32" t="s">
        <v>223</v>
      </c>
      <c r="T20" s="28">
        <f t="shared" si="5"/>
        <v>467531</v>
      </c>
      <c r="U20" s="28">
        <v>324785</v>
      </c>
      <c r="V20" s="28">
        <v>142746</v>
      </c>
      <c r="W20" s="28">
        <f t="shared" si="6"/>
        <v>446087</v>
      </c>
      <c r="X20" s="28">
        <v>253744</v>
      </c>
      <c r="Y20" s="28">
        <v>192343</v>
      </c>
    </row>
    <row r="21" spans="1:25" ht="17.25" customHeight="1">
      <c r="A21" s="232">
        <v>8</v>
      </c>
      <c r="B21" s="64">
        <f t="shared" si="0"/>
        <v>251380</v>
      </c>
      <c r="C21" s="28">
        <v>231249</v>
      </c>
      <c r="D21" s="28">
        <v>20131</v>
      </c>
      <c r="E21" s="28">
        <f t="shared" si="1"/>
        <v>286243</v>
      </c>
      <c r="F21" s="28">
        <v>257477</v>
      </c>
      <c r="G21" s="28">
        <v>28766</v>
      </c>
      <c r="H21" s="28">
        <f t="shared" si="2"/>
        <v>358003</v>
      </c>
      <c r="I21" s="28">
        <v>328712</v>
      </c>
      <c r="J21" s="28">
        <v>29291</v>
      </c>
      <c r="K21" s="28">
        <f t="shared" si="3"/>
        <v>246004</v>
      </c>
      <c r="L21" s="28">
        <v>239719</v>
      </c>
      <c r="M21" s="28">
        <v>6285</v>
      </c>
      <c r="N21" s="28">
        <f t="shared" si="4"/>
        <v>318055</v>
      </c>
      <c r="O21" s="28">
        <v>285177</v>
      </c>
      <c r="P21" s="28">
        <v>32878</v>
      </c>
      <c r="Q21" s="30" t="s">
        <v>6</v>
      </c>
      <c r="R21" s="32" t="s">
        <v>223</v>
      </c>
      <c r="S21" s="32" t="s">
        <v>223</v>
      </c>
      <c r="T21" s="28">
        <f t="shared" si="5"/>
        <v>398271</v>
      </c>
      <c r="U21" s="28">
        <v>327824</v>
      </c>
      <c r="V21" s="28">
        <v>70447</v>
      </c>
      <c r="W21" s="28">
        <f t="shared" si="6"/>
        <v>253005</v>
      </c>
      <c r="X21" s="28">
        <v>252748</v>
      </c>
      <c r="Y21" s="28">
        <v>257</v>
      </c>
    </row>
    <row r="22" spans="1:25" ht="17.25" customHeight="1">
      <c r="A22" s="233"/>
      <c r="B22" s="6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7.25" customHeight="1">
      <c r="A23" s="232">
        <v>9</v>
      </c>
      <c r="B23" s="64">
        <f t="shared" si="0"/>
        <v>233654</v>
      </c>
      <c r="C23" s="28">
        <v>233654</v>
      </c>
      <c r="D23" s="32" t="s">
        <v>246</v>
      </c>
      <c r="E23" s="28">
        <f t="shared" si="1"/>
        <v>255749</v>
      </c>
      <c r="F23" s="28">
        <v>255749</v>
      </c>
      <c r="G23" s="32" t="s">
        <v>246</v>
      </c>
      <c r="H23" s="28">
        <f t="shared" si="2"/>
        <v>331409</v>
      </c>
      <c r="I23" s="28">
        <v>331409</v>
      </c>
      <c r="J23" s="32" t="s">
        <v>246</v>
      </c>
      <c r="K23" s="28">
        <f t="shared" si="3"/>
        <v>239104</v>
      </c>
      <c r="L23" s="28">
        <v>239100</v>
      </c>
      <c r="M23" s="28">
        <v>4</v>
      </c>
      <c r="N23" s="28">
        <f t="shared" si="4"/>
        <v>313797</v>
      </c>
      <c r="O23" s="28">
        <v>287495</v>
      </c>
      <c r="P23" s="28">
        <v>26302</v>
      </c>
      <c r="Q23" s="30" t="s">
        <v>6</v>
      </c>
      <c r="R23" s="32" t="s">
        <v>223</v>
      </c>
      <c r="S23" s="32" t="s">
        <v>223</v>
      </c>
      <c r="T23" s="28">
        <f t="shared" si="5"/>
        <v>336871</v>
      </c>
      <c r="U23" s="28">
        <v>322953</v>
      </c>
      <c r="V23" s="28">
        <v>13918</v>
      </c>
      <c r="W23" s="28">
        <f t="shared" si="6"/>
        <v>253403</v>
      </c>
      <c r="X23" s="28">
        <v>249714</v>
      </c>
      <c r="Y23" s="28">
        <v>3689</v>
      </c>
    </row>
    <row r="24" spans="1:25" ht="17.25" customHeight="1">
      <c r="A24" s="232">
        <v>10</v>
      </c>
      <c r="B24" s="64">
        <f t="shared" si="0"/>
        <v>231746</v>
      </c>
      <c r="C24" s="28">
        <v>231746</v>
      </c>
      <c r="D24" s="32" t="s">
        <v>246</v>
      </c>
      <c r="E24" s="28">
        <f t="shared" si="1"/>
        <v>256767</v>
      </c>
      <c r="F24" s="28">
        <v>256767</v>
      </c>
      <c r="G24" s="32" t="s">
        <v>246</v>
      </c>
      <c r="H24" s="28">
        <f t="shared" si="2"/>
        <v>328151</v>
      </c>
      <c r="I24" s="28">
        <v>328046</v>
      </c>
      <c r="J24" s="28">
        <v>105</v>
      </c>
      <c r="K24" s="28">
        <f t="shared" si="3"/>
        <v>247155</v>
      </c>
      <c r="L24" s="28">
        <v>247147</v>
      </c>
      <c r="M24" s="28">
        <v>8</v>
      </c>
      <c r="N24" s="28">
        <f t="shared" si="4"/>
        <v>286847</v>
      </c>
      <c r="O24" s="28">
        <v>286685</v>
      </c>
      <c r="P24" s="28">
        <v>162</v>
      </c>
      <c r="Q24" s="30" t="s">
        <v>6</v>
      </c>
      <c r="R24" s="32" t="s">
        <v>223</v>
      </c>
      <c r="S24" s="32" t="s">
        <v>223</v>
      </c>
      <c r="T24" s="28">
        <f t="shared" si="5"/>
        <v>337167</v>
      </c>
      <c r="U24" s="28">
        <v>336896</v>
      </c>
      <c r="V24" s="28">
        <v>271</v>
      </c>
      <c r="W24" s="28">
        <f t="shared" si="6"/>
        <v>259414</v>
      </c>
      <c r="X24" s="28">
        <v>253999</v>
      </c>
      <c r="Y24" s="28">
        <v>5415</v>
      </c>
    </row>
    <row r="25" spans="1:25" ht="17.25" customHeight="1">
      <c r="A25" s="232">
        <v>11</v>
      </c>
      <c r="B25" s="64">
        <f t="shared" si="0"/>
        <v>232794</v>
      </c>
      <c r="C25" s="28">
        <v>232794</v>
      </c>
      <c r="D25" s="32" t="s">
        <v>246</v>
      </c>
      <c r="E25" s="28">
        <f t="shared" si="1"/>
        <v>261444</v>
      </c>
      <c r="F25" s="28">
        <v>261444</v>
      </c>
      <c r="G25" s="32" t="s">
        <v>246</v>
      </c>
      <c r="H25" s="28">
        <f t="shared" si="2"/>
        <v>354377</v>
      </c>
      <c r="I25" s="28">
        <v>330741</v>
      </c>
      <c r="J25" s="28">
        <v>23636</v>
      </c>
      <c r="K25" s="28">
        <f t="shared" si="3"/>
        <v>280147</v>
      </c>
      <c r="L25" s="28">
        <v>245547</v>
      </c>
      <c r="M25" s="28">
        <v>34600</v>
      </c>
      <c r="N25" s="28">
        <f t="shared" si="4"/>
        <v>351247</v>
      </c>
      <c r="O25" s="28">
        <v>289952</v>
      </c>
      <c r="P25" s="28">
        <v>61295</v>
      </c>
      <c r="Q25" s="30" t="s">
        <v>6</v>
      </c>
      <c r="R25" s="32" t="s">
        <v>223</v>
      </c>
      <c r="S25" s="32" t="s">
        <v>223</v>
      </c>
      <c r="T25" s="28">
        <f t="shared" si="5"/>
        <v>341222</v>
      </c>
      <c r="U25" s="28">
        <v>338815</v>
      </c>
      <c r="V25" s="28">
        <v>2407</v>
      </c>
      <c r="W25" s="28">
        <f t="shared" si="6"/>
        <v>319249</v>
      </c>
      <c r="X25" s="28">
        <v>254413</v>
      </c>
      <c r="Y25" s="28">
        <v>64836</v>
      </c>
    </row>
    <row r="26" spans="1:25" ht="17.25" customHeight="1">
      <c r="A26" s="232">
        <v>12</v>
      </c>
      <c r="B26" s="64">
        <f t="shared" si="0"/>
        <v>607257</v>
      </c>
      <c r="C26" s="28">
        <v>232193</v>
      </c>
      <c r="D26" s="28">
        <v>375064</v>
      </c>
      <c r="E26" s="28">
        <f t="shared" si="1"/>
        <v>488242</v>
      </c>
      <c r="F26" s="28">
        <v>261257</v>
      </c>
      <c r="G26" s="28">
        <v>226985</v>
      </c>
      <c r="H26" s="28">
        <f t="shared" si="2"/>
        <v>871711</v>
      </c>
      <c r="I26" s="28">
        <v>331071</v>
      </c>
      <c r="J26" s="28">
        <v>540640</v>
      </c>
      <c r="K26" s="28">
        <f t="shared" si="3"/>
        <v>677262</v>
      </c>
      <c r="L26" s="28">
        <v>242684</v>
      </c>
      <c r="M26" s="28">
        <v>434578</v>
      </c>
      <c r="N26" s="28">
        <f t="shared" si="4"/>
        <v>727521</v>
      </c>
      <c r="O26" s="28">
        <v>288623</v>
      </c>
      <c r="P26" s="28">
        <v>438898</v>
      </c>
      <c r="Q26" s="30" t="s">
        <v>6</v>
      </c>
      <c r="R26" s="32" t="s">
        <v>223</v>
      </c>
      <c r="S26" s="32" t="s">
        <v>223</v>
      </c>
      <c r="T26" s="28">
        <f t="shared" si="5"/>
        <v>965443</v>
      </c>
      <c r="U26" s="28">
        <v>337280</v>
      </c>
      <c r="V26" s="28">
        <v>628163</v>
      </c>
      <c r="W26" s="28">
        <f t="shared" si="6"/>
        <v>585141</v>
      </c>
      <c r="X26" s="28">
        <v>252814</v>
      </c>
      <c r="Y26" s="28">
        <v>332327</v>
      </c>
    </row>
    <row r="27" spans="1:25" ht="17.25" customHeight="1">
      <c r="A27" s="231"/>
      <c r="B27" s="6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s="4" customFormat="1" ht="17.25" customHeight="1">
      <c r="A28" s="24" t="s">
        <v>42</v>
      </c>
      <c r="B28" s="64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7.25" customHeight="1">
      <c r="A29" s="108" t="s">
        <v>387</v>
      </c>
      <c r="B29" s="64">
        <f t="shared" si="0"/>
        <v>416373</v>
      </c>
      <c r="C29" s="32">
        <v>310580</v>
      </c>
      <c r="D29" s="32">
        <v>105793</v>
      </c>
      <c r="E29" s="28">
        <f t="shared" si="1"/>
        <v>364922</v>
      </c>
      <c r="F29" s="32">
        <v>295477</v>
      </c>
      <c r="G29" s="32">
        <v>69445</v>
      </c>
      <c r="H29" s="28">
        <f t="shared" si="2"/>
        <v>409404</v>
      </c>
      <c r="I29" s="32">
        <v>320792</v>
      </c>
      <c r="J29" s="32">
        <v>88612</v>
      </c>
      <c r="K29" s="28">
        <f t="shared" si="3"/>
        <v>384598</v>
      </c>
      <c r="L29" s="32">
        <v>294575</v>
      </c>
      <c r="M29" s="32">
        <v>90023</v>
      </c>
      <c r="N29" s="28">
        <f t="shared" si="4"/>
        <v>386098</v>
      </c>
      <c r="O29" s="32">
        <v>301091</v>
      </c>
      <c r="P29" s="32">
        <v>85007</v>
      </c>
      <c r="Q29" s="30" t="s">
        <v>6</v>
      </c>
      <c r="R29" s="32" t="s">
        <v>223</v>
      </c>
      <c r="S29" s="32" t="s">
        <v>223</v>
      </c>
      <c r="T29" s="28">
        <f t="shared" si="5"/>
        <v>459903</v>
      </c>
      <c r="U29" s="32">
        <v>352554</v>
      </c>
      <c r="V29" s="32">
        <v>107349</v>
      </c>
      <c r="W29" s="28">
        <f t="shared" si="6"/>
        <v>496170</v>
      </c>
      <c r="X29" s="32">
        <v>350491</v>
      </c>
      <c r="Y29" s="32">
        <v>145679</v>
      </c>
    </row>
    <row r="30" spans="1:25" ht="17.25" customHeight="1">
      <c r="A30" s="164">
        <v>7</v>
      </c>
      <c r="B30" s="64">
        <f t="shared" si="0"/>
        <v>430927</v>
      </c>
      <c r="C30" s="32">
        <v>327456</v>
      </c>
      <c r="D30" s="32">
        <v>103471</v>
      </c>
      <c r="E30" s="28">
        <f t="shared" si="1"/>
        <v>421790</v>
      </c>
      <c r="F30" s="32">
        <v>329200</v>
      </c>
      <c r="G30" s="32">
        <v>92590</v>
      </c>
      <c r="H30" s="28">
        <f t="shared" si="2"/>
        <v>418527</v>
      </c>
      <c r="I30" s="32">
        <v>329668</v>
      </c>
      <c r="J30" s="32">
        <v>88859</v>
      </c>
      <c r="K30" s="28">
        <f t="shared" si="3"/>
        <v>407602</v>
      </c>
      <c r="L30" s="32">
        <v>307971</v>
      </c>
      <c r="M30" s="32">
        <v>99631</v>
      </c>
      <c r="N30" s="28">
        <f t="shared" si="4"/>
        <v>395376</v>
      </c>
      <c r="O30" s="32">
        <v>305928</v>
      </c>
      <c r="P30" s="32">
        <v>89448</v>
      </c>
      <c r="Q30" s="30" t="s">
        <v>6</v>
      </c>
      <c r="R30" s="32" t="s">
        <v>223</v>
      </c>
      <c r="S30" s="32" t="s">
        <v>223</v>
      </c>
      <c r="T30" s="28">
        <f t="shared" si="5"/>
        <v>453488</v>
      </c>
      <c r="U30" s="32">
        <v>349918</v>
      </c>
      <c r="V30" s="32">
        <v>103570</v>
      </c>
      <c r="W30" s="28">
        <f t="shared" si="6"/>
        <v>481950</v>
      </c>
      <c r="X30" s="32">
        <v>360135</v>
      </c>
      <c r="Y30" s="32">
        <v>121815</v>
      </c>
    </row>
    <row r="31" spans="1:25" s="4" customFormat="1" ht="17.25" customHeight="1">
      <c r="A31" s="224">
        <v>8</v>
      </c>
      <c r="B31" s="240">
        <f t="shared" si="0"/>
        <v>383097</v>
      </c>
      <c r="C31" s="238">
        <v>301456</v>
      </c>
      <c r="D31" s="238">
        <v>81641</v>
      </c>
      <c r="E31" s="239">
        <f t="shared" si="1"/>
        <v>357071</v>
      </c>
      <c r="F31" s="238">
        <v>295587</v>
      </c>
      <c r="G31" s="238">
        <v>61484</v>
      </c>
      <c r="H31" s="239">
        <f t="shared" si="2"/>
        <v>442738</v>
      </c>
      <c r="I31" s="238">
        <v>344629</v>
      </c>
      <c r="J31" s="238">
        <v>98109</v>
      </c>
      <c r="K31" s="239">
        <f t="shared" si="3"/>
        <v>422984</v>
      </c>
      <c r="L31" s="238">
        <v>316588</v>
      </c>
      <c r="M31" s="238">
        <v>106396</v>
      </c>
      <c r="N31" s="239">
        <f t="shared" si="4"/>
        <v>424246</v>
      </c>
      <c r="O31" s="238">
        <v>326587</v>
      </c>
      <c r="P31" s="238">
        <v>97659</v>
      </c>
      <c r="Q31" s="23" t="s">
        <v>6</v>
      </c>
      <c r="R31" s="238" t="s">
        <v>223</v>
      </c>
      <c r="S31" s="238" t="s">
        <v>223</v>
      </c>
      <c r="T31" s="239">
        <f t="shared" si="5"/>
        <v>466442</v>
      </c>
      <c r="U31" s="238">
        <v>349686</v>
      </c>
      <c r="V31" s="238">
        <v>116756</v>
      </c>
      <c r="W31" s="239">
        <f t="shared" si="6"/>
        <v>437959</v>
      </c>
      <c r="X31" s="238">
        <v>338311</v>
      </c>
      <c r="Y31" s="238">
        <v>99648</v>
      </c>
    </row>
    <row r="32" spans="1:25" ht="17.25" customHeight="1">
      <c r="A32" s="29"/>
      <c r="B32" s="6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7.25" customHeight="1">
      <c r="A33" s="108" t="s">
        <v>380</v>
      </c>
      <c r="B33" s="64">
        <f t="shared" si="0"/>
        <v>347750</v>
      </c>
      <c r="C33" s="28">
        <v>294866</v>
      </c>
      <c r="D33" s="28">
        <v>52884</v>
      </c>
      <c r="E33" s="28">
        <f t="shared" si="1"/>
        <v>269154</v>
      </c>
      <c r="F33" s="32">
        <v>269154</v>
      </c>
      <c r="G33" s="32" t="s">
        <v>246</v>
      </c>
      <c r="H33" s="28">
        <f t="shared" si="2"/>
        <v>328544</v>
      </c>
      <c r="I33" s="32">
        <v>328544</v>
      </c>
      <c r="J33" s="32" t="s">
        <v>246</v>
      </c>
      <c r="K33" s="28">
        <f t="shared" si="3"/>
        <v>306090.147</v>
      </c>
      <c r="L33" s="32">
        <v>306084</v>
      </c>
      <c r="M33" s="32">
        <v>6.147</v>
      </c>
      <c r="N33" s="28">
        <f t="shared" si="4"/>
        <v>311451</v>
      </c>
      <c r="O33" s="32">
        <v>311451</v>
      </c>
      <c r="P33" s="32" t="s">
        <v>246</v>
      </c>
      <c r="Q33" s="30" t="s">
        <v>6</v>
      </c>
      <c r="R33" s="32" t="s">
        <v>223</v>
      </c>
      <c r="S33" s="32" t="s">
        <v>223</v>
      </c>
      <c r="T33" s="28">
        <f t="shared" si="5"/>
        <v>386941</v>
      </c>
      <c r="U33" s="32">
        <v>363854</v>
      </c>
      <c r="V33" s="32">
        <v>23087</v>
      </c>
      <c r="W33" s="28">
        <f t="shared" si="6"/>
        <v>328567</v>
      </c>
      <c r="X33" s="32">
        <v>327700</v>
      </c>
      <c r="Y33" s="32">
        <v>867</v>
      </c>
    </row>
    <row r="34" spans="1:25" ht="17.25" customHeight="1">
      <c r="A34" s="232">
        <v>2</v>
      </c>
      <c r="B34" s="64">
        <f t="shared" si="0"/>
        <v>295511</v>
      </c>
      <c r="C34" s="28">
        <v>295511</v>
      </c>
      <c r="D34" s="32" t="s">
        <v>246</v>
      </c>
      <c r="E34" s="28">
        <f t="shared" si="1"/>
        <v>267106</v>
      </c>
      <c r="F34" s="32">
        <v>267106</v>
      </c>
      <c r="G34" s="32" t="s">
        <v>246</v>
      </c>
      <c r="H34" s="28">
        <f t="shared" si="2"/>
        <v>332213</v>
      </c>
      <c r="I34" s="32">
        <v>332213</v>
      </c>
      <c r="J34" s="32" t="s">
        <v>246</v>
      </c>
      <c r="K34" s="28">
        <f t="shared" si="3"/>
        <v>303675</v>
      </c>
      <c r="L34" s="32">
        <v>303675</v>
      </c>
      <c r="M34" s="32" t="s">
        <v>246</v>
      </c>
      <c r="N34" s="28">
        <f t="shared" si="4"/>
        <v>331852</v>
      </c>
      <c r="O34" s="32">
        <v>331516</v>
      </c>
      <c r="P34" s="32">
        <v>336</v>
      </c>
      <c r="Q34" s="30" t="s">
        <v>6</v>
      </c>
      <c r="R34" s="32" t="s">
        <v>223</v>
      </c>
      <c r="S34" s="32" t="s">
        <v>223</v>
      </c>
      <c r="T34" s="28">
        <f t="shared" si="5"/>
        <v>359982</v>
      </c>
      <c r="U34" s="32">
        <v>358853</v>
      </c>
      <c r="V34" s="32">
        <v>1129</v>
      </c>
      <c r="W34" s="28">
        <f t="shared" si="6"/>
        <v>346585</v>
      </c>
      <c r="X34" s="32">
        <v>346559</v>
      </c>
      <c r="Y34" s="32">
        <v>26</v>
      </c>
    </row>
    <row r="35" spans="1:25" ht="17.25" customHeight="1">
      <c r="A35" s="232">
        <v>3</v>
      </c>
      <c r="B35" s="64">
        <f t="shared" si="0"/>
        <v>293253</v>
      </c>
      <c r="C35" s="28">
        <v>293253</v>
      </c>
      <c r="D35" s="32" t="s">
        <v>246</v>
      </c>
      <c r="E35" s="28">
        <f t="shared" si="1"/>
        <v>272061</v>
      </c>
      <c r="F35" s="32">
        <v>272061</v>
      </c>
      <c r="G35" s="32" t="s">
        <v>246</v>
      </c>
      <c r="H35" s="28">
        <f t="shared" si="2"/>
        <v>339948</v>
      </c>
      <c r="I35" s="32">
        <v>339948</v>
      </c>
      <c r="J35" s="32" t="s">
        <v>246</v>
      </c>
      <c r="K35" s="28">
        <f t="shared" si="3"/>
        <v>308224</v>
      </c>
      <c r="L35" s="32">
        <v>308077</v>
      </c>
      <c r="M35" s="32">
        <v>147</v>
      </c>
      <c r="N35" s="28">
        <f t="shared" si="4"/>
        <v>340573</v>
      </c>
      <c r="O35" s="32">
        <v>328915</v>
      </c>
      <c r="P35" s="32">
        <v>11658</v>
      </c>
      <c r="Q35" s="30" t="s">
        <v>6</v>
      </c>
      <c r="R35" s="32" t="s">
        <v>223</v>
      </c>
      <c r="S35" s="32" t="s">
        <v>223</v>
      </c>
      <c r="T35" s="28">
        <f t="shared" si="5"/>
        <v>388672</v>
      </c>
      <c r="U35" s="32">
        <v>343957</v>
      </c>
      <c r="V35" s="32">
        <v>44715</v>
      </c>
      <c r="W35" s="28">
        <f t="shared" si="6"/>
        <v>333736</v>
      </c>
      <c r="X35" s="32">
        <v>333390</v>
      </c>
      <c r="Y35" s="32">
        <v>346</v>
      </c>
    </row>
    <row r="36" spans="1:25" ht="17.25" customHeight="1">
      <c r="A36" s="232">
        <v>4</v>
      </c>
      <c r="B36" s="64">
        <f t="shared" si="0"/>
        <v>300282</v>
      </c>
      <c r="C36" s="28">
        <v>300282</v>
      </c>
      <c r="D36" s="32" t="s">
        <v>246</v>
      </c>
      <c r="E36" s="28">
        <f t="shared" si="1"/>
        <v>270274</v>
      </c>
      <c r="F36" s="32">
        <v>270274</v>
      </c>
      <c r="G36" s="32" t="s">
        <v>246</v>
      </c>
      <c r="H36" s="28">
        <f t="shared" si="2"/>
        <v>339877</v>
      </c>
      <c r="I36" s="32">
        <v>334491</v>
      </c>
      <c r="J36" s="32">
        <v>5386</v>
      </c>
      <c r="K36" s="28">
        <f t="shared" si="3"/>
        <v>319623</v>
      </c>
      <c r="L36" s="32">
        <v>319616</v>
      </c>
      <c r="M36" s="32">
        <v>7</v>
      </c>
      <c r="N36" s="28">
        <f t="shared" si="4"/>
        <v>328735</v>
      </c>
      <c r="O36" s="32">
        <v>328545</v>
      </c>
      <c r="P36" s="32">
        <v>190</v>
      </c>
      <c r="Q36" s="30" t="s">
        <v>6</v>
      </c>
      <c r="R36" s="32" t="s">
        <v>223</v>
      </c>
      <c r="S36" s="32" t="s">
        <v>223</v>
      </c>
      <c r="T36" s="28">
        <f t="shared" si="5"/>
        <v>380586</v>
      </c>
      <c r="U36" s="32">
        <v>354333</v>
      </c>
      <c r="V36" s="32">
        <v>26253</v>
      </c>
      <c r="W36" s="28">
        <f t="shared" si="6"/>
        <v>348860</v>
      </c>
      <c r="X36" s="32">
        <v>345239</v>
      </c>
      <c r="Y36" s="32">
        <v>3621</v>
      </c>
    </row>
    <row r="37" spans="1:25" ht="17.25" customHeight="1">
      <c r="A37" s="233"/>
      <c r="B37" s="63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62"/>
      <c r="Y37" s="62"/>
    </row>
    <row r="38" spans="1:25" ht="17.25" customHeight="1">
      <c r="A38" s="232">
        <v>5</v>
      </c>
      <c r="B38" s="64">
        <f t="shared" si="0"/>
        <v>303146</v>
      </c>
      <c r="C38" s="28">
        <v>303146</v>
      </c>
      <c r="D38" s="32" t="s">
        <v>246</v>
      </c>
      <c r="E38" s="28">
        <f t="shared" si="1"/>
        <v>267801</v>
      </c>
      <c r="F38" s="32">
        <v>267465</v>
      </c>
      <c r="G38" s="32">
        <v>336</v>
      </c>
      <c r="H38" s="28">
        <f t="shared" si="2"/>
        <v>345980</v>
      </c>
      <c r="I38" s="32">
        <v>343558</v>
      </c>
      <c r="J38" s="32">
        <v>2422</v>
      </c>
      <c r="K38" s="28">
        <f t="shared" si="3"/>
        <v>316941</v>
      </c>
      <c r="L38" s="32">
        <v>316146</v>
      </c>
      <c r="M38" s="32">
        <v>795</v>
      </c>
      <c r="N38" s="28">
        <f t="shared" si="4"/>
        <v>323666</v>
      </c>
      <c r="O38" s="32">
        <v>321720</v>
      </c>
      <c r="P38" s="32">
        <v>1946</v>
      </c>
      <c r="Q38" s="30" t="s">
        <v>6</v>
      </c>
      <c r="R38" s="32" t="s">
        <v>223</v>
      </c>
      <c r="S38" s="32" t="s">
        <v>223</v>
      </c>
      <c r="T38" s="28">
        <f t="shared" si="5"/>
        <v>342333</v>
      </c>
      <c r="U38" s="32">
        <v>342115</v>
      </c>
      <c r="V38" s="32">
        <v>218</v>
      </c>
      <c r="W38" s="28">
        <f t="shared" si="6"/>
        <v>337367</v>
      </c>
      <c r="X38" s="32">
        <v>335397</v>
      </c>
      <c r="Y38" s="32">
        <v>1970</v>
      </c>
    </row>
    <row r="39" spans="1:25" ht="17.25" customHeight="1">
      <c r="A39" s="232">
        <v>6</v>
      </c>
      <c r="B39" s="64">
        <f t="shared" si="0"/>
        <v>372048</v>
      </c>
      <c r="C39" s="28">
        <v>296586</v>
      </c>
      <c r="D39" s="28">
        <v>75462</v>
      </c>
      <c r="E39" s="28">
        <f t="shared" si="1"/>
        <v>307070</v>
      </c>
      <c r="F39" s="32">
        <v>307070</v>
      </c>
      <c r="G39" s="32" t="s">
        <v>246</v>
      </c>
      <c r="H39" s="28">
        <f t="shared" si="2"/>
        <v>653080</v>
      </c>
      <c r="I39" s="32">
        <v>349788</v>
      </c>
      <c r="J39" s="32">
        <v>303292</v>
      </c>
      <c r="K39" s="28">
        <f t="shared" si="3"/>
        <v>656156</v>
      </c>
      <c r="L39" s="32">
        <v>316076</v>
      </c>
      <c r="M39" s="32">
        <v>340080</v>
      </c>
      <c r="N39" s="28">
        <f t="shared" si="4"/>
        <v>562269</v>
      </c>
      <c r="O39" s="32">
        <v>333588</v>
      </c>
      <c r="P39" s="32">
        <v>228681</v>
      </c>
      <c r="Q39" s="30" t="s">
        <v>6</v>
      </c>
      <c r="R39" s="32" t="s">
        <v>223</v>
      </c>
      <c r="S39" s="32" t="s">
        <v>223</v>
      </c>
      <c r="T39" s="28">
        <f t="shared" si="5"/>
        <v>747345</v>
      </c>
      <c r="U39" s="32">
        <v>351127</v>
      </c>
      <c r="V39" s="32">
        <v>396218</v>
      </c>
      <c r="W39" s="28">
        <f t="shared" si="6"/>
        <v>658763</v>
      </c>
      <c r="X39" s="32">
        <v>338297</v>
      </c>
      <c r="Y39" s="32">
        <v>320466</v>
      </c>
    </row>
    <row r="40" spans="1:25" ht="17.25" customHeight="1">
      <c r="A40" s="232">
        <v>7</v>
      </c>
      <c r="B40" s="64">
        <f t="shared" si="0"/>
        <v>683462</v>
      </c>
      <c r="C40" s="28">
        <v>296222</v>
      </c>
      <c r="D40" s="28">
        <v>387240</v>
      </c>
      <c r="E40" s="28">
        <f t="shared" si="1"/>
        <v>638451</v>
      </c>
      <c r="F40" s="32">
        <v>309350</v>
      </c>
      <c r="G40" s="32">
        <v>329101</v>
      </c>
      <c r="H40" s="28">
        <f t="shared" si="2"/>
        <v>582979</v>
      </c>
      <c r="I40" s="32">
        <v>350710</v>
      </c>
      <c r="J40" s="32">
        <v>232269</v>
      </c>
      <c r="K40" s="28">
        <f t="shared" si="3"/>
        <v>607923</v>
      </c>
      <c r="L40" s="32">
        <v>321561</v>
      </c>
      <c r="M40" s="32">
        <v>286362</v>
      </c>
      <c r="N40" s="28">
        <f t="shared" si="4"/>
        <v>617059</v>
      </c>
      <c r="O40" s="32">
        <v>329518</v>
      </c>
      <c r="P40" s="32">
        <v>287541</v>
      </c>
      <c r="Q40" s="30" t="s">
        <v>6</v>
      </c>
      <c r="R40" s="32" t="s">
        <v>223</v>
      </c>
      <c r="S40" s="32" t="s">
        <v>223</v>
      </c>
      <c r="T40" s="28">
        <f t="shared" si="5"/>
        <v>496187</v>
      </c>
      <c r="U40" s="32">
        <v>342410</v>
      </c>
      <c r="V40" s="32">
        <v>153777</v>
      </c>
      <c r="W40" s="28">
        <f t="shared" si="6"/>
        <v>610094</v>
      </c>
      <c r="X40" s="32">
        <v>342545</v>
      </c>
      <c r="Y40" s="32">
        <v>267549</v>
      </c>
    </row>
    <row r="41" spans="1:25" ht="17.25" customHeight="1">
      <c r="A41" s="232">
        <v>8</v>
      </c>
      <c r="B41" s="64">
        <f t="shared" si="0"/>
        <v>334771</v>
      </c>
      <c r="C41" s="28">
        <v>298403</v>
      </c>
      <c r="D41" s="28">
        <v>36368</v>
      </c>
      <c r="E41" s="28">
        <f t="shared" si="1"/>
        <v>336404</v>
      </c>
      <c r="F41" s="32">
        <v>304063</v>
      </c>
      <c r="G41" s="32">
        <v>32341</v>
      </c>
      <c r="H41" s="28">
        <f t="shared" si="2"/>
        <v>382595</v>
      </c>
      <c r="I41" s="32">
        <v>350955</v>
      </c>
      <c r="J41" s="32">
        <v>31640</v>
      </c>
      <c r="K41" s="28">
        <f t="shared" si="3"/>
        <v>321868</v>
      </c>
      <c r="L41" s="32">
        <v>318241</v>
      </c>
      <c r="M41" s="32">
        <v>3627</v>
      </c>
      <c r="N41" s="28">
        <f t="shared" si="4"/>
        <v>360738</v>
      </c>
      <c r="O41" s="32">
        <v>325966</v>
      </c>
      <c r="P41" s="32">
        <v>34772</v>
      </c>
      <c r="Q41" s="30" t="s">
        <v>6</v>
      </c>
      <c r="R41" s="32" t="s">
        <v>223</v>
      </c>
      <c r="S41" s="32" t="s">
        <v>223</v>
      </c>
      <c r="T41" s="28">
        <f t="shared" si="5"/>
        <v>403057</v>
      </c>
      <c r="U41" s="32">
        <v>345294</v>
      </c>
      <c r="V41" s="32">
        <v>57763</v>
      </c>
      <c r="W41" s="28">
        <f t="shared" si="6"/>
        <v>342512</v>
      </c>
      <c r="X41" s="32">
        <v>342440</v>
      </c>
      <c r="Y41" s="32">
        <v>72</v>
      </c>
    </row>
    <row r="42" spans="1:25" ht="17.25" customHeight="1">
      <c r="A42" s="233"/>
      <c r="B42" s="66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17.25" customHeight="1">
      <c r="A43" s="232">
        <v>9</v>
      </c>
      <c r="B43" s="64">
        <f t="shared" si="0"/>
        <v>300463</v>
      </c>
      <c r="C43" s="28">
        <v>300463</v>
      </c>
      <c r="D43" s="32" t="s">
        <v>246</v>
      </c>
      <c r="E43" s="28">
        <f t="shared" si="1"/>
        <v>299919</v>
      </c>
      <c r="F43" s="32">
        <v>299919</v>
      </c>
      <c r="G43" s="32" t="s">
        <v>246</v>
      </c>
      <c r="H43" s="28">
        <f t="shared" si="2"/>
        <v>353909</v>
      </c>
      <c r="I43" s="32">
        <v>353909</v>
      </c>
      <c r="J43" s="32" t="s">
        <v>246</v>
      </c>
      <c r="K43" s="28">
        <f t="shared" si="3"/>
        <v>318526</v>
      </c>
      <c r="L43" s="32">
        <v>318519</v>
      </c>
      <c r="M43" s="32">
        <v>7</v>
      </c>
      <c r="N43" s="28">
        <f t="shared" si="4"/>
        <v>349879</v>
      </c>
      <c r="O43" s="32">
        <v>328736</v>
      </c>
      <c r="P43" s="32">
        <v>21143</v>
      </c>
      <c r="Q43" s="30" t="s">
        <v>6</v>
      </c>
      <c r="R43" s="32" t="s">
        <v>223</v>
      </c>
      <c r="S43" s="32" t="s">
        <v>223</v>
      </c>
      <c r="T43" s="28">
        <f t="shared" si="5"/>
        <v>355041</v>
      </c>
      <c r="U43" s="32">
        <v>339890</v>
      </c>
      <c r="V43" s="32">
        <v>15151</v>
      </c>
      <c r="W43" s="28">
        <f t="shared" si="6"/>
        <v>340045</v>
      </c>
      <c r="X43" s="32">
        <v>335347</v>
      </c>
      <c r="Y43" s="32">
        <v>4698</v>
      </c>
    </row>
    <row r="44" spans="1:25" ht="17.25" customHeight="1">
      <c r="A44" s="232">
        <v>10</v>
      </c>
      <c r="B44" s="64">
        <f t="shared" si="0"/>
        <v>302558</v>
      </c>
      <c r="C44" s="28">
        <v>302558</v>
      </c>
      <c r="D44" s="32" t="s">
        <v>246</v>
      </c>
      <c r="E44" s="28">
        <f t="shared" si="1"/>
        <v>304389</v>
      </c>
      <c r="F44" s="32">
        <v>304389</v>
      </c>
      <c r="G44" s="32" t="s">
        <v>246</v>
      </c>
      <c r="H44" s="28">
        <f t="shared" si="2"/>
        <v>350078</v>
      </c>
      <c r="I44" s="32">
        <v>349956</v>
      </c>
      <c r="J44" s="32">
        <v>122</v>
      </c>
      <c r="K44" s="28">
        <f t="shared" si="3"/>
        <v>327936</v>
      </c>
      <c r="L44" s="32">
        <v>327921</v>
      </c>
      <c r="M44" s="32">
        <v>15</v>
      </c>
      <c r="N44" s="28">
        <f t="shared" si="4"/>
        <v>328394</v>
      </c>
      <c r="O44" s="32">
        <v>328167</v>
      </c>
      <c r="P44" s="32">
        <v>227</v>
      </c>
      <c r="Q44" s="30" t="s">
        <v>6</v>
      </c>
      <c r="R44" s="32" t="s">
        <v>223</v>
      </c>
      <c r="S44" s="32" t="s">
        <v>223</v>
      </c>
      <c r="T44" s="28">
        <f t="shared" si="5"/>
        <v>354807</v>
      </c>
      <c r="U44" s="32">
        <v>354665</v>
      </c>
      <c r="V44" s="32">
        <v>142</v>
      </c>
      <c r="W44" s="28">
        <f t="shared" si="6"/>
        <v>345856</v>
      </c>
      <c r="X44" s="32">
        <v>341041</v>
      </c>
      <c r="Y44" s="32">
        <v>4815</v>
      </c>
    </row>
    <row r="45" spans="1:25" ht="17.25" customHeight="1">
      <c r="A45" s="232">
        <v>11</v>
      </c>
      <c r="B45" s="64">
        <f t="shared" si="0"/>
        <v>302225</v>
      </c>
      <c r="C45" s="28">
        <v>302225</v>
      </c>
      <c r="D45" s="32" t="s">
        <v>246</v>
      </c>
      <c r="E45" s="28">
        <f t="shared" si="1"/>
        <v>311453</v>
      </c>
      <c r="F45" s="32">
        <v>311453</v>
      </c>
      <c r="G45" s="32" t="s">
        <v>246</v>
      </c>
      <c r="H45" s="28">
        <f t="shared" si="2"/>
        <v>378567</v>
      </c>
      <c r="I45" s="32">
        <v>352932</v>
      </c>
      <c r="J45" s="32">
        <v>25635</v>
      </c>
      <c r="K45" s="28">
        <f t="shared" si="3"/>
        <v>376983</v>
      </c>
      <c r="L45" s="32">
        <v>324257</v>
      </c>
      <c r="M45" s="32">
        <v>52726</v>
      </c>
      <c r="N45" s="28">
        <f t="shared" si="4"/>
        <v>390171</v>
      </c>
      <c r="O45" s="32">
        <v>331912</v>
      </c>
      <c r="P45" s="32">
        <v>58259</v>
      </c>
      <c r="Q45" s="30" t="s">
        <v>6</v>
      </c>
      <c r="R45" s="32" t="s">
        <v>223</v>
      </c>
      <c r="S45" s="32" t="s">
        <v>223</v>
      </c>
      <c r="T45" s="28">
        <f t="shared" si="5"/>
        <v>358554</v>
      </c>
      <c r="U45" s="32">
        <v>355908</v>
      </c>
      <c r="V45" s="32">
        <v>2646</v>
      </c>
      <c r="W45" s="28">
        <f t="shared" si="6"/>
        <v>458509</v>
      </c>
      <c r="X45" s="32">
        <v>342241</v>
      </c>
      <c r="Y45" s="32">
        <v>116268</v>
      </c>
    </row>
    <row r="46" spans="1:25" ht="17.25" customHeight="1">
      <c r="A46" s="232">
        <v>12</v>
      </c>
      <c r="B46" s="64">
        <f t="shared" si="0"/>
        <v>776756</v>
      </c>
      <c r="C46" s="28">
        <v>301546</v>
      </c>
      <c r="D46" s="28">
        <v>475210</v>
      </c>
      <c r="E46" s="28">
        <f t="shared" si="1"/>
        <v>579259</v>
      </c>
      <c r="F46" s="32">
        <v>314248</v>
      </c>
      <c r="G46" s="32">
        <v>265011</v>
      </c>
      <c r="H46" s="28">
        <f t="shared" si="2"/>
        <v>930711</v>
      </c>
      <c r="I46" s="32">
        <v>353677</v>
      </c>
      <c r="J46" s="32">
        <v>577034</v>
      </c>
      <c r="K46" s="28">
        <f t="shared" si="3"/>
        <v>898572</v>
      </c>
      <c r="L46" s="32">
        <v>321999</v>
      </c>
      <c r="M46" s="32">
        <v>576573</v>
      </c>
      <c r="N46" s="28">
        <f t="shared" si="4"/>
        <v>853117</v>
      </c>
      <c r="O46" s="32">
        <v>330897</v>
      </c>
      <c r="P46" s="32">
        <v>522220</v>
      </c>
      <c r="Q46" s="30" t="s">
        <v>6</v>
      </c>
      <c r="R46" s="32" t="s">
        <v>223</v>
      </c>
      <c r="S46" s="32" t="s">
        <v>223</v>
      </c>
      <c r="T46" s="28">
        <f t="shared" si="5"/>
        <v>1022969</v>
      </c>
      <c r="U46" s="32">
        <v>354489</v>
      </c>
      <c r="V46" s="32">
        <v>668480</v>
      </c>
      <c r="W46" s="28">
        <f t="shared" si="6"/>
        <v>800654</v>
      </c>
      <c r="X46" s="32">
        <v>343506</v>
      </c>
      <c r="Y46" s="32">
        <v>457148</v>
      </c>
    </row>
    <row r="47" spans="1:25" ht="17.25" customHeight="1">
      <c r="A47" s="231"/>
      <c r="B47" s="6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s="4" customFormat="1" ht="17.25" customHeight="1">
      <c r="A48" s="24" t="s">
        <v>43</v>
      </c>
      <c r="B48" s="6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7.25" customHeight="1">
      <c r="A49" s="108" t="s">
        <v>387</v>
      </c>
      <c r="B49" s="64">
        <f t="shared" si="0"/>
        <v>216850</v>
      </c>
      <c r="C49" s="32">
        <v>165773</v>
      </c>
      <c r="D49" s="32">
        <v>51077</v>
      </c>
      <c r="E49" s="28">
        <f t="shared" si="1"/>
        <v>198518</v>
      </c>
      <c r="F49" s="32">
        <v>158418</v>
      </c>
      <c r="G49" s="32">
        <v>40100</v>
      </c>
      <c r="H49" s="28">
        <f t="shared" si="2"/>
        <v>224187</v>
      </c>
      <c r="I49" s="32">
        <v>174571</v>
      </c>
      <c r="J49" s="32">
        <v>49616</v>
      </c>
      <c r="K49" s="28">
        <f t="shared" si="3"/>
        <v>219846</v>
      </c>
      <c r="L49" s="32">
        <v>167044</v>
      </c>
      <c r="M49" s="32">
        <v>52802</v>
      </c>
      <c r="N49" s="28">
        <f t="shared" si="4"/>
        <v>218284</v>
      </c>
      <c r="O49" s="32">
        <v>171377</v>
      </c>
      <c r="P49" s="32">
        <v>46907</v>
      </c>
      <c r="Q49" s="30" t="s">
        <v>6</v>
      </c>
      <c r="R49" s="32" t="s">
        <v>223</v>
      </c>
      <c r="S49" s="32" t="s">
        <v>223</v>
      </c>
      <c r="T49" s="28">
        <f t="shared" si="5"/>
        <v>338340</v>
      </c>
      <c r="U49" s="32">
        <v>246744</v>
      </c>
      <c r="V49" s="32">
        <v>91596</v>
      </c>
      <c r="W49" s="28">
        <f t="shared" si="6"/>
        <v>183964</v>
      </c>
      <c r="X49" s="32">
        <v>148382</v>
      </c>
      <c r="Y49" s="32">
        <v>35582</v>
      </c>
    </row>
    <row r="50" spans="1:25" ht="17.25" customHeight="1">
      <c r="A50" s="164">
        <v>7</v>
      </c>
      <c r="B50" s="64">
        <f t="shared" si="0"/>
        <v>228296</v>
      </c>
      <c r="C50" s="32">
        <v>174359</v>
      </c>
      <c r="D50" s="32">
        <v>53937</v>
      </c>
      <c r="E50" s="28">
        <f t="shared" si="1"/>
        <v>190378</v>
      </c>
      <c r="F50" s="32">
        <v>159268</v>
      </c>
      <c r="G50" s="32">
        <v>31110</v>
      </c>
      <c r="H50" s="28">
        <f t="shared" si="2"/>
        <v>230902</v>
      </c>
      <c r="I50" s="32">
        <v>182081</v>
      </c>
      <c r="J50" s="32">
        <v>48821</v>
      </c>
      <c r="K50" s="28">
        <f t="shared" si="3"/>
        <v>225005</v>
      </c>
      <c r="L50" s="32">
        <v>169349</v>
      </c>
      <c r="M50" s="32">
        <v>55656</v>
      </c>
      <c r="N50" s="28">
        <f t="shared" si="4"/>
        <v>223697</v>
      </c>
      <c r="O50" s="32">
        <v>174128</v>
      </c>
      <c r="P50" s="32">
        <v>49569</v>
      </c>
      <c r="Q50" s="30" t="s">
        <v>6</v>
      </c>
      <c r="R50" s="32" t="s">
        <v>223</v>
      </c>
      <c r="S50" s="32" t="s">
        <v>223</v>
      </c>
      <c r="T50" s="28">
        <f t="shared" si="5"/>
        <v>310233</v>
      </c>
      <c r="U50" s="32">
        <v>228119</v>
      </c>
      <c r="V50" s="32">
        <v>82114</v>
      </c>
      <c r="W50" s="28">
        <f t="shared" si="6"/>
        <v>187065</v>
      </c>
      <c r="X50" s="32">
        <v>153255</v>
      </c>
      <c r="Y50" s="32">
        <v>33810</v>
      </c>
    </row>
    <row r="51" spans="1:25" s="4" customFormat="1" ht="17.25" customHeight="1">
      <c r="A51" s="224">
        <v>8</v>
      </c>
      <c r="B51" s="240">
        <f t="shared" si="0"/>
        <v>214937</v>
      </c>
      <c r="C51" s="238">
        <v>167634</v>
      </c>
      <c r="D51" s="238">
        <v>47303</v>
      </c>
      <c r="E51" s="239">
        <f t="shared" si="1"/>
        <v>189618</v>
      </c>
      <c r="F51" s="238">
        <v>158680</v>
      </c>
      <c r="G51" s="238">
        <v>30938</v>
      </c>
      <c r="H51" s="239">
        <f t="shared" si="2"/>
        <v>241405</v>
      </c>
      <c r="I51" s="238">
        <v>188592</v>
      </c>
      <c r="J51" s="238">
        <v>52813</v>
      </c>
      <c r="K51" s="239">
        <f t="shared" si="3"/>
        <v>225469</v>
      </c>
      <c r="L51" s="238">
        <v>169280</v>
      </c>
      <c r="M51" s="238">
        <v>56189</v>
      </c>
      <c r="N51" s="239">
        <f t="shared" si="4"/>
        <v>237495</v>
      </c>
      <c r="O51" s="238">
        <v>182475</v>
      </c>
      <c r="P51" s="238">
        <v>55020</v>
      </c>
      <c r="Q51" s="23" t="s">
        <v>6</v>
      </c>
      <c r="R51" s="238" t="s">
        <v>223</v>
      </c>
      <c r="S51" s="238" t="s">
        <v>223</v>
      </c>
      <c r="T51" s="239">
        <f t="shared" si="5"/>
        <v>257929</v>
      </c>
      <c r="U51" s="238">
        <v>199320</v>
      </c>
      <c r="V51" s="238">
        <v>58609</v>
      </c>
      <c r="W51" s="239">
        <f t="shared" si="6"/>
        <v>185627</v>
      </c>
      <c r="X51" s="238">
        <v>153299</v>
      </c>
      <c r="Y51" s="238">
        <v>32328</v>
      </c>
    </row>
    <row r="52" spans="1:25" ht="17.25" customHeight="1">
      <c r="A52" s="29"/>
      <c r="B52" s="63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7.25" customHeight="1">
      <c r="A53" s="108" t="s">
        <v>380</v>
      </c>
      <c r="B53" s="64">
        <f t="shared" si="0"/>
        <v>167278</v>
      </c>
      <c r="C53" s="28">
        <v>161489</v>
      </c>
      <c r="D53" s="28">
        <v>5789</v>
      </c>
      <c r="E53" s="28">
        <f t="shared" si="1"/>
        <v>144201</v>
      </c>
      <c r="F53" s="32">
        <v>144201</v>
      </c>
      <c r="G53" s="32" t="s">
        <v>246</v>
      </c>
      <c r="H53" s="28">
        <f t="shared" si="2"/>
        <v>184121</v>
      </c>
      <c r="I53" s="32">
        <v>184121</v>
      </c>
      <c r="J53" s="32" t="s">
        <v>246</v>
      </c>
      <c r="K53" s="28">
        <f t="shared" si="3"/>
        <v>166320</v>
      </c>
      <c r="L53" s="32">
        <v>166319</v>
      </c>
      <c r="M53" s="32">
        <v>1</v>
      </c>
      <c r="N53" s="28">
        <f t="shared" si="4"/>
        <v>170110</v>
      </c>
      <c r="O53" s="32">
        <v>170110</v>
      </c>
      <c r="P53" s="32" t="s">
        <v>246</v>
      </c>
      <c r="Q53" s="30" t="s">
        <v>6</v>
      </c>
      <c r="R53" s="32" t="s">
        <v>223</v>
      </c>
      <c r="S53" s="32" t="s">
        <v>223</v>
      </c>
      <c r="T53" s="28">
        <f t="shared" si="5"/>
        <v>189631</v>
      </c>
      <c r="U53" s="32">
        <v>181631</v>
      </c>
      <c r="V53" s="32">
        <v>8000</v>
      </c>
      <c r="W53" s="28">
        <f t="shared" si="6"/>
        <v>155831</v>
      </c>
      <c r="X53" s="32">
        <v>153565</v>
      </c>
      <c r="Y53" s="32">
        <v>2266</v>
      </c>
    </row>
    <row r="54" spans="1:25" ht="17.25" customHeight="1">
      <c r="A54" s="232">
        <v>2</v>
      </c>
      <c r="B54" s="64">
        <f t="shared" si="0"/>
        <v>162570</v>
      </c>
      <c r="C54" s="28">
        <v>162570</v>
      </c>
      <c r="D54" s="32" t="s">
        <v>246</v>
      </c>
      <c r="E54" s="28">
        <f t="shared" si="1"/>
        <v>146937</v>
      </c>
      <c r="F54" s="32">
        <v>146937</v>
      </c>
      <c r="G54" s="32" t="s">
        <v>246</v>
      </c>
      <c r="H54" s="28">
        <f t="shared" si="2"/>
        <v>186747</v>
      </c>
      <c r="I54" s="32">
        <v>186747</v>
      </c>
      <c r="J54" s="32" t="s">
        <v>246</v>
      </c>
      <c r="K54" s="28">
        <f t="shared" si="3"/>
        <v>167034</v>
      </c>
      <c r="L54" s="32">
        <v>167034</v>
      </c>
      <c r="M54" s="32" t="s">
        <v>246</v>
      </c>
      <c r="N54" s="28">
        <f t="shared" si="4"/>
        <v>183430</v>
      </c>
      <c r="O54" s="32">
        <v>183430</v>
      </c>
      <c r="P54" s="32" t="s">
        <v>246</v>
      </c>
      <c r="Q54" s="30" t="s">
        <v>6</v>
      </c>
      <c r="R54" s="32" t="s">
        <v>223</v>
      </c>
      <c r="S54" s="32" t="s">
        <v>223</v>
      </c>
      <c r="T54" s="28">
        <f t="shared" si="5"/>
        <v>182741</v>
      </c>
      <c r="U54" s="32">
        <v>180151</v>
      </c>
      <c r="V54" s="32">
        <v>2590</v>
      </c>
      <c r="W54" s="28">
        <f t="shared" si="6"/>
        <v>151148</v>
      </c>
      <c r="X54" s="32">
        <v>150442</v>
      </c>
      <c r="Y54" s="32">
        <v>706</v>
      </c>
    </row>
    <row r="55" spans="1:25" ht="17.25" customHeight="1">
      <c r="A55" s="232">
        <v>3</v>
      </c>
      <c r="B55" s="64">
        <f t="shared" si="0"/>
        <v>163487</v>
      </c>
      <c r="C55" s="28">
        <v>163487</v>
      </c>
      <c r="D55" s="32" t="s">
        <v>246</v>
      </c>
      <c r="E55" s="28">
        <f t="shared" si="1"/>
        <v>145043</v>
      </c>
      <c r="F55" s="32">
        <v>145043</v>
      </c>
      <c r="G55" s="32" t="s">
        <v>246</v>
      </c>
      <c r="H55" s="28">
        <f t="shared" si="2"/>
        <v>187470</v>
      </c>
      <c r="I55" s="32">
        <v>187470</v>
      </c>
      <c r="J55" s="32" t="s">
        <v>246</v>
      </c>
      <c r="K55" s="28">
        <f t="shared" si="3"/>
        <v>165197</v>
      </c>
      <c r="L55" s="32">
        <v>165176</v>
      </c>
      <c r="M55" s="32">
        <v>21</v>
      </c>
      <c r="N55" s="28">
        <f t="shared" si="4"/>
        <v>196832</v>
      </c>
      <c r="O55" s="32">
        <v>185253</v>
      </c>
      <c r="P55" s="32">
        <v>11579</v>
      </c>
      <c r="Q55" s="30" t="s">
        <v>6</v>
      </c>
      <c r="R55" s="32" t="s">
        <v>223</v>
      </c>
      <c r="S55" s="32" t="s">
        <v>223</v>
      </c>
      <c r="T55" s="28">
        <f t="shared" si="5"/>
        <v>216854</v>
      </c>
      <c r="U55" s="32">
        <v>194429</v>
      </c>
      <c r="V55" s="32">
        <v>22425</v>
      </c>
      <c r="W55" s="28">
        <f t="shared" si="6"/>
        <v>153255</v>
      </c>
      <c r="X55" s="32">
        <v>152762</v>
      </c>
      <c r="Y55" s="32">
        <v>493</v>
      </c>
    </row>
    <row r="56" spans="1:25" ht="17.25" customHeight="1">
      <c r="A56" s="232">
        <v>4</v>
      </c>
      <c r="B56" s="64">
        <f t="shared" si="0"/>
        <v>166058</v>
      </c>
      <c r="C56" s="28">
        <v>166058</v>
      </c>
      <c r="D56" s="32" t="s">
        <v>246</v>
      </c>
      <c r="E56" s="28">
        <f t="shared" si="1"/>
        <v>154520</v>
      </c>
      <c r="F56" s="32">
        <v>154520</v>
      </c>
      <c r="G56" s="32" t="s">
        <v>246</v>
      </c>
      <c r="H56" s="28">
        <f t="shared" si="2"/>
        <v>191625</v>
      </c>
      <c r="I56" s="32">
        <v>188266</v>
      </c>
      <c r="J56" s="32">
        <v>3359</v>
      </c>
      <c r="K56" s="28">
        <f t="shared" si="3"/>
        <v>170482</v>
      </c>
      <c r="L56" s="32">
        <v>170482</v>
      </c>
      <c r="M56" s="32" t="s">
        <v>246</v>
      </c>
      <c r="N56" s="28">
        <f t="shared" si="4"/>
        <v>185788</v>
      </c>
      <c r="O56" s="32">
        <v>185788</v>
      </c>
      <c r="P56" s="32" t="s">
        <v>246</v>
      </c>
      <c r="Q56" s="30" t="s">
        <v>6</v>
      </c>
      <c r="R56" s="32" t="s">
        <v>223</v>
      </c>
      <c r="S56" s="32" t="s">
        <v>223</v>
      </c>
      <c r="T56" s="28">
        <f t="shared" si="5"/>
        <v>211640</v>
      </c>
      <c r="U56" s="32">
        <v>207061</v>
      </c>
      <c r="V56" s="32">
        <v>4579</v>
      </c>
      <c r="W56" s="28">
        <f t="shared" si="6"/>
        <v>160772</v>
      </c>
      <c r="X56" s="32">
        <v>158064</v>
      </c>
      <c r="Y56" s="32">
        <v>2708</v>
      </c>
    </row>
    <row r="57" spans="1:25" ht="17.25" customHeight="1">
      <c r="A57" s="233"/>
      <c r="B57" s="6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62"/>
      <c r="Y57" s="62"/>
    </row>
    <row r="58" spans="1:25" ht="17.25" customHeight="1">
      <c r="A58" s="232">
        <v>5</v>
      </c>
      <c r="B58" s="64">
        <f t="shared" si="0"/>
        <v>170232</v>
      </c>
      <c r="C58" s="28">
        <v>170232</v>
      </c>
      <c r="D58" s="32" t="s">
        <v>246</v>
      </c>
      <c r="E58" s="28">
        <f t="shared" si="1"/>
        <v>158465</v>
      </c>
      <c r="F58" s="32">
        <v>158124</v>
      </c>
      <c r="G58" s="32">
        <v>341</v>
      </c>
      <c r="H58" s="28">
        <f t="shared" si="2"/>
        <v>194960</v>
      </c>
      <c r="I58" s="32">
        <v>193568</v>
      </c>
      <c r="J58" s="32">
        <v>1392</v>
      </c>
      <c r="K58" s="28">
        <f t="shared" si="3"/>
        <v>169256</v>
      </c>
      <c r="L58" s="32">
        <v>169002</v>
      </c>
      <c r="M58" s="32">
        <v>254</v>
      </c>
      <c r="N58" s="28">
        <f t="shared" si="4"/>
        <v>177674</v>
      </c>
      <c r="O58" s="32">
        <v>177013</v>
      </c>
      <c r="P58" s="32">
        <v>661</v>
      </c>
      <c r="Q58" s="30" t="s">
        <v>6</v>
      </c>
      <c r="R58" s="32" t="s">
        <v>223</v>
      </c>
      <c r="S58" s="32" t="s">
        <v>223</v>
      </c>
      <c r="T58" s="28">
        <f t="shared" si="5"/>
        <v>188207</v>
      </c>
      <c r="U58" s="32">
        <v>187684</v>
      </c>
      <c r="V58" s="32">
        <v>523</v>
      </c>
      <c r="W58" s="28">
        <f t="shared" si="6"/>
        <v>156747</v>
      </c>
      <c r="X58" s="32">
        <v>156065</v>
      </c>
      <c r="Y58" s="32">
        <v>682</v>
      </c>
    </row>
    <row r="59" spans="1:25" ht="17.25" customHeight="1">
      <c r="A59" s="232">
        <v>6</v>
      </c>
      <c r="B59" s="64">
        <f t="shared" si="0"/>
        <v>187982</v>
      </c>
      <c r="C59" s="28">
        <v>168034</v>
      </c>
      <c r="D59" s="28">
        <v>19948</v>
      </c>
      <c r="E59" s="28">
        <f t="shared" si="1"/>
        <v>158160</v>
      </c>
      <c r="F59" s="32">
        <v>158160</v>
      </c>
      <c r="G59" s="32" t="s">
        <v>246</v>
      </c>
      <c r="H59" s="28">
        <f t="shared" si="2"/>
        <v>280428</v>
      </c>
      <c r="I59" s="32">
        <v>187708</v>
      </c>
      <c r="J59" s="32">
        <v>92720</v>
      </c>
      <c r="K59" s="28">
        <f t="shared" si="3"/>
        <v>341687</v>
      </c>
      <c r="L59" s="32">
        <v>171591</v>
      </c>
      <c r="M59" s="32">
        <v>170096</v>
      </c>
      <c r="N59" s="28">
        <f t="shared" si="4"/>
        <v>305396</v>
      </c>
      <c r="O59" s="32">
        <v>188146</v>
      </c>
      <c r="P59" s="32">
        <v>117250</v>
      </c>
      <c r="Q59" s="30" t="s">
        <v>6</v>
      </c>
      <c r="R59" s="32" t="s">
        <v>223</v>
      </c>
      <c r="S59" s="32" t="s">
        <v>223</v>
      </c>
      <c r="T59" s="28">
        <f t="shared" si="5"/>
        <v>306018</v>
      </c>
      <c r="U59" s="32">
        <v>188239</v>
      </c>
      <c r="V59" s="32">
        <v>117779</v>
      </c>
      <c r="W59" s="28">
        <f t="shared" si="6"/>
        <v>222198</v>
      </c>
      <c r="X59" s="32">
        <v>159612</v>
      </c>
      <c r="Y59" s="32">
        <v>62586</v>
      </c>
    </row>
    <row r="60" spans="1:25" ht="17.25" customHeight="1">
      <c r="A60" s="232">
        <v>7</v>
      </c>
      <c r="B60" s="64">
        <f t="shared" si="0"/>
        <v>426088</v>
      </c>
      <c r="C60" s="28">
        <v>167004</v>
      </c>
      <c r="D60" s="28">
        <v>259084</v>
      </c>
      <c r="E60" s="28">
        <f t="shared" si="1"/>
        <v>285170</v>
      </c>
      <c r="F60" s="32">
        <v>164304</v>
      </c>
      <c r="G60" s="32">
        <v>120866</v>
      </c>
      <c r="H60" s="28">
        <f t="shared" si="2"/>
        <v>380449</v>
      </c>
      <c r="I60" s="32">
        <v>189083</v>
      </c>
      <c r="J60" s="32">
        <v>191366</v>
      </c>
      <c r="K60" s="28">
        <f t="shared" si="3"/>
        <v>323548</v>
      </c>
      <c r="L60" s="32">
        <v>171941</v>
      </c>
      <c r="M60" s="32">
        <v>151607</v>
      </c>
      <c r="N60" s="28">
        <f t="shared" si="4"/>
        <v>340407</v>
      </c>
      <c r="O60" s="32">
        <v>184654</v>
      </c>
      <c r="P60" s="32">
        <v>155753</v>
      </c>
      <c r="Q60" s="30" t="s">
        <v>6</v>
      </c>
      <c r="R60" s="32" t="s">
        <v>223</v>
      </c>
      <c r="S60" s="32" t="s">
        <v>223</v>
      </c>
      <c r="T60" s="28">
        <f t="shared" si="5"/>
        <v>255825</v>
      </c>
      <c r="U60" s="32">
        <v>194575</v>
      </c>
      <c r="V60" s="32">
        <v>61250</v>
      </c>
      <c r="W60" s="28">
        <f t="shared" si="6"/>
        <v>269352</v>
      </c>
      <c r="X60" s="32">
        <v>158051</v>
      </c>
      <c r="Y60" s="32">
        <v>111301</v>
      </c>
    </row>
    <row r="61" spans="1:25" ht="17.25" customHeight="1">
      <c r="A61" s="232">
        <v>8</v>
      </c>
      <c r="B61" s="64">
        <f t="shared" si="0"/>
        <v>172625</v>
      </c>
      <c r="C61" s="28">
        <v>167829</v>
      </c>
      <c r="D61" s="28">
        <v>4796</v>
      </c>
      <c r="E61" s="28">
        <f t="shared" si="1"/>
        <v>181638</v>
      </c>
      <c r="F61" s="32">
        <v>160326</v>
      </c>
      <c r="G61" s="32">
        <v>21312</v>
      </c>
      <c r="H61" s="28">
        <f t="shared" si="2"/>
        <v>203908</v>
      </c>
      <c r="I61" s="32">
        <v>189337</v>
      </c>
      <c r="J61" s="32">
        <v>14571</v>
      </c>
      <c r="K61" s="28">
        <f t="shared" si="3"/>
        <v>177230</v>
      </c>
      <c r="L61" s="32">
        <v>168535</v>
      </c>
      <c r="M61" s="32">
        <v>8695</v>
      </c>
      <c r="N61" s="28">
        <f t="shared" si="4"/>
        <v>209685</v>
      </c>
      <c r="O61" s="32">
        <v>181614</v>
      </c>
      <c r="P61" s="32">
        <v>28071</v>
      </c>
      <c r="Q61" s="30" t="s">
        <v>6</v>
      </c>
      <c r="R61" s="32" t="s">
        <v>223</v>
      </c>
      <c r="S61" s="32" t="s">
        <v>223</v>
      </c>
      <c r="T61" s="28">
        <f t="shared" si="5"/>
        <v>362788</v>
      </c>
      <c r="U61" s="32">
        <v>198293</v>
      </c>
      <c r="V61" s="32">
        <v>164495</v>
      </c>
      <c r="W61" s="28">
        <f t="shared" si="6"/>
        <v>155341</v>
      </c>
      <c r="X61" s="32">
        <v>154882</v>
      </c>
      <c r="Y61" s="32">
        <v>459</v>
      </c>
    </row>
    <row r="62" spans="1:25" ht="17.25" customHeight="1">
      <c r="A62" s="233"/>
      <c r="B62" s="66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ht="17.25" customHeight="1">
      <c r="A63" s="232">
        <v>9</v>
      </c>
      <c r="B63" s="64">
        <f t="shared" si="0"/>
        <v>170935</v>
      </c>
      <c r="C63" s="35">
        <v>170935</v>
      </c>
      <c r="D63" s="30" t="s">
        <v>246</v>
      </c>
      <c r="E63" s="28">
        <f t="shared" si="1"/>
        <v>165536</v>
      </c>
      <c r="F63" s="30">
        <v>165536</v>
      </c>
      <c r="G63" s="30" t="s">
        <v>246</v>
      </c>
      <c r="H63" s="28">
        <f t="shared" si="2"/>
        <v>190467</v>
      </c>
      <c r="I63" s="30">
        <v>190467</v>
      </c>
      <c r="J63" s="30" t="s">
        <v>246</v>
      </c>
      <c r="K63" s="28">
        <f t="shared" si="3"/>
        <v>166594</v>
      </c>
      <c r="L63" s="30">
        <v>166593</v>
      </c>
      <c r="M63" s="30">
        <v>1</v>
      </c>
      <c r="N63" s="28">
        <f t="shared" si="4"/>
        <v>222408</v>
      </c>
      <c r="O63" s="30">
        <v>183037</v>
      </c>
      <c r="P63" s="30">
        <v>39371</v>
      </c>
      <c r="Q63" s="30" t="s">
        <v>6</v>
      </c>
      <c r="R63" s="30" t="s">
        <v>223</v>
      </c>
      <c r="S63" s="30" t="s">
        <v>223</v>
      </c>
      <c r="T63" s="28">
        <f t="shared" si="5"/>
        <v>201344</v>
      </c>
      <c r="U63" s="30">
        <v>196618</v>
      </c>
      <c r="V63" s="30">
        <v>4726</v>
      </c>
      <c r="W63" s="28">
        <f t="shared" si="6"/>
        <v>157958</v>
      </c>
      <c r="X63" s="30">
        <v>155380</v>
      </c>
      <c r="Y63" s="30">
        <v>2578</v>
      </c>
    </row>
    <row r="64" spans="1:25" ht="17.25" customHeight="1">
      <c r="A64" s="232">
        <v>10</v>
      </c>
      <c r="B64" s="64">
        <f t="shared" si="0"/>
        <v>166426</v>
      </c>
      <c r="C64" s="35">
        <v>166426</v>
      </c>
      <c r="D64" s="30" t="s">
        <v>246</v>
      </c>
      <c r="E64" s="28">
        <f t="shared" si="1"/>
        <v>160799</v>
      </c>
      <c r="F64" s="30">
        <v>160799</v>
      </c>
      <c r="G64" s="30" t="s">
        <v>246</v>
      </c>
      <c r="H64" s="28">
        <f t="shared" si="2"/>
        <v>190571</v>
      </c>
      <c r="I64" s="30">
        <v>190571</v>
      </c>
      <c r="J64" s="30" t="s">
        <v>246</v>
      </c>
      <c r="K64" s="28">
        <f t="shared" si="3"/>
        <v>173139</v>
      </c>
      <c r="L64" s="30">
        <v>173138</v>
      </c>
      <c r="M64" s="30">
        <v>1</v>
      </c>
      <c r="N64" s="28">
        <f t="shared" si="4"/>
        <v>181827</v>
      </c>
      <c r="O64" s="30">
        <v>181827</v>
      </c>
      <c r="P64" s="30" t="s">
        <v>246</v>
      </c>
      <c r="Q64" s="30" t="s">
        <v>6</v>
      </c>
      <c r="R64" s="30" t="s">
        <v>223</v>
      </c>
      <c r="S64" s="30" t="s">
        <v>223</v>
      </c>
      <c r="T64" s="28">
        <f t="shared" si="5"/>
        <v>204966</v>
      </c>
      <c r="U64" s="30">
        <v>203732</v>
      </c>
      <c r="V64" s="30">
        <v>1234</v>
      </c>
      <c r="W64" s="28">
        <f t="shared" si="6"/>
        <v>164532</v>
      </c>
      <c r="X64" s="30">
        <v>158459</v>
      </c>
      <c r="Y64" s="30">
        <v>6073</v>
      </c>
    </row>
    <row r="65" spans="1:25" ht="17.25" customHeight="1">
      <c r="A65" s="232">
        <v>11</v>
      </c>
      <c r="B65" s="64">
        <f t="shared" si="0"/>
        <v>168695</v>
      </c>
      <c r="C65" s="35">
        <v>168695</v>
      </c>
      <c r="D65" s="30" t="s">
        <v>246</v>
      </c>
      <c r="E65" s="28">
        <f t="shared" si="1"/>
        <v>162742</v>
      </c>
      <c r="F65" s="30">
        <v>162742</v>
      </c>
      <c r="G65" s="30" t="s">
        <v>246</v>
      </c>
      <c r="H65" s="28">
        <f t="shared" si="2"/>
        <v>203084</v>
      </c>
      <c r="I65" s="30">
        <v>191948</v>
      </c>
      <c r="J65" s="30">
        <v>11136</v>
      </c>
      <c r="K65" s="28">
        <f t="shared" si="3"/>
        <v>191186</v>
      </c>
      <c r="L65" s="30">
        <v>173239</v>
      </c>
      <c r="M65" s="30">
        <v>17947</v>
      </c>
      <c r="N65" s="28">
        <f t="shared" si="4"/>
        <v>253708</v>
      </c>
      <c r="O65" s="30">
        <v>184804</v>
      </c>
      <c r="P65" s="30">
        <v>68904</v>
      </c>
      <c r="Q65" s="30" t="s">
        <v>6</v>
      </c>
      <c r="R65" s="30" t="s">
        <v>223</v>
      </c>
      <c r="S65" s="30" t="s">
        <v>223</v>
      </c>
      <c r="T65" s="28">
        <f t="shared" si="5"/>
        <v>210985</v>
      </c>
      <c r="U65" s="30">
        <v>210369</v>
      </c>
      <c r="V65" s="30">
        <v>616</v>
      </c>
      <c r="W65" s="28">
        <f t="shared" si="6"/>
        <v>166736</v>
      </c>
      <c r="X65" s="30">
        <v>158226</v>
      </c>
      <c r="Y65" s="30">
        <v>8510</v>
      </c>
    </row>
    <row r="66" spans="1:25" ht="17.25" customHeight="1">
      <c r="A66" s="234">
        <v>12</v>
      </c>
      <c r="B66" s="317">
        <f t="shared" si="0"/>
        <v>449865</v>
      </c>
      <c r="C66" s="61">
        <v>167793</v>
      </c>
      <c r="D66" s="61">
        <v>282072</v>
      </c>
      <c r="E66" s="61">
        <f t="shared" si="1"/>
        <v>311683</v>
      </c>
      <c r="F66" s="65">
        <v>158462</v>
      </c>
      <c r="G66" s="65">
        <v>153221</v>
      </c>
      <c r="H66" s="61">
        <f t="shared" si="2"/>
        <v>502969</v>
      </c>
      <c r="I66" s="65">
        <v>189787</v>
      </c>
      <c r="J66" s="65">
        <v>313182</v>
      </c>
      <c r="K66" s="61">
        <f t="shared" si="3"/>
        <v>473140</v>
      </c>
      <c r="L66" s="65">
        <v>169530</v>
      </c>
      <c r="M66" s="65">
        <v>303610</v>
      </c>
      <c r="N66" s="61">
        <f t="shared" si="4"/>
        <v>413852</v>
      </c>
      <c r="O66" s="65">
        <v>183047</v>
      </c>
      <c r="P66" s="65">
        <v>230805</v>
      </c>
      <c r="Q66" s="65" t="s">
        <v>6</v>
      </c>
      <c r="R66" s="65" t="s">
        <v>223</v>
      </c>
      <c r="S66" s="65" t="s">
        <v>223</v>
      </c>
      <c r="T66" s="61">
        <f t="shared" si="5"/>
        <v>528522</v>
      </c>
      <c r="U66" s="65">
        <v>206573</v>
      </c>
      <c r="V66" s="65">
        <v>321949</v>
      </c>
      <c r="W66" s="61">
        <f t="shared" si="6"/>
        <v>347910</v>
      </c>
      <c r="X66" s="65">
        <v>152983</v>
      </c>
      <c r="Y66" s="65">
        <v>194927</v>
      </c>
    </row>
    <row r="67" spans="1:25" ht="15" customHeight="1">
      <c r="A67" s="87" t="s">
        <v>13</v>
      </c>
      <c r="B67" s="28"/>
      <c r="C67" s="28"/>
      <c r="D67" s="28"/>
      <c r="E67" s="28"/>
      <c r="F67" s="28"/>
      <c r="G67" s="28"/>
      <c r="H67" s="28"/>
      <c r="I67" s="28"/>
      <c r="J67" s="28"/>
      <c r="K67" s="29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4.25">
      <c r="A68" s="87"/>
      <c r="B68" s="28"/>
      <c r="C68" s="28"/>
      <c r="D68" s="28"/>
      <c r="E68" s="28"/>
      <c r="F68" s="28"/>
      <c r="G68" s="28"/>
      <c r="H68" s="28"/>
      <c r="I68" s="28"/>
      <c r="J68" s="28"/>
      <c r="K68" s="29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4.25">
      <c r="A69" s="87"/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4.25">
      <c r="A70" s="87"/>
      <c r="B70" s="28"/>
      <c r="C70" s="28"/>
      <c r="D70" s="28"/>
      <c r="E70" s="28"/>
      <c r="F70" s="28"/>
      <c r="G70" s="28"/>
      <c r="H70" s="28"/>
      <c r="I70" s="28"/>
      <c r="J70" s="28"/>
      <c r="K70" s="29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4.25">
      <c r="A71" s="87"/>
      <c r="B71" s="28"/>
      <c r="C71" s="28"/>
      <c r="D71" s="28"/>
      <c r="E71" s="28"/>
      <c r="F71" s="28"/>
      <c r="G71" s="28"/>
      <c r="H71" s="28"/>
      <c r="I71" s="28"/>
      <c r="J71" s="28"/>
      <c r="K71" s="29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4.25">
      <c r="A72" s="87"/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4.25">
      <c r="A73" s="87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4.25">
      <c r="A74" s="87"/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4.25">
      <c r="A75" s="87"/>
      <c r="B75" s="28"/>
      <c r="C75" s="28"/>
      <c r="D75" s="28"/>
      <c r="E75" s="28"/>
      <c r="F75" s="28"/>
      <c r="G75" s="28"/>
      <c r="H75" s="28"/>
      <c r="I75" s="28"/>
      <c r="J75" s="28"/>
      <c r="K75" s="29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4.25">
      <c r="A76" s="87"/>
      <c r="B76" s="28"/>
      <c r="C76" s="28"/>
      <c r="D76" s="28"/>
      <c r="E76" s="28"/>
      <c r="F76" s="28"/>
      <c r="G76" s="28"/>
      <c r="H76" s="28"/>
      <c r="I76" s="28"/>
      <c r="J76" s="28"/>
      <c r="K76" s="29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4.25">
      <c r="A77" s="87"/>
      <c r="B77" s="28"/>
      <c r="C77" s="28"/>
      <c r="D77" s="28"/>
      <c r="E77" s="28"/>
      <c r="F77" s="28"/>
      <c r="G77" s="28"/>
      <c r="H77" s="28"/>
      <c r="I77" s="28"/>
      <c r="J77" s="28"/>
      <c r="K77" s="29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4.25">
      <c r="A78" s="87"/>
      <c r="B78" s="28"/>
      <c r="C78" s="28"/>
      <c r="D78" s="28"/>
      <c r="E78" s="28"/>
      <c r="F78" s="28"/>
      <c r="G78" s="28"/>
      <c r="H78" s="28"/>
      <c r="I78" s="28"/>
      <c r="J78" s="28"/>
      <c r="K78" s="29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4.25">
      <c r="A79" s="87"/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11" ht="14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29"/>
    </row>
    <row r="81" spans="1:11" ht="14.2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29"/>
    </row>
    <row r="82" spans="1:11" ht="14.2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29"/>
    </row>
    <row r="83" spans="1:11" ht="14.2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29"/>
    </row>
    <row r="84" spans="1:11" ht="14.2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29"/>
    </row>
  </sheetData>
  <sheetProtection/>
  <mergeCells count="35">
    <mergeCell ref="A2:Y2"/>
    <mergeCell ref="B4:P4"/>
    <mergeCell ref="Q4:S5"/>
    <mergeCell ref="T4:V5"/>
    <mergeCell ref="W4:Y5"/>
    <mergeCell ref="B5:D5"/>
    <mergeCell ref="E5:G5"/>
    <mergeCell ref="H5:J5"/>
    <mergeCell ref="K5:M5"/>
    <mergeCell ref="N5:P5"/>
    <mergeCell ref="E6:E7"/>
    <mergeCell ref="F6:F7"/>
    <mergeCell ref="G6:G7"/>
    <mergeCell ref="H6:H7"/>
    <mergeCell ref="A6:A7"/>
    <mergeCell ref="B6:B7"/>
    <mergeCell ref="C6:C7"/>
    <mergeCell ref="D6:D7"/>
    <mergeCell ref="M6:M7"/>
    <mergeCell ref="N6:N7"/>
    <mergeCell ref="O6:O7"/>
    <mergeCell ref="P6:P7"/>
    <mergeCell ref="I6:I7"/>
    <mergeCell ref="J6:J7"/>
    <mergeCell ref="K6:K7"/>
    <mergeCell ref="L6:L7"/>
    <mergeCell ref="Y6:Y7"/>
    <mergeCell ref="U6:U7"/>
    <mergeCell ref="V6:V7"/>
    <mergeCell ref="W6:W7"/>
    <mergeCell ref="X6:X7"/>
    <mergeCell ref="Q6:Q7"/>
    <mergeCell ref="R6:R7"/>
    <mergeCell ref="S6:S7"/>
    <mergeCell ref="T6:T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5.09765625" style="86" customWidth="1"/>
    <col min="2" max="19" width="11.5" style="86" customWidth="1"/>
    <col min="20" max="16384" width="10.59765625" style="86" customWidth="1"/>
  </cols>
  <sheetData>
    <row r="1" spans="1:19" s="85" customFormat="1" ht="19.5" customHeight="1">
      <c r="A1" s="2" t="s">
        <v>235</v>
      </c>
      <c r="S1" s="3" t="s">
        <v>236</v>
      </c>
    </row>
    <row r="2" spans="1:19" ht="19.5" customHeight="1">
      <c r="A2" s="325" t="s">
        <v>389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3" spans="1:19" ht="18" customHeight="1" thickBot="1">
      <c r="A3" s="86" t="s">
        <v>30</v>
      </c>
      <c r="S3" s="237" t="s">
        <v>44</v>
      </c>
    </row>
    <row r="4" spans="1:19" ht="15" customHeight="1">
      <c r="A4" s="229" t="s">
        <v>32</v>
      </c>
      <c r="B4" s="372" t="s">
        <v>399</v>
      </c>
      <c r="C4" s="333"/>
      <c r="D4" s="334"/>
      <c r="E4" s="338" t="s">
        <v>209</v>
      </c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ht="15" customHeight="1">
      <c r="A5" s="148"/>
      <c r="B5" s="335"/>
      <c r="C5" s="336"/>
      <c r="D5" s="337"/>
      <c r="E5" s="341" t="s">
        <v>210</v>
      </c>
      <c r="F5" s="342"/>
      <c r="G5" s="343"/>
      <c r="H5" s="341" t="s">
        <v>68</v>
      </c>
      <c r="I5" s="342"/>
      <c r="J5" s="343"/>
      <c r="K5" s="471" t="s">
        <v>400</v>
      </c>
      <c r="L5" s="342"/>
      <c r="M5" s="343"/>
      <c r="N5" s="471" t="s">
        <v>211</v>
      </c>
      <c r="O5" s="342"/>
      <c r="P5" s="343"/>
      <c r="Q5" s="471" t="s">
        <v>401</v>
      </c>
      <c r="R5" s="342"/>
      <c r="S5" s="342"/>
    </row>
    <row r="6" spans="1:27" ht="15" customHeight="1">
      <c r="A6" s="469" t="s">
        <v>402</v>
      </c>
      <c r="B6" s="480" t="s">
        <v>398</v>
      </c>
      <c r="C6" s="467" t="s">
        <v>40</v>
      </c>
      <c r="D6" s="467" t="s">
        <v>41</v>
      </c>
      <c r="E6" s="480" t="s">
        <v>398</v>
      </c>
      <c r="F6" s="467" t="s">
        <v>40</v>
      </c>
      <c r="G6" s="467" t="s">
        <v>41</v>
      </c>
      <c r="H6" s="480" t="s">
        <v>398</v>
      </c>
      <c r="I6" s="467" t="s">
        <v>40</v>
      </c>
      <c r="J6" s="467" t="s">
        <v>41</v>
      </c>
      <c r="K6" s="480" t="s">
        <v>398</v>
      </c>
      <c r="L6" s="467" t="s">
        <v>40</v>
      </c>
      <c r="M6" s="467" t="s">
        <v>41</v>
      </c>
      <c r="N6" s="480" t="s">
        <v>398</v>
      </c>
      <c r="O6" s="467" t="s">
        <v>40</v>
      </c>
      <c r="P6" s="467" t="s">
        <v>41</v>
      </c>
      <c r="Q6" s="480" t="s">
        <v>398</v>
      </c>
      <c r="R6" s="467" t="s">
        <v>40</v>
      </c>
      <c r="S6" s="408" t="s">
        <v>41</v>
      </c>
      <c r="T6" s="88"/>
      <c r="U6" s="88"/>
      <c r="V6" s="88"/>
      <c r="W6" s="88"/>
      <c r="X6" s="88"/>
      <c r="Y6" s="88"/>
      <c r="Z6" s="88"/>
      <c r="AA6" s="88"/>
    </row>
    <row r="7" spans="1:27" ht="15" customHeight="1">
      <c r="A7" s="470"/>
      <c r="B7" s="481"/>
      <c r="C7" s="425"/>
      <c r="D7" s="425"/>
      <c r="E7" s="481"/>
      <c r="F7" s="425"/>
      <c r="G7" s="425"/>
      <c r="H7" s="481"/>
      <c r="I7" s="425"/>
      <c r="J7" s="425"/>
      <c r="K7" s="481"/>
      <c r="L7" s="425"/>
      <c r="M7" s="425"/>
      <c r="N7" s="481"/>
      <c r="O7" s="425"/>
      <c r="P7" s="425"/>
      <c r="Q7" s="481"/>
      <c r="R7" s="425"/>
      <c r="S7" s="335"/>
      <c r="T7" s="88"/>
      <c r="U7" s="88"/>
      <c r="V7" s="88"/>
      <c r="W7" s="88"/>
      <c r="X7" s="88"/>
      <c r="Y7" s="88"/>
      <c r="Z7" s="88"/>
      <c r="AA7" s="88"/>
    </row>
    <row r="8" spans="1:2" ht="15" customHeight="1">
      <c r="A8" s="13" t="s">
        <v>47</v>
      </c>
      <c r="B8" s="230"/>
    </row>
    <row r="9" spans="1:19" ht="15" customHeight="1">
      <c r="A9" s="108" t="s">
        <v>387</v>
      </c>
      <c r="B9" s="64">
        <f>SUM(C9:D9)</f>
        <v>470606</v>
      </c>
      <c r="C9" s="28">
        <v>337519</v>
      </c>
      <c r="D9" s="28">
        <v>133087</v>
      </c>
      <c r="E9" s="28">
        <f>SUM(F9:G9)</f>
        <v>374520</v>
      </c>
      <c r="F9" s="28">
        <v>278344</v>
      </c>
      <c r="G9" s="28">
        <v>96176</v>
      </c>
      <c r="H9" s="28">
        <f>SUM(I9:J9)</f>
        <v>310971</v>
      </c>
      <c r="I9" s="28">
        <v>244554</v>
      </c>
      <c r="J9" s="28">
        <v>66417</v>
      </c>
      <c r="K9" s="28">
        <f>SUM(L9:M9)</f>
        <v>401513</v>
      </c>
      <c r="L9" s="28">
        <v>298763</v>
      </c>
      <c r="M9" s="28">
        <v>102750</v>
      </c>
      <c r="N9" s="28">
        <f>SUM(O9:P9)</f>
        <v>501937</v>
      </c>
      <c r="O9" s="28">
        <v>350111</v>
      </c>
      <c r="P9" s="28">
        <v>151826</v>
      </c>
      <c r="Q9" s="28">
        <f>SUM(R9:S9)</f>
        <v>307697</v>
      </c>
      <c r="R9" s="28">
        <v>235719</v>
      </c>
      <c r="S9" s="28">
        <v>71978</v>
      </c>
    </row>
    <row r="10" spans="1:19" ht="15" customHeight="1">
      <c r="A10" s="164">
        <v>7</v>
      </c>
      <c r="B10" s="64">
        <f aca="true" t="shared" si="0" ref="B10:B66">SUM(C10:D10)</f>
        <v>474081</v>
      </c>
      <c r="C10" s="28">
        <v>346792</v>
      </c>
      <c r="D10" s="28">
        <v>127289</v>
      </c>
      <c r="E10" s="28">
        <f aca="true" t="shared" si="1" ref="E10:E66">SUM(F10:G10)</f>
        <v>385092</v>
      </c>
      <c r="F10" s="28">
        <v>287352</v>
      </c>
      <c r="G10" s="28">
        <v>97740</v>
      </c>
      <c r="H10" s="28">
        <f aca="true" t="shared" si="2" ref="H10:H66">SUM(I10:J10)</f>
        <v>317720</v>
      </c>
      <c r="I10" s="28">
        <v>250851</v>
      </c>
      <c r="J10" s="28">
        <v>66869</v>
      </c>
      <c r="K10" s="28">
        <f aca="true" t="shared" si="3" ref="K10:K66">SUM(L10:M10)</f>
        <v>397730</v>
      </c>
      <c r="L10" s="28">
        <v>303124</v>
      </c>
      <c r="M10" s="28">
        <v>94606</v>
      </c>
      <c r="N10" s="28">
        <f aca="true" t="shared" si="4" ref="N10:N66">SUM(O10:P10)</f>
        <v>521796</v>
      </c>
      <c r="O10" s="28">
        <v>362018</v>
      </c>
      <c r="P10" s="28">
        <v>159778</v>
      </c>
      <c r="Q10" s="28">
        <f aca="true" t="shared" si="5" ref="Q10:Q66">SUM(R10:S10)</f>
        <v>327319</v>
      </c>
      <c r="R10" s="28">
        <v>248916</v>
      </c>
      <c r="S10" s="28">
        <v>78403</v>
      </c>
    </row>
    <row r="11" spans="1:19" s="126" customFormat="1" ht="15" customHeight="1">
      <c r="A11" s="224">
        <v>8</v>
      </c>
      <c r="B11" s="240">
        <f t="shared" si="0"/>
        <v>388436</v>
      </c>
      <c r="C11" s="239">
        <v>280571</v>
      </c>
      <c r="D11" s="239">
        <v>107865</v>
      </c>
      <c r="E11" s="239">
        <f t="shared" si="1"/>
        <v>363750</v>
      </c>
      <c r="F11" s="239">
        <v>277863</v>
      </c>
      <c r="G11" s="239">
        <v>85887</v>
      </c>
      <c r="H11" s="239">
        <f t="shared" si="2"/>
        <v>217927</v>
      </c>
      <c r="I11" s="239">
        <v>202440</v>
      </c>
      <c r="J11" s="239">
        <v>15487</v>
      </c>
      <c r="K11" s="239">
        <f t="shared" si="3"/>
        <v>350364</v>
      </c>
      <c r="L11" s="239">
        <v>265721</v>
      </c>
      <c r="M11" s="239">
        <v>84643</v>
      </c>
      <c r="N11" s="239">
        <f t="shared" si="4"/>
        <v>514030</v>
      </c>
      <c r="O11" s="239">
        <v>356876</v>
      </c>
      <c r="P11" s="239">
        <v>157154</v>
      </c>
      <c r="Q11" s="239">
        <f t="shared" si="5"/>
        <v>351039</v>
      </c>
      <c r="R11" s="239">
        <v>269366</v>
      </c>
      <c r="S11" s="239">
        <v>81673</v>
      </c>
    </row>
    <row r="12" spans="1:19" ht="15" customHeight="1">
      <c r="A12" s="29"/>
      <c r="B12" s="6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8"/>
      <c r="S12" s="8"/>
    </row>
    <row r="13" spans="1:19" ht="15" customHeight="1">
      <c r="A13" s="108" t="s">
        <v>380</v>
      </c>
      <c r="B13" s="64">
        <f t="shared" si="0"/>
        <v>271531</v>
      </c>
      <c r="C13" s="28">
        <v>271531</v>
      </c>
      <c r="D13" s="32" t="s">
        <v>246</v>
      </c>
      <c r="E13" s="28">
        <f t="shared" si="1"/>
        <v>276476</v>
      </c>
      <c r="F13" s="28">
        <v>274595</v>
      </c>
      <c r="G13" s="28">
        <v>1881</v>
      </c>
      <c r="H13" s="28">
        <f t="shared" si="2"/>
        <v>202775</v>
      </c>
      <c r="I13" s="28">
        <v>199762</v>
      </c>
      <c r="J13" s="28">
        <v>3013</v>
      </c>
      <c r="K13" s="28">
        <f t="shared" si="3"/>
        <v>270619</v>
      </c>
      <c r="L13" s="28">
        <v>270428</v>
      </c>
      <c r="M13" s="28">
        <v>191</v>
      </c>
      <c r="N13" s="28">
        <f t="shared" si="4"/>
        <v>360992</v>
      </c>
      <c r="O13" s="28">
        <v>360992</v>
      </c>
      <c r="P13" s="28" t="s">
        <v>246</v>
      </c>
      <c r="Q13" s="28">
        <f t="shared" si="5"/>
        <v>263289</v>
      </c>
      <c r="R13" s="28">
        <v>259494</v>
      </c>
      <c r="S13" s="28">
        <v>3795</v>
      </c>
    </row>
    <row r="14" spans="1:19" ht="15" customHeight="1">
      <c r="A14" s="232">
        <v>2</v>
      </c>
      <c r="B14" s="64">
        <f t="shared" si="0"/>
        <v>275949</v>
      </c>
      <c r="C14" s="28">
        <v>267581</v>
      </c>
      <c r="D14" s="32">
        <v>8368</v>
      </c>
      <c r="E14" s="28">
        <f t="shared" si="1"/>
        <v>274059</v>
      </c>
      <c r="F14" s="28">
        <v>273749</v>
      </c>
      <c r="G14" s="28">
        <v>310</v>
      </c>
      <c r="H14" s="28">
        <f t="shared" si="2"/>
        <v>202316</v>
      </c>
      <c r="I14" s="28">
        <v>202316</v>
      </c>
      <c r="J14" s="32" t="s">
        <v>246</v>
      </c>
      <c r="K14" s="28">
        <f t="shared" si="3"/>
        <v>265893</v>
      </c>
      <c r="L14" s="28">
        <v>265876</v>
      </c>
      <c r="M14" s="28">
        <v>17</v>
      </c>
      <c r="N14" s="28">
        <f t="shared" si="4"/>
        <v>354437</v>
      </c>
      <c r="O14" s="28">
        <v>354437</v>
      </c>
      <c r="P14" s="28" t="s">
        <v>246</v>
      </c>
      <c r="Q14" s="28">
        <f t="shared" si="5"/>
        <v>263364</v>
      </c>
      <c r="R14" s="28">
        <v>262500</v>
      </c>
      <c r="S14" s="28">
        <v>864</v>
      </c>
    </row>
    <row r="15" spans="1:19" ht="15" customHeight="1">
      <c r="A15" s="232">
        <v>3</v>
      </c>
      <c r="B15" s="64">
        <f t="shared" si="0"/>
        <v>289046</v>
      </c>
      <c r="C15" s="28">
        <v>289046</v>
      </c>
      <c r="D15" s="32" t="s">
        <v>246</v>
      </c>
      <c r="E15" s="28">
        <f t="shared" si="1"/>
        <v>333732</v>
      </c>
      <c r="F15" s="28">
        <v>273914</v>
      </c>
      <c r="G15" s="28">
        <v>59818</v>
      </c>
      <c r="H15" s="28">
        <f t="shared" si="2"/>
        <v>199772</v>
      </c>
      <c r="I15" s="28">
        <v>199772</v>
      </c>
      <c r="J15" s="32" t="s">
        <v>246</v>
      </c>
      <c r="K15" s="28">
        <f t="shared" si="3"/>
        <v>279639</v>
      </c>
      <c r="L15" s="28">
        <v>261636</v>
      </c>
      <c r="M15" s="28">
        <v>18003</v>
      </c>
      <c r="N15" s="28">
        <f t="shared" si="4"/>
        <v>527354</v>
      </c>
      <c r="O15" s="28">
        <v>362892</v>
      </c>
      <c r="P15" s="28">
        <v>164462</v>
      </c>
      <c r="Q15" s="28">
        <f t="shared" si="5"/>
        <v>319497</v>
      </c>
      <c r="R15" s="28">
        <v>263106</v>
      </c>
      <c r="S15" s="28">
        <v>56391</v>
      </c>
    </row>
    <row r="16" spans="1:19" ht="15" customHeight="1">
      <c r="A16" s="232">
        <v>4</v>
      </c>
      <c r="B16" s="64">
        <f t="shared" si="0"/>
        <v>279873</v>
      </c>
      <c r="C16" s="28">
        <v>279873</v>
      </c>
      <c r="D16" s="32" t="s">
        <v>246</v>
      </c>
      <c r="E16" s="28">
        <f t="shared" si="1"/>
        <v>280802</v>
      </c>
      <c r="F16" s="28">
        <v>280043</v>
      </c>
      <c r="G16" s="28">
        <v>759</v>
      </c>
      <c r="H16" s="28">
        <f t="shared" si="2"/>
        <v>197429</v>
      </c>
      <c r="I16" s="28">
        <v>197429</v>
      </c>
      <c r="J16" s="32" t="s">
        <v>246</v>
      </c>
      <c r="K16" s="28">
        <f t="shared" si="3"/>
        <v>268871</v>
      </c>
      <c r="L16" s="28">
        <v>268737</v>
      </c>
      <c r="M16" s="28">
        <v>134</v>
      </c>
      <c r="N16" s="28">
        <f t="shared" si="4"/>
        <v>365431</v>
      </c>
      <c r="O16" s="28">
        <v>365431</v>
      </c>
      <c r="P16" s="28" t="s">
        <v>246</v>
      </c>
      <c r="Q16" s="28">
        <f t="shared" si="5"/>
        <v>276773</v>
      </c>
      <c r="R16" s="28">
        <v>274770</v>
      </c>
      <c r="S16" s="28">
        <v>2003</v>
      </c>
    </row>
    <row r="17" spans="1:19" ht="15" customHeight="1">
      <c r="A17" s="233"/>
      <c r="B17" s="63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" customHeight="1">
      <c r="A18" s="232">
        <v>5</v>
      </c>
      <c r="B18" s="64">
        <f t="shared" si="0"/>
        <v>271154</v>
      </c>
      <c r="C18" s="28">
        <v>271154</v>
      </c>
      <c r="D18" s="32" t="s">
        <v>246</v>
      </c>
      <c r="E18" s="28">
        <f t="shared" si="1"/>
        <v>275588</v>
      </c>
      <c r="F18" s="28">
        <v>274937</v>
      </c>
      <c r="G18" s="28">
        <v>651</v>
      </c>
      <c r="H18" s="28">
        <f t="shared" si="2"/>
        <v>200607</v>
      </c>
      <c r="I18" s="28">
        <v>200607</v>
      </c>
      <c r="J18" s="32" t="s">
        <v>246</v>
      </c>
      <c r="K18" s="28">
        <f t="shared" si="3"/>
        <v>262770</v>
      </c>
      <c r="L18" s="28">
        <v>262723</v>
      </c>
      <c r="M18" s="28">
        <v>47</v>
      </c>
      <c r="N18" s="28">
        <f t="shared" si="4"/>
        <v>351407</v>
      </c>
      <c r="O18" s="28">
        <v>351407</v>
      </c>
      <c r="P18" s="28" t="s">
        <v>246</v>
      </c>
      <c r="Q18" s="28">
        <f t="shared" si="5"/>
        <v>273101</v>
      </c>
      <c r="R18" s="28">
        <v>271333</v>
      </c>
      <c r="S18" s="28">
        <v>1768</v>
      </c>
    </row>
    <row r="19" spans="1:19" ht="15" customHeight="1">
      <c r="A19" s="232">
        <v>6</v>
      </c>
      <c r="B19" s="64">
        <f t="shared" si="0"/>
        <v>671256</v>
      </c>
      <c r="C19" s="28">
        <v>268093</v>
      </c>
      <c r="D19" s="28">
        <v>403163</v>
      </c>
      <c r="E19" s="28">
        <f t="shared" si="1"/>
        <v>612703</v>
      </c>
      <c r="F19" s="28">
        <v>277215</v>
      </c>
      <c r="G19" s="28">
        <v>335488</v>
      </c>
      <c r="H19" s="28">
        <f t="shared" si="2"/>
        <v>207644</v>
      </c>
      <c r="I19" s="28">
        <v>207024</v>
      </c>
      <c r="J19" s="32">
        <v>620</v>
      </c>
      <c r="K19" s="28">
        <f t="shared" si="3"/>
        <v>476925</v>
      </c>
      <c r="L19" s="28">
        <v>266067</v>
      </c>
      <c r="M19" s="28">
        <v>210858</v>
      </c>
      <c r="N19" s="28">
        <f t="shared" si="4"/>
        <v>1093905</v>
      </c>
      <c r="O19" s="28">
        <v>351902</v>
      </c>
      <c r="P19" s="28">
        <v>742003</v>
      </c>
      <c r="Q19" s="28">
        <f t="shared" si="5"/>
        <v>611676</v>
      </c>
      <c r="R19" s="28">
        <v>272457</v>
      </c>
      <c r="S19" s="28">
        <v>339219</v>
      </c>
    </row>
    <row r="20" spans="1:19" ht="15" customHeight="1">
      <c r="A20" s="232">
        <v>7</v>
      </c>
      <c r="B20" s="64">
        <f t="shared" si="0"/>
        <v>489922</v>
      </c>
      <c r="C20" s="28">
        <v>275624</v>
      </c>
      <c r="D20" s="28">
        <v>214298</v>
      </c>
      <c r="E20" s="28">
        <f t="shared" si="1"/>
        <v>355183</v>
      </c>
      <c r="F20" s="28">
        <v>275820</v>
      </c>
      <c r="G20" s="28">
        <v>79363</v>
      </c>
      <c r="H20" s="28">
        <f t="shared" si="2"/>
        <v>272004</v>
      </c>
      <c r="I20" s="28">
        <v>196442</v>
      </c>
      <c r="J20" s="32">
        <v>75562</v>
      </c>
      <c r="K20" s="28">
        <f t="shared" si="3"/>
        <v>416174</v>
      </c>
      <c r="L20" s="28">
        <v>264788</v>
      </c>
      <c r="M20" s="28">
        <v>151386</v>
      </c>
      <c r="N20" s="28">
        <f t="shared" si="4"/>
        <v>354141</v>
      </c>
      <c r="O20" s="28">
        <v>354141</v>
      </c>
      <c r="P20" s="28" t="s">
        <v>246</v>
      </c>
      <c r="Q20" s="28">
        <f t="shared" si="5"/>
        <v>344539</v>
      </c>
      <c r="R20" s="28">
        <v>273407</v>
      </c>
      <c r="S20" s="28">
        <v>71132</v>
      </c>
    </row>
    <row r="21" spans="1:19" ht="15" customHeight="1">
      <c r="A21" s="232">
        <v>8</v>
      </c>
      <c r="B21" s="64">
        <f t="shared" si="0"/>
        <v>286261</v>
      </c>
      <c r="C21" s="28">
        <v>276255</v>
      </c>
      <c r="D21" s="28">
        <v>10006</v>
      </c>
      <c r="E21" s="28">
        <f t="shared" si="1"/>
        <v>319107</v>
      </c>
      <c r="F21" s="28">
        <v>277137</v>
      </c>
      <c r="G21" s="28">
        <v>41970</v>
      </c>
      <c r="H21" s="28">
        <f t="shared" si="2"/>
        <v>225122</v>
      </c>
      <c r="I21" s="28">
        <v>203354</v>
      </c>
      <c r="J21" s="32">
        <v>21768</v>
      </c>
      <c r="K21" s="28">
        <f t="shared" si="3"/>
        <v>304728</v>
      </c>
      <c r="L21" s="28">
        <v>267788</v>
      </c>
      <c r="M21" s="28">
        <v>36940</v>
      </c>
      <c r="N21" s="28">
        <f t="shared" si="4"/>
        <v>421310</v>
      </c>
      <c r="O21" s="28">
        <v>354725</v>
      </c>
      <c r="P21" s="28">
        <v>66585</v>
      </c>
      <c r="Q21" s="28">
        <f t="shared" si="5"/>
        <v>311930</v>
      </c>
      <c r="R21" s="28">
        <v>271530</v>
      </c>
      <c r="S21" s="28">
        <v>40400</v>
      </c>
    </row>
    <row r="22" spans="1:19" ht="15" customHeight="1">
      <c r="A22" s="233"/>
      <c r="B22" s="6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5" customHeight="1">
      <c r="A23" s="232">
        <v>9</v>
      </c>
      <c r="B23" s="64">
        <f t="shared" si="0"/>
        <v>277125</v>
      </c>
      <c r="C23" s="28">
        <v>276775</v>
      </c>
      <c r="D23" s="28">
        <v>350</v>
      </c>
      <c r="E23" s="28">
        <f t="shared" si="1"/>
        <v>276378</v>
      </c>
      <c r="F23" s="28">
        <v>275416</v>
      </c>
      <c r="G23" s="28">
        <v>962</v>
      </c>
      <c r="H23" s="28">
        <f t="shared" si="2"/>
        <v>198795</v>
      </c>
      <c r="I23" s="28">
        <v>198795</v>
      </c>
      <c r="J23" s="32" t="s">
        <v>246</v>
      </c>
      <c r="K23" s="28">
        <f t="shared" si="3"/>
        <v>267542</v>
      </c>
      <c r="L23" s="28">
        <v>267526</v>
      </c>
      <c r="M23" s="28">
        <v>16</v>
      </c>
      <c r="N23" s="28">
        <f t="shared" si="4"/>
        <v>352829</v>
      </c>
      <c r="O23" s="28">
        <v>352829</v>
      </c>
      <c r="P23" s="28" t="s">
        <v>246</v>
      </c>
      <c r="Q23" s="28">
        <f t="shared" si="5"/>
        <v>272532</v>
      </c>
      <c r="R23" s="28">
        <v>269855</v>
      </c>
      <c r="S23" s="28">
        <v>2677</v>
      </c>
    </row>
    <row r="24" spans="1:19" ht="15" customHeight="1">
      <c r="A24" s="232">
        <v>10</v>
      </c>
      <c r="B24" s="64">
        <f t="shared" si="0"/>
        <v>279141</v>
      </c>
      <c r="C24" s="28">
        <v>278701</v>
      </c>
      <c r="D24" s="28">
        <v>440</v>
      </c>
      <c r="E24" s="28">
        <f t="shared" si="1"/>
        <v>276716</v>
      </c>
      <c r="F24" s="28">
        <v>276124</v>
      </c>
      <c r="G24" s="28">
        <v>592</v>
      </c>
      <c r="H24" s="28">
        <f t="shared" si="2"/>
        <v>200165</v>
      </c>
      <c r="I24" s="28">
        <v>200165</v>
      </c>
      <c r="J24" s="32" t="s">
        <v>246</v>
      </c>
      <c r="K24" s="28">
        <f t="shared" si="3"/>
        <v>266248</v>
      </c>
      <c r="L24" s="28">
        <v>266232</v>
      </c>
      <c r="M24" s="28">
        <v>16</v>
      </c>
      <c r="N24" s="28">
        <f t="shared" si="4"/>
        <v>347721</v>
      </c>
      <c r="O24" s="28">
        <v>347721</v>
      </c>
      <c r="P24" s="28" t="s">
        <v>246</v>
      </c>
      <c r="Q24" s="28">
        <f t="shared" si="5"/>
        <v>276614</v>
      </c>
      <c r="R24" s="28">
        <v>274963</v>
      </c>
      <c r="S24" s="28">
        <v>1651</v>
      </c>
    </row>
    <row r="25" spans="1:19" ht="15" customHeight="1">
      <c r="A25" s="232">
        <v>11</v>
      </c>
      <c r="B25" s="64">
        <f t="shared" si="0"/>
        <v>267359</v>
      </c>
      <c r="C25" s="28">
        <v>265654</v>
      </c>
      <c r="D25" s="28">
        <v>1705</v>
      </c>
      <c r="E25" s="28">
        <f t="shared" si="1"/>
        <v>279705</v>
      </c>
      <c r="F25" s="28">
        <v>278561</v>
      </c>
      <c r="G25" s="28">
        <v>1144</v>
      </c>
      <c r="H25" s="28">
        <f t="shared" si="2"/>
        <v>214657</v>
      </c>
      <c r="I25" s="28">
        <v>214657</v>
      </c>
      <c r="J25" s="32" t="s">
        <v>246</v>
      </c>
      <c r="K25" s="28">
        <f t="shared" si="3"/>
        <v>266789</v>
      </c>
      <c r="L25" s="28">
        <v>266773</v>
      </c>
      <c r="M25" s="28">
        <v>16</v>
      </c>
      <c r="N25" s="28">
        <f t="shared" si="4"/>
        <v>349435</v>
      </c>
      <c r="O25" s="28">
        <v>349435</v>
      </c>
      <c r="P25" s="28" t="s">
        <v>246</v>
      </c>
      <c r="Q25" s="28">
        <f t="shared" si="5"/>
        <v>277212</v>
      </c>
      <c r="R25" s="28">
        <v>274001</v>
      </c>
      <c r="S25" s="28">
        <v>3211</v>
      </c>
    </row>
    <row r="26" spans="1:19" ht="15" customHeight="1">
      <c r="A26" s="232">
        <v>12</v>
      </c>
      <c r="B26" s="64">
        <f t="shared" si="0"/>
        <v>913350</v>
      </c>
      <c r="C26" s="28">
        <v>275847</v>
      </c>
      <c r="D26" s="28">
        <v>637503</v>
      </c>
      <c r="E26" s="28">
        <f t="shared" si="1"/>
        <v>780851</v>
      </c>
      <c r="F26" s="28">
        <v>278048</v>
      </c>
      <c r="G26" s="28">
        <v>502803</v>
      </c>
      <c r="H26" s="28">
        <f t="shared" si="2"/>
        <v>276108</v>
      </c>
      <c r="I26" s="28">
        <v>205938</v>
      </c>
      <c r="J26" s="28">
        <v>70170</v>
      </c>
      <c r="K26" s="28">
        <f t="shared" si="3"/>
        <v>768839</v>
      </c>
      <c r="L26" s="28">
        <v>264720</v>
      </c>
      <c r="M26" s="28">
        <v>504119</v>
      </c>
      <c r="N26" s="28">
        <f t="shared" si="4"/>
        <v>1264131</v>
      </c>
      <c r="O26" s="28">
        <v>360727</v>
      </c>
      <c r="P26" s="28">
        <v>903404</v>
      </c>
      <c r="Q26" s="28">
        <f t="shared" si="5"/>
        <v>726880</v>
      </c>
      <c r="R26" s="28">
        <v>271409</v>
      </c>
      <c r="S26" s="28">
        <v>455471</v>
      </c>
    </row>
    <row r="27" spans="1:19" ht="15" customHeight="1">
      <c r="A27" s="231"/>
      <c r="B27" s="6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s="126" customFormat="1" ht="15" customHeight="1">
      <c r="A28" s="24" t="s">
        <v>42</v>
      </c>
      <c r="B28" s="64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39"/>
      <c r="S28" s="24"/>
    </row>
    <row r="29" spans="1:19" ht="15" customHeight="1">
      <c r="A29" s="108" t="s">
        <v>387</v>
      </c>
      <c r="B29" s="64">
        <f t="shared" si="0"/>
        <v>670016</v>
      </c>
      <c r="C29" s="28">
        <v>461344</v>
      </c>
      <c r="D29" s="28">
        <v>208672</v>
      </c>
      <c r="E29" s="28">
        <f t="shared" si="1"/>
        <v>465534</v>
      </c>
      <c r="F29" s="28">
        <v>342251</v>
      </c>
      <c r="G29" s="28">
        <v>123283</v>
      </c>
      <c r="H29" s="28">
        <f t="shared" si="2"/>
        <v>427129</v>
      </c>
      <c r="I29" s="28">
        <v>312434</v>
      </c>
      <c r="J29" s="28">
        <v>114695</v>
      </c>
      <c r="K29" s="28">
        <f t="shared" si="3"/>
        <v>536586</v>
      </c>
      <c r="L29" s="28">
        <v>412835</v>
      </c>
      <c r="M29" s="28">
        <v>123751</v>
      </c>
      <c r="N29" s="28">
        <f t="shared" si="4"/>
        <v>586296</v>
      </c>
      <c r="O29" s="28">
        <v>407512</v>
      </c>
      <c r="P29" s="28">
        <v>178784</v>
      </c>
      <c r="Q29" s="28">
        <f t="shared" si="5"/>
        <v>369623</v>
      </c>
      <c r="R29" s="28">
        <v>282691</v>
      </c>
      <c r="S29" s="28">
        <v>86932</v>
      </c>
    </row>
    <row r="30" spans="1:19" ht="15" customHeight="1">
      <c r="A30" s="164">
        <v>7</v>
      </c>
      <c r="B30" s="64">
        <f t="shared" si="0"/>
        <v>679150</v>
      </c>
      <c r="C30" s="28">
        <v>475446</v>
      </c>
      <c r="D30" s="28">
        <v>203704</v>
      </c>
      <c r="E30" s="28">
        <f t="shared" si="1"/>
        <v>481519</v>
      </c>
      <c r="F30" s="28">
        <v>353097</v>
      </c>
      <c r="G30" s="28">
        <v>128422</v>
      </c>
      <c r="H30" s="28">
        <f t="shared" si="2"/>
        <v>427870</v>
      </c>
      <c r="I30" s="28">
        <v>315756</v>
      </c>
      <c r="J30" s="28">
        <v>112114</v>
      </c>
      <c r="K30" s="28">
        <f t="shared" si="3"/>
        <v>545851</v>
      </c>
      <c r="L30" s="28">
        <v>421924</v>
      </c>
      <c r="M30" s="28">
        <v>123927</v>
      </c>
      <c r="N30" s="28">
        <f t="shared" si="4"/>
        <v>604087</v>
      </c>
      <c r="O30" s="28">
        <v>416164</v>
      </c>
      <c r="P30" s="28">
        <v>187923</v>
      </c>
      <c r="Q30" s="28">
        <f t="shared" si="5"/>
        <v>395299</v>
      </c>
      <c r="R30" s="28">
        <v>300385</v>
      </c>
      <c r="S30" s="28">
        <v>94914</v>
      </c>
    </row>
    <row r="31" spans="1:19" s="126" customFormat="1" ht="15" customHeight="1">
      <c r="A31" s="224">
        <v>8</v>
      </c>
      <c r="B31" s="240">
        <f t="shared" si="0"/>
        <v>635459</v>
      </c>
      <c r="C31" s="239">
        <v>442941</v>
      </c>
      <c r="D31" s="239">
        <v>192518</v>
      </c>
      <c r="E31" s="239">
        <f t="shared" si="1"/>
        <v>466555</v>
      </c>
      <c r="F31" s="239">
        <v>352244</v>
      </c>
      <c r="G31" s="239">
        <v>114311</v>
      </c>
      <c r="H31" s="239">
        <f t="shared" si="2"/>
        <v>271595</v>
      </c>
      <c r="I31" s="239">
        <v>248068</v>
      </c>
      <c r="J31" s="239">
        <v>23527</v>
      </c>
      <c r="K31" s="239">
        <f t="shared" si="3"/>
        <v>498834</v>
      </c>
      <c r="L31" s="239">
        <v>387369</v>
      </c>
      <c r="M31" s="239">
        <v>111465</v>
      </c>
      <c r="N31" s="239">
        <f t="shared" si="4"/>
        <v>614307</v>
      </c>
      <c r="O31" s="239">
        <v>424295</v>
      </c>
      <c r="P31" s="239">
        <v>190012</v>
      </c>
      <c r="Q31" s="239">
        <f t="shared" si="5"/>
        <v>441610</v>
      </c>
      <c r="R31" s="239">
        <v>334265</v>
      </c>
      <c r="S31" s="239">
        <v>107345</v>
      </c>
    </row>
    <row r="32" spans="1:19" ht="15" customHeight="1">
      <c r="A32" s="29"/>
      <c r="B32" s="6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5" customHeight="1">
      <c r="A33" s="108" t="s">
        <v>380</v>
      </c>
      <c r="B33" s="64">
        <f t="shared" si="0"/>
        <v>445752</v>
      </c>
      <c r="C33" s="28">
        <v>445752</v>
      </c>
      <c r="D33" s="32" t="s">
        <v>246</v>
      </c>
      <c r="E33" s="28">
        <f t="shared" si="1"/>
        <v>354556</v>
      </c>
      <c r="F33" s="32">
        <v>351579</v>
      </c>
      <c r="G33" s="32">
        <v>2977</v>
      </c>
      <c r="H33" s="28">
        <f t="shared" si="2"/>
        <v>260653</v>
      </c>
      <c r="I33" s="32">
        <v>254609</v>
      </c>
      <c r="J33" s="32">
        <v>6044</v>
      </c>
      <c r="K33" s="28">
        <f t="shared" si="3"/>
        <v>392303</v>
      </c>
      <c r="L33" s="32">
        <v>392268</v>
      </c>
      <c r="M33" s="32">
        <v>35</v>
      </c>
      <c r="N33" s="28">
        <f t="shared" si="4"/>
        <v>430513</v>
      </c>
      <c r="O33" s="28">
        <v>430513</v>
      </c>
      <c r="P33" s="28" t="s">
        <v>246</v>
      </c>
      <c r="Q33" s="28">
        <f t="shared" si="5"/>
        <v>331632</v>
      </c>
      <c r="R33" s="28">
        <v>327092</v>
      </c>
      <c r="S33" s="28">
        <v>4540</v>
      </c>
    </row>
    <row r="34" spans="1:19" ht="15" customHeight="1">
      <c r="A34" s="232">
        <v>2</v>
      </c>
      <c r="B34" s="64">
        <f t="shared" si="0"/>
        <v>440150</v>
      </c>
      <c r="C34" s="28">
        <v>440150</v>
      </c>
      <c r="D34" s="32" t="s">
        <v>246</v>
      </c>
      <c r="E34" s="28">
        <f t="shared" si="1"/>
        <v>350315</v>
      </c>
      <c r="F34" s="32">
        <v>349648</v>
      </c>
      <c r="G34" s="32">
        <v>667</v>
      </c>
      <c r="H34" s="28">
        <f t="shared" si="2"/>
        <v>253060</v>
      </c>
      <c r="I34" s="32">
        <v>253060</v>
      </c>
      <c r="J34" s="32" t="s">
        <v>246</v>
      </c>
      <c r="K34" s="28">
        <f t="shared" si="3"/>
        <v>393000</v>
      </c>
      <c r="L34" s="32">
        <v>393000</v>
      </c>
      <c r="M34" s="32" t="s">
        <v>246</v>
      </c>
      <c r="N34" s="28">
        <f t="shared" si="4"/>
        <v>420883</v>
      </c>
      <c r="O34" s="28">
        <v>420883</v>
      </c>
      <c r="P34" s="28" t="s">
        <v>246</v>
      </c>
      <c r="Q34" s="28">
        <f t="shared" si="5"/>
        <v>329664</v>
      </c>
      <c r="R34" s="28">
        <v>328163</v>
      </c>
      <c r="S34" s="28">
        <v>1501</v>
      </c>
    </row>
    <row r="35" spans="1:19" ht="15" customHeight="1">
      <c r="A35" s="232">
        <v>3</v>
      </c>
      <c r="B35" s="64">
        <f t="shared" si="0"/>
        <v>453458</v>
      </c>
      <c r="C35" s="28">
        <v>453458</v>
      </c>
      <c r="D35" s="32" t="s">
        <v>246</v>
      </c>
      <c r="E35" s="28">
        <f t="shared" si="1"/>
        <v>434883</v>
      </c>
      <c r="F35" s="32">
        <v>349593</v>
      </c>
      <c r="G35" s="32">
        <v>85290</v>
      </c>
      <c r="H35" s="28">
        <f t="shared" si="2"/>
        <v>250440</v>
      </c>
      <c r="I35" s="32">
        <v>250440</v>
      </c>
      <c r="J35" s="32" t="s">
        <v>246</v>
      </c>
      <c r="K35" s="28">
        <f t="shared" si="3"/>
        <v>418713</v>
      </c>
      <c r="L35" s="32">
        <v>385259</v>
      </c>
      <c r="M35" s="32">
        <v>33454</v>
      </c>
      <c r="N35" s="28">
        <f t="shared" si="4"/>
        <v>623607</v>
      </c>
      <c r="O35" s="28">
        <v>427239</v>
      </c>
      <c r="P35" s="28">
        <v>196368</v>
      </c>
      <c r="Q35" s="28">
        <f t="shared" si="5"/>
        <v>394475</v>
      </c>
      <c r="R35" s="28">
        <v>328743</v>
      </c>
      <c r="S35" s="28">
        <v>65732</v>
      </c>
    </row>
    <row r="36" spans="1:19" ht="15" customHeight="1">
      <c r="A36" s="232">
        <v>4</v>
      </c>
      <c r="B36" s="64">
        <f t="shared" si="0"/>
        <v>426821</v>
      </c>
      <c r="C36" s="28">
        <v>426821</v>
      </c>
      <c r="D36" s="32" t="s">
        <v>246</v>
      </c>
      <c r="E36" s="28">
        <f t="shared" si="1"/>
        <v>356068</v>
      </c>
      <c r="F36" s="32">
        <v>355235</v>
      </c>
      <c r="G36" s="32">
        <v>833</v>
      </c>
      <c r="H36" s="28">
        <f t="shared" si="2"/>
        <v>249005</v>
      </c>
      <c r="I36" s="32">
        <v>249005</v>
      </c>
      <c r="J36" s="32" t="s">
        <v>246</v>
      </c>
      <c r="K36" s="28">
        <f t="shared" si="3"/>
        <v>393924</v>
      </c>
      <c r="L36" s="32">
        <v>393924</v>
      </c>
      <c r="M36" s="32" t="s">
        <v>246</v>
      </c>
      <c r="N36" s="28">
        <f t="shared" si="4"/>
        <v>431871</v>
      </c>
      <c r="O36" s="28">
        <v>431871</v>
      </c>
      <c r="P36" s="28" t="s">
        <v>246</v>
      </c>
      <c r="Q36" s="28">
        <f t="shared" si="5"/>
        <v>339645</v>
      </c>
      <c r="R36" s="28">
        <v>337819</v>
      </c>
      <c r="S36" s="28">
        <v>1826</v>
      </c>
    </row>
    <row r="37" spans="1:19" ht="15" customHeight="1">
      <c r="A37" s="233"/>
      <c r="B37" s="63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5" customHeight="1">
      <c r="A38" s="232">
        <v>5</v>
      </c>
      <c r="B38" s="64">
        <f t="shared" si="0"/>
        <v>439486</v>
      </c>
      <c r="C38" s="28">
        <v>439486</v>
      </c>
      <c r="D38" s="32" t="s">
        <v>246</v>
      </c>
      <c r="E38" s="28">
        <f t="shared" si="1"/>
        <v>350223</v>
      </c>
      <c r="F38" s="32">
        <v>349163</v>
      </c>
      <c r="G38" s="32">
        <v>1060</v>
      </c>
      <c r="H38" s="28">
        <f t="shared" si="2"/>
        <v>248055</v>
      </c>
      <c r="I38" s="32">
        <v>248055</v>
      </c>
      <c r="J38" s="32" t="s">
        <v>246</v>
      </c>
      <c r="K38" s="28">
        <f t="shared" si="3"/>
        <v>374615</v>
      </c>
      <c r="L38" s="32">
        <v>374615</v>
      </c>
      <c r="M38" s="32" t="s">
        <v>246</v>
      </c>
      <c r="N38" s="28">
        <f t="shared" si="4"/>
        <v>421242</v>
      </c>
      <c r="O38" s="28">
        <v>421242</v>
      </c>
      <c r="P38" s="28" t="s">
        <v>246</v>
      </c>
      <c r="Q38" s="28">
        <f t="shared" si="5"/>
        <v>339031</v>
      </c>
      <c r="R38" s="28">
        <v>336713</v>
      </c>
      <c r="S38" s="28">
        <v>2318</v>
      </c>
    </row>
    <row r="39" spans="1:19" ht="15" customHeight="1">
      <c r="A39" s="232">
        <v>6</v>
      </c>
      <c r="B39" s="64">
        <f t="shared" si="0"/>
        <v>1226787</v>
      </c>
      <c r="C39" s="28">
        <v>442791</v>
      </c>
      <c r="D39" s="32">
        <v>783996</v>
      </c>
      <c r="E39" s="28">
        <f t="shared" si="1"/>
        <v>834806</v>
      </c>
      <c r="F39" s="32">
        <v>352537</v>
      </c>
      <c r="G39" s="32">
        <v>482269</v>
      </c>
      <c r="H39" s="28">
        <f t="shared" si="2"/>
        <v>252276</v>
      </c>
      <c r="I39" s="32">
        <v>251381</v>
      </c>
      <c r="J39" s="32">
        <v>895</v>
      </c>
      <c r="K39" s="28">
        <f t="shared" si="3"/>
        <v>724696</v>
      </c>
      <c r="L39" s="32">
        <v>389643</v>
      </c>
      <c r="M39" s="32">
        <v>335053</v>
      </c>
      <c r="N39" s="28">
        <f t="shared" si="4"/>
        <v>1344697</v>
      </c>
      <c r="O39" s="28">
        <v>423024</v>
      </c>
      <c r="P39" s="28">
        <v>921673</v>
      </c>
      <c r="Q39" s="28">
        <f t="shared" si="5"/>
        <v>787031</v>
      </c>
      <c r="R39" s="28">
        <v>337289</v>
      </c>
      <c r="S39" s="28">
        <v>449742</v>
      </c>
    </row>
    <row r="40" spans="1:19" ht="15" customHeight="1">
      <c r="A40" s="232">
        <v>7</v>
      </c>
      <c r="B40" s="64">
        <f t="shared" si="0"/>
        <v>809247</v>
      </c>
      <c r="C40" s="28">
        <v>439173</v>
      </c>
      <c r="D40" s="32">
        <v>370074</v>
      </c>
      <c r="E40" s="28">
        <f t="shared" si="1"/>
        <v>431949</v>
      </c>
      <c r="F40" s="32">
        <v>353783</v>
      </c>
      <c r="G40" s="32">
        <v>78166</v>
      </c>
      <c r="H40" s="28">
        <f t="shared" si="2"/>
        <v>367270</v>
      </c>
      <c r="I40" s="32">
        <v>247195</v>
      </c>
      <c r="J40" s="32">
        <v>120075</v>
      </c>
      <c r="K40" s="28">
        <f t="shared" si="3"/>
        <v>538516</v>
      </c>
      <c r="L40" s="32">
        <v>385700</v>
      </c>
      <c r="M40" s="32">
        <v>152816</v>
      </c>
      <c r="N40" s="28">
        <f t="shared" si="4"/>
        <v>426271</v>
      </c>
      <c r="O40" s="28">
        <v>426271</v>
      </c>
      <c r="P40" s="28" t="s">
        <v>246</v>
      </c>
      <c r="Q40" s="28">
        <f t="shared" si="5"/>
        <v>425477</v>
      </c>
      <c r="R40" s="28">
        <v>340923</v>
      </c>
      <c r="S40" s="28">
        <v>84554</v>
      </c>
    </row>
    <row r="41" spans="1:19" ht="15" customHeight="1">
      <c r="A41" s="232">
        <v>8</v>
      </c>
      <c r="B41" s="64">
        <f t="shared" si="0"/>
        <v>438649</v>
      </c>
      <c r="C41" s="28">
        <v>438218</v>
      </c>
      <c r="D41" s="32">
        <v>431</v>
      </c>
      <c r="E41" s="28">
        <f t="shared" si="1"/>
        <v>412795</v>
      </c>
      <c r="F41" s="32">
        <v>352305</v>
      </c>
      <c r="G41" s="32">
        <v>60490</v>
      </c>
      <c r="H41" s="28">
        <f t="shared" si="2"/>
        <v>283058</v>
      </c>
      <c r="I41" s="32">
        <v>251446</v>
      </c>
      <c r="J41" s="32">
        <v>31612</v>
      </c>
      <c r="K41" s="28">
        <f t="shared" si="3"/>
        <v>434054</v>
      </c>
      <c r="L41" s="32">
        <v>387442</v>
      </c>
      <c r="M41" s="32">
        <v>46612</v>
      </c>
      <c r="N41" s="28">
        <f t="shared" si="4"/>
        <v>506156</v>
      </c>
      <c r="O41" s="28">
        <v>420394</v>
      </c>
      <c r="P41" s="28">
        <v>85762</v>
      </c>
      <c r="Q41" s="28">
        <f t="shared" si="5"/>
        <v>399667</v>
      </c>
      <c r="R41" s="28">
        <v>339028</v>
      </c>
      <c r="S41" s="28">
        <v>60639</v>
      </c>
    </row>
    <row r="42" spans="1:19" ht="15" customHeight="1">
      <c r="A42" s="233"/>
      <c r="B42" s="63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5" customHeight="1">
      <c r="A43" s="232">
        <v>9</v>
      </c>
      <c r="B43" s="64">
        <f t="shared" si="0"/>
        <v>448741</v>
      </c>
      <c r="C43" s="28">
        <v>448310</v>
      </c>
      <c r="D43" s="32">
        <v>431</v>
      </c>
      <c r="E43" s="28">
        <f t="shared" si="1"/>
        <v>351521</v>
      </c>
      <c r="F43" s="32">
        <v>350584</v>
      </c>
      <c r="G43" s="32">
        <v>937</v>
      </c>
      <c r="H43" s="28">
        <f t="shared" si="2"/>
        <v>244141</v>
      </c>
      <c r="I43" s="32">
        <v>244141</v>
      </c>
      <c r="J43" s="32" t="s">
        <v>246</v>
      </c>
      <c r="K43" s="28">
        <f t="shared" si="3"/>
        <v>388458</v>
      </c>
      <c r="L43" s="32">
        <v>388458</v>
      </c>
      <c r="M43" s="32" t="s">
        <v>246</v>
      </c>
      <c r="N43" s="28">
        <f t="shared" si="4"/>
        <v>427272</v>
      </c>
      <c r="O43" s="28">
        <v>427272</v>
      </c>
      <c r="P43" s="28" t="s">
        <v>246</v>
      </c>
      <c r="Q43" s="28">
        <f t="shared" si="5"/>
        <v>336426</v>
      </c>
      <c r="R43" s="28">
        <v>334369</v>
      </c>
      <c r="S43" s="28">
        <v>2057</v>
      </c>
    </row>
    <row r="44" spans="1:19" ht="15" customHeight="1">
      <c r="A44" s="232">
        <v>10</v>
      </c>
      <c r="B44" s="64">
        <f t="shared" si="0"/>
        <v>436043</v>
      </c>
      <c r="C44" s="28">
        <v>435665</v>
      </c>
      <c r="D44" s="32">
        <v>378</v>
      </c>
      <c r="E44" s="28">
        <f t="shared" si="1"/>
        <v>352013</v>
      </c>
      <c r="F44" s="32">
        <v>351138</v>
      </c>
      <c r="G44" s="32">
        <v>875</v>
      </c>
      <c r="H44" s="28">
        <f t="shared" si="2"/>
        <v>238567</v>
      </c>
      <c r="I44" s="32">
        <v>238567</v>
      </c>
      <c r="J44" s="32" t="s">
        <v>246</v>
      </c>
      <c r="K44" s="28">
        <f t="shared" si="3"/>
        <v>386819</v>
      </c>
      <c r="L44" s="32">
        <v>386819</v>
      </c>
      <c r="M44" s="32" t="s">
        <v>246</v>
      </c>
      <c r="N44" s="28">
        <f t="shared" si="4"/>
        <v>420131</v>
      </c>
      <c r="O44" s="28">
        <v>420131</v>
      </c>
      <c r="P44" s="28" t="s">
        <v>246</v>
      </c>
      <c r="Q44" s="28">
        <f t="shared" si="5"/>
        <v>343840</v>
      </c>
      <c r="R44" s="28">
        <v>341915</v>
      </c>
      <c r="S44" s="28">
        <v>1925</v>
      </c>
    </row>
    <row r="45" spans="1:19" ht="15" customHeight="1">
      <c r="A45" s="232">
        <v>11</v>
      </c>
      <c r="B45" s="64">
        <f t="shared" si="0"/>
        <v>437350</v>
      </c>
      <c r="C45" s="28">
        <v>436679</v>
      </c>
      <c r="D45" s="32">
        <v>671</v>
      </c>
      <c r="E45" s="28">
        <f t="shared" si="1"/>
        <v>354039</v>
      </c>
      <c r="F45" s="32">
        <v>352415</v>
      </c>
      <c r="G45" s="32">
        <v>1624</v>
      </c>
      <c r="H45" s="28">
        <f t="shared" si="2"/>
        <v>250546</v>
      </c>
      <c r="I45" s="32">
        <v>250546</v>
      </c>
      <c r="J45" s="32" t="s">
        <v>246</v>
      </c>
      <c r="K45" s="28">
        <f t="shared" si="3"/>
        <v>391257</v>
      </c>
      <c r="L45" s="32">
        <v>391257</v>
      </c>
      <c r="M45" s="32" t="s">
        <v>246</v>
      </c>
      <c r="N45" s="28">
        <f t="shared" si="4"/>
        <v>416707</v>
      </c>
      <c r="O45" s="28">
        <v>416707</v>
      </c>
      <c r="P45" s="28" t="s">
        <v>246</v>
      </c>
      <c r="Q45" s="28">
        <f t="shared" si="5"/>
        <v>343955</v>
      </c>
      <c r="R45" s="28">
        <v>340375</v>
      </c>
      <c r="S45" s="28">
        <v>3580</v>
      </c>
    </row>
    <row r="46" spans="1:19" ht="15" customHeight="1">
      <c r="A46" s="232">
        <v>12</v>
      </c>
      <c r="B46" s="64">
        <f t="shared" si="0"/>
        <v>1621512</v>
      </c>
      <c r="C46" s="28">
        <v>425965</v>
      </c>
      <c r="D46" s="32">
        <v>1195547</v>
      </c>
      <c r="E46" s="28">
        <f t="shared" si="1"/>
        <v>1006587</v>
      </c>
      <c r="F46" s="32">
        <v>352708</v>
      </c>
      <c r="G46" s="32">
        <v>653879</v>
      </c>
      <c r="H46" s="28">
        <f t="shared" si="2"/>
        <v>350926</v>
      </c>
      <c r="I46" s="32">
        <v>245304</v>
      </c>
      <c r="J46" s="32">
        <v>105622</v>
      </c>
      <c r="K46" s="28">
        <f t="shared" si="3"/>
        <v>1030795</v>
      </c>
      <c r="L46" s="32">
        <v>385042</v>
      </c>
      <c r="M46" s="32">
        <v>645753</v>
      </c>
      <c r="N46" s="28">
        <f t="shared" si="4"/>
        <v>1525909</v>
      </c>
      <c r="O46" s="28">
        <v>422826</v>
      </c>
      <c r="P46" s="28">
        <v>1103083</v>
      </c>
      <c r="Q46" s="28">
        <f t="shared" si="5"/>
        <v>935124</v>
      </c>
      <c r="R46" s="28">
        <v>340900</v>
      </c>
      <c r="S46" s="28">
        <v>594224</v>
      </c>
    </row>
    <row r="47" spans="1:19" ht="15" customHeight="1">
      <c r="A47" s="231"/>
      <c r="B47" s="6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s="126" customFormat="1" ht="15" customHeight="1">
      <c r="A48" s="24" t="s">
        <v>43</v>
      </c>
      <c r="B48" s="6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4"/>
      <c r="S48" s="24"/>
    </row>
    <row r="49" spans="1:19" ht="15" customHeight="1">
      <c r="A49" s="108" t="s">
        <v>387</v>
      </c>
      <c r="B49" s="64">
        <f t="shared" si="0"/>
        <v>316526</v>
      </c>
      <c r="C49" s="28">
        <v>241842</v>
      </c>
      <c r="D49" s="32">
        <v>74684</v>
      </c>
      <c r="E49" s="28">
        <f t="shared" si="1"/>
        <v>300927</v>
      </c>
      <c r="F49" s="32">
        <v>226669</v>
      </c>
      <c r="G49" s="32">
        <v>74258</v>
      </c>
      <c r="H49" s="28">
        <f t="shared" si="2"/>
        <v>217255</v>
      </c>
      <c r="I49" s="32">
        <v>189789</v>
      </c>
      <c r="J49" s="32">
        <v>27466</v>
      </c>
      <c r="K49" s="28">
        <f t="shared" si="3"/>
        <v>360226</v>
      </c>
      <c r="L49" s="32">
        <v>263895</v>
      </c>
      <c r="M49" s="32">
        <v>96331</v>
      </c>
      <c r="N49" s="28">
        <f t="shared" si="4"/>
        <v>366062</v>
      </c>
      <c r="O49" s="28">
        <v>257657</v>
      </c>
      <c r="P49" s="28">
        <v>108405</v>
      </c>
      <c r="Q49" s="28">
        <f t="shared" si="5"/>
        <v>242763</v>
      </c>
      <c r="R49" s="28">
        <v>186465</v>
      </c>
      <c r="S49" s="28">
        <v>56298</v>
      </c>
    </row>
    <row r="50" spans="1:19" ht="15" customHeight="1">
      <c r="A50" s="164">
        <v>7</v>
      </c>
      <c r="B50" s="64">
        <f t="shared" si="0"/>
        <v>315458</v>
      </c>
      <c r="C50" s="28">
        <v>247277</v>
      </c>
      <c r="D50" s="32">
        <v>68181</v>
      </c>
      <c r="E50" s="28">
        <f t="shared" si="1"/>
        <v>306780</v>
      </c>
      <c r="F50" s="32">
        <v>233958</v>
      </c>
      <c r="G50" s="32">
        <v>72822</v>
      </c>
      <c r="H50" s="28">
        <f t="shared" si="2"/>
        <v>223885</v>
      </c>
      <c r="I50" s="32">
        <v>195559</v>
      </c>
      <c r="J50" s="32">
        <v>28326</v>
      </c>
      <c r="K50" s="28">
        <f t="shared" si="3"/>
        <v>353377</v>
      </c>
      <c r="L50" s="32">
        <v>267551</v>
      </c>
      <c r="M50" s="32">
        <v>85826</v>
      </c>
      <c r="N50" s="28">
        <f t="shared" si="4"/>
        <v>386720</v>
      </c>
      <c r="O50" s="28">
        <v>273140</v>
      </c>
      <c r="P50" s="28">
        <v>113580</v>
      </c>
      <c r="Q50" s="28">
        <f t="shared" si="5"/>
        <v>256826</v>
      </c>
      <c r="R50" s="28">
        <v>195544</v>
      </c>
      <c r="S50" s="28">
        <v>61282</v>
      </c>
    </row>
    <row r="51" spans="1:19" s="126" customFormat="1" ht="15" customHeight="1">
      <c r="A51" s="224">
        <v>8</v>
      </c>
      <c r="B51" s="240">
        <f t="shared" si="0"/>
        <v>248350</v>
      </c>
      <c r="C51" s="239">
        <v>188491</v>
      </c>
      <c r="D51" s="238">
        <v>59859</v>
      </c>
      <c r="E51" s="239">
        <f t="shared" si="1"/>
        <v>280818</v>
      </c>
      <c r="F51" s="238">
        <v>217860</v>
      </c>
      <c r="G51" s="238">
        <v>62958</v>
      </c>
      <c r="H51" s="239">
        <f t="shared" si="2"/>
        <v>173468</v>
      </c>
      <c r="I51" s="238">
        <v>164641</v>
      </c>
      <c r="J51" s="238">
        <v>8827</v>
      </c>
      <c r="K51" s="239">
        <f t="shared" si="3"/>
        <v>309207</v>
      </c>
      <c r="L51" s="238">
        <v>232000</v>
      </c>
      <c r="M51" s="238">
        <v>77207</v>
      </c>
      <c r="N51" s="239">
        <f t="shared" si="4"/>
        <v>392063</v>
      </c>
      <c r="O51" s="239">
        <v>274874</v>
      </c>
      <c r="P51" s="239">
        <v>117189</v>
      </c>
      <c r="Q51" s="239">
        <f t="shared" si="5"/>
        <v>235350</v>
      </c>
      <c r="R51" s="239">
        <v>186469</v>
      </c>
      <c r="S51" s="239">
        <v>48881</v>
      </c>
    </row>
    <row r="52" spans="1:19" ht="15" customHeight="1">
      <c r="A52" s="29"/>
      <c r="B52" s="64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5" customHeight="1">
      <c r="A53" s="108" t="s">
        <v>380</v>
      </c>
      <c r="B53" s="64">
        <f t="shared" si="0"/>
        <v>178014</v>
      </c>
      <c r="C53" s="35">
        <v>178014</v>
      </c>
      <c r="D53" s="30" t="s">
        <v>246</v>
      </c>
      <c r="E53" s="28">
        <f t="shared" si="1"/>
        <v>212327</v>
      </c>
      <c r="F53" s="30">
        <v>211347</v>
      </c>
      <c r="G53" s="30">
        <v>980</v>
      </c>
      <c r="H53" s="28">
        <f t="shared" si="2"/>
        <v>155147</v>
      </c>
      <c r="I53" s="30">
        <v>154628</v>
      </c>
      <c r="J53" s="30">
        <v>519</v>
      </c>
      <c r="K53" s="28">
        <f t="shared" si="3"/>
        <v>235297</v>
      </c>
      <c r="L53" s="30">
        <v>235060</v>
      </c>
      <c r="M53" s="30">
        <v>237</v>
      </c>
      <c r="N53" s="28">
        <f t="shared" si="4"/>
        <v>274226</v>
      </c>
      <c r="O53" s="35">
        <v>274226</v>
      </c>
      <c r="P53" s="35" t="s">
        <v>246</v>
      </c>
      <c r="Q53" s="28">
        <f t="shared" si="5"/>
        <v>175071</v>
      </c>
      <c r="R53" s="35">
        <v>172237</v>
      </c>
      <c r="S53" s="35">
        <v>2834</v>
      </c>
    </row>
    <row r="54" spans="1:19" ht="15" customHeight="1">
      <c r="A54" s="232">
        <v>2</v>
      </c>
      <c r="B54" s="64">
        <f t="shared" si="0"/>
        <v>188056</v>
      </c>
      <c r="C54" s="35">
        <v>175209</v>
      </c>
      <c r="D54" s="30">
        <v>12847</v>
      </c>
      <c r="E54" s="28">
        <f t="shared" si="1"/>
        <v>211291</v>
      </c>
      <c r="F54" s="30">
        <v>211275</v>
      </c>
      <c r="G54" s="30">
        <v>16</v>
      </c>
      <c r="H54" s="28">
        <f t="shared" si="2"/>
        <v>159959</v>
      </c>
      <c r="I54" s="30">
        <v>159959</v>
      </c>
      <c r="J54" s="30" t="s">
        <v>246</v>
      </c>
      <c r="K54" s="28">
        <f t="shared" si="3"/>
        <v>229388</v>
      </c>
      <c r="L54" s="30">
        <v>229366</v>
      </c>
      <c r="M54" s="30">
        <v>22</v>
      </c>
      <c r="N54" s="28">
        <f t="shared" si="4"/>
        <v>271875</v>
      </c>
      <c r="O54" s="35">
        <v>271875</v>
      </c>
      <c r="P54" s="35" t="s">
        <v>246</v>
      </c>
      <c r="Q54" s="28">
        <f t="shared" si="5"/>
        <v>176296</v>
      </c>
      <c r="R54" s="35">
        <v>176270</v>
      </c>
      <c r="S54" s="35">
        <v>26</v>
      </c>
    </row>
    <row r="55" spans="1:19" ht="15" customHeight="1">
      <c r="A55" s="232">
        <v>3</v>
      </c>
      <c r="B55" s="64">
        <f t="shared" si="0"/>
        <v>195352</v>
      </c>
      <c r="C55" s="35">
        <v>195352</v>
      </c>
      <c r="D55" s="30" t="s">
        <v>246</v>
      </c>
      <c r="E55" s="28">
        <f t="shared" si="1"/>
        <v>250334</v>
      </c>
      <c r="F55" s="30">
        <v>211517</v>
      </c>
      <c r="G55" s="30">
        <v>38817</v>
      </c>
      <c r="H55" s="28">
        <f t="shared" si="2"/>
        <v>157634</v>
      </c>
      <c r="I55" s="30">
        <v>157634</v>
      </c>
      <c r="J55" s="30" t="s">
        <v>246</v>
      </c>
      <c r="K55" s="28">
        <f t="shared" si="3"/>
        <v>241756</v>
      </c>
      <c r="L55" s="30">
        <v>227962</v>
      </c>
      <c r="M55" s="30">
        <v>13794</v>
      </c>
      <c r="N55" s="28">
        <f t="shared" si="4"/>
        <v>405734</v>
      </c>
      <c r="O55" s="35">
        <v>281587</v>
      </c>
      <c r="P55" s="35">
        <v>124147</v>
      </c>
      <c r="Q55" s="28">
        <f t="shared" si="5"/>
        <v>219196</v>
      </c>
      <c r="R55" s="35">
        <v>175302</v>
      </c>
      <c r="S55" s="35">
        <v>43894</v>
      </c>
    </row>
    <row r="56" spans="1:19" ht="15" customHeight="1">
      <c r="A56" s="232">
        <v>4</v>
      </c>
      <c r="B56" s="64">
        <f t="shared" si="0"/>
        <v>192775</v>
      </c>
      <c r="C56" s="35">
        <v>192775</v>
      </c>
      <c r="D56" s="30" t="s">
        <v>246</v>
      </c>
      <c r="E56" s="28">
        <f t="shared" si="1"/>
        <v>219366</v>
      </c>
      <c r="F56" s="30">
        <v>218667</v>
      </c>
      <c r="G56" s="30">
        <v>699</v>
      </c>
      <c r="H56" s="28">
        <f t="shared" si="2"/>
        <v>154142</v>
      </c>
      <c r="I56" s="30">
        <v>154142</v>
      </c>
      <c r="J56" s="30" t="s">
        <v>246</v>
      </c>
      <c r="K56" s="28">
        <f t="shared" si="3"/>
        <v>234573</v>
      </c>
      <c r="L56" s="30">
        <v>234402</v>
      </c>
      <c r="M56" s="30">
        <v>171</v>
      </c>
      <c r="N56" s="28">
        <f t="shared" si="4"/>
        <v>284693</v>
      </c>
      <c r="O56" s="35">
        <v>284693</v>
      </c>
      <c r="P56" s="35" t="s">
        <v>246</v>
      </c>
      <c r="Q56" s="28">
        <f t="shared" si="5"/>
        <v>193874</v>
      </c>
      <c r="R56" s="35">
        <v>191638</v>
      </c>
      <c r="S56" s="35">
        <v>2236</v>
      </c>
    </row>
    <row r="57" spans="1:19" ht="15" customHeight="1">
      <c r="A57" s="233"/>
      <c r="B57" s="6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ht="15" customHeight="1">
      <c r="A58" s="232">
        <v>5</v>
      </c>
      <c r="B58" s="64">
        <f t="shared" si="0"/>
        <v>173567</v>
      </c>
      <c r="C58" s="35">
        <v>173567</v>
      </c>
      <c r="D58" s="30" t="s">
        <v>246</v>
      </c>
      <c r="E58" s="28">
        <f t="shared" si="1"/>
        <v>215304</v>
      </c>
      <c r="F58" s="30">
        <v>214983</v>
      </c>
      <c r="G58" s="30">
        <v>321</v>
      </c>
      <c r="H58" s="28">
        <f t="shared" si="2"/>
        <v>159925</v>
      </c>
      <c r="I58" s="30">
        <v>159925</v>
      </c>
      <c r="J58" s="30" t="s">
        <v>246</v>
      </c>
      <c r="K58" s="28">
        <f t="shared" si="3"/>
        <v>231592</v>
      </c>
      <c r="L58" s="30">
        <v>231532</v>
      </c>
      <c r="M58" s="30">
        <v>60</v>
      </c>
      <c r="N58" s="28">
        <f t="shared" si="4"/>
        <v>270767</v>
      </c>
      <c r="O58" s="35">
        <v>270767</v>
      </c>
      <c r="P58" s="35" t="s">
        <v>246</v>
      </c>
      <c r="Q58" s="28">
        <f t="shared" si="5"/>
        <v>187163</v>
      </c>
      <c r="R58" s="35">
        <v>186113</v>
      </c>
      <c r="S58" s="35">
        <v>1050</v>
      </c>
    </row>
    <row r="59" spans="1:19" ht="15" customHeight="1">
      <c r="A59" s="232">
        <v>6</v>
      </c>
      <c r="B59" s="64">
        <f t="shared" si="0"/>
        <v>370302</v>
      </c>
      <c r="C59" s="35">
        <v>173451</v>
      </c>
      <c r="D59" s="30">
        <v>196851</v>
      </c>
      <c r="E59" s="28">
        <f t="shared" si="1"/>
        <v>434397</v>
      </c>
      <c r="F59" s="30">
        <v>216745</v>
      </c>
      <c r="G59" s="30">
        <v>217652</v>
      </c>
      <c r="H59" s="28">
        <f t="shared" si="2"/>
        <v>170424</v>
      </c>
      <c r="I59" s="30">
        <v>170034</v>
      </c>
      <c r="J59" s="30">
        <v>390</v>
      </c>
      <c r="K59" s="28">
        <f t="shared" si="3"/>
        <v>407710</v>
      </c>
      <c r="L59" s="30">
        <v>231546</v>
      </c>
      <c r="M59" s="30">
        <v>176164</v>
      </c>
      <c r="N59" s="28">
        <f t="shared" si="4"/>
        <v>804223</v>
      </c>
      <c r="O59" s="35">
        <v>269751</v>
      </c>
      <c r="P59" s="35">
        <v>534472</v>
      </c>
      <c r="Q59" s="28">
        <f t="shared" si="5"/>
        <v>383690</v>
      </c>
      <c r="R59" s="35">
        <v>188167</v>
      </c>
      <c r="S59" s="35">
        <v>195523</v>
      </c>
    </row>
    <row r="60" spans="1:19" ht="15" customHeight="1">
      <c r="A60" s="232">
        <v>7</v>
      </c>
      <c r="B60" s="64">
        <f t="shared" si="0"/>
        <v>316535</v>
      </c>
      <c r="C60" s="35">
        <v>186820</v>
      </c>
      <c r="D60" s="30">
        <v>129715</v>
      </c>
      <c r="E60" s="28">
        <f t="shared" si="1"/>
        <v>293908</v>
      </c>
      <c r="F60" s="30">
        <v>213589</v>
      </c>
      <c r="G60" s="30">
        <v>80319</v>
      </c>
      <c r="H60" s="28">
        <f t="shared" si="2"/>
        <v>194512</v>
      </c>
      <c r="I60" s="30">
        <v>155158</v>
      </c>
      <c r="J60" s="30">
        <v>39354</v>
      </c>
      <c r="K60" s="28">
        <f t="shared" si="3"/>
        <v>382132</v>
      </c>
      <c r="L60" s="30">
        <v>231144</v>
      </c>
      <c r="M60" s="30">
        <v>150988</v>
      </c>
      <c r="N60" s="28">
        <f t="shared" si="4"/>
        <v>270398</v>
      </c>
      <c r="O60" s="35">
        <v>270398</v>
      </c>
      <c r="P60" s="35" t="s">
        <v>246</v>
      </c>
      <c r="Q60" s="28">
        <f t="shared" si="5"/>
        <v>239970</v>
      </c>
      <c r="R60" s="35">
        <v>186179</v>
      </c>
      <c r="S60" s="35">
        <v>53791</v>
      </c>
    </row>
    <row r="61" spans="1:19" ht="15" customHeight="1">
      <c r="A61" s="232">
        <v>8</v>
      </c>
      <c r="B61" s="64">
        <f t="shared" si="0"/>
        <v>202580</v>
      </c>
      <c r="C61" s="35">
        <v>187316</v>
      </c>
      <c r="D61" s="30">
        <v>15264</v>
      </c>
      <c r="E61" s="28">
        <f t="shared" si="1"/>
        <v>244005</v>
      </c>
      <c r="F61" s="30">
        <v>216880</v>
      </c>
      <c r="G61" s="30">
        <v>27125</v>
      </c>
      <c r="H61" s="28">
        <f t="shared" si="2"/>
        <v>177894</v>
      </c>
      <c r="I61" s="30">
        <v>164150</v>
      </c>
      <c r="J61" s="30">
        <v>13744</v>
      </c>
      <c r="K61" s="28">
        <f t="shared" si="3"/>
        <v>268804</v>
      </c>
      <c r="L61" s="30">
        <v>234550</v>
      </c>
      <c r="M61" s="30">
        <v>34254</v>
      </c>
      <c r="N61" s="28">
        <f t="shared" si="4"/>
        <v>321967</v>
      </c>
      <c r="O61" s="35">
        <v>277836</v>
      </c>
      <c r="P61" s="35">
        <v>44131</v>
      </c>
      <c r="Q61" s="28">
        <f t="shared" si="5"/>
        <v>197994</v>
      </c>
      <c r="R61" s="35">
        <v>183877</v>
      </c>
      <c r="S61" s="35">
        <v>14117</v>
      </c>
    </row>
    <row r="62" spans="1:19" ht="15" customHeight="1">
      <c r="A62" s="233"/>
      <c r="B62" s="6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5" customHeight="1">
      <c r="A63" s="232">
        <v>9</v>
      </c>
      <c r="B63" s="64">
        <f t="shared" si="0"/>
        <v>181330</v>
      </c>
      <c r="C63" s="35">
        <v>181025</v>
      </c>
      <c r="D63" s="30">
        <v>305</v>
      </c>
      <c r="E63" s="28">
        <f t="shared" si="1"/>
        <v>215900</v>
      </c>
      <c r="F63" s="30">
        <v>214918</v>
      </c>
      <c r="G63" s="30">
        <v>982</v>
      </c>
      <c r="H63" s="28">
        <f t="shared" si="2"/>
        <v>161035</v>
      </c>
      <c r="I63" s="30">
        <v>161035</v>
      </c>
      <c r="J63" s="30" t="s">
        <v>246</v>
      </c>
      <c r="K63" s="28">
        <f t="shared" si="3"/>
        <v>234127</v>
      </c>
      <c r="L63" s="30">
        <v>234106</v>
      </c>
      <c r="M63" s="30">
        <v>21</v>
      </c>
      <c r="N63" s="28">
        <f t="shared" si="4"/>
        <v>266916</v>
      </c>
      <c r="O63" s="35">
        <v>266916</v>
      </c>
      <c r="P63" s="35" t="s">
        <v>246</v>
      </c>
      <c r="Q63" s="28">
        <f t="shared" si="5"/>
        <v>188509</v>
      </c>
      <c r="R63" s="35">
        <v>185017</v>
      </c>
      <c r="S63" s="35">
        <v>3492</v>
      </c>
    </row>
    <row r="64" spans="1:19" ht="15" customHeight="1">
      <c r="A64" s="232">
        <v>10</v>
      </c>
      <c r="B64" s="64">
        <f t="shared" si="0"/>
        <v>192056</v>
      </c>
      <c r="C64" s="35">
        <v>191579</v>
      </c>
      <c r="D64" s="30">
        <v>477</v>
      </c>
      <c r="E64" s="28">
        <f t="shared" si="1"/>
        <v>216334</v>
      </c>
      <c r="F64" s="30">
        <v>215970</v>
      </c>
      <c r="G64" s="30">
        <v>364</v>
      </c>
      <c r="H64" s="28">
        <f t="shared" si="2"/>
        <v>168145</v>
      </c>
      <c r="I64" s="30">
        <v>168145</v>
      </c>
      <c r="J64" s="30" t="s">
        <v>246</v>
      </c>
      <c r="K64" s="28">
        <f t="shared" si="3"/>
        <v>233171</v>
      </c>
      <c r="L64" s="30">
        <v>233150</v>
      </c>
      <c r="M64" s="30">
        <v>21</v>
      </c>
      <c r="N64" s="28">
        <f t="shared" si="4"/>
        <v>265055</v>
      </c>
      <c r="O64" s="35">
        <v>265055</v>
      </c>
      <c r="P64" s="35" t="s">
        <v>246</v>
      </c>
      <c r="Q64" s="28">
        <f t="shared" si="5"/>
        <v>187980</v>
      </c>
      <c r="R64" s="35">
        <v>186691</v>
      </c>
      <c r="S64" s="35">
        <v>1289</v>
      </c>
    </row>
    <row r="65" spans="1:19" ht="15" customHeight="1">
      <c r="A65" s="232">
        <v>11</v>
      </c>
      <c r="B65" s="64">
        <f t="shared" si="0"/>
        <v>175602</v>
      </c>
      <c r="C65" s="35">
        <v>173339</v>
      </c>
      <c r="D65" s="35">
        <v>2263</v>
      </c>
      <c r="E65" s="28">
        <f t="shared" si="1"/>
        <v>220251</v>
      </c>
      <c r="F65" s="35">
        <v>219491</v>
      </c>
      <c r="G65" s="35">
        <v>760</v>
      </c>
      <c r="H65" s="28">
        <f t="shared" si="2"/>
        <v>185450</v>
      </c>
      <c r="I65" s="35">
        <v>185450</v>
      </c>
      <c r="J65" s="30" t="s">
        <v>246</v>
      </c>
      <c r="K65" s="28">
        <f t="shared" si="3"/>
        <v>232619</v>
      </c>
      <c r="L65" s="35">
        <v>232598</v>
      </c>
      <c r="M65" s="35">
        <v>21</v>
      </c>
      <c r="N65" s="28">
        <f t="shared" si="4"/>
        <v>271742</v>
      </c>
      <c r="O65" s="35">
        <v>271742</v>
      </c>
      <c r="P65" s="35" t="s">
        <v>246</v>
      </c>
      <c r="Q65" s="28">
        <f t="shared" si="5"/>
        <v>189415</v>
      </c>
      <c r="R65" s="35">
        <v>186691</v>
      </c>
      <c r="S65" s="35">
        <v>2724</v>
      </c>
    </row>
    <row r="66" spans="1:19" ht="15" customHeight="1">
      <c r="A66" s="234">
        <v>12</v>
      </c>
      <c r="B66" s="317">
        <f t="shared" si="0"/>
        <v>533526</v>
      </c>
      <c r="C66" s="61">
        <v>195331</v>
      </c>
      <c r="D66" s="61">
        <v>338195</v>
      </c>
      <c r="E66" s="61">
        <f t="shared" si="1"/>
        <v>599705</v>
      </c>
      <c r="F66" s="61">
        <v>218136</v>
      </c>
      <c r="G66" s="61">
        <v>381569</v>
      </c>
      <c r="H66" s="61">
        <f t="shared" si="2"/>
        <v>215525</v>
      </c>
      <c r="I66" s="61">
        <v>174062</v>
      </c>
      <c r="J66" s="61">
        <v>41463</v>
      </c>
      <c r="K66" s="61">
        <f t="shared" si="3"/>
        <v>696483</v>
      </c>
      <c r="L66" s="61">
        <v>231486</v>
      </c>
      <c r="M66" s="61">
        <v>464997</v>
      </c>
      <c r="N66" s="61">
        <f t="shared" si="4"/>
        <v>957221</v>
      </c>
      <c r="O66" s="61">
        <v>287921</v>
      </c>
      <c r="P66" s="61">
        <v>669300</v>
      </c>
      <c r="Q66" s="61">
        <f t="shared" si="5"/>
        <v>452687</v>
      </c>
      <c r="R66" s="61">
        <v>179910</v>
      </c>
      <c r="S66" s="61">
        <v>272777</v>
      </c>
    </row>
    <row r="67" spans="1:19" ht="15" customHeight="1">
      <c r="A67" s="87" t="s">
        <v>13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4.25">
      <c r="A68" s="8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ht="14.25">
      <c r="A69" s="8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 ht="14.25">
      <c r="A70" s="8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4.25">
      <c r="A71" s="8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ht="14.25">
      <c r="A72" s="8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ht="14.25">
      <c r="A73" s="8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 ht="14.25">
      <c r="A74" s="8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 ht="14.25">
      <c r="A75" s="8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 ht="14.25">
      <c r="A76" s="8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14.25">
      <c r="A77" s="8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ht="14.25">
      <c r="A78" s="8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19" ht="14.25">
      <c r="A79" s="8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 ht="14.25">
      <c r="A80" s="8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19" ht="14.25">
      <c r="A81" s="8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 ht="14.25">
      <c r="A82" s="8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 ht="14.25">
      <c r="A83" s="8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 ht="14.25">
      <c r="A84" s="8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 ht="14.25">
      <c r="A85" s="8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 ht="14.25">
      <c r="A86" s="8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 ht="14.25">
      <c r="A87" s="8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</sheetData>
  <sheetProtection/>
  <mergeCells count="27">
    <mergeCell ref="A6:A7"/>
    <mergeCell ref="B6:B7"/>
    <mergeCell ref="C6:C7"/>
    <mergeCell ref="D6:D7"/>
    <mergeCell ref="I6:I7"/>
    <mergeCell ref="J6:J7"/>
    <mergeCell ref="K6:K7"/>
    <mergeCell ref="L6:L7"/>
    <mergeCell ref="E6:E7"/>
    <mergeCell ref="F6:F7"/>
    <mergeCell ref="G6:G7"/>
    <mergeCell ref="H6:H7"/>
    <mergeCell ref="Q6:Q7"/>
    <mergeCell ref="R6:R7"/>
    <mergeCell ref="S6:S7"/>
    <mergeCell ref="M6:M7"/>
    <mergeCell ref="N6:N7"/>
    <mergeCell ref="O6:O7"/>
    <mergeCell ref="P6:P7"/>
    <mergeCell ref="A2:S2"/>
    <mergeCell ref="B4:D5"/>
    <mergeCell ref="E4:S4"/>
    <mergeCell ref="Q5:S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5.09765625" style="86" customWidth="1"/>
    <col min="2" max="33" width="7.59765625" style="86" customWidth="1"/>
    <col min="34" max="16384" width="10.59765625" style="86" customWidth="1"/>
  </cols>
  <sheetData>
    <row r="1" spans="1:33" s="85" customFormat="1" ht="19.5" customHeight="1">
      <c r="A1" s="2" t="s">
        <v>237</v>
      </c>
      <c r="AG1" s="3" t="s">
        <v>70</v>
      </c>
    </row>
    <row r="2" spans="1:33" ht="19.5" customHeight="1">
      <c r="A2" s="325" t="s">
        <v>403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</row>
    <row r="3" spans="1:33" ht="18" customHeight="1" thickBot="1">
      <c r="A3" s="86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G3" s="62" t="s">
        <v>50</v>
      </c>
    </row>
    <row r="4" spans="1:33" ht="17.25" customHeight="1">
      <c r="A4" s="229" t="s">
        <v>32</v>
      </c>
      <c r="B4" s="332" t="s">
        <v>51</v>
      </c>
      <c r="C4" s="333"/>
      <c r="D4" s="333"/>
      <c r="E4" s="334"/>
      <c r="F4" s="484" t="s">
        <v>52</v>
      </c>
      <c r="G4" s="485"/>
      <c r="H4" s="485"/>
      <c r="I4" s="486"/>
      <c r="J4" s="332" t="s">
        <v>53</v>
      </c>
      <c r="K4" s="333"/>
      <c r="L4" s="333"/>
      <c r="M4" s="334"/>
      <c r="N4" s="404" t="s">
        <v>407</v>
      </c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</row>
    <row r="5" spans="1:33" ht="17.25" customHeight="1">
      <c r="A5" s="241"/>
      <c r="B5" s="335"/>
      <c r="C5" s="336"/>
      <c r="D5" s="336"/>
      <c r="E5" s="337"/>
      <c r="F5" s="487"/>
      <c r="G5" s="488"/>
      <c r="H5" s="488"/>
      <c r="I5" s="489"/>
      <c r="J5" s="335"/>
      <c r="K5" s="336"/>
      <c r="L5" s="336"/>
      <c r="M5" s="337"/>
      <c r="N5" s="341" t="s">
        <v>54</v>
      </c>
      <c r="O5" s="342"/>
      <c r="P5" s="342"/>
      <c r="Q5" s="343"/>
      <c r="R5" s="341" t="s">
        <v>55</v>
      </c>
      <c r="S5" s="342"/>
      <c r="T5" s="342"/>
      <c r="U5" s="343"/>
      <c r="V5" s="490" t="s">
        <v>408</v>
      </c>
      <c r="W5" s="491"/>
      <c r="X5" s="491"/>
      <c r="Y5" s="492"/>
      <c r="Z5" s="493" t="s">
        <v>56</v>
      </c>
      <c r="AA5" s="494"/>
      <c r="AB5" s="494"/>
      <c r="AC5" s="495"/>
      <c r="AD5" s="496" t="s">
        <v>57</v>
      </c>
      <c r="AE5" s="491"/>
      <c r="AF5" s="491"/>
      <c r="AG5" s="491"/>
    </row>
    <row r="6" spans="1:33" ht="17.25" customHeight="1">
      <c r="A6" s="241"/>
      <c r="B6" s="468" t="s">
        <v>58</v>
      </c>
      <c r="C6" s="468" t="s">
        <v>59</v>
      </c>
      <c r="D6" s="468" t="s">
        <v>60</v>
      </c>
      <c r="E6" s="468" t="s">
        <v>61</v>
      </c>
      <c r="F6" s="468" t="s">
        <v>58</v>
      </c>
      <c r="G6" s="468" t="s">
        <v>59</v>
      </c>
      <c r="H6" s="468" t="s">
        <v>60</v>
      </c>
      <c r="I6" s="468" t="s">
        <v>61</v>
      </c>
      <c r="J6" s="468" t="s">
        <v>58</v>
      </c>
      <c r="K6" s="468" t="s">
        <v>59</v>
      </c>
      <c r="L6" s="468" t="s">
        <v>60</v>
      </c>
      <c r="M6" s="468" t="s">
        <v>61</v>
      </c>
      <c r="N6" s="468" t="s">
        <v>58</v>
      </c>
      <c r="O6" s="468" t="s">
        <v>59</v>
      </c>
      <c r="P6" s="468" t="s">
        <v>60</v>
      </c>
      <c r="Q6" s="468" t="s">
        <v>61</v>
      </c>
      <c r="R6" s="468" t="s">
        <v>58</v>
      </c>
      <c r="S6" s="468" t="s">
        <v>59</v>
      </c>
      <c r="T6" s="468" t="s">
        <v>60</v>
      </c>
      <c r="U6" s="468" t="s">
        <v>61</v>
      </c>
      <c r="V6" s="468" t="s">
        <v>58</v>
      </c>
      <c r="W6" s="468" t="s">
        <v>59</v>
      </c>
      <c r="X6" s="468" t="s">
        <v>60</v>
      </c>
      <c r="Y6" s="468" t="s">
        <v>61</v>
      </c>
      <c r="Z6" s="468" t="s">
        <v>58</v>
      </c>
      <c r="AA6" s="468" t="s">
        <v>59</v>
      </c>
      <c r="AB6" s="468" t="s">
        <v>60</v>
      </c>
      <c r="AC6" s="482" t="s">
        <v>61</v>
      </c>
      <c r="AD6" s="468" t="s">
        <v>58</v>
      </c>
      <c r="AE6" s="468" t="s">
        <v>59</v>
      </c>
      <c r="AF6" s="468" t="s">
        <v>60</v>
      </c>
      <c r="AG6" s="482" t="s">
        <v>61</v>
      </c>
    </row>
    <row r="7" spans="1:33" ht="17.25" customHeight="1">
      <c r="A7" s="244" t="s">
        <v>404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83"/>
      <c r="AD7" s="455"/>
      <c r="AE7" s="455"/>
      <c r="AF7" s="455"/>
      <c r="AG7" s="483"/>
    </row>
    <row r="8" spans="1:33" ht="17.25" customHeight="1">
      <c r="A8" s="168" t="s">
        <v>62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30"/>
      <c r="AD8" s="456"/>
      <c r="AE8" s="456"/>
      <c r="AF8" s="456"/>
      <c r="AG8" s="430"/>
    </row>
    <row r="9" spans="1:2" s="4" customFormat="1" ht="17.25" customHeight="1">
      <c r="A9" s="13" t="s">
        <v>47</v>
      </c>
      <c r="B9" s="235"/>
    </row>
    <row r="10" spans="1:34" ht="17.25" customHeight="1">
      <c r="A10" s="108" t="s">
        <v>405</v>
      </c>
      <c r="B10" s="69">
        <v>20.8</v>
      </c>
      <c r="C10" s="52">
        <f>SUM(D10:E10)</f>
        <v>165.7</v>
      </c>
      <c r="D10" s="52">
        <v>155.6</v>
      </c>
      <c r="E10" s="52">
        <v>10.1</v>
      </c>
      <c r="F10" s="52">
        <v>20.8</v>
      </c>
      <c r="G10" s="52">
        <f>SUM(H10:I10)</f>
        <v>168.29999999999998</v>
      </c>
      <c r="H10" s="52">
        <v>157.1</v>
      </c>
      <c r="I10" s="52">
        <v>11.2</v>
      </c>
      <c r="J10" s="52">
        <v>21.2</v>
      </c>
      <c r="K10" s="52">
        <f>SUM(L10:M10)</f>
        <v>170.1</v>
      </c>
      <c r="L10" s="52">
        <v>160.9</v>
      </c>
      <c r="M10" s="52">
        <v>9.2</v>
      </c>
      <c r="N10" s="52">
        <v>20.5</v>
      </c>
      <c r="O10" s="52">
        <f>SUM(P10:Q10)</f>
        <v>169.1</v>
      </c>
      <c r="P10" s="52">
        <v>157.2</v>
      </c>
      <c r="Q10" s="52">
        <v>11.9</v>
      </c>
      <c r="R10" s="52">
        <v>20.9</v>
      </c>
      <c r="S10" s="52">
        <f>SUM(T10:U10)</f>
        <v>155.7</v>
      </c>
      <c r="T10" s="52">
        <v>147.5</v>
      </c>
      <c r="U10" s="52">
        <v>8.2</v>
      </c>
      <c r="V10" s="52">
        <v>20.9</v>
      </c>
      <c r="W10" s="52">
        <f>SUM(X10:Y10)</f>
        <v>168.9</v>
      </c>
      <c r="X10" s="52">
        <v>158.5</v>
      </c>
      <c r="Y10" s="52">
        <v>10.4</v>
      </c>
      <c r="Z10" s="52">
        <v>21.7</v>
      </c>
      <c r="AA10" s="52">
        <f>SUM(AB10:AC10)</f>
        <v>173.6</v>
      </c>
      <c r="AB10" s="52">
        <v>168.4</v>
      </c>
      <c r="AC10" s="52">
        <v>5.2</v>
      </c>
      <c r="AD10" s="52">
        <v>21.2</v>
      </c>
      <c r="AE10" s="52">
        <f>SUM(AF10:AG10)</f>
        <v>172.7</v>
      </c>
      <c r="AF10" s="52">
        <v>159.1</v>
      </c>
      <c r="AG10" s="52">
        <v>13.6</v>
      </c>
      <c r="AH10" s="19"/>
    </row>
    <row r="11" spans="1:34" ht="17.25" customHeight="1">
      <c r="A11" s="164">
        <v>7</v>
      </c>
      <c r="B11" s="69">
        <v>20.8</v>
      </c>
      <c r="C11" s="52">
        <f>SUM(D11:E11)</f>
        <v>165.89999999999998</v>
      </c>
      <c r="D11" s="52">
        <v>155.2</v>
      </c>
      <c r="E11" s="52">
        <v>10.7</v>
      </c>
      <c r="F11" s="52">
        <v>20.8</v>
      </c>
      <c r="G11" s="52">
        <f>SUM(H11:I11)</f>
        <v>168.8</v>
      </c>
      <c r="H11" s="52">
        <v>156.9</v>
      </c>
      <c r="I11" s="52">
        <v>11.9</v>
      </c>
      <c r="J11" s="52">
        <v>21.1</v>
      </c>
      <c r="K11" s="52">
        <f>SUM(L11:M11)</f>
        <v>170.7</v>
      </c>
      <c r="L11" s="52">
        <v>161.5</v>
      </c>
      <c r="M11" s="52">
        <v>9.2</v>
      </c>
      <c r="N11" s="52">
        <v>20.3</v>
      </c>
      <c r="O11" s="52">
        <f>SUM(P11:Q11)</f>
        <v>169.70000000000002</v>
      </c>
      <c r="P11" s="52">
        <v>156.4</v>
      </c>
      <c r="Q11" s="52">
        <v>13.3</v>
      </c>
      <c r="R11" s="52">
        <v>20.5</v>
      </c>
      <c r="S11" s="52">
        <f>SUM(T11:U11)</f>
        <v>155.2</v>
      </c>
      <c r="T11" s="52">
        <v>147</v>
      </c>
      <c r="U11" s="52">
        <v>8.2</v>
      </c>
      <c r="V11" s="52">
        <v>21.1</v>
      </c>
      <c r="W11" s="52">
        <f>SUM(X11:Y11)</f>
        <v>170.70000000000002</v>
      </c>
      <c r="X11" s="52">
        <v>160.9</v>
      </c>
      <c r="Y11" s="52">
        <v>9.8</v>
      </c>
      <c r="Z11" s="52">
        <v>21.7</v>
      </c>
      <c r="AA11" s="52">
        <f>SUM(AB11:AC11)</f>
        <v>175.5</v>
      </c>
      <c r="AB11" s="52">
        <v>168.5</v>
      </c>
      <c r="AC11" s="52">
        <v>7</v>
      </c>
      <c r="AD11" s="52">
        <v>20.5</v>
      </c>
      <c r="AE11" s="52">
        <f>SUM(AF11:AG11)</f>
        <v>169.4</v>
      </c>
      <c r="AF11" s="52">
        <v>156.6</v>
      </c>
      <c r="AG11" s="52">
        <v>12.8</v>
      </c>
      <c r="AH11" s="19"/>
    </row>
    <row r="12" spans="1:34" s="4" customFormat="1" ht="17.25" customHeight="1">
      <c r="A12" s="224">
        <v>8</v>
      </c>
      <c r="B12" s="80">
        <f>AVERAGE(B14:B17,B19:B22,B24:B27)</f>
        <v>20.591666666666665</v>
      </c>
      <c r="C12" s="79">
        <f>AVERAGE(C14:C17,C19:C22,C24:C27)</f>
        <v>163.40833333333333</v>
      </c>
      <c r="D12" s="79">
        <f>AVERAGE(D14:D17,D19:D22,D24:D27)</f>
        <v>152.50833333333333</v>
      </c>
      <c r="E12" s="79">
        <f>AVERAGE(E14:E17,E19:E22,E24:E27)</f>
        <v>10.9</v>
      </c>
      <c r="F12" s="79">
        <f>AVERAGE(F14:F17,F19:F22,F24:F27)</f>
        <v>20.641666666666666</v>
      </c>
      <c r="G12" s="79">
        <v>166</v>
      </c>
      <c r="H12" s="79">
        <f>AVERAGE(H14:H17,H19:H22,H24:H27)</f>
        <v>153.1</v>
      </c>
      <c r="I12" s="79">
        <v>12.9</v>
      </c>
      <c r="J12" s="79">
        <f>AVERAGE(J14:J17,J19:J22,J24:J27)</f>
        <v>21.283333333333328</v>
      </c>
      <c r="K12" s="79">
        <v>176.5</v>
      </c>
      <c r="L12" s="79">
        <v>161.5</v>
      </c>
      <c r="M12" s="79">
        <v>15</v>
      </c>
      <c r="N12" s="79">
        <f>AVERAGE(N14:N17,N19:N22,N24:N27)</f>
        <v>20.483333333333334</v>
      </c>
      <c r="O12" s="79">
        <f>AVERAGE(O14:O17,O19:O22,O24:O27)</f>
        <v>169.44166666666666</v>
      </c>
      <c r="P12" s="79">
        <v>156.1</v>
      </c>
      <c r="Q12" s="79">
        <v>13.3</v>
      </c>
      <c r="R12" s="79">
        <v>21.3</v>
      </c>
      <c r="S12" s="79">
        <v>163.3</v>
      </c>
      <c r="T12" s="79">
        <v>156.3</v>
      </c>
      <c r="U12" s="79">
        <v>7</v>
      </c>
      <c r="V12" s="79">
        <f>AVERAGE(V14:V17,V19:V22,V24:V27)</f>
        <v>21.458333333333332</v>
      </c>
      <c r="W12" s="79">
        <v>172.9</v>
      </c>
      <c r="X12" s="79">
        <v>161.8</v>
      </c>
      <c r="Y12" s="79">
        <v>11.1</v>
      </c>
      <c r="Z12" s="79">
        <v>21</v>
      </c>
      <c r="AA12" s="79">
        <v>162.6</v>
      </c>
      <c r="AB12" s="79">
        <f>AVERAGE(AB14:AB17,AB19:AB22,AB24:AB27)</f>
        <v>155.57500000000002</v>
      </c>
      <c r="AC12" s="79">
        <v>7</v>
      </c>
      <c r="AD12" s="79">
        <v>21.3</v>
      </c>
      <c r="AE12" s="79">
        <v>175.9</v>
      </c>
      <c r="AF12" s="79">
        <v>163.8</v>
      </c>
      <c r="AG12" s="79">
        <v>12.1</v>
      </c>
      <c r="AH12" s="245"/>
    </row>
    <row r="13" spans="1:33" ht="17.25" customHeight="1">
      <c r="A13" s="29"/>
      <c r="B13" s="63"/>
      <c r="C13" s="29"/>
      <c r="D13" s="29"/>
      <c r="E13" s="29"/>
      <c r="F13" s="29"/>
      <c r="G13" s="29"/>
      <c r="H13" s="5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4" ht="17.25" customHeight="1">
      <c r="A14" s="108" t="s">
        <v>406</v>
      </c>
      <c r="B14" s="69">
        <v>18.8</v>
      </c>
      <c r="C14" s="52">
        <f>SUM(D14:E14)</f>
        <v>149.1</v>
      </c>
      <c r="D14" s="52">
        <v>139.1</v>
      </c>
      <c r="E14" s="52">
        <v>10</v>
      </c>
      <c r="F14" s="52">
        <v>18.8</v>
      </c>
      <c r="G14" s="52">
        <f>SUM(H14:I14)</f>
        <v>151</v>
      </c>
      <c r="H14" s="52">
        <v>139.3</v>
      </c>
      <c r="I14" s="52">
        <v>11.7</v>
      </c>
      <c r="J14" s="52">
        <v>19.1</v>
      </c>
      <c r="K14" s="52">
        <f>SUM(L14:M14)</f>
        <v>161.70000000000002</v>
      </c>
      <c r="L14" s="52">
        <v>146.8</v>
      </c>
      <c r="M14" s="52">
        <v>14.9</v>
      </c>
      <c r="N14" s="52">
        <v>18.1</v>
      </c>
      <c r="O14" s="52">
        <f>SUM(P14:Q14)</f>
        <v>149.9</v>
      </c>
      <c r="P14" s="52">
        <v>139</v>
      </c>
      <c r="Q14" s="52">
        <v>10.9</v>
      </c>
      <c r="R14" s="52">
        <v>19.1</v>
      </c>
      <c r="S14" s="52">
        <f>SUM(T14:U14)</f>
        <v>150.3</v>
      </c>
      <c r="T14" s="52">
        <v>141.9</v>
      </c>
      <c r="U14" s="52">
        <v>8.4</v>
      </c>
      <c r="V14" s="52">
        <v>18.9</v>
      </c>
      <c r="W14" s="52">
        <f>SUM(X14:Y14)</f>
        <v>151.4</v>
      </c>
      <c r="X14" s="52">
        <v>142.4</v>
      </c>
      <c r="Y14" s="52">
        <v>9</v>
      </c>
      <c r="Z14" s="52">
        <v>18.9</v>
      </c>
      <c r="AA14" s="52">
        <f>SUM(AB14:AC14)</f>
        <v>145</v>
      </c>
      <c r="AB14" s="52">
        <v>140.9</v>
      </c>
      <c r="AC14" s="52">
        <v>4.1</v>
      </c>
      <c r="AD14" s="52">
        <v>18.5</v>
      </c>
      <c r="AE14" s="52">
        <f>SUM(AF14:AG14)</f>
        <v>150.4</v>
      </c>
      <c r="AF14" s="52">
        <v>141.8</v>
      </c>
      <c r="AG14" s="52">
        <v>8.6</v>
      </c>
      <c r="AH14" s="19"/>
    </row>
    <row r="15" spans="1:34" ht="17.25" customHeight="1">
      <c r="A15" s="232">
        <v>2</v>
      </c>
      <c r="B15" s="69">
        <v>20.8</v>
      </c>
      <c r="C15" s="52">
        <f aca="true" t="shared" si="0" ref="C15:C31">SUM(D15:E15)</f>
        <v>164.6</v>
      </c>
      <c r="D15" s="52">
        <v>153.6</v>
      </c>
      <c r="E15" s="52">
        <v>11</v>
      </c>
      <c r="F15" s="52">
        <v>20.9</v>
      </c>
      <c r="G15" s="52">
        <f aca="true" t="shared" si="1" ref="G15:G31">SUM(H15:I15)</f>
        <v>168.3</v>
      </c>
      <c r="H15" s="52">
        <v>155</v>
      </c>
      <c r="I15" s="52">
        <v>13.3</v>
      </c>
      <c r="J15" s="52">
        <v>21.6</v>
      </c>
      <c r="K15" s="52">
        <f aca="true" t="shared" si="2" ref="K15:K31">SUM(L15:M15)</f>
        <v>182</v>
      </c>
      <c r="L15" s="52">
        <v>162.7</v>
      </c>
      <c r="M15" s="52">
        <v>19.3</v>
      </c>
      <c r="N15" s="52">
        <v>20.9</v>
      </c>
      <c r="O15" s="52">
        <f aca="true" t="shared" si="3" ref="O15:O30">SUM(P15:Q15)</f>
        <v>172.6</v>
      </c>
      <c r="P15" s="52">
        <v>159.9</v>
      </c>
      <c r="Q15" s="52">
        <v>12.7</v>
      </c>
      <c r="R15" s="52">
        <v>21.2</v>
      </c>
      <c r="S15" s="52">
        <f aca="true" t="shared" si="4" ref="S15:S31">SUM(T15:U15)</f>
        <v>161.9</v>
      </c>
      <c r="T15" s="52">
        <v>155.8</v>
      </c>
      <c r="U15" s="52">
        <v>6.1</v>
      </c>
      <c r="V15" s="52">
        <v>21.6</v>
      </c>
      <c r="W15" s="52">
        <f aca="true" t="shared" si="5" ref="W15:W31">SUM(X15:Y15)</f>
        <v>172.6</v>
      </c>
      <c r="X15" s="52">
        <v>162.9</v>
      </c>
      <c r="Y15" s="52">
        <v>9.7</v>
      </c>
      <c r="Z15" s="52">
        <v>22.4</v>
      </c>
      <c r="AA15" s="52">
        <f aca="true" t="shared" si="6" ref="AA15:AA31">SUM(AB15:AC15)</f>
        <v>169.7</v>
      </c>
      <c r="AB15" s="52">
        <v>163.6</v>
      </c>
      <c r="AC15" s="52">
        <v>6.1</v>
      </c>
      <c r="AD15" s="52">
        <v>21</v>
      </c>
      <c r="AE15" s="52">
        <f aca="true" t="shared" si="7" ref="AE15:AE31">SUM(AF15:AG15)</f>
        <v>170.3</v>
      </c>
      <c r="AF15" s="52">
        <v>160.3</v>
      </c>
      <c r="AG15" s="52">
        <v>10</v>
      </c>
      <c r="AH15" s="19"/>
    </row>
    <row r="16" spans="1:34" ht="17.25" customHeight="1">
      <c r="A16" s="232">
        <v>3</v>
      </c>
      <c r="B16" s="69">
        <v>20.6</v>
      </c>
      <c r="C16" s="52">
        <f t="shared" si="0"/>
        <v>164.29999999999998</v>
      </c>
      <c r="D16" s="52">
        <v>152.7</v>
      </c>
      <c r="E16" s="52">
        <v>11.6</v>
      </c>
      <c r="F16" s="52">
        <v>20.7</v>
      </c>
      <c r="G16" s="52">
        <f t="shared" si="1"/>
        <v>167.2</v>
      </c>
      <c r="H16" s="52">
        <v>153.6</v>
      </c>
      <c r="I16" s="52">
        <v>13.6</v>
      </c>
      <c r="J16" s="52">
        <v>21.9</v>
      </c>
      <c r="K16" s="52">
        <f t="shared" si="2"/>
        <v>184.6</v>
      </c>
      <c r="L16" s="52">
        <v>164.2</v>
      </c>
      <c r="M16" s="52">
        <v>20.4</v>
      </c>
      <c r="N16" s="52">
        <v>20.6</v>
      </c>
      <c r="O16" s="52">
        <f t="shared" si="3"/>
        <v>170.4</v>
      </c>
      <c r="P16" s="52">
        <v>157.1</v>
      </c>
      <c r="Q16" s="52">
        <v>13.3</v>
      </c>
      <c r="R16" s="52">
        <v>21.3</v>
      </c>
      <c r="S16" s="52">
        <f t="shared" si="4"/>
        <v>163.7</v>
      </c>
      <c r="T16" s="52">
        <v>156</v>
      </c>
      <c r="U16" s="52">
        <v>7.7</v>
      </c>
      <c r="V16" s="52">
        <v>21.2</v>
      </c>
      <c r="W16" s="52">
        <f t="shared" si="5"/>
        <v>169.9</v>
      </c>
      <c r="X16" s="52">
        <v>159.9</v>
      </c>
      <c r="Y16" s="52">
        <v>10</v>
      </c>
      <c r="Z16" s="52">
        <v>21.8</v>
      </c>
      <c r="AA16" s="52">
        <f t="shared" si="6"/>
        <v>168.10000000000002</v>
      </c>
      <c r="AB16" s="52">
        <v>160.3</v>
      </c>
      <c r="AC16" s="52">
        <v>7.8</v>
      </c>
      <c r="AD16" s="52">
        <v>21.5</v>
      </c>
      <c r="AE16" s="52">
        <f t="shared" si="7"/>
        <v>181.20000000000002</v>
      </c>
      <c r="AF16" s="52">
        <v>165.3</v>
      </c>
      <c r="AG16" s="52">
        <v>15.9</v>
      </c>
      <c r="AH16" s="19"/>
    </row>
    <row r="17" spans="1:34" ht="17.25" customHeight="1">
      <c r="A17" s="232">
        <v>4</v>
      </c>
      <c r="B17" s="69">
        <v>21.7</v>
      </c>
      <c r="C17" s="52">
        <f t="shared" si="0"/>
        <v>173.3</v>
      </c>
      <c r="D17" s="52">
        <v>161.5</v>
      </c>
      <c r="E17" s="52">
        <v>11.8</v>
      </c>
      <c r="F17" s="52">
        <v>21.8</v>
      </c>
      <c r="G17" s="52">
        <f t="shared" si="1"/>
        <v>175.79999999999998</v>
      </c>
      <c r="H17" s="52">
        <v>162.2</v>
      </c>
      <c r="I17" s="52">
        <v>13.6</v>
      </c>
      <c r="J17" s="52">
        <v>22.5</v>
      </c>
      <c r="K17" s="52">
        <f t="shared" si="2"/>
        <v>187.9</v>
      </c>
      <c r="L17" s="52">
        <v>171.5</v>
      </c>
      <c r="M17" s="52">
        <v>16.4</v>
      </c>
      <c r="N17" s="52">
        <v>21.7</v>
      </c>
      <c r="O17" s="52">
        <f t="shared" si="3"/>
        <v>179.3</v>
      </c>
      <c r="P17" s="52">
        <v>166.3</v>
      </c>
      <c r="Q17" s="52">
        <v>13</v>
      </c>
      <c r="R17" s="52">
        <v>22.8</v>
      </c>
      <c r="S17" s="52">
        <f t="shared" si="4"/>
        <v>174.3</v>
      </c>
      <c r="T17" s="52">
        <v>167.5</v>
      </c>
      <c r="U17" s="52">
        <v>6.8</v>
      </c>
      <c r="V17" s="52">
        <v>23.1</v>
      </c>
      <c r="W17" s="52">
        <f t="shared" si="5"/>
        <v>183.20000000000002</v>
      </c>
      <c r="X17" s="52">
        <v>172.9</v>
      </c>
      <c r="Y17" s="52">
        <v>10.3</v>
      </c>
      <c r="Z17" s="52">
        <v>22.6</v>
      </c>
      <c r="AA17" s="52">
        <f t="shared" si="6"/>
        <v>175</v>
      </c>
      <c r="AB17" s="52">
        <v>166.5</v>
      </c>
      <c r="AC17" s="52">
        <v>8.5</v>
      </c>
      <c r="AD17" s="52">
        <v>22.9</v>
      </c>
      <c r="AE17" s="52">
        <f t="shared" si="7"/>
        <v>194.70000000000002</v>
      </c>
      <c r="AF17" s="52">
        <v>177.8</v>
      </c>
      <c r="AG17" s="52">
        <v>16.9</v>
      </c>
      <c r="AH17" s="19"/>
    </row>
    <row r="18" spans="1:34" ht="17.25" customHeight="1">
      <c r="A18" s="233"/>
      <c r="B18" s="6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17.25" customHeight="1">
      <c r="A19" s="232">
        <v>5</v>
      </c>
      <c r="B19" s="69">
        <v>19.9</v>
      </c>
      <c r="C19" s="52">
        <f t="shared" si="0"/>
        <v>157.8</v>
      </c>
      <c r="D19" s="52">
        <v>147.4</v>
      </c>
      <c r="E19" s="52">
        <v>10.4</v>
      </c>
      <c r="F19" s="52">
        <v>19.7</v>
      </c>
      <c r="G19" s="52">
        <f t="shared" si="1"/>
        <v>157.9</v>
      </c>
      <c r="H19" s="52">
        <v>145.9</v>
      </c>
      <c r="I19" s="52">
        <v>12</v>
      </c>
      <c r="J19" s="52">
        <v>20.5</v>
      </c>
      <c r="K19" s="52">
        <f t="shared" si="2"/>
        <v>173</v>
      </c>
      <c r="L19" s="52">
        <v>157.3</v>
      </c>
      <c r="M19" s="52">
        <v>15.7</v>
      </c>
      <c r="N19" s="52">
        <v>19.1</v>
      </c>
      <c r="O19" s="52">
        <f t="shared" si="3"/>
        <v>156.1</v>
      </c>
      <c r="P19" s="52">
        <v>144.7</v>
      </c>
      <c r="Q19" s="52">
        <v>11.4</v>
      </c>
      <c r="R19" s="52">
        <v>20.6</v>
      </c>
      <c r="S19" s="52">
        <f t="shared" si="4"/>
        <v>157.3</v>
      </c>
      <c r="T19" s="52">
        <v>150.9</v>
      </c>
      <c r="U19" s="52">
        <v>6.4</v>
      </c>
      <c r="V19" s="52">
        <v>20.2</v>
      </c>
      <c r="W19" s="52">
        <f t="shared" si="5"/>
        <v>160.9</v>
      </c>
      <c r="X19" s="52">
        <v>151</v>
      </c>
      <c r="Y19" s="52">
        <v>9.9</v>
      </c>
      <c r="Z19" s="52">
        <v>20</v>
      </c>
      <c r="AA19" s="52">
        <f t="shared" si="6"/>
        <v>151.3</v>
      </c>
      <c r="AB19" s="52">
        <v>142.3</v>
      </c>
      <c r="AC19" s="52">
        <v>9</v>
      </c>
      <c r="AD19" s="52">
        <v>20.1</v>
      </c>
      <c r="AE19" s="52">
        <f t="shared" si="7"/>
        <v>165</v>
      </c>
      <c r="AF19" s="52">
        <v>154.5</v>
      </c>
      <c r="AG19" s="52">
        <v>10.5</v>
      </c>
      <c r="AH19" s="19"/>
    </row>
    <row r="20" spans="1:34" ht="17.25" customHeight="1">
      <c r="A20" s="232">
        <v>6</v>
      </c>
      <c r="B20" s="69">
        <v>21.3</v>
      </c>
      <c r="C20" s="52">
        <f t="shared" si="0"/>
        <v>167.4</v>
      </c>
      <c r="D20" s="52">
        <v>157</v>
      </c>
      <c r="E20" s="52">
        <v>10.4</v>
      </c>
      <c r="F20" s="52">
        <v>21.3</v>
      </c>
      <c r="G20" s="52">
        <f t="shared" si="1"/>
        <v>170.7</v>
      </c>
      <c r="H20" s="52">
        <v>158.2</v>
      </c>
      <c r="I20" s="52">
        <v>12.5</v>
      </c>
      <c r="J20" s="52">
        <v>21.3</v>
      </c>
      <c r="K20" s="52">
        <f t="shared" si="2"/>
        <v>178.10000000000002</v>
      </c>
      <c r="L20" s="52">
        <v>163.8</v>
      </c>
      <c r="M20" s="52">
        <v>14.3</v>
      </c>
      <c r="N20" s="52">
        <v>21.3</v>
      </c>
      <c r="O20" s="52">
        <f t="shared" si="3"/>
        <v>174.79999999999998</v>
      </c>
      <c r="P20" s="52">
        <v>162.1</v>
      </c>
      <c r="Q20" s="52">
        <v>12.7</v>
      </c>
      <c r="R20" s="52">
        <v>21.8</v>
      </c>
      <c r="S20" s="52">
        <f t="shared" si="4"/>
        <v>165.5</v>
      </c>
      <c r="T20" s="52">
        <v>159.7</v>
      </c>
      <c r="U20" s="52">
        <v>5.8</v>
      </c>
      <c r="V20" s="52">
        <v>22.3</v>
      </c>
      <c r="W20" s="52">
        <f t="shared" si="5"/>
        <v>177.3</v>
      </c>
      <c r="X20" s="52">
        <v>167.5</v>
      </c>
      <c r="Y20" s="52">
        <v>9.8</v>
      </c>
      <c r="Z20" s="52">
        <v>21.2</v>
      </c>
      <c r="AA20" s="52">
        <f t="shared" si="6"/>
        <v>163</v>
      </c>
      <c r="AB20" s="52">
        <v>158.7</v>
      </c>
      <c r="AC20" s="52">
        <v>4.3</v>
      </c>
      <c r="AD20" s="52">
        <v>22.5</v>
      </c>
      <c r="AE20" s="52">
        <f t="shared" si="7"/>
        <v>183.6</v>
      </c>
      <c r="AF20" s="52">
        <v>172.7</v>
      </c>
      <c r="AG20" s="52">
        <v>10.9</v>
      </c>
      <c r="AH20" s="19"/>
    </row>
    <row r="21" spans="1:34" ht="17.25" customHeight="1">
      <c r="A21" s="232">
        <v>7</v>
      </c>
      <c r="B21" s="69">
        <v>21.4</v>
      </c>
      <c r="C21" s="52">
        <f t="shared" si="0"/>
        <v>168.8</v>
      </c>
      <c r="D21" s="52">
        <v>158.8</v>
      </c>
      <c r="E21" s="52">
        <v>10</v>
      </c>
      <c r="F21" s="52">
        <v>21.5</v>
      </c>
      <c r="G21" s="52">
        <f t="shared" si="1"/>
        <v>171.7</v>
      </c>
      <c r="H21" s="52">
        <v>159.7</v>
      </c>
      <c r="I21" s="52">
        <v>12</v>
      </c>
      <c r="J21" s="52">
        <v>22.5</v>
      </c>
      <c r="K21" s="52">
        <f t="shared" si="2"/>
        <v>179.29999999999998</v>
      </c>
      <c r="L21" s="52">
        <v>171.1</v>
      </c>
      <c r="M21" s="52">
        <v>8.2</v>
      </c>
      <c r="N21" s="52">
        <v>21.3</v>
      </c>
      <c r="O21" s="52">
        <f t="shared" si="3"/>
        <v>176.5</v>
      </c>
      <c r="P21" s="52">
        <v>162.9</v>
      </c>
      <c r="Q21" s="52">
        <v>13.6</v>
      </c>
      <c r="R21" s="52">
        <v>22</v>
      </c>
      <c r="S21" s="52">
        <f t="shared" si="4"/>
        <v>167.79999999999998</v>
      </c>
      <c r="T21" s="52">
        <v>161.7</v>
      </c>
      <c r="U21" s="52">
        <v>6.1</v>
      </c>
      <c r="V21" s="52">
        <v>22.5</v>
      </c>
      <c r="W21" s="52">
        <f t="shared" si="5"/>
        <v>183.3</v>
      </c>
      <c r="X21" s="52">
        <v>169.9</v>
      </c>
      <c r="Y21" s="52">
        <v>13.4</v>
      </c>
      <c r="Z21" s="52">
        <v>21.7</v>
      </c>
      <c r="AA21" s="52">
        <f t="shared" si="6"/>
        <v>167</v>
      </c>
      <c r="AB21" s="52">
        <v>161.7</v>
      </c>
      <c r="AC21" s="52">
        <v>5.3</v>
      </c>
      <c r="AD21" s="52">
        <v>22.5</v>
      </c>
      <c r="AE21" s="52">
        <f t="shared" si="7"/>
        <v>183.60000000000002</v>
      </c>
      <c r="AF21" s="52">
        <v>172.3</v>
      </c>
      <c r="AG21" s="52">
        <v>11.3</v>
      </c>
      <c r="AH21" s="19"/>
    </row>
    <row r="22" spans="1:34" ht="17.25" customHeight="1">
      <c r="A22" s="232">
        <v>8</v>
      </c>
      <c r="B22" s="69">
        <v>19.6</v>
      </c>
      <c r="C22" s="52">
        <f t="shared" si="0"/>
        <v>155.6</v>
      </c>
      <c r="D22" s="52">
        <v>145.6</v>
      </c>
      <c r="E22" s="52">
        <v>10</v>
      </c>
      <c r="F22" s="52">
        <v>19.6</v>
      </c>
      <c r="G22" s="52">
        <f t="shared" si="1"/>
        <v>157.5</v>
      </c>
      <c r="H22" s="52">
        <v>145.7</v>
      </c>
      <c r="I22" s="52">
        <v>11.8</v>
      </c>
      <c r="J22" s="52">
        <v>19.6</v>
      </c>
      <c r="K22" s="52">
        <f t="shared" si="2"/>
        <v>159.2</v>
      </c>
      <c r="L22" s="52">
        <v>151.1</v>
      </c>
      <c r="M22" s="52">
        <v>8.1</v>
      </c>
      <c r="N22" s="52">
        <v>19.2</v>
      </c>
      <c r="O22" s="52">
        <f t="shared" si="3"/>
        <v>159.29999999999998</v>
      </c>
      <c r="P22" s="52">
        <v>146.1</v>
      </c>
      <c r="Q22" s="52">
        <v>13.2</v>
      </c>
      <c r="R22" s="52">
        <v>21</v>
      </c>
      <c r="S22" s="52">
        <f t="shared" si="4"/>
        <v>160.6</v>
      </c>
      <c r="T22" s="52">
        <v>154.4</v>
      </c>
      <c r="U22" s="52">
        <v>6.2</v>
      </c>
      <c r="V22" s="52">
        <v>20.1</v>
      </c>
      <c r="W22" s="52">
        <f t="shared" si="5"/>
        <v>163.1</v>
      </c>
      <c r="X22" s="52">
        <v>151</v>
      </c>
      <c r="Y22" s="52">
        <v>12.1</v>
      </c>
      <c r="Z22" s="52">
        <v>18.9</v>
      </c>
      <c r="AA22" s="52">
        <f t="shared" si="6"/>
        <v>145.6</v>
      </c>
      <c r="AB22" s="52">
        <v>140.2</v>
      </c>
      <c r="AC22" s="52">
        <v>5.4</v>
      </c>
      <c r="AD22" s="52">
        <v>20.4</v>
      </c>
      <c r="AE22" s="52">
        <f t="shared" si="7"/>
        <v>167.5</v>
      </c>
      <c r="AF22" s="52">
        <v>157</v>
      </c>
      <c r="AG22" s="52">
        <v>10.5</v>
      </c>
      <c r="AH22" s="19"/>
    </row>
    <row r="23" spans="1:34" ht="17.25" customHeight="1">
      <c r="A23" s="233"/>
      <c r="B23" s="6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17.25" customHeight="1">
      <c r="A24" s="232">
        <v>9</v>
      </c>
      <c r="B24" s="69">
        <v>20.5</v>
      </c>
      <c r="C24" s="52">
        <f t="shared" si="0"/>
        <v>162.9</v>
      </c>
      <c r="D24" s="52">
        <v>151.9</v>
      </c>
      <c r="E24" s="52">
        <v>11</v>
      </c>
      <c r="F24" s="52">
        <v>20.6</v>
      </c>
      <c r="G24" s="52">
        <f t="shared" si="1"/>
        <v>166</v>
      </c>
      <c r="H24" s="52">
        <v>152.6</v>
      </c>
      <c r="I24" s="52">
        <v>13.4</v>
      </c>
      <c r="J24" s="52">
        <v>21.2</v>
      </c>
      <c r="K24" s="52">
        <f t="shared" si="2"/>
        <v>176.5</v>
      </c>
      <c r="L24" s="52">
        <v>159.8</v>
      </c>
      <c r="M24" s="52">
        <v>16.7</v>
      </c>
      <c r="N24" s="52">
        <v>20.8</v>
      </c>
      <c r="O24" s="52">
        <f t="shared" si="3"/>
        <v>172.5</v>
      </c>
      <c r="P24" s="52">
        <v>158.4</v>
      </c>
      <c r="Q24" s="52">
        <v>14.1</v>
      </c>
      <c r="R24" s="52">
        <v>21.4</v>
      </c>
      <c r="S24" s="52">
        <f t="shared" si="4"/>
        <v>164.3</v>
      </c>
      <c r="T24" s="52">
        <v>158.4</v>
      </c>
      <c r="U24" s="52">
        <v>5.9</v>
      </c>
      <c r="V24" s="52">
        <v>21.9</v>
      </c>
      <c r="W24" s="52">
        <f t="shared" si="5"/>
        <v>176.79999999999998</v>
      </c>
      <c r="X24" s="52">
        <v>165.2</v>
      </c>
      <c r="Y24" s="52">
        <v>11.6</v>
      </c>
      <c r="Z24" s="52">
        <v>21.6</v>
      </c>
      <c r="AA24" s="52">
        <f t="shared" si="6"/>
        <v>173.4</v>
      </c>
      <c r="AB24" s="52">
        <v>160.5</v>
      </c>
      <c r="AC24" s="52">
        <v>12.9</v>
      </c>
      <c r="AD24" s="52">
        <v>21.4</v>
      </c>
      <c r="AE24" s="52">
        <f t="shared" si="7"/>
        <v>177.79999999999998</v>
      </c>
      <c r="AF24" s="52">
        <v>164.6</v>
      </c>
      <c r="AG24" s="52">
        <v>13.2</v>
      </c>
      <c r="AH24" s="19"/>
    </row>
    <row r="25" spans="1:34" ht="17.25" customHeight="1">
      <c r="A25" s="232">
        <v>10</v>
      </c>
      <c r="B25" s="69">
        <v>20.8</v>
      </c>
      <c r="C25" s="52">
        <f t="shared" si="0"/>
        <v>165.7</v>
      </c>
      <c r="D25" s="52">
        <v>154.5</v>
      </c>
      <c r="E25" s="52">
        <v>11.2</v>
      </c>
      <c r="F25" s="52">
        <v>20.8</v>
      </c>
      <c r="G25" s="52">
        <f t="shared" si="1"/>
        <v>168</v>
      </c>
      <c r="H25" s="52">
        <v>154.4</v>
      </c>
      <c r="I25" s="52">
        <v>13.6</v>
      </c>
      <c r="J25" s="52">
        <v>22.6</v>
      </c>
      <c r="K25" s="52">
        <f t="shared" si="2"/>
        <v>188.2</v>
      </c>
      <c r="L25" s="52">
        <v>169.7</v>
      </c>
      <c r="M25" s="52">
        <v>18.5</v>
      </c>
      <c r="N25" s="52">
        <v>20.5</v>
      </c>
      <c r="O25" s="52">
        <f t="shared" si="3"/>
        <v>170.20000000000002</v>
      </c>
      <c r="P25" s="52">
        <v>156.4</v>
      </c>
      <c r="Q25" s="52">
        <v>13.8</v>
      </c>
      <c r="R25" s="52">
        <v>21.2</v>
      </c>
      <c r="S25" s="52">
        <f t="shared" si="4"/>
        <v>164.8</v>
      </c>
      <c r="T25" s="52">
        <v>156.5</v>
      </c>
      <c r="U25" s="52">
        <v>8.3</v>
      </c>
      <c r="V25" s="52">
        <v>21.4</v>
      </c>
      <c r="W25" s="52">
        <f t="shared" si="5"/>
        <v>172.70000000000002</v>
      </c>
      <c r="X25" s="52">
        <v>161.3</v>
      </c>
      <c r="Y25" s="52">
        <v>11.4</v>
      </c>
      <c r="Z25" s="52">
        <v>21.6</v>
      </c>
      <c r="AA25" s="52">
        <f t="shared" si="6"/>
        <v>166.1</v>
      </c>
      <c r="AB25" s="52">
        <v>159.2</v>
      </c>
      <c r="AC25" s="52">
        <v>6.9</v>
      </c>
      <c r="AD25" s="52">
        <v>21.1</v>
      </c>
      <c r="AE25" s="52">
        <f t="shared" si="7"/>
        <v>173.1</v>
      </c>
      <c r="AF25" s="52">
        <v>162.5</v>
      </c>
      <c r="AG25" s="52">
        <v>10.6</v>
      </c>
      <c r="AH25" s="19"/>
    </row>
    <row r="26" spans="1:34" ht="17.25" customHeight="1">
      <c r="A26" s="232">
        <v>11</v>
      </c>
      <c r="B26" s="69">
        <v>21.2</v>
      </c>
      <c r="C26" s="52">
        <f t="shared" si="0"/>
        <v>168.6</v>
      </c>
      <c r="D26" s="52">
        <v>156.7</v>
      </c>
      <c r="E26" s="52">
        <v>11.9</v>
      </c>
      <c r="F26" s="52">
        <v>21.3</v>
      </c>
      <c r="G26" s="52">
        <f t="shared" si="1"/>
        <v>172.4</v>
      </c>
      <c r="H26" s="52">
        <v>157.6</v>
      </c>
      <c r="I26" s="52">
        <v>14.8</v>
      </c>
      <c r="J26" s="52">
        <v>22.1</v>
      </c>
      <c r="K26" s="52">
        <f t="shared" si="2"/>
        <v>184.5</v>
      </c>
      <c r="L26" s="52">
        <v>165.7</v>
      </c>
      <c r="M26" s="52">
        <v>18.8</v>
      </c>
      <c r="N26" s="52">
        <v>21.3</v>
      </c>
      <c r="O26" s="52">
        <f t="shared" si="3"/>
        <v>178</v>
      </c>
      <c r="P26" s="52">
        <v>162.8</v>
      </c>
      <c r="Q26" s="52">
        <v>15.2</v>
      </c>
      <c r="R26" s="52">
        <v>22</v>
      </c>
      <c r="S26" s="52">
        <f t="shared" si="4"/>
        <v>172.79999999999998</v>
      </c>
      <c r="T26" s="52">
        <v>162.7</v>
      </c>
      <c r="U26" s="52">
        <v>10.1</v>
      </c>
      <c r="V26" s="52">
        <v>21.9</v>
      </c>
      <c r="W26" s="52">
        <f t="shared" si="5"/>
        <v>177.6</v>
      </c>
      <c r="X26" s="52">
        <v>165.2</v>
      </c>
      <c r="Y26" s="52">
        <v>12.4</v>
      </c>
      <c r="Z26" s="52">
        <v>21.6</v>
      </c>
      <c r="AA26" s="52">
        <f t="shared" si="6"/>
        <v>166.2</v>
      </c>
      <c r="AB26" s="52">
        <v>159.2</v>
      </c>
      <c r="AC26" s="52">
        <v>7</v>
      </c>
      <c r="AD26" s="52">
        <v>21.9</v>
      </c>
      <c r="AE26" s="52">
        <f t="shared" si="7"/>
        <v>178.1</v>
      </c>
      <c r="AF26" s="52">
        <v>166.1</v>
      </c>
      <c r="AG26" s="52">
        <v>12</v>
      </c>
      <c r="AH26" s="19"/>
    </row>
    <row r="27" spans="1:34" ht="17.25" customHeight="1">
      <c r="A27" s="232">
        <v>12</v>
      </c>
      <c r="B27" s="69">
        <v>20.5</v>
      </c>
      <c r="C27" s="52">
        <f t="shared" si="0"/>
        <v>162.8</v>
      </c>
      <c r="D27" s="52">
        <v>151.3</v>
      </c>
      <c r="E27" s="52">
        <v>11.5</v>
      </c>
      <c r="F27" s="52">
        <v>20.7</v>
      </c>
      <c r="G27" s="52">
        <f t="shared" si="1"/>
        <v>166.9</v>
      </c>
      <c r="H27" s="52">
        <v>153</v>
      </c>
      <c r="I27" s="52">
        <v>13.9</v>
      </c>
      <c r="J27" s="52">
        <v>20.5</v>
      </c>
      <c r="K27" s="52">
        <f t="shared" si="2"/>
        <v>172.5</v>
      </c>
      <c r="L27" s="52">
        <v>156.8</v>
      </c>
      <c r="M27" s="52">
        <v>15.7</v>
      </c>
      <c r="N27" s="52">
        <v>21</v>
      </c>
      <c r="O27" s="52">
        <f t="shared" si="3"/>
        <v>173.7</v>
      </c>
      <c r="P27" s="52">
        <v>159.5</v>
      </c>
      <c r="Q27" s="52">
        <v>14.2</v>
      </c>
      <c r="R27" s="52">
        <v>21.9</v>
      </c>
      <c r="S27" s="52">
        <f t="shared" si="4"/>
        <v>169.79999999999998</v>
      </c>
      <c r="T27" s="52">
        <v>160.7</v>
      </c>
      <c r="U27" s="52">
        <v>9.1</v>
      </c>
      <c r="V27" s="52">
        <v>22.4</v>
      </c>
      <c r="W27" s="52">
        <f t="shared" si="5"/>
        <v>180.2</v>
      </c>
      <c r="X27" s="52">
        <v>168.2</v>
      </c>
      <c r="Y27" s="52">
        <v>12</v>
      </c>
      <c r="Z27" s="52">
        <v>20.6</v>
      </c>
      <c r="AA27" s="52">
        <f t="shared" si="6"/>
        <v>159</v>
      </c>
      <c r="AB27" s="52">
        <v>153.8</v>
      </c>
      <c r="AC27" s="52">
        <v>5.2</v>
      </c>
      <c r="AD27" s="52">
        <v>22.6</v>
      </c>
      <c r="AE27" s="52">
        <f t="shared" si="7"/>
        <v>184.6</v>
      </c>
      <c r="AF27" s="52">
        <v>172.9</v>
      </c>
      <c r="AG27" s="52">
        <v>11.7</v>
      </c>
      <c r="AH27" s="19"/>
    </row>
    <row r="28" spans="1:33" ht="17.25" customHeight="1">
      <c r="A28" s="231"/>
      <c r="B28" s="69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 spans="1:33" s="4" customFormat="1" ht="17.25" customHeight="1">
      <c r="A29" s="24" t="s">
        <v>42</v>
      </c>
      <c r="B29" s="6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29"/>
    </row>
    <row r="30" spans="1:34" ht="17.25" customHeight="1">
      <c r="A30" s="108" t="s">
        <v>405</v>
      </c>
      <c r="B30" s="69">
        <v>21</v>
      </c>
      <c r="C30" s="52">
        <f t="shared" si="0"/>
        <v>171.8</v>
      </c>
      <c r="D30" s="52">
        <v>158.4</v>
      </c>
      <c r="E30" s="52">
        <v>13.4</v>
      </c>
      <c r="F30" s="52">
        <v>21.1</v>
      </c>
      <c r="G30" s="52">
        <f t="shared" si="1"/>
        <v>174.2</v>
      </c>
      <c r="H30" s="52">
        <v>159.6</v>
      </c>
      <c r="I30" s="52">
        <v>14.6</v>
      </c>
      <c r="J30" s="52">
        <v>21.3</v>
      </c>
      <c r="K30" s="52">
        <f t="shared" si="2"/>
        <v>172.4</v>
      </c>
      <c r="L30" s="52">
        <v>162.1</v>
      </c>
      <c r="M30" s="52">
        <v>10.3</v>
      </c>
      <c r="N30" s="52">
        <v>20.5</v>
      </c>
      <c r="O30" s="52">
        <f t="shared" si="3"/>
        <v>174.6</v>
      </c>
      <c r="P30" s="52">
        <v>158.5</v>
      </c>
      <c r="Q30" s="52">
        <v>16.1</v>
      </c>
      <c r="R30" s="52">
        <v>21.3</v>
      </c>
      <c r="S30" s="52">
        <f t="shared" si="4"/>
        <v>171.4</v>
      </c>
      <c r="T30" s="52">
        <v>158.1</v>
      </c>
      <c r="U30" s="52">
        <v>13.3</v>
      </c>
      <c r="V30" s="52">
        <v>21</v>
      </c>
      <c r="W30" s="52">
        <f t="shared" si="5"/>
        <v>174.3</v>
      </c>
      <c r="X30" s="52">
        <v>159.5</v>
      </c>
      <c r="Y30" s="52">
        <v>14.8</v>
      </c>
      <c r="Z30" s="52">
        <v>22.5</v>
      </c>
      <c r="AA30" s="52">
        <f t="shared" si="6"/>
        <v>185.29999999999998</v>
      </c>
      <c r="AB30" s="52">
        <v>177.2</v>
      </c>
      <c r="AC30" s="52">
        <v>8.1</v>
      </c>
      <c r="AD30" s="52">
        <v>21.6</v>
      </c>
      <c r="AE30" s="52">
        <f t="shared" si="7"/>
        <v>177</v>
      </c>
      <c r="AF30" s="52">
        <v>161.5</v>
      </c>
      <c r="AG30" s="52">
        <v>15.5</v>
      </c>
      <c r="AH30" s="19"/>
    </row>
    <row r="31" spans="1:34" ht="17.25" customHeight="1">
      <c r="A31" s="164">
        <v>7</v>
      </c>
      <c r="B31" s="69">
        <v>20.9</v>
      </c>
      <c r="C31" s="52">
        <f t="shared" si="0"/>
        <v>171.5</v>
      </c>
      <c r="D31" s="52">
        <v>157.7</v>
      </c>
      <c r="E31" s="52">
        <v>13.8</v>
      </c>
      <c r="F31" s="52">
        <v>21</v>
      </c>
      <c r="G31" s="52">
        <f t="shared" si="1"/>
        <v>174.20000000000002</v>
      </c>
      <c r="H31" s="52">
        <v>158.9</v>
      </c>
      <c r="I31" s="52">
        <v>15.3</v>
      </c>
      <c r="J31" s="52">
        <v>21.3</v>
      </c>
      <c r="K31" s="52">
        <f t="shared" si="2"/>
        <v>173.3</v>
      </c>
      <c r="L31" s="52">
        <v>163</v>
      </c>
      <c r="M31" s="52">
        <v>10.3</v>
      </c>
      <c r="N31" s="52">
        <v>20.4</v>
      </c>
      <c r="O31" s="52">
        <v>175.3</v>
      </c>
      <c r="P31" s="52">
        <v>157.3</v>
      </c>
      <c r="Q31" s="52">
        <v>18</v>
      </c>
      <c r="R31" s="52">
        <v>21</v>
      </c>
      <c r="S31" s="52">
        <f t="shared" si="4"/>
        <v>167.79999999999998</v>
      </c>
      <c r="T31" s="52">
        <v>155.2</v>
      </c>
      <c r="U31" s="52">
        <v>12.6</v>
      </c>
      <c r="V31" s="52">
        <v>21.3</v>
      </c>
      <c r="W31" s="52">
        <f t="shared" si="5"/>
        <v>175.29999999999998</v>
      </c>
      <c r="X31" s="52">
        <v>161.7</v>
      </c>
      <c r="Y31" s="52">
        <v>13.6</v>
      </c>
      <c r="Z31" s="52">
        <v>22.7</v>
      </c>
      <c r="AA31" s="52">
        <f t="shared" si="6"/>
        <v>187.8</v>
      </c>
      <c r="AB31" s="52">
        <v>178.3</v>
      </c>
      <c r="AC31" s="52">
        <v>9.5</v>
      </c>
      <c r="AD31" s="52">
        <v>21.1</v>
      </c>
      <c r="AE31" s="52">
        <f t="shared" si="7"/>
        <v>175.70000000000002</v>
      </c>
      <c r="AF31" s="52">
        <v>160.9</v>
      </c>
      <c r="AG31" s="52">
        <v>14.8</v>
      </c>
      <c r="AH31" s="19"/>
    </row>
    <row r="32" spans="1:34" s="4" customFormat="1" ht="17.25" customHeight="1">
      <c r="A32" s="224">
        <v>8</v>
      </c>
      <c r="B32" s="80">
        <f aca="true" t="shared" si="8" ref="B32:G32">AVERAGE(B34:B37,B39:B42,B44:B47)</f>
        <v>20.799999999999997</v>
      </c>
      <c r="C32" s="79">
        <v>171.6</v>
      </c>
      <c r="D32" s="79">
        <f t="shared" si="8"/>
        <v>156.54999999999998</v>
      </c>
      <c r="E32" s="79">
        <f t="shared" si="8"/>
        <v>15.174999999999997</v>
      </c>
      <c r="F32" s="79">
        <f t="shared" si="8"/>
        <v>20.76666666666667</v>
      </c>
      <c r="G32" s="79">
        <f t="shared" si="8"/>
        <v>172.75833333333333</v>
      </c>
      <c r="H32" s="79">
        <f aca="true" t="shared" si="9" ref="H32:AG32">AVERAGE(H34:H37,H39:H42,H44:H47)</f>
        <v>155.91666666666666</v>
      </c>
      <c r="I32" s="79">
        <f t="shared" si="9"/>
        <v>16.841666666666665</v>
      </c>
      <c r="J32" s="79">
        <f t="shared" si="9"/>
        <v>21.325</v>
      </c>
      <c r="K32" s="79">
        <v>178.8</v>
      </c>
      <c r="L32" s="79">
        <f t="shared" si="9"/>
        <v>162.00833333333333</v>
      </c>
      <c r="M32" s="79">
        <f t="shared" si="9"/>
        <v>17.566666666666666</v>
      </c>
      <c r="N32" s="79">
        <f t="shared" si="9"/>
        <v>20.575</v>
      </c>
      <c r="O32" s="79">
        <v>176.1</v>
      </c>
      <c r="P32" s="79">
        <f t="shared" si="9"/>
        <v>158.25833333333333</v>
      </c>
      <c r="Q32" s="79">
        <f t="shared" si="9"/>
        <v>17.925</v>
      </c>
      <c r="R32" s="79">
        <f t="shared" si="9"/>
        <v>21.875</v>
      </c>
      <c r="S32" s="79">
        <f t="shared" si="9"/>
        <v>177.41666666666666</v>
      </c>
      <c r="T32" s="79">
        <f t="shared" si="9"/>
        <v>165.98333333333335</v>
      </c>
      <c r="U32" s="79">
        <f t="shared" si="9"/>
        <v>11.433333333333332</v>
      </c>
      <c r="V32" s="79">
        <f t="shared" si="9"/>
        <v>21.625</v>
      </c>
      <c r="W32" s="79">
        <v>178.8</v>
      </c>
      <c r="X32" s="79">
        <f t="shared" si="9"/>
        <v>163.725</v>
      </c>
      <c r="Y32" s="79">
        <f t="shared" si="9"/>
        <v>14.191666666666668</v>
      </c>
      <c r="Z32" s="79">
        <f t="shared" si="9"/>
        <v>22.383333333333336</v>
      </c>
      <c r="AA32" s="79">
        <v>171.4</v>
      </c>
      <c r="AB32" s="79">
        <f t="shared" si="9"/>
        <v>167.79166666666666</v>
      </c>
      <c r="AC32" s="79">
        <f t="shared" si="9"/>
        <v>3</v>
      </c>
      <c r="AD32" s="79">
        <f t="shared" si="9"/>
        <v>22.091666666666665</v>
      </c>
      <c r="AE32" s="79">
        <v>184</v>
      </c>
      <c r="AF32" s="79">
        <f t="shared" si="9"/>
        <v>169.8</v>
      </c>
      <c r="AG32" s="79">
        <f t="shared" si="9"/>
        <v>14.616666666666667</v>
      </c>
      <c r="AH32" s="245"/>
    </row>
    <row r="33" spans="1:33" ht="17.25" customHeight="1">
      <c r="A33" s="29"/>
      <c r="B33" s="63"/>
      <c r="C33" s="29"/>
      <c r="D33" s="29"/>
      <c r="E33" s="29"/>
      <c r="F33" s="29"/>
      <c r="G33" s="29"/>
      <c r="H33" s="5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4" ht="17.25" customHeight="1">
      <c r="A34" s="108" t="s">
        <v>406</v>
      </c>
      <c r="B34" s="69">
        <v>19</v>
      </c>
      <c r="C34" s="52">
        <f>SUM(D34:E34)</f>
        <v>156.4</v>
      </c>
      <c r="D34" s="52">
        <v>142.4</v>
      </c>
      <c r="E34" s="52">
        <v>14</v>
      </c>
      <c r="F34" s="52">
        <v>18.8</v>
      </c>
      <c r="G34" s="52">
        <f>SUM(H34:I34)</f>
        <v>156.6</v>
      </c>
      <c r="H34" s="52">
        <v>141</v>
      </c>
      <c r="I34" s="52">
        <v>15.6</v>
      </c>
      <c r="J34" s="52">
        <v>19.1</v>
      </c>
      <c r="K34" s="52">
        <f>SUM(L34:M34)</f>
        <v>163</v>
      </c>
      <c r="L34" s="52">
        <v>146.4</v>
      </c>
      <c r="M34" s="52">
        <v>16.6</v>
      </c>
      <c r="N34" s="52">
        <v>18</v>
      </c>
      <c r="O34" s="52">
        <f>SUM(P34:Q34)</f>
        <v>154.4</v>
      </c>
      <c r="P34" s="52">
        <v>139.3</v>
      </c>
      <c r="Q34" s="52">
        <v>15.1</v>
      </c>
      <c r="R34" s="52">
        <v>19.5</v>
      </c>
      <c r="S34" s="52">
        <f>SUM(T34:U34)</f>
        <v>161.8</v>
      </c>
      <c r="T34" s="52">
        <v>148.3</v>
      </c>
      <c r="U34" s="52">
        <v>13.5</v>
      </c>
      <c r="V34" s="52">
        <v>18.9</v>
      </c>
      <c r="W34" s="52">
        <f>SUM(X34:Y34)</f>
        <v>155.79999999999998</v>
      </c>
      <c r="X34" s="52">
        <v>143.7</v>
      </c>
      <c r="Y34" s="52">
        <v>12.1</v>
      </c>
      <c r="Z34" s="52">
        <v>18.5</v>
      </c>
      <c r="AA34" s="52">
        <f>SUM(AB34:AC34)</f>
        <v>145.7</v>
      </c>
      <c r="AB34" s="52">
        <v>141</v>
      </c>
      <c r="AC34" s="52">
        <v>4.7</v>
      </c>
      <c r="AD34" s="52">
        <v>19.4</v>
      </c>
      <c r="AE34" s="52">
        <f>SUM(AF34:AG34)</f>
        <v>159.9</v>
      </c>
      <c r="AF34" s="52">
        <v>148.6</v>
      </c>
      <c r="AG34" s="52">
        <v>11.3</v>
      </c>
      <c r="AH34" s="19"/>
    </row>
    <row r="35" spans="1:34" ht="17.25" customHeight="1">
      <c r="A35" s="232">
        <v>2</v>
      </c>
      <c r="B35" s="69">
        <v>21</v>
      </c>
      <c r="C35" s="52">
        <f aca="true" t="shared" si="10" ref="C35:C51">SUM(D35:E35)</f>
        <v>173.3</v>
      </c>
      <c r="D35" s="52">
        <v>157.8</v>
      </c>
      <c r="E35" s="52">
        <v>15.5</v>
      </c>
      <c r="F35" s="52">
        <v>21</v>
      </c>
      <c r="G35" s="52">
        <f aca="true" t="shared" si="11" ref="G35:G51">SUM(H35:I35)</f>
        <v>175.3</v>
      </c>
      <c r="H35" s="52">
        <v>157.8</v>
      </c>
      <c r="I35" s="52">
        <v>17.5</v>
      </c>
      <c r="J35" s="52">
        <v>21.8</v>
      </c>
      <c r="K35" s="52">
        <f aca="true" t="shared" si="12" ref="K35:K51">SUM(L35:M35)</f>
        <v>186.2</v>
      </c>
      <c r="L35" s="52">
        <v>164</v>
      </c>
      <c r="M35" s="52">
        <v>22.2</v>
      </c>
      <c r="N35" s="52">
        <v>20.9</v>
      </c>
      <c r="O35" s="52">
        <f aca="true" t="shared" si="13" ref="O35:O51">SUM(P35:Q35)</f>
        <v>179.2</v>
      </c>
      <c r="P35" s="52">
        <v>161.7</v>
      </c>
      <c r="Q35" s="52">
        <v>17.5</v>
      </c>
      <c r="R35" s="52">
        <v>22.2</v>
      </c>
      <c r="S35" s="52">
        <f aca="true" t="shared" si="14" ref="S35:S51">SUM(T35:U35)</f>
        <v>179.1</v>
      </c>
      <c r="T35" s="52">
        <v>168.4</v>
      </c>
      <c r="U35" s="52">
        <v>10.7</v>
      </c>
      <c r="V35" s="52">
        <v>21.7</v>
      </c>
      <c r="W35" s="52">
        <f aca="true" t="shared" si="15" ref="W35:W51">SUM(X35:Y35)</f>
        <v>177.9</v>
      </c>
      <c r="X35" s="52">
        <v>164.5</v>
      </c>
      <c r="Y35" s="52">
        <v>13.4</v>
      </c>
      <c r="Z35" s="52">
        <v>22.8</v>
      </c>
      <c r="AA35" s="52">
        <f aca="true" t="shared" si="16" ref="AA35:AA51">SUM(AB35:AC35)</f>
        <v>172.7</v>
      </c>
      <c r="AB35" s="52">
        <v>168.7</v>
      </c>
      <c r="AC35" s="52">
        <v>4</v>
      </c>
      <c r="AD35" s="52">
        <v>21.7</v>
      </c>
      <c r="AE35" s="52">
        <f aca="true" t="shared" si="17" ref="AE35:AE51">SUM(AF35:AG35)</f>
        <v>179.20000000000002</v>
      </c>
      <c r="AF35" s="52">
        <v>165.8</v>
      </c>
      <c r="AG35" s="52">
        <v>13.4</v>
      </c>
      <c r="AH35" s="19"/>
    </row>
    <row r="36" spans="1:34" ht="17.25" customHeight="1">
      <c r="A36" s="232">
        <v>3</v>
      </c>
      <c r="B36" s="69">
        <v>20.9</v>
      </c>
      <c r="C36" s="52">
        <f t="shared" si="10"/>
        <v>172.9</v>
      </c>
      <c r="D36" s="52">
        <v>156.9</v>
      </c>
      <c r="E36" s="52">
        <v>16</v>
      </c>
      <c r="F36" s="52">
        <v>20.8</v>
      </c>
      <c r="G36" s="52">
        <f t="shared" si="11"/>
        <v>174</v>
      </c>
      <c r="H36" s="52">
        <v>156.4</v>
      </c>
      <c r="I36" s="52">
        <v>17.6</v>
      </c>
      <c r="J36" s="52">
        <v>22</v>
      </c>
      <c r="K36" s="52">
        <f t="shared" si="12"/>
        <v>187.8</v>
      </c>
      <c r="L36" s="52">
        <v>164.8</v>
      </c>
      <c r="M36" s="52">
        <v>23</v>
      </c>
      <c r="N36" s="52">
        <v>20.6</v>
      </c>
      <c r="O36" s="52">
        <f t="shared" si="13"/>
        <v>177</v>
      </c>
      <c r="P36" s="52">
        <v>158.7</v>
      </c>
      <c r="Q36" s="52">
        <v>18.3</v>
      </c>
      <c r="R36" s="52">
        <v>21.4</v>
      </c>
      <c r="S36" s="52">
        <f t="shared" si="14"/>
        <v>174.1</v>
      </c>
      <c r="T36" s="52">
        <v>162.5</v>
      </c>
      <c r="U36" s="52">
        <v>11.6</v>
      </c>
      <c r="V36" s="52">
        <v>21.2</v>
      </c>
      <c r="W36" s="52">
        <f t="shared" si="15"/>
        <v>174.70000000000002</v>
      </c>
      <c r="X36" s="52">
        <v>161.3</v>
      </c>
      <c r="Y36" s="52">
        <v>13.4</v>
      </c>
      <c r="Z36" s="52">
        <v>22.6</v>
      </c>
      <c r="AA36" s="52">
        <f t="shared" si="16"/>
        <v>175.5</v>
      </c>
      <c r="AB36" s="52">
        <v>171.7</v>
      </c>
      <c r="AC36" s="52">
        <v>3.8</v>
      </c>
      <c r="AD36" s="52">
        <v>22.2</v>
      </c>
      <c r="AE36" s="52">
        <f t="shared" si="17"/>
        <v>189.3</v>
      </c>
      <c r="AF36" s="52">
        <v>170.8</v>
      </c>
      <c r="AG36" s="52">
        <v>18.5</v>
      </c>
      <c r="AH36" s="19"/>
    </row>
    <row r="37" spans="1:34" ht="17.25" customHeight="1">
      <c r="A37" s="232">
        <v>4</v>
      </c>
      <c r="B37" s="69">
        <v>21.9</v>
      </c>
      <c r="C37" s="52">
        <f t="shared" si="10"/>
        <v>182</v>
      </c>
      <c r="D37" s="52">
        <v>165.4</v>
      </c>
      <c r="E37" s="52">
        <v>16.6</v>
      </c>
      <c r="F37" s="52">
        <v>22</v>
      </c>
      <c r="G37" s="52">
        <f t="shared" si="11"/>
        <v>183.10000000000002</v>
      </c>
      <c r="H37" s="52">
        <v>165.3</v>
      </c>
      <c r="I37" s="52">
        <v>17.8</v>
      </c>
      <c r="J37" s="52">
        <v>22.4</v>
      </c>
      <c r="K37" s="52">
        <f t="shared" si="12"/>
        <v>189.8</v>
      </c>
      <c r="L37" s="52">
        <v>171.4</v>
      </c>
      <c r="M37" s="52">
        <v>18.4</v>
      </c>
      <c r="N37" s="52">
        <v>21.9</v>
      </c>
      <c r="O37" s="52">
        <f t="shared" si="13"/>
        <v>186.6</v>
      </c>
      <c r="P37" s="52">
        <v>169.1</v>
      </c>
      <c r="Q37" s="52">
        <v>17.5</v>
      </c>
      <c r="R37" s="52">
        <v>23.4</v>
      </c>
      <c r="S37" s="52">
        <f t="shared" si="14"/>
        <v>188.6</v>
      </c>
      <c r="T37" s="52">
        <v>177.6</v>
      </c>
      <c r="U37" s="52">
        <v>11</v>
      </c>
      <c r="V37" s="52">
        <v>23.4</v>
      </c>
      <c r="W37" s="52">
        <f t="shared" si="15"/>
        <v>189.79999999999998</v>
      </c>
      <c r="X37" s="52">
        <v>176.1</v>
      </c>
      <c r="Y37" s="52">
        <v>13.7</v>
      </c>
      <c r="Z37" s="52">
        <v>23.5</v>
      </c>
      <c r="AA37" s="52">
        <f t="shared" si="16"/>
        <v>179.79999999999998</v>
      </c>
      <c r="AB37" s="52">
        <v>177.6</v>
      </c>
      <c r="AC37" s="52">
        <v>2.2</v>
      </c>
      <c r="AD37" s="52">
        <v>23.5</v>
      </c>
      <c r="AE37" s="52">
        <f t="shared" si="17"/>
        <v>203.3</v>
      </c>
      <c r="AF37" s="52">
        <v>183</v>
      </c>
      <c r="AG37" s="52">
        <v>20.3</v>
      </c>
      <c r="AH37" s="19"/>
    </row>
    <row r="38" spans="1:34" ht="17.25" customHeight="1">
      <c r="A38" s="233"/>
      <c r="B38" s="6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ht="17.25" customHeight="1">
      <c r="A39" s="232">
        <v>5</v>
      </c>
      <c r="B39" s="69">
        <v>20</v>
      </c>
      <c r="C39" s="52">
        <f t="shared" si="10"/>
        <v>165</v>
      </c>
      <c r="D39" s="52">
        <v>150.8</v>
      </c>
      <c r="E39" s="52">
        <v>14.2</v>
      </c>
      <c r="F39" s="52">
        <v>19.7</v>
      </c>
      <c r="G39" s="52">
        <f t="shared" si="11"/>
        <v>163.29999999999998</v>
      </c>
      <c r="H39" s="52">
        <v>148.1</v>
      </c>
      <c r="I39" s="52">
        <v>15.2</v>
      </c>
      <c r="J39" s="52">
        <v>20.6</v>
      </c>
      <c r="K39" s="52">
        <f t="shared" si="12"/>
        <v>175.1</v>
      </c>
      <c r="L39" s="52">
        <v>157.6</v>
      </c>
      <c r="M39" s="52">
        <v>17.5</v>
      </c>
      <c r="N39" s="52">
        <v>19</v>
      </c>
      <c r="O39" s="52">
        <f t="shared" si="13"/>
        <v>160.8</v>
      </c>
      <c r="P39" s="52">
        <v>145.4</v>
      </c>
      <c r="Q39" s="52">
        <v>15.4</v>
      </c>
      <c r="R39" s="52">
        <v>20.8</v>
      </c>
      <c r="S39" s="52">
        <f t="shared" si="14"/>
        <v>168.4</v>
      </c>
      <c r="T39" s="52">
        <v>158.1</v>
      </c>
      <c r="U39" s="52">
        <v>10.3</v>
      </c>
      <c r="V39" s="52">
        <v>20.6</v>
      </c>
      <c r="W39" s="52">
        <f t="shared" si="15"/>
        <v>167.6</v>
      </c>
      <c r="X39" s="52">
        <v>154.7</v>
      </c>
      <c r="Y39" s="52">
        <v>12.9</v>
      </c>
      <c r="Z39" s="52">
        <v>21.8</v>
      </c>
      <c r="AA39" s="52">
        <f t="shared" si="16"/>
        <v>160.7</v>
      </c>
      <c r="AB39" s="52">
        <v>157.6</v>
      </c>
      <c r="AC39" s="52">
        <v>3.1</v>
      </c>
      <c r="AD39" s="52">
        <v>20.8</v>
      </c>
      <c r="AE39" s="52">
        <f t="shared" si="17"/>
        <v>172.70000000000002</v>
      </c>
      <c r="AF39" s="52">
        <v>159.4</v>
      </c>
      <c r="AG39" s="52">
        <v>13.3</v>
      </c>
      <c r="AH39" s="19"/>
    </row>
    <row r="40" spans="1:34" ht="17.25" customHeight="1">
      <c r="A40" s="232">
        <v>6</v>
      </c>
      <c r="B40" s="69">
        <v>21.4</v>
      </c>
      <c r="C40" s="52">
        <f t="shared" si="10"/>
        <v>175.5</v>
      </c>
      <c r="D40" s="52">
        <v>160.9</v>
      </c>
      <c r="E40" s="52">
        <v>14.6</v>
      </c>
      <c r="F40" s="52">
        <v>21.5</v>
      </c>
      <c r="G40" s="52">
        <f t="shared" si="11"/>
        <v>177.79999999999998</v>
      </c>
      <c r="H40" s="52">
        <v>161.6</v>
      </c>
      <c r="I40" s="52">
        <v>16.2</v>
      </c>
      <c r="J40" s="52">
        <v>21.3</v>
      </c>
      <c r="K40" s="52">
        <f t="shared" si="12"/>
        <v>179.5</v>
      </c>
      <c r="L40" s="52">
        <v>163.3</v>
      </c>
      <c r="M40" s="52">
        <v>16.2</v>
      </c>
      <c r="N40" s="52">
        <v>21.6</v>
      </c>
      <c r="O40" s="52">
        <f t="shared" si="13"/>
        <v>182.9</v>
      </c>
      <c r="P40" s="52">
        <v>165.4</v>
      </c>
      <c r="Q40" s="52">
        <v>17.5</v>
      </c>
      <c r="R40" s="52">
        <v>22.7</v>
      </c>
      <c r="S40" s="52">
        <f t="shared" si="14"/>
        <v>180.29999999999998</v>
      </c>
      <c r="T40" s="52">
        <v>170.2</v>
      </c>
      <c r="U40" s="52">
        <v>10.1</v>
      </c>
      <c r="V40" s="52">
        <v>22.6</v>
      </c>
      <c r="W40" s="52">
        <f t="shared" si="15"/>
        <v>183</v>
      </c>
      <c r="X40" s="52">
        <v>170.3</v>
      </c>
      <c r="Y40" s="52">
        <v>12.7</v>
      </c>
      <c r="Z40" s="52">
        <v>23.3</v>
      </c>
      <c r="AA40" s="52">
        <f t="shared" si="16"/>
        <v>178.1</v>
      </c>
      <c r="AB40" s="52">
        <v>175.7</v>
      </c>
      <c r="AC40" s="52">
        <v>2.4</v>
      </c>
      <c r="AD40" s="52">
        <v>22.9</v>
      </c>
      <c r="AE40" s="52">
        <f t="shared" si="17"/>
        <v>190.2</v>
      </c>
      <c r="AF40" s="52">
        <v>176.2</v>
      </c>
      <c r="AG40" s="52">
        <v>14</v>
      </c>
      <c r="AH40" s="19"/>
    </row>
    <row r="41" spans="1:34" ht="17.25" customHeight="1">
      <c r="A41" s="232">
        <v>7</v>
      </c>
      <c r="B41" s="69">
        <v>21.7</v>
      </c>
      <c r="C41" s="52">
        <f t="shared" si="10"/>
        <v>177.60000000000002</v>
      </c>
      <c r="D41" s="52">
        <v>163.8</v>
      </c>
      <c r="E41" s="52">
        <v>13.8</v>
      </c>
      <c r="F41" s="52">
        <v>21.6</v>
      </c>
      <c r="G41" s="52">
        <f t="shared" si="11"/>
        <v>178.3</v>
      </c>
      <c r="H41" s="52">
        <v>163</v>
      </c>
      <c r="I41" s="52">
        <v>15.3</v>
      </c>
      <c r="J41" s="52">
        <v>22.4</v>
      </c>
      <c r="K41" s="52">
        <f t="shared" si="12"/>
        <v>180.1</v>
      </c>
      <c r="L41" s="52">
        <v>171</v>
      </c>
      <c r="M41" s="52">
        <v>9.1</v>
      </c>
      <c r="N41" s="52">
        <v>21.4</v>
      </c>
      <c r="O41" s="52">
        <f t="shared" si="13"/>
        <v>183.5</v>
      </c>
      <c r="P41" s="52">
        <v>165</v>
      </c>
      <c r="Q41" s="52">
        <v>18.5</v>
      </c>
      <c r="R41" s="52">
        <v>22.6</v>
      </c>
      <c r="S41" s="52">
        <f t="shared" si="14"/>
        <v>182.5</v>
      </c>
      <c r="T41" s="52">
        <v>172.3</v>
      </c>
      <c r="U41" s="52">
        <v>10.2</v>
      </c>
      <c r="V41" s="52">
        <v>22.7</v>
      </c>
      <c r="W41" s="52">
        <f t="shared" si="15"/>
        <v>189.1</v>
      </c>
      <c r="X41" s="52">
        <v>172.2</v>
      </c>
      <c r="Y41" s="52">
        <v>16.9</v>
      </c>
      <c r="Z41" s="52">
        <v>24.2</v>
      </c>
      <c r="AA41" s="52">
        <f t="shared" si="16"/>
        <v>184.70000000000002</v>
      </c>
      <c r="AB41" s="52">
        <v>182.4</v>
      </c>
      <c r="AC41" s="52">
        <v>2.3</v>
      </c>
      <c r="AD41" s="52">
        <v>23.2</v>
      </c>
      <c r="AE41" s="52">
        <f t="shared" si="17"/>
        <v>191.60000000000002</v>
      </c>
      <c r="AF41" s="52">
        <v>178.3</v>
      </c>
      <c r="AG41" s="52">
        <v>13.3</v>
      </c>
      <c r="AH41" s="19"/>
    </row>
    <row r="42" spans="1:34" ht="17.25" customHeight="1">
      <c r="A42" s="232">
        <v>8</v>
      </c>
      <c r="B42" s="69">
        <v>19.8</v>
      </c>
      <c r="C42" s="52">
        <f t="shared" si="10"/>
        <v>163.5</v>
      </c>
      <c r="D42" s="52">
        <v>149.7</v>
      </c>
      <c r="E42" s="52">
        <v>13.8</v>
      </c>
      <c r="F42" s="52">
        <v>19.6</v>
      </c>
      <c r="G42" s="52">
        <f t="shared" si="11"/>
        <v>163.4</v>
      </c>
      <c r="H42" s="52">
        <v>148.1</v>
      </c>
      <c r="I42" s="52">
        <v>15.3</v>
      </c>
      <c r="J42" s="52">
        <v>19.7</v>
      </c>
      <c r="K42" s="52">
        <f t="shared" si="12"/>
        <v>160.6</v>
      </c>
      <c r="L42" s="52">
        <v>151.4</v>
      </c>
      <c r="M42" s="52">
        <v>9.2</v>
      </c>
      <c r="N42" s="52">
        <v>19.3</v>
      </c>
      <c r="O42" s="52">
        <f t="shared" si="13"/>
        <v>165.79999999999998</v>
      </c>
      <c r="P42" s="52">
        <v>147.7</v>
      </c>
      <c r="Q42" s="52">
        <v>18.1</v>
      </c>
      <c r="R42" s="52">
        <v>21.8</v>
      </c>
      <c r="S42" s="52">
        <f t="shared" si="14"/>
        <v>174.60000000000002</v>
      </c>
      <c r="T42" s="52">
        <v>164.8</v>
      </c>
      <c r="U42" s="52">
        <v>9.8</v>
      </c>
      <c r="V42" s="52">
        <v>20.3</v>
      </c>
      <c r="W42" s="52">
        <f t="shared" si="15"/>
        <v>169.1</v>
      </c>
      <c r="X42" s="52">
        <v>153.7</v>
      </c>
      <c r="Y42" s="52">
        <v>15.4</v>
      </c>
      <c r="Z42" s="52">
        <v>20.9</v>
      </c>
      <c r="AA42" s="52">
        <f t="shared" si="16"/>
        <v>158.70000000000002</v>
      </c>
      <c r="AB42" s="52">
        <v>156.4</v>
      </c>
      <c r="AC42" s="52">
        <v>2.3</v>
      </c>
      <c r="AD42" s="52">
        <v>21.1</v>
      </c>
      <c r="AE42" s="52">
        <f t="shared" si="17"/>
        <v>176.6</v>
      </c>
      <c r="AF42" s="52">
        <v>162.9</v>
      </c>
      <c r="AG42" s="52">
        <v>13.7</v>
      </c>
      <c r="AH42" s="19"/>
    </row>
    <row r="43" spans="1:34" ht="17.25" customHeight="1">
      <c r="A43" s="233"/>
      <c r="B43" s="63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ht="17.25" customHeight="1">
      <c r="A44" s="232">
        <v>9</v>
      </c>
      <c r="B44" s="69">
        <v>20.7</v>
      </c>
      <c r="C44" s="52">
        <f t="shared" si="10"/>
        <v>171</v>
      </c>
      <c r="D44" s="52">
        <v>155.8</v>
      </c>
      <c r="E44" s="52">
        <v>15.2</v>
      </c>
      <c r="F44" s="52">
        <v>20.8</v>
      </c>
      <c r="G44" s="52">
        <f t="shared" si="11"/>
        <v>172.79999999999998</v>
      </c>
      <c r="H44" s="52">
        <v>155.6</v>
      </c>
      <c r="I44" s="52">
        <v>17.2</v>
      </c>
      <c r="J44" s="52">
        <v>21.3</v>
      </c>
      <c r="K44" s="52">
        <f t="shared" si="12"/>
        <v>179.3</v>
      </c>
      <c r="L44" s="52">
        <v>160.3</v>
      </c>
      <c r="M44" s="52">
        <v>19</v>
      </c>
      <c r="N44" s="52">
        <v>21</v>
      </c>
      <c r="O44" s="52">
        <f t="shared" si="13"/>
        <v>180.1</v>
      </c>
      <c r="P44" s="52">
        <v>161.1</v>
      </c>
      <c r="Q44" s="52">
        <v>19</v>
      </c>
      <c r="R44" s="52">
        <v>21.7</v>
      </c>
      <c r="S44" s="52">
        <f t="shared" si="14"/>
        <v>175.6</v>
      </c>
      <c r="T44" s="52">
        <v>165.9</v>
      </c>
      <c r="U44" s="52">
        <v>9.7</v>
      </c>
      <c r="V44" s="52">
        <v>22</v>
      </c>
      <c r="W44" s="52">
        <f t="shared" si="15"/>
        <v>181.5</v>
      </c>
      <c r="X44" s="52">
        <v>166.7</v>
      </c>
      <c r="Y44" s="52">
        <v>14.8</v>
      </c>
      <c r="Z44" s="52">
        <v>22.8</v>
      </c>
      <c r="AA44" s="52">
        <f t="shared" si="16"/>
        <v>172.79999999999998</v>
      </c>
      <c r="AB44" s="52">
        <v>169.1</v>
      </c>
      <c r="AC44" s="52">
        <v>3.7</v>
      </c>
      <c r="AD44" s="52">
        <v>22.4</v>
      </c>
      <c r="AE44" s="52">
        <f t="shared" si="17"/>
        <v>189.3</v>
      </c>
      <c r="AF44" s="52">
        <v>173.4</v>
      </c>
      <c r="AG44" s="52">
        <v>15.9</v>
      </c>
      <c r="AH44" s="19"/>
    </row>
    <row r="45" spans="1:34" ht="17.25" customHeight="1">
      <c r="A45" s="232">
        <v>10</v>
      </c>
      <c r="B45" s="69">
        <v>21.1</v>
      </c>
      <c r="C45" s="52">
        <f t="shared" si="10"/>
        <v>173.79999999999998</v>
      </c>
      <c r="D45" s="52">
        <v>158.1</v>
      </c>
      <c r="E45" s="52">
        <v>15.7</v>
      </c>
      <c r="F45" s="52">
        <v>21</v>
      </c>
      <c r="G45" s="52">
        <f t="shared" si="11"/>
        <v>174.5</v>
      </c>
      <c r="H45" s="52">
        <v>156.9</v>
      </c>
      <c r="I45" s="52">
        <v>17.6</v>
      </c>
      <c r="J45" s="52">
        <v>22.6</v>
      </c>
      <c r="K45" s="52">
        <f t="shared" si="12"/>
        <v>191.10000000000002</v>
      </c>
      <c r="L45" s="52">
        <v>170.3</v>
      </c>
      <c r="M45" s="52">
        <v>20.8</v>
      </c>
      <c r="N45" s="52">
        <v>20.5</v>
      </c>
      <c r="O45" s="52">
        <f t="shared" si="13"/>
        <v>176.2</v>
      </c>
      <c r="P45" s="52">
        <v>157.7</v>
      </c>
      <c r="Q45" s="52">
        <v>18.5</v>
      </c>
      <c r="R45" s="52">
        <v>21.6</v>
      </c>
      <c r="S45" s="52">
        <f t="shared" si="14"/>
        <v>175.6</v>
      </c>
      <c r="T45" s="52">
        <v>163.9</v>
      </c>
      <c r="U45" s="52">
        <v>11.7</v>
      </c>
      <c r="V45" s="52">
        <v>21.5</v>
      </c>
      <c r="W45" s="52">
        <f t="shared" si="15"/>
        <v>177.89999999999998</v>
      </c>
      <c r="X45" s="52">
        <v>163.2</v>
      </c>
      <c r="Y45" s="52">
        <v>14.7</v>
      </c>
      <c r="Z45" s="52">
        <v>22.9</v>
      </c>
      <c r="AA45" s="52">
        <f t="shared" si="16"/>
        <v>173.1</v>
      </c>
      <c r="AB45" s="52">
        <v>171</v>
      </c>
      <c r="AC45" s="52">
        <v>2.1</v>
      </c>
      <c r="AD45" s="52">
        <v>22.1</v>
      </c>
      <c r="AE45" s="52">
        <f t="shared" si="17"/>
        <v>183.5</v>
      </c>
      <c r="AF45" s="52">
        <v>170.6</v>
      </c>
      <c r="AG45" s="52">
        <v>12.9</v>
      </c>
      <c r="AH45" s="19"/>
    </row>
    <row r="46" spans="1:34" ht="17.25" customHeight="1">
      <c r="A46" s="232">
        <v>11</v>
      </c>
      <c r="B46" s="69">
        <v>21.4</v>
      </c>
      <c r="C46" s="52">
        <f t="shared" si="10"/>
        <v>177.6</v>
      </c>
      <c r="D46" s="52">
        <v>161</v>
      </c>
      <c r="E46" s="52">
        <v>16.6</v>
      </c>
      <c r="F46" s="52">
        <v>21.5</v>
      </c>
      <c r="G46" s="52">
        <f t="shared" si="11"/>
        <v>179.8</v>
      </c>
      <c r="H46" s="52">
        <v>160.9</v>
      </c>
      <c r="I46" s="52">
        <v>18.9</v>
      </c>
      <c r="J46" s="52">
        <v>22.2</v>
      </c>
      <c r="K46" s="52">
        <f t="shared" si="12"/>
        <v>187.9</v>
      </c>
      <c r="L46" s="52">
        <v>166.6</v>
      </c>
      <c r="M46" s="52">
        <v>21.3</v>
      </c>
      <c r="N46" s="52">
        <v>21.5</v>
      </c>
      <c r="O46" s="52">
        <f t="shared" si="13"/>
        <v>185.39999999999998</v>
      </c>
      <c r="P46" s="52">
        <v>165.2</v>
      </c>
      <c r="Q46" s="52">
        <v>20.2</v>
      </c>
      <c r="R46" s="52">
        <v>22.5</v>
      </c>
      <c r="S46" s="52">
        <f t="shared" si="14"/>
        <v>184</v>
      </c>
      <c r="T46" s="52">
        <v>170.3</v>
      </c>
      <c r="U46" s="52">
        <v>13.7</v>
      </c>
      <c r="V46" s="52">
        <v>22</v>
      </c>
      <c r="W46" s="52">
        <f t="shared" si="15"/>
        <v>182.4</v>
      </c>
      <c r="X46" s="52">
        <v>167.1</v>
      </c>
      <c r="Y46" s="52">
        <v>15.3</v>
      </c>
      <c r="Z46" s="52">
        <v>22.5</v>
      </c>
      <c r="AA46" s="52">
        <f t="shared" si="16"/>
        <v>170.3</v>
      </c>
      <c r="AB46" s="52">
        <v>167.5</v>
      </c>
      <c r="AC46" s="52">
        <v>2.8</v>
      </c>
      <c r="AD46" s="52">
        <v>22.5</v>
      </c>
      <c r="AE46" s="52">
        <f t="shared" si="17"/>
        <v>185.20000000000002</v>
      </c>
      <c r="AF46" s="52">
        <v>170.4</v>
      </c>
      <c r="AG46" s="52">
        <v>14.8</v>
      </c>
      <c r="AH46" s="19"/>
    </row>
    <row r="47" spans="1:34" ht="17.25" customHeight="1">
      <c r="A47" s="232">
        <v>12</v>
      </c>
      <c r="B47" s="69">
        <v>20.7</v>
      </c>
      <c r="C47" s="52">
        <f t="shared" si="10"/>
        <v>172.1</v>
      </c>
      <c r="D47" s="52">
        <v>156</v>
      </c>
      <c r="E47" s="52">
        <v>16.1</v>
      </c>
      <c r="F47" s="52">
        <v>20.9</v>
      </c>
      <c r="G47" s="52">
        <f t="shared" si="11"/>
        <v>174.20000000000002</v>
      </c>
      <c r="H47" s="52">
        <v>156.3</v>
      </c>
      <c r="I47" s="52">
        <v>17.9</v>
      </c>
      <c r="J47" s="52">
        <v>20.5</v>
      </c>
      <c r="K47" s="52">
        <f t="shared" si="12"/>
        <v>174.5</v>
      </c>
      <c r="L47" s="52">
        <v>157</v>
      </c>
      <c r="M47" s="52">
        <v>17.5</v>
      </c>
      <c r="N47" s="52">
        <v>21.2</v>
      </c>
      <c r="O47" s="52">
        <f t="shared" si="13"/>
        <v>182.3</v>
      </c>
      <c r="P47" s="52">
        <v>162.8</v>
      </c>
      <c r="Q47" s="52">
        <v>19.5</v>
      </c>
      <c r="R47" s="52">
        <v>22.3</v>
      </c>
      <c r="S47" s="52">
        <f t="shared" si="14"/>
        <v>184.4</v>
      </c>
      <c r="T47" s="52">
        <v>169.5</v>
      </c>
      <c r="U47" s="52">
        <v>14.9</v>
      </c>
      <c r="V47" s="52">
        <v>22.6</v>
      </c>
      <c r="W47" s="52">
        <f t="shared" si="15"/>
        <v>186.2</v>
      </c>
      <c r="X47" s="52">
        <v>171.2</v>
      </c>
      <c r="Y47" s="52">
        <v>15</v>
      </c>
      <c r="Z47" s="52">
        <v>22.8</v>
      </c>
      <c r="AA47" s="52">
        <f t="shared" si="16"/>
        <v>177.4</v>
      </c>
      <c r="AB47" s="52">
        <v>174.8</v>
      </c>
      <c r="AC47" s="52">
        <v>2.6</v>
      </c>
      <c r="AD47" s="52">
        <v>23.3</v>
      </c>
      <c r="AE47" s="52">
        <f t="shared" si="17"/>
        <v>192.2</v>
      </c>
      <c r="AF47" s="52">
        <v>178.2</v>
      </c>
      <c r="AG47" s="52">
        <v>14</v>
      </c>
      <c r="AH47" s="19"/>
    </row>
    <row r="48" spans="1:33" ht="17.25" customHeight="1">
      <c r="A48" s="231"/>
      <c r="B48" s="69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</row>
    <row r="49" spans="1:33" s="4" customFormat="1" ht="17.25" customHeight="1">
      <c r="A49" s="24" t="s">
        <v>43</v>
      </c>
      <c r="B49" s="63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29"/>
    </row>
    <row r="50" spans="1:34" ht="17.25" customHeight="1">
      <c r="A50" s="108" t="s">
        <v>405</v>
      </c>
      <c r="B50" s="69">
        <v>20.6</v>
      </c>
      <c r="C50" s="52">
        <f t="shared" si="10"/>
        <v>157.2</v>
      </c>
      <c r="D50" s="52">
        <v>151.6</v>
      </c>
      <c r="E50" s="52">
        <v>5.6</v>
      </c>
      <c r="F50" s="52">
        <v>20.4</v>
      </c>
      <c r="G50" s="52">
        <f t="shared" si="11"/>
        <v>157.79999999999998</v>
      </c>
      <c r="H50" s="52">
        <v>152.6</v>
      </c>
      <c r="I50" s="52">
        <v>5.2</v>
      </c>
      <c r="J50" s="52">
        <v>20.2</v>
      </c>
      <c r="K50" s="52">
        <f t="shared" si="12"/>
        <v>157.2</v>
      </c>
      <c r="L50" s="52">
        <v>154.2</v>
      </c>
      <c r="M50" s="52">
        <v>3</v>
      </c>
      <c r="N50" s="52">
        <v>20.4</v>
      </c>
      <c r="O50" s="52">
        <f t="shared" si="13"/>
        <v>161</v>
      </c>
      <c r="P50" s="52">
        <v>155.2</v>
      </c>
      <c r="Q50" s="52">
        <v>5.8</v>
      </c>
      <c r="R50" s="52">
        <v>20.5</v>
      </c>
      <c r="S50" s="52">
        <f t="shared" si="14"/>
        <v>144.79999999999998</v>
      </c>
      <c r="T50" s="52">
        <v>140.2</v>
      </c>
      <c r="U50" s="53">
        <v>4.6</v>
      </c>
      <c r="V50" s="52">
        <v>20.7</v>
      </c>
      <c r="W50" s="52">
        <f t="shared" si="15"/>
        <v>162.8</v>
      </c>
      <c r="X50" s="52">
        <v>157.4</v>
      </c>
      <c r="Y50" s="52">
        <v>5.4</v>
      </c>
      <c r="Z50" s="52">
        <v>21.6</v>
      </c>
      <c r="AA50" s="52">
        <f t="shared" si="16"/>
        <v>171</v>
      </c>
      <c r="AB50" s="52">
        <v>166.4</v>
      </c>
      <c r="AC50" s="52">
        <v>4.6</v>
      </c>
      <c r="AD50" s="52">
        <v>20.2</v>
      </c>
      <c r="AE50" s="52">
        <f t="shared" si="17"/>
        <v>163.4</v>
      </c>
      <c r="AF50" s="52">
        <v>153.8</v>
      </c>
      <c r="AG50" s="52">
        <v>9.6</v>
      </c>
      <c r="AH50" s="19"/>
    </row>
    <row r="51" spans="1:34" s="242" customFormat="1" ht="17.25" customHeight="1">
      <c r="A51" s="164">
        <v>7</v>
      </c>
      <c r="B51" s="69">
        <v>20.5</v>
      </c>
      <c r="C51" s="52">
        <f t="shared" si="10"/>
        <v>157.8</v>
      </c>
      <c r="D51" s="52">
        <v>151.5</v>
      </c>
      <c r="E51" s="52">
        <v>6.3</v>
      </c>
      <c r="F51" s="52">
        <v>20.4</v>
      </c>
      <c r="G51" s="52">
        <f t="shared" si="11"/>
        <v>159</v>
      </c>
      <c r="H51" s="52">
        <v>153.3</v>
      </c>
      <c r="I51" s="52">
        <v>5.7</v>
      </c>
      <c r="J51" s="52">
        <v>20.1</v>
      </c>
      <c r="K51" s="52">
        <f t="shared" si="12"/>
        <v>156.3</v>
      </c>
      <c r="L51" s="52">
        <v>153.3</v>
      </c>
      <c r="M51" s="52">
        <v>3</v>
      </c>
      <c r="N51" s="52">
        <v>20.3</v>
      </c>
      <c r="O51" s="52">
        <f t="shared" si="13"/>
        <v>161.7</v>
      </c>
      <c r="P51" s="52">
        <v>155.2</v>
      </c>
      <c r="Q51" s="52">
        <v>6.5</v>
      </c>
      <c r="R51" s="52">
        <v>20</v>
      </c>
      <c r="S51" s="52">
        <f t="shared" si="14"/>
        <v>146.4</v>
      </c>
      <c r="T51" s="52">
        <v>141.3</v>
      </c>
      <c r="U51" s="52">
        <v>5.1</v>
      </c>
      <c r="V51" s="52">
        <v>21</v>
      </c>
      <c r="W51" s="52">
        <f t="shared" si="15"/>
        <v>165.5</v>
      </c>
      <c r="X51" s="52">
        <v>159.9</v>
      </c>
      <c r="Y51" s="52">
        <v>5.6</v>
      </c>
      <c r="Z51" s="52">
        <v>21.5</v>
      </c>
      <c r="AA51" s="52">
        <f t="shared" si="16"/>
        <v>172.9</v>
      </c>
      <c r="AB51" s="52">
        <v>166.5</v>
      </c>
      <c r="AC51" s="52">
        <v>6.4</v>
      </c>
      <c r="AD51" s="52">
        <v>19.3</v>
      </c>
      <c r="AE51" s="52">
        <f t="shared" si="17"/>
        <v>156.6</v>
      </c>
      <c r="AF51" s="52">
        <v>147.9</v>
      </c>
      <c r="AG51" s="52">
        <v>8.7</v>
      </c>
      <c r="AH51" s="19"/>
    </row>
    <row r="52" spans="1:34" s="4" customFormat="1" ht="17.25" customHeight="1">
      <c r="A52" s="224">
        <v>8</v>
      </c>
      <c r="B52" s="80">
        <f>AVERAGE(B54:B57,B59:B62,B64:B67)</f>
        <v>20.325</v>
      </c>
      <c r="C52" s="79">
        <v>152.1</v>
      </c>
      <c r="D52" s="79">
        <f aca="true" t="shared" si="18" ref="D52:M52">AVERAGE(D54:D57,D59:D62,D64:D67)</f>
        <v>146.98333333333335</v>
      </c>
      <c r="E52" s="79">
        <f t="shared" si="18"/>
        <v>5.008333333333334</v>
      </c>
      <c r="F52" s="79">
        <f t="shared" si="18"/>
        <v>20.358333333333334</v>
      </c>
      <c r="G52" s="79">
        <v>154</v>
      </c>
      <c r="H52" s="79">
        <f t="shared" si="18"/>
        <v>148.05833333333334</v>
      </c>
      <c r="I52" s="79">
        <f t="shared" si="18"/>
        <v>6.183333333333334</v>
      </c>
      <c r="J52" s="79">
        <f t="shared" si="18"/>
        <v>21.033333333333335</v>
      </c>
      <c r="K52" s="79">
        <v>164.5</v>
      </c>
      <c r="L52" s="79">
        <f t="shared" si="18"/>
        <v>160.15833333333333</v>
      </c>
      <c r="M52" s="79">
        <f t="shared" si="18"/>
        <v>5.125000000000001</v>
      </c>
      <c r="N52" s="79">
        <f aca="true" t="shared" si="19" ref="N52:V52">AVERAGE(N54:N57,N59:N62,N64:N67)</f>
        <v>20.333333333333332</v>
      </c>
      <c r="O52" s="79">
        <v>159.4</v>
      </c>
      <c r="P52" s="79">
        <f t="shared" si="19"/>
        <v>153.32500000000002</v>
      </c>
      <c r="Q52" s="79">
        <f t="shared" si="19"/>
        <v>6.175</v>
      </c>
      <c r="R52" s="79">
        <f t="shared" si="19"/>
        <v>21.016666666666666</v>
      </c>
      <c r="S52" s="79">
        <f t="shared" si="19"/>
        <v>155.39999999999998</v>
      </c>
      <c r="T52" s="79">
        <f t="shared" si="19"/>
        <v>151.06666666666666</v>
      </c>
      <c r="U52" s="79">
        <f t="shared" si="19"/>
        <v>4.333333333333333</v>
      </c>
      <c r="V52" s="79">
        <f t="shared" si="19"/>
        <v>21.258333333333336</v>
      </c>
      <c r="W52" s="79">
        <v>164.2</v>
      </c>
      <c r="X52" s="79">
        <f aca="true" t="shared" si="20" ref="X52:AF52">AVERAGE(X54:X57,X59:X62,X64:X67)</f>
        <v>158.025</v>
      </c>
      <c r="Y52" s="79">
        <f t="shared" si="20"/>
        <v>6.058333333333334</v>
      </c>
      <c r="Z52" s="79">
        <f t="shared" si="20"/>
        <v>20.825</v>
      </c>
      <c r="AA52" s="79">
        <f t="shared" si="20"/>
        <v>160.76666666666668</v>
      </c>
      <c r="AB52" s="79">
        <f t="shared" si="20"/>
        <v>153.09166666666667</v>
      </c>
      <c r="AC52" s="79">
        <f t="shared" si="20"/>
        <v>7.675000000000002</v>
      </c>
      <c r="AD52" s="79">
        <f t="shared" si="20"/>
        <v>20.183333333333334</v>
      </c>
      <c r="AE52" s="79">
        <v>161.7</v>
      </c>
      <c r="AF52" s="79">
        <f t="shared" si="20"/>
        <v>154.125</v>
      </c>
      <c r="AG52" s="79">
        <f>AVERAGE(AG54:AG57,AG59:AG62,AG64:AG67)</f>
        <v>7.05</v>
      </c>
      <c r="AH52" s="245"/>
    </row>
    <row r="53" spans="1:33" ht="17.25" customHeight="1">
      <c r="A53" s="29"/>
      <c r="B53" s="63"/>
      <c r="C53" s="29"/>
      <c r="D53" s="29"/>
      <c r="E53" s="29"/>
      <c r="F53" s="29"/>
      <c r="G53" s="29"/>
      <c r="H53" s="52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4" ht="17.25" customHeight="1">
      <c r="A54" s="108" t="s">
        <v>406</v>
      </c>
      <c r="B54" s="69">
        <v>18.7</v>
      </c>
      <c r="C54" s="52">
        <f>SUM(D54:E54)</f>
        <v>139.2</v>
      </c>
      <c r="D54" s="52">
        <v>134.7</v>
      </c>
      <c r="E54" s="52">
        <v>4.5</v>
      </c>
      <c r="F54" s="52">
        <v>18.7</v>
      </c>
      <c r="G54" s="52">
        <f>SUM(H54:I54)</f>
        <v>141</v>
      </c>
      <c r="H54" s="52">
        <v>136.2</v>
      </c>
      <c r="I54" s="52">
        <v>4.8</v>
      </c>
      <c r="J54" s="52">
        <v>19.2</v>
      </c>
      <c r="K54" s="52">
        <f>SUM(L54:M54)</f>
        <v>154.39999999999998</v>
      </c>
      <c r="L54" s="52">
        <v>148.7</v>
      </c>
      <c r="M54" s="52">
        <v>5.7</v>
      </c>
      <c r="N54" s="52">
        <v>18.3</v>
      </c>
      <c r="O54" s="52">
        <f>SUM(P54:Q54)</f>
        <v>143.3</v>
      </c>
      <c r="P54" s="52">
        <v>138.5</v>
      </c>
      <c r="Q54" s="52">
        <v>4.8</v>
      </c>
      <c r="R54" s="52">
        <v>18.9</v>
      </c>
      <c r="S54" s="52">
        <f>SUM(T54:U54)</f>
        <v>141.7</v>
      </c>
      <c r="T54" s="52">
        <v>137.1</v>
      </c>
      <c r="U54" s="52">
        <v>4.6</v>
      </c>
      <c r="V54" s="52">
        <v>18.8</v>
      </c>
      <c r="W54" s="52">
        <f>SUM(X54:Y54)</f>
        <v>144.60000000000002</v>
      </c>
      <c r="X54" s="52">
        <v>140.3</v>
      </c>
      <c r="Y54" s="52">
        <v>4.3</v>
      </c>
      <c r="Z54" s="52">
        <v>19</v>
      </c>
      <c r="AA54" s="52">
        <f>SUM(AB54:AC54)</f>
        <v>144.9</v>
      </c>
      <c r="AB54" s="52">
        <v>140.9</v>
      </c>
      <c r="AC54" s="52">
        <v>4</v>
      </c>
      <c r="AD54" s="52">
        <v>17.2</v>
      </c>
      <c r="AE54" s="52">
        <f>SUM(AF54:AG54)</f>
        <v>134.6</v>
      </c>
      <c r="AF54" s="52">
        <v>130.6</v>
      </c>
      <c r="AG54" s="52">
        <v>4</v>
      </c>
      <c r="AH54" s="243"/>
    </row>
    <row r="55" spans="1:34" ht="17.25" customHeight="1">
      <c r="A55" s="232">
        <v>2</v>
      </c>
      <c r="B55" s="69">
        <v>20.5</v>
      </c>
      <c r="C55" s="52">
        <f aca="true" t="shared" si="21" ref="C55:C67">SUM(D55:E55)</f>
        <v>152.8</v>
      </c>
      <c r="D55" s="52">
        <v>148</v>
      </c>
      <c r="E55" s="52">
        <v>4.8</v>
      </c>
      <c r="F55" s="52">
        <v>20.7</v>
      </c>
      <c r="G55" s="52">
        <f>SUM(H55:I55)</f>
        <v>155.60000000000002</v>
      </c>
      <c r="H55" s="52">
        <v>149.8</v>
      </c>
      <c r="I55" s="52">
        <v>5.8</v>
      </c>
      <c r="J55" s="52">
        <v>20.4</v>
      </c>
      <c r="K55" s="52">
        <f>SUM(L55:M55)</f>
        <v>160.70000000000002</v>
      </c>
      <c r="L55" s="52">
        <v>156.4</v>
      </c>
      <c r="M55" s="52">
        <v>4.3</v>
      </c>
      <c r="N55" s="52">
        <v>20.9</v>
      </c>
      <c r="O55" s="52">
        <f aca="true" t="shared" si="22" ref="O55:O67">SUM(P55:Q55)</f>
        <v>162.89999999999998</v>
      </c>
      <c r="P55" s="52">
        <v>157.2</v>
      </c>
      <c r="Q55" s="52">
        <v>5.7</v>
      </c>
      <c r="R55" s="52">
        <v>20.5</v>
      </c>
      <c r="S55" s="52">
        <f aca="true" t="shared" si="23" ref="S55:S67">SUM(T55:U55)</f>
        <v>150.2</v>
      </c>
      <c r="T55" s="52">
        <v>147.2</v>
      </c>
      <c r="U55" s="52">
        <v>3</v>
      </c>
      <c r="V55" s="52">
        <v>21.5</v>
      </c>
      <c r="W55" s="52">
        <f aca="true" t="shared" si="24" ref="W55:W67">SUM(X55:Y55)</f>
        <v>164.9</v>
      </c>
      <c r="X55" s="52">
        <v>160.6</v>
      </c>
      <c r="Y55" s="52">
        <v>4.3</v>
      </c>
      <c r="Z55" s="52">
        <v>22.3</v>
      </c>
      <c r="AA55" s="52">
        <f aca="true" t="shared" si="25" ref="AA55:AA67">SUM(AB55:AC55)</f>
        <v>169.1</v>
      </c>
      <c r="AB55" s="52">
        <v>162.5</v>
      </c>
      <c r="AC55" s="52">
        <v>6.6</v>
      </c>
      <c r="AD55" s="52">
        <v>19.8</v>
      </c>
      <c r="AE55" s="52">
        <f aca="true" t="shared" si="26" ref="AE55:AE67">SUM(AF55:AG55)</f>
        <v>154</v>
      </c>
      <c r="AF55" s="52">
        <v>150.2</v>
      </c>
      <c r="AG55" s="52">
        <v>3.8</v>
      </c>
      <c r="AH55" s="243"/>
    </row>
    <row r="56" spans="1:34" ht="17.25" customHeight="1">
      <c r="A56" s="232">
        <v>3</v>
      </c>
      <c r="B56" s="69">
        <v>20.3</v>
      </c>
      <c r="C56" s="52">
        <f t="shared" si="21"/>
        <v>152.3</v>
      </c>
      <c r="D56" s="52">
        <v>146.9</v>
      </c>
      <c r="E56" s="52">
        <v>5.4</v>
      </c>
      <c r="F56" s="52">
        <v>20.5</v>
      </c>
      <c r="G56" s="52">
        <f aca="true" t="shared" si="27" ref="G56:G67">SUM(H56:I56)</f>
        <v>155.1</v>
      </c>
      <c r="H56" s="52">
        <v>148.6</v>
      </c>
      <c r="I56" s="52">
        <v>6.5</v>
      </c>
      <c r="J56" s="52">
        <v>21.4</v>
      </c>
      <c r="K56" s="52">
        <f aca="true" t="shared" si="28" ref="K56:K67">SUM(L56:M56)</f>
        <v>167.29999999999998</v>
      </c>
      <c r="L56" s="52">
        <v>160.7</v>
      </c>
      <c r="M56" s="52">
        <v>6.6</v>
      </c>
      <c r="N56" s="52">
        <v>20.6</v>
      </c>
      <c r="O56" s="52">
        <f t="shared" si="22"/>
        <v>160.8</v>
      </c>
      <c r="P56" s="52">
        <v>154.8</v>
      </c>
      <c r="Q56" s="52">
        <v>6</v>
      </c>
      <c r="R56" s="52">
        <v>21.3</v>
      </c>
      <c r="S56" s="52">
        <f t="shared" si="23"/>
        <v>156.6</v>
      </c>
      <c r="T56" s="52">
        <v>151.6</v>
      </c>
      <c r="U56" s="52">
        <v>5</v>
      </c>
      <c r="V56" s="52">
        <v>21.2</v>
      </c>
      <c r="W56" s="52">
        <f t="shared" si="24"/>
        <v>162.7</v>
      </c>
      <c r="X56" s="52">
        <v>158</v>
      </c>
      <c r="Y56" s="52">
        <v>4.7</v>
      </c>
      <c r="Z56" s="52">
        <v>21.6</v>
      </c>
      <c r="AA56" s="52">
        <f t="shared" si="25"/>
        <v>166.5</v>
      </c>
      <c r="AB56" s="52">
        <v>157.9</v>
      </c>
      <c r="AC56" s="52">
        <v>8.6</v>
      </c>
      <c r="AD56" s="52">
        <v>20.4</v>
      </c>
      <c r="AE56" s="52">
        <f t="shared" si="26"/>
        <v>168</v>
      </c>
      <c r="AF56" s="52">
        <v>156.2</v>
      </c>
      <c r="AG56" s="52">
        <v>11.8</v>
      </c>
      <c r="AH56" s="243"/>
    </row>
    <row r="57" spans="1:34" ht="17.25" customHeight="1">
      <c r="A57" s="232">
        <v>4</v>
      </c>
      <c r="B57" s="69">
        <v>21.4</v>
      </c>
      <c r="C57" s="52">
        <f t="shared" si="21"/>
        <v>161.1</v>
      </c>
      <c r="D57" s="52">
        <v>156</v>
      </c>
      <c r="E57" s="52">
        <v>5.1</v>
      </c>
      <c r="F57" s="52">
        <v>21.4</v>
      </c>
      <c r="G57" s="52">
        <f t="shared" si="27"/>
        <v>162.79999999999998</v>
      </c>
      <c r="H57" s="52">
        <v>156.6</v>
      </c>
      <c r="I57" s="52">
        <v>6.2</v>
      </c>
      <c r="J57" s="52">
        <v>22.8</v>
      </c>
      <c r="K57" s="52">
        <f t="shared" si="28"/>
        <v>178</v>
      </c>
      <c r="L57" s="52">
        <v>172.1</v>
      </c>
      <c r="M57" s="52">
        <v>5.9</v>
      </c>
      <c r="N57" s="52">
        <v>21.4</v>
      </c>
      <c r="O57" s="52">
        <f t="shared" si="22"/>
        <v>168.5</v>
      </c>
      <c r="P57" s="52">
        <v>162.2</v>
      </c>
      <c r="Q57" s="52">
        <v>6.3</v>
      </c>
      <c r="R57" s="52">
        <v>22.4</v>
      </c>
      <c r="S57" s="52">
        <f t="shared" si="23"/>
        <v>164.6</v>
      </c>
      <c r="T57" s="52">
        <v>160.6</v>
      </c>
      <c r="U57" s="52">
        <v>4</v>
      </c>
      <c r="V57" s="52">
        <v>22.7</v>
      </c>
      <c r="W57" s="52">
        <f t="shared" si="24"/>
        <v>173.1</v>
      </c>
      <c r="X57" s="52">
        <v>168</v>
      </c>
      <c r="Y57" s="52">
        <v>5.1</v>
      </c>
      <c r="Z57" s="52">
        <v>22.4</v>
      </c>
      <c r="AA57" s="52">
        <f t="shared" si="25"/>
        <v>174</v>
      </c>
      <c r="AB57" s="52">
        <v>164.2</v>
      </c>
      <c r="AC57" s="52">
        <v>9.8</v>
      </c>
      <c r="AD57" s="52">
        <v>22.1</v>
      </c>
      <c r="AE57" s="52">
        <f t="shared" si="26"/>
        <v>180.6</v>
      </c>
      <c r="AF57" s="52">
        <v>169.4</v>
      </c>
      <c r="AG57" s="52">
        <v>11.2</v>
      </c>
      <c r="AH57" s="243"/>
    </row>
    <row r="58" spans="1:34" ht="17.25" customHeight="1">
      <c r="A58" s="233"/>
      <c r="B58" s="6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43"/>
    </row>
    <row r="59" spans="1:34" ht="17.25" customHeight="1">
      <c r="A59" s="232">
        <v>5</v>
      </c>
      <c r="B59" s="69">
        <v>19.8</v>
      </c>
      <c r="C59" s="52">
        <f t="shared" si="21"/>
        <v>148</v>
      </c>
      <c r="D59" s="52">
        <v>142.8</v>
      </c>
      <c r="E59" s="52">
        <v>5.2</v>
      </c>
      <c r="F59" s="52">
        <v>19.6</v>
      </c>
      <c r="G59" s="52">
        <f t="shared" si="27"/>
        <v>147.9</v>
      </c>
      <c r="H59" s="52">
        <v>141.8</v>
      </c>
      <c r="I59" s="52">
        <v>6.1</v>
      </c>
      <c r="J59" s="52">
        <v>20</v>
      </c>
      <c r="K59" s="52">
        <f t="shared" si="28"/>
        <v>162.60000000000002</v>
      </c>
      <c r="L59" s="52">
        <v>156.3</v>
      </c>
      <c r="M59" s="52">
        <v>6.3</v>
      </c>
      <c r="N59" s="52">
        <v>19.2</v>
      </c>
      <c r="O59" s="52">
        <f t="shared" si="22"/>
        <v>149.2</v>
      </c>
      <c r="P59" s="52">
        <v>143.7</v>
      </c>
      <c r="Q59" s="52">
        <v>5.5</v>
      </c>
      <c r="R59" s="52">
        <v>20.4</v>
      </c>
      <c r="S59" s="52">
        <f t="shared" si="23"/>
        <v>149.6</v>
      </c>
      <c r="T59" s="52">
        <v>145.9</v>
      </c>
      <c r="U59" s="52">
        <v>3.7</v>
      </c>
      <c r="V59" s="52">
        <v>19.6</v>
      </c>
      <c r="W59" s="52">
        <f t="shared" si="24"/>
        <v>150.7</v>
      </c>
      <c r="X59" s="52">
        <v>145.5</v>
      </c>
      <c r="Y59" s="52">
        <v>5.2</v>
      </c>
      <c r="Z59" s="52">
        <v>19.7</v>
      </c>
      <c r="AA59" s="52">
        <f t="shared" si="25"/>
        <v>149.29999999999998</v>
      </c>
      <c r="AB59" s="52">
        <v>139.2</v>
      </c>
      <c r="AC59" s="52">
        <v>10.1</v>
      </c>
      <c r="AD59" s="52">
        <v>19</v>
      </c>
      <c r="AE59" s="52">
        <f t="shared" si="26"/>
        <v>152</v>
      </c>
      <c r="AF59" s="52">
        <v>146.3</v>
      </c>
      <c r="AG59" s="52">
        <v>5.7</v>
      </c>
      <c r="AH59" s="243"/>
    </row>
    <row r="60" spans="1:34" ht="17.25" customHeight="1">
      <c r="A60" s="232">
        <v>6</v>
      </c>
      <c r="B60" s="69">
        <v>21.1</v>
      </c>
      <c r="C60" s="52">
        <f t="shared" si="21"/>
        <v>156.29999999999998</v>
      </c>
      <c r="D60" s="52">
        <v>151.7</v>
      </c>
      <c r="E60" s="52">
        <v>4.6</v>
      </c>
      <c r="F60" s="52">
        <v>20.9</v>
      </c>
      <c r="G60" s="52">
        <f t="shared" si="27"/>
        <v>157.89999999999998</v>
      </c>
      <c r="H60" s="52">
        <v>152.2</v>
      </c>
      <c r="I60" s="52">
        <v>5.7</v>
      </c>
      <c r="J60" s="52">
        <v>21.2</v>
      </c>
      <c r="K60" s="52">
        <f t="shared" si="28"/>
        <v>170.60000000000002</v>
      </c>
      <c r="L60" s="52">
        <v>166.3</v>
      </c>
      <c r="M60" s="52">
        <v>4.3</v>
      </c>
      <c r="N60" s="52">
        <v>20.8</v>
      </c>
      <c r="O60" s="52">
        <f t="shared" si="22"/>
        <v>162.6</v>
      </c>
      <c r="P60" s="52">
        <v>157.1</v>
      </c>
      <c r="Q60" s="52">
        <v>5.5</v>
      </c>
      <c r="R60" s="52">
        <v>21.3</v>
      </c>
      <c r="S60" s="52">
        <f t="shared" si="23"/>
        <v>155.3</v>
      </c>
      <c r="T60" s="52">
        <v>152.5</v>
      </c>
      <c r="U60" s="52">
        <v>2.8</v>
      </c>
      <c r="V60" s="52">
        <v>22</v>
      </c>
      <c r="W60" s="52">
        <f t="shared" si="24"/>
        <v>168.9</v>
      </c>
      <c r="X60" s="52">
        <v>163.4</v>
      </c>
      <c r="Y60" s="52">
        <v>5.5</v>
      </c>
      <c r="Z60" s="52">
        <v>20.9</v>
      </c>
      <c r="AA60" s="52">
        <f t="shared" si="25"/>
        <v>160</v>
      </c>
      <c r="AB60" s="52">
        <v>155.3</v>
      </c>
      <c r="AC60" s="52">
        <v>4.7</v>
      </c>
      <c r="AD60" s="52">
        <v>21.9</v>
      </c>
      <c r="AE60" s="52">
        <f t="shared" si="26"/>
        <v>172.4</v>
      </c>
      <c r="AF60" s="52">
        <v>166.8</v>
      </c>
      <c r="AG60" s="52">
        <v>5.6</v>
      </c>
      <c r="AH60" s="243"/>
    </row>
    <row r="61" spans="1:34" ht="17.25" customHeight="1">
      <c r="A61" s="232">
        <v>7</v>
      </c>
      <c r="B61" s="69">
        <v>21</v>
      </c>
      <c r="C61" s="52">
        <f t="shared" si="21"/>
        <v>156.8</v>
      </c>
      <c r="D61" s="52">
        <v>152</v>
      </c>
      <c r="E61" s="52">
        <v>4.8</v>
      </c>
      <c r="F61" s="52">
        <v>21.1</v>
      </c>
      <c r="G61" s="52">
        <f t="shared" si="27"/>
        <v>160.1</v>
      </c>
      <c r="H61" s="52">
        <v>154</v>
      </c>
      <c r="I61" s="52">
        <v>6.1</v>
      </c>
      <c r="J61" s="52">
        <v>23</v>
      </c>
      <c r="K61" s="52">
        <f t="shared" si="28"/>
        <v>174.29999999999998</v>
      </c>
      <c r="L61" s="52">
        <v>171.2</v>
      </c>
      <c r="M61" s="52">
        <v>3.1</v>
      </c>
      <c r="N61" s="52">
        <v>21.1</v>
      </c>
      <c r="O61" s="52">
        <f t="shared" si="22"/>
        <v>166.3</v>
      </c>
      <c r="P61" s="52">
        <v>159.9</v>
      </c>
      <c r="Q61" s="52">
        <v>6.4</v>
      </c>
      <c r="R61" s="52">
        <v>21.5</v>
      </c>
      <c r="S61" s="52">
        <f t="shared" si="23"/>
        <v>157.8</v>
      </c>
      <c r="T61" s="52">
        <v>154.4</v>
      </c>
      <c r="U61" s="52">
        <v>3.4</v>
      </c>
      <c r="V61" s="52">
        <v>22.4</v>
      </c>
      <c r="W61" s="52">
        <f t="shared" si="24"/>
        <v>174.4</v>
      </c>
      <c r="X61" s="52">
        <v>166.4</v>
      </c>
      <c r="Y61" s="52">
        <v>8</v>
      </c>
      <c r="Z61" s="52">
        <v>21.2</v>
      </c>
      <c r="AA61" s="52">
        <f t="shared" si="25"/>
        <v>163.4</v>
      </c>
      <c r="AB61" s="52">
        <v>157.5</v>
      </c>
      <c r="AC61" s="52">
        <v>5.9</v>
      </c>
      <c r="AD61" s="52">
        <v>21.3</v>
      </c>
      <c r="AE61" s="52">
        <f t="shared" si="26"/>
        <v>170.3</v>
      </c>
      <c r="AF61" s="52">
        <v>162.5</v>
      </c>
      <c r="AG61" s="52">
        <v>7.8</v>
      </c>
      <c r="AH61" s="243"/>
    </row>
    <row r="62" spans="1:34" ht="17.25" customHeight="1">
      <c r="A62" s="232">
        <v>8</v>
      </c>
      <c r="B62" s="69">
        <v>19.4</v>
      </c>
      <c r="C62" s="52">
        <f t="shared" si="21"/>
        <v>144.6</v>
      </c>
      <c r="D62" s="52">
        <v>139.9</v>
      </c>
      <c r="E62" s="52">
        <v>4.7</v>
      </c>
      <c r="F62" s="52">
        <v>19.4</v>
      </c>
      <c r="G62" s="52">
        <f t="shared" si="27"/>
        <v>147.1</v>
      </c>
      <c r="H62" s="52">
        <v>141.5</v>
      </c>
      <c r="I62" s="52">
        <v>5.6</v>
      </c>
      <c r="J62" s="52">
        <v>19.3</v>
      </c>
      <c r="K62" s="52">
        <f t="shared" si="28"/>
        <v>152.2</v>
      </c>
      <c r="L62" s="52">
        <v>149.5</v>
      </c>
      <c r="M62" s="52">
        <v>2.7</v>
      </c>
      <c r="N62" s="52">
        <v>19.1</v>
      </c>
      <c r="O62" s="52">
        <f t="shared" si="22"/>
        <v>149.79999999999998</v>
      </c>
      <c r="P62" s="52">
        <v>143.7</v>
      </c>
      <c r="Q62" s="52">
        <v>6.1</v>
      </c>
      <c r="R62" s="52">
        <v>20.5</v>
      </c>
      <c r="S62" s="52">
        <f t="shared" si="23"/>
        <v>150.89999999999998</v>
      </c>
      <c r="T62" s="52">
        <v>147.2</v>
      </c>
      <c r="U62" s="52">
        <v>3.7</v>
      </c>
      <c r="V62" s="52">
        <v>19.8</v>
      </c>
      <c r="W62" s="52">
        <f t="shared" si="24"/>
        <v>153.9</v>
      </c>
      <c r="X62" s="52">
        <v>146.8</v>
      </c>
      <c r="Y62" s="52">
        <v>7.1</v>
      </c>
      <c r="Z62" s="52">
        <v>18.5</v>
      </c>
      <c r="AA62" s="52">
        <f t="shared" si="25"/>
        <v>143</v>
      </c>
      <c r="AB62" s="52">
        <v>136.9</v>
      </c>
      <c r="AC62" s="52">
        <v>6.1</v>
      </c>
      <c r="AD62" s="52">
        <v>19.3</v>
      </c>
      <c r="AE62" s="52">
        <f t="shared" si="26"/>
        <v>152.2</v>
      </c>
      <c r="AF62" s="52">
        <v>147.1</v>
      </c>
      <c r="AG62" s="52">
        <v>5.1</v>
      </c>
      <c r="AH62" s="243"/>
    </row>
    <row r="63" spans="1:34" ht="17.25" customHeight="1">
      <c r="A63" s="233"/>
      <c r="B63" s="6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43"/>
    </row>
    <row r="64" spans="1:34" ht="17.25" customHeight="1">
      <c r="A64" s="232">
        <v>9</v>
      </c>
      <c r="B64" s="69">
        <v>20.2</v>
      </c>
      <c r="C64" s="52">
        <f t="shared" si="21"/>
        <v>151.7</v>
      </c>
      <c r="D64" s="52">
        <v>146.6</v>
      </c>
      <c r="E64" s="52">
        <v>5.1</v>
      </c>
      <c r="F64" s="52">
        <v>20.2</v>
      </c>
      <c r="G64" s="52">
        <f t="shared" si="27"/>
        <v>153.89999999999998</v>
      </c>
      <c r="H64" s="52">
        <v>147.2</v>
      </c>
      <c r="I64" s="52">
        <v>6.7</v>
      </c>
      <c r="J64" s="52">
        <v>20.3</v>
      </c>
      <c r="K64" s="52">
        <f t="shared" si="28"/>
        <v>161.9</v>
      </c>
      <c r="L64" s="52">
        <v>157.4</v>
      </c>
      <c r="M64" s="52">
        <v>4.5</v>
      </c>
      <c r="N64" s="52">
        <v>20.5</v>
      </c>
      <c r="O64" s="52">
        <f t="shared" si="22"/>
        <v>161.20000000000002</v>
      </c>
      <c r="P64" s="52">
        <v>154.3</v>
      </c>
      <c r="Q64" s="52">
        <v>6.9</v>
      </c>
      <c r="R64" s="52">
        <v>21.2</v>
      </c>
      <c r="S64" s="52">
        <f t="shared" si="23"/>
        <v>156.5</v>
      </c>
      <c r="T64" s="52">
        <v>153.2</v>
      </c>
      <c r="U64" s="52">
        <v>3.3</v>
      </c>
      <c r="V64" s="52">
        <v>21.9</v>
      </c>
      <c r="W64" s="52">
        <f t="shared" si="24"/>
        <v>169.6</v>
      </c>
      <c r="X64" s="52">
        <v>162.9</v>
      </c>
      <c r="Y64" s="52">
        <v>6.7</v>
      </c>
      <c r="Z64" s="52">
        <v>21.4</v>
      </c>
      <c r="AA64" s="52">
        <f t="shared" si="25"/>
        <v>173.60000000000002</v>
      </c>
      <c r="AB64" s="52">
        <v>158.8</v>
      </c>
      <c r="AC64" s="52">
        <v>14.8</v>
      </c>
      <c r="AD64" s="52">
        <v>19.6</v>
      </c>
      <c r="AE64" s="52">
        <f t="shared" si="26"/>
        <v>158.7</v>
      </c>
      <c r="AF64" s="52">
        <v>150.1</v>
      </c>
      <c r="AG64" s="52">
        <v>8.6</v>
      </c>
      <c r="AH64" s="243"/>
    </row>
    <row r="65" spans="1:34" ht="17.25" customHeight="1">
      <c r="A65" s="232">
        <v>10</v>
      </c>
      <c r="B65" s="69">
        <v>20.5</v>
      </c>
      <c r="C65" s="52">
        <f t="shared" si="21"/>
        <v>154.7</v>
      </c>
      <c r="D65" s="52">
        <v>149.6</v>
      </c>
      <c r="E65" s="52">
        <v>5.1</v>
      </c>
      <c r="F65" s="52">
        <v>20.6</v>
      </c>
      <c r="G65" s="52">
        <f t="shared" si="27"/>
        <v>156.5</v>
      </c>
      <c r="H65" s="52">
        <v>149.9</v>
      </c>
      <c r="I65" s="52">
        <v>6.6</v>
      </c>
      <c r="J65" s="52">
        <v>22.5</v>
      </c>
      <c r="K65" s="52">
        <f t="shared" si="28"/>
        <v>173.29999999999998</v>
      </c>
      <c r="L65" s="52">
        <v>166.7</v>
      </c>
      <c r="M65" s="52">
        <v>6.6</v>
      </c>
      <c r="N65" s="52">
        <v>20.5</v>
      </c>
      <c r="O65" s="52">
        <f t="shared" si="22"/>
        <v>161.4</v>
      </c>
      <c r="P65" s="52">
        <v>154.6</v>
      </c>
      <c r="Q65" s="52">
        <v>6.8</v>
      </c>
      <c r="R65" s="52">
        <v>21</v>
      </c>
      <c r="S65" s="52">
        <f t="shared" si="23"/>
        <v>157.20000000000002</v>
      </c>
      <c r="T65" s="52">
        <v>151.3</v>
      </c>
      <c r="U65" s="52">
        <v>5.9</v>
      </c>
      <c r="V65" s="52">
        <v>21.3</v>
      </c>
      <c r="W65" s="52">
        <f t="shared" si="24"/>
        <v>164.9</v>
      </c>
      <c r="X65" s="52">
        <v>158.5</v>
      </c>
      <c r="Y65" s="52">
        <v>6.4</v>
      </c>
      <c r="Z65" s="52">
        <v>21.3</v>
      </c>
      <c r="AA65" s="52">
        <f t="shared" si="25"/>
        <v>164.70000000000002</v>
      </c>
      <c r="AB65" s="52">
        <v>156.8</v>
      </c>
      <c r="AC65" s="52">
        <v>7.9</v>
      </c>
      <c r="AD65" s="52">
        <v>19.4</v>
      </c>
      <c r="AE65" s="52">
        <f t="shared" si="26"/>
        <v>154.9</v>
      </c>
      <c r="AF65" s="52">
        <v>148.4</v>
      </c>
      <c r="AG65" s="52">
        <v>6.5</v>
      </c>
      <c r="AH65" s="243"/>
    </row>
    <row r="66" spans="1:34" ht="17.25" customHeight="1">
      <c r="A66" s="232">
        <v>11</v>
      </c>
      <c r="B66" s="69">
        <v>20.9</v>
      </c>
      <c r="C66" s="52">
        <f t="shared" si="21"/>
        <v>156.2</v>
      </c>
      <c r="D66" s="52">
        <v>150.7</v>
      </c>
      <c r="E66" s="52">
        <v>5.5</v>
      </c>
      <c r="F66" s="52">
        <v>20.9</v>
      </c>
      <c r="G66" s="52">
        <f t="shared" si="27"/>
        <v>159.10000000000002</v>
      </c>
      <c r="H66" s="52">
        <v>151.8</v>
      </c>
      <c r="I66" s="52">
        <v>7.3</v>
      </c>
      <c r="J66" s="52">
        <v>21.6</v>
      </c>
      <c r="K66" s="52">
        <f t="shared" si="28"/>
        <v>166.20000000000002</v>
      </c>
      <c r="L66" s="52">
        <v>160.8</v>
      </c>
      <c r="M66" s="52">
        <v>5.4</v>
      </c>
      <c r="N66" s="52">
        <v>21.1</v>
      </c>
      <c r="O66" s="52">
        <f t="shared" si="22"/>
        <v>167</v>
      </c>
      <c r="P66" s="52">
        <v>159.2</v>
      </c>
      <c r="Q66" s="52">
        <v>7.8</v>
      </c>
      <c r="R66" s="52">
        <v>21.7</v>
      </c>
      <c r="S66" s="52">
        <f t="shared" si="23"/>
        <v>164.79999999999998</v>
      </c>
      <c r="T66" s="52">
        <v>157.2</v>
      </c>
      <c r="U66" s="52">
        <v>7.6</v>
      </c>
      <c r="V66" s="52">
        <v>21.8</v>
      </c>
      <c r="W66" s="52">
        <f t="shared" si="24"/>
        <v>170.1</v>
      </c>
      <c r="X66" s="52">
        <v>162.2</v>
      </c>
      <c r="Y66" s="52">
        <v>7.9</v>
      </c>
      <c r="Z66" s="52">
        <v>21.4</v>
      </c>
      <c r="AA66" s="52">
        <f t="shared" si="25"/>
        <v>165.4</v>
      </c>
      <c r="AB66" s="52">
        <v>157.5</v>
      </c>
      <c r="AC66" s="52">
        <v>7.9</v>
      </c>
      <c r="AD66" s="52">
        <v>20.7</v>
      </c>
      <c r="AE66" s="52">
        <f t="shared" si="26"/>
        <v>165.5</v>
      </c>
      <c r="AF66" s="52">
        <v>158.5</v>
      </c>
      <c r="AG66" s="52">
        <v>7</v>
      </c>
      <c r="AH66" s="243"/>
    </row>
    <row r="67" spans="1:34" ht="17.25" customHeight="1">
      <c r="A67" s="234">
        <v>12</v>
      </c>
      <c r="B67" s="70">
        <v>20.1</v>
      </c>
      <c r="C67" s="71">
        <f t="shared" si="21"/>
        <v>150.20000000000002</v>
      </c>
      <c r="D67" s="71">
        <v>144.9</v>
      </c>
      <c r="E67" s="71">
        <v>5.3</v>
      </c>
      <c r="F67" s="71">
        <v>20.3</v>
      </c>
      <c r="G67" s="71">
        <f t="shared" si="27"/>
        <v>153.9</v>
      </c>
      <c r="H67" s="71">
        <v>147.1</v>
      </c>
      <c r="I67" s="71">
        <v>6.8</v>
      </c>
      <c r="J67" s="71">
        <v>20.7</v>
      </c>
      <c r="K67" s="71">
        <f t="shared" si="28"/>
        <v>161.9</v>
      </c>
      <c r="L67" s="71">
        <v>155.8</v>
      </c>
      <c r="M67" s="71">
        <v>6.1</v>
      </c>
      <c r="N67" s="71">
        <v>20.5</v>
      </c>
      <c r="O67" s="71">
        <f t="shared" si="22"/>
        <v>161</v>
      </c>
      <c r="P67" s="71">
        <v>154.7</v>
      </c>
      <c r="Q67" s="71">
        <v>6.3</v>
      </c>
      <c r="R67" s="71">
        <v>21.5</v>
      </c>
      <c r="S67" s="71">
        <f t="shared" si="23"/>
        <v>159.6</v>
      </c>
      <c r="T67" s="71">
        <v>154.6</v>
      </c>
      <c r="U67" s="71">
        <v>5</v>
      </c>
      <c r="V67" s="71">
        <v>22.1</v>
      </c>
      <c r="W67" s="71">
        <f t="shared" si="24"/>
        <v>171.2</v>
      </c>
      <c r="X67" s="71">
        <v>163.7</v>
      </c>
      <c r="Y67" s="71">
        <v>7.5</v>
      </c>
      <c r="Z67" s="71">
        <v>20.2</v>
      </c>
      <c r="AA67" s="71">
        <f t="shared" si="25"/>
        <v>155.29999999999998</v>
      </c>
      <c r="AB67" s="71">
        <v>149.6</v>
      </c>
      <c r="AC67" s="71">
        <v>5.7</v>
      </c>
      <c r="AD67" s="71">
        <v>21.5</v>
      </c>
      <c r="AE67" s="71">
        <f t="shared" si="26"/>
        <v>170.9</v>
      </c>
      <c r="AF67" s="71">
        <v>163.4</v>
      </c>
      <c r="AG67" s="71">
        <v>7.5</v>
      </c>
      <c r="AH67" s="243"/>
    </row>
    <row r="68" spans="1:34" ht="15" customHeight="1">
      <c r="A68" s="86" t="s">
        <v>63</v>
      </c>
      <c r="AH68" s="243"/>
    </row>
  </sheetData>
  <sheetProtection/>
  <mergeCells count="42">
    <mergeCell ref="B4:E5"/>
    <mergeCell ref="F4:I5"/>
    <mergeCell ref="J4:M5"/>
    <mergeCell ref="N4:AG4"/>
    <mergeCell ref="N5:Q5"/>
    <mergeCell ref="R5:U5"/>
    <mergeCell ref="V5:Y5"/>
    <mergeCell ref="Z5:AC5"/>
    <mergeCell ref="AD5:AG5"/>
    <mergeCell ref="F6:F8"/>
    <mergeCell ref="G6:G8"/>
    <mergeCell ref="H6:H8"/>
    <mergeCell ref="I6:I8"/>
    <mergeCell ref="B6:B8"/>
    <mergeCell ref="C6:C8"/>
    <mergeCell ref="D6:D8"/>
    <mergeCell ref="E6:E8"/>
    <mergeCell ref="N6:N8"/>
    <mergeCell ref="O6:O8"/>
    <mergeCell ref="P6:P8"/>
    <mergeCell ref="Q6:Q8"/>
    <mergeCell ref="J6:J8"/>
    <mergeCell ref="K6:K8"/>
    <mergeCell ref="L6:L8"/>
    <mergeCell ref="M6:M8"/>
    <mergeCell ref="W6:W8"/>
    <mergeCell ref="X6:X8"/>
    <mergeCell ref="Y6:Y8"/>
    <mergeCell ref="R6:R8"/>
    <mergeCell ref="S6:S8"/>
    <mergeCell ref="T6:T8"/>
    <mergeCell ref="U6:U8"/>
    <mergeCell ref="A2:AG2"/>
    <mergeCell ref="AD6:AD8"/>
    <mergeCell ref="AE6:AE8"/>
    <mergeCell ref="AF6:AF8"/>
    <mergeCell ref="AG6:AG8"/>
    <mergeCell ref="Z6:Z8"/>
    <mergeCell ref="AA6:AA8"/>
    <mergeCell ref="AB6:AB8"/>
    <mergeCell ref="AC6:AC8"/>
    <mergeCell ref="V6:V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2013-06-06T05:46:03Z</cp:lastPrinted>
  <dcterms:created xsi:type="dcterms:W3CDTF">1997-12-02T07:00:48Z</dcterms:created>
  <dcterms:modified xsi:type="dcterms:W3CDTF">2013-06-06T05:46:06Z</dcterms:modified>
  <cp:category/>
  <cp:version/>
  <cp:contentType/>
  <cp:contentStatus/>
</cp:coreProperties>
</file>