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795" windowWidth="9690" windowHeight="5670" activeTab="0"/>
  </bookViews>
  <sheets>
    <sheet name="１９６" sheetId="1" r:id="rId1"/>
    <sheet name="１９８" sheetId="2" r:id="rId2"/>
    <sheet name="２００" sheetId="3" r:id="rId3"/>
    <sheet name="２０２" sheetId="4" r:id="rId4"/>
  </sheets>
  <definedNames>
    <definedName name="_xlnm.Print_Area" localSheetId="3">'２０２'!$A$1:$T$45</definedName>
  </definedNames>
  <calcPr calcMode="manual" fullCalcOnLoad="1"/>
</workbook>
</file>

<file path=xl/sharedStrings.xml><?xml version="1.0" encoding="utf-8"?>
<sst xmlns="http://schemas.openxmlformats.org/spreadsheetml/2006/main" count="391" uniqueCount="222">
  <si>
    <t>年次及び月次</t>
  </si>
  <si>
    <t>国</t>
  </si>
  <si>
    <t>県、市 町 村</t>
  </si>
  <si>
    <t>鉄骨鉄筋・鉄筋ｺﾝｸﾘｰﾄ造</t>
  </si>
  <si>
    <t>鉄　　骨　　造</t>
  </si>
  <si>
    <t>そ　　の　　他</t>
  </si>
  <si>
    <t>居住専用建築物</t>
  </si>
  <si>
    <t>居住産業併用建築物</t>
  </si>
  <si>
    <t>農林水産業用建築物</t>
  </si>
  <si>
    <t>鉱工業用建築物</t>
  </si>
  <si>
    <t>商業用建築物</t>
  </si>
  <si>
    <t>公益事業用建築物</t>
  </si>
  <si>
    <t>サービス業用建築物</t>
  </si>
  <si>
    <t>他に分類されない建築物</t>
  </si>
  <si>
    <t>工 事 費</t>
  </si>
  <si>
    <t>総　　　　　計</t>
  </si>
  <si>
    <t>木　　　　　造</t>
  </si>
  <si>
    <t>―</t>
  </si>
  <si>
    <t>(単位：戸、㎡）</t>
  </si>
  <si>
    <t>総　　　　　数</t>
  </si>
  <si>
    <t>利　　　　　　用　　　　　　関　　　　　　係　　　　　　別</t>
  </si>
  <si>
    <t>用　　　　　　　　　　途　　　　　　　　　　別</t>
  </si>
  <si>
    <t>戸　　数</t>
  </si>
  <si>
    <t>持　　　　　家</t>
  </si>
  <si>
    <t>貸　　　　　家</t>
  </si>
  <si>
    <t>給　与　住　宅</t>
  </si>
  <si>
    <t>分　譲　住　宅</t>
  </si>
  <si>
    <t>専　用　住　宅</t>
  </si>
  <si>
    <t>併　用　住　宅</t>
  </si>
  <si>
    <t>総　　　数</t>
  </si>
  <si>
    <t>計</t>
  </si>
  <si>
    <t>総　　数</t>
  </si>
  <si>
    <t>住　宅　に　住　む　一　般　世　帯</t>
  </si>
  <si>
    <t>年　　　　　次</t>
  </si>
  <si>
    <t>居 住 世 帯 あ り</t>
  </si>
  <si>
    <t>居　　住　　世　　帯　　な　　し</t>
  </si>
  <si>
    <t>借　　　　　　　　家</t>
  </si>
  <si>
    <t>給与住宅</t>
  </si>
  <si>
    <t>同居世帯あり</t>
  </si>
  <si>
    <t>総　　数</t>
  </si>
  <si>
    <t>一時現在者のみ</t>
  </si>
  <si>
    <t>公　　営</t>
  </si>
  <si>
    <t>公団・公社</t>
  </si>
  <si>
    <t>民　　営</t>
  </si>
  <si>
    <t>割　　合（％）</t>
  </si>
  <si>
    <t>木　　造</t>
  </si>
  <si>
    <t>防火木造</t>
  </si>
  <si>
    <t>ブロック造</t>
  </si>
  <si>
    <t>一 戸 建</t>
  </si>
  <si>
    <t>長 屋 建</t>
  </si>
  <si>
    <t>共同住宅</t>
  </si>
  <si>
    <t>そ の 他</t>
  </si>
  <si>
    <t>所 　有 　の 　関　 係</t>
  </si>
  <si>
    <t>借家</t>
  </si>
  <si>
    <t>公営の借家</t>
  </si>
  <si>
    <t>公団・公社の借家</t>
  </si>
  <si>
    <t>給与住宅</t>
  </si>
  <si>
    <t>項　　　　　　　目</t>
  </si>
  <si>
    <t>項　　　　　　　　　　目</t>
  </si>
  <si>
    <t>実数（世帯）</t>
  </si>
  <si>
    <t>割合（％）</t>
  </si>
  <si>
    <t>主　世　帯　総　数</t>
  </si>
  <si>
    <t>65歳以上の単身普通世帯総数</t>
  </si>
  <si>
    <t>いずれか一方が65歳以上の　　　　　　夫婦普通世帯総数</t>
  </si>
  <si>
    <t>夫婦とも65歳以上の　　　　　　　　夫婦普通世帯総数</t>
  </si>
  <si>
    <t>項　　　　　　　　　　目</t>
  </si>
  <si>
    <t>65歳以上の単身普通世帯</t>
  </si>
  <si>
    <t>いずれか一方が65歳以上の</t>
  </si>
  <si>
    <t>夫婦とも65歳以上の</t>
  </si>
  <si>
    <t>総　　　　　数</t>
  </si>
  <si>
    <t>夫婦普通世帯総数</t>
  </si>
  <si>
    <t>持ち家</t>
  </si>
  <si>
    <t>借家</t>
  </si>
  <si>
    <t>公営の借家</t>
  </si>
  <si>
    <t>一戸建</t>
  </si>
  <si>
    <t>共同住宅</t>
  </si>
  <si>
    <t>その他</t>
  </si>
  <si>
    <t>世帯数</t>
  </si>
  <si>
    <t>世 帯 人 員</t>
  </si>
  <si>
    <t>総数</t>
  </si>
  <si>
    <t>-</t>
  </si>
  <si>
    <t>間借でない世帯</t>
  </si>
  <si>
    <t xml:space="preserve">間　借　世　帯 </t>
  </si>
  <si>
    <t>民営借家(木造・設備専用）</t>
  </si>
  <si>
    <t>民営借家(木造・設備共用）</t>
  </si>
  <si>
    <t>長屋建</t>
  </si>
  <si>
    <t>子はいない</t>
  </si>
  <si>
    <t>外　　国</t>
  </si>
  <si>
    <t>国内の他の地域（地域）</t>
  </si>
  <si>
    <t>自市町村</t>
  </si>
  <si>
    <t>国　内　他　の　地　域　　（所要時間）</t>
  </si>
  <si>
    <t>戸　　　　数</t>
  </si>
  <si>
    <t>金　　　　額</t>
  </si>
  <si>
    <t>資料　住宅金融公庫北陸支店調</t>
  </si>
  <si>
    <t>(単位：面積、㎡、金額、万円)</t>
  </si>
  <si>
    <t>資料　石川県建築住宅課「建設省建設経済局建築動態統計」（参考　月刊建設統計月報）</t>
  </si>
  <si>
    <t>「住宅」とは家計を共にするものが独立して居住することができるょうに設備された一棟もしくは、数棟の建築物または区画された一部をいう。</t>
  </si>
  <si>
    <r>
      <t>資料　総務省統計局「</t>
    </r>
    <r>
      <rPr>
        <sz val="12"/>
        <rFont val="ＭＳ 明朝"/>
        <family val="1"/>
      </rPr>
      <t>国勢調査報告」</t>
    </r>
  </si>
  <si>
    <t>資料　総務庁統計局「住宅統計調査報告」</t>
  </si>
  <si>
    <t>資料　総務庁統計局「住宅統計調査報告」</t>
  </si>
  <si>
    <t>（単位：金額　百万円）</t>
  </si>
  <si>
    <t>建築及び住宅 201</t>
  </si>
  <si>
    <t>200 建築及び住宅</t>
  </si>
  <si>
    <t>年　　度</t>
  </si>
  <si>
    <t>建築及び住宅 197</t>
  </si>
  <si>
    <t>建築及び住宅 199</t>
  </si>
  <si>
    <t>198 建築及び住宅</t>
  </si>
  <si>
    <r>
      <t>住 　　　　　宅</t>
    </r>
  </si>
  <si>
    <t>非住宅に住む世帯</t>
  </si>
  <si>
    <t>202 建築及び住宅</t>
  </si>
  <si>
    <t>建築及び住宅 203</t>
  </si>
  <si>
    <t>-</t>
  </si>
  <si>
    <t>（8）　高齢者主世帯の居住する住宅の所有の関係及び建て方（平 成５年10月１日現在）</t>
  </si>
  <si>
    <t>世　帯　数</t>
  </si>
  <si>
    <t>持家</t>
  </si>
  <si>
    <t>民営借家（非木造）</t>
  </si>
  <si>
    <t>注　　抽出調査のため、統数と個別の数字があわない場合がある。</t>
  </si>
  <si>
    <t>65歳以上の単身普通世帯総数</t>
  </si>
  <si>
    <t>いずれか一方が65歳以上の　　　　　　夫婦普通世帯総数</t>
  </si>
  <si>
    <r>
      <t>延 面</t>
    </r>
    <r>
      <rPr>
        <sz val="12"/>
        <rFont val="ＭＳ 明朝"/>
        <family val="1"/>
      </rPr>
      <t xml:space="preserve"> </t>
    </r>
    <r>
      <rPr>
        <sz val="12"/>
        <rFont val="ＭＳ 明朝"/>
        <family val="1"/>
      </rPr>
      <t>積</t>
    </r>
  </si>
  <si>
    <t>年次及び月次</t>
  </si>
  <si>
    <t>公務・文教用建築物</t>
  </si>
  <si>
    <t>工 事 費</t>
  </si>
  <si>
    <t xml:space="preserve">105　 着 工 建 築 物 面 積 及 び 工 事 費（つづき） </t>
  </si>
  <si>
    <t>17　　　建　　　　築　　　　及　　　　び　　　　住　　　　宅</t>
  </si>
  <si>
    <t>(1)　建　築　主　別　面　積　及　び　工　事　費</t>
  </si>
  <si>
    <t>(2)　構　造　別　面　積　及　び　工　事　費</t>
  </si>
  <si>
    <t>その他（法人・個人）</t>
  </si>
  <si>
    <t>平成4年</t>
  </si>
  <si>
    <t>平成8年1月</t>
  </si>
  <si>
    <t>注　    「建築主別」のうち「国」には国の出先機関が含まれるが、国の機関でも金融公庫などは「その他（法人・個人）」に含まれる。</t>
  </si>
  <si>
    <t>106　　用　途　別　面　積　及　び　工　事　費</t>
  </si>
  <si>
    <r>
      <t>床 面</t>
    </r>
    <r>
      <rPr>
        <sz val="12"/>
        <rFont val="ＭＳ 明朝"/>
        <family val="1"/>
      </rPr>
      <t xml:space="preserve"> </t>
    </r>
    <r>
      <rPr>
        <sz val="12"/>
        <rFont val="ＭＳ 明朝"/>
        <family val="1"/>
      </rPr>
      <t>積</t>
    </r>
  </si>
  <si>
    <r>
      <t>資料　総務省統計局「</t>
    </r>
    <r>
      <rPr>
        <sz val="12"/>
        <rFont val="ＭＳ 明朝"/>
        <family val="1"/>
      </rPr>
      <t>国勢調査報告」</t>
    </r>
  </si>
  <si>
    <t>107    利用関係別、用途別着工新設住宅戸数及び面積</t>
  </si>
  <si>
    <t>108      居　　　　　　住　　　　　　状　　　　　　況</t>
  </si>
  <si>
    <t>(1)  　一　般　世　帯　居　住　状　態（平成7年10月1日現在）</t>
  </si>
  <si>
    <t>(2)  　一般世帯の住宅の種類及び所有の関係別世帯数、世帯人員（平成7年10月1日現在）</t>
  </si>
  <si>
    <t>平成4年</t>
  </si>
  <si>
    <t>平成8年1月</t>
  </si>
  <si>
    <t>1世帯当たり人員</t>
  </si>
  <si>
    <t>世帯数の割合(%)</t>
  </si>
  <si>
    <t>世帯人員の割合(%)</t>
  </si>
  <si>
    <t>（人）</t>
  </si>
  <si>
    <t>総　　数</t>
  </si>
  <si>
    <t>世帯人員</t>
  </si>
  <si>
    <t>1世帯当たり人員</t>
  </si>
  <si>
    <t>1　人　当　た　り</t>
  </si>
  <si>
    <t>延　　べ　　面　　積  （㎡）</t>
  </si>
  <si>
    <t>寄宿舎　　　
その他</t>
  </si>
  <si>
    <t>持    家</t>
  </si>
  <si>
    <t>間借</t>
  </si>
  <si>
    <t>項　            　　目</t>
  </si>
  <si>
    <t>注　  総数は「不詳」を含む。</t>
  </si>
  <si>
    <t>空 き 家</t>
  </si>
  <si>
    <t>建 築 中</t>
  </si>
  <si>
    <t>資料　総務庁統計局「住宅統計調査報告」</t>
  </si>
  <si>
    <t>居　　　　　住　　　　　状　　　　　況（つづき）</t>
  </si>
  <si>
    <t>(3)　建　て　方　構　造　別　住　宅　数（平成5年10月1日）</t>
  </si>
  <si>
    <t>建　　　　て　　　　方</t>
  </si>
  <si>
    <t>コンクリート造</t>
  </si>
  <si>
    <t>鉄 骨・鉄 筋</t>
  </si>
  <si>
    <t>そ  の  他</t>
  </si>
  <si>
    <t>(4)  　所　 有 　関　 係　 別 　住 　宅 　数（各年10月1日現在）</t>
  </si>
  <si>
    <t>総数</t>
  </si>
  <si>
    <t>住　宅　数（戸）</t>
  </si>
  <si>
    <t>割　　　合（％）</t>
  </si>
  <si>
    <t>昭和63年</t>
  </si>
  <si>
    <t>平成5年</t>
  </si>
  <si>
    <t>昭和63年～平成</t>
  </si>
  <si>
    <t>5年の増減率(%)</t>
  </si>
  <si>
    <t>(6)　住宅金融公庫の状況</t>
  </si>
  <si>
    <t>平成4年度</t>
  </si>
  <si>
    <t>申　        　　　込</t>
  </si>
  <si>
    <t>貸　　        　　　付</t>
  </si>
  <si>
    <t>(5)  　居住世帯有無別住宅数（各年10月1日現在）</t>
  </si>
  <si>
    <t>総 住 宅 数</t>
  </si>
  <si>
    <t>割　    　合 （％）</t>
  </si>
  <si>
    <t>住   宅   数 （戸）</t>
  </si>
  <si>
    <t>昭和43年</t>
  </si>
  <si>
    <t>昭和43年</t>
  </si>
  <si>
    <t>昭 和 43 ～ 48 年</t>
  </si>
  <si>
    <t>53 ～ 58</t>
  </si>
  <si>
    <t>58 ～ 63</t>
  </si>
  <si>
    <t>63 ～  5</t>
  </si>
  <si>
    <t>48 ～ 53</t>
  </si>
  <si>
    <t>増  減  数（戸）</t>
  </si>
  <si>
    <t>増   減   率（％）</t>
  </si>
  <si>
    <t>公団・公社の借家</t>
  </si>
  <si>
    <t>民営借家（設備専用）</t>
  </si>
  <si>
    <t>民営借家（設備共用）</t>
  </si>
  <si>
    <t>実　　   数（戸）</t>
  </si>
  <si>
    <r>
      <rPr>
        <sz val="12"/>
        <rFont val="ＭＳ 明朝"/>
        <family val="1"/>
      </rPr>
      <t xml:space="preserve">(7)  </t>
    </r>
    <r>
      <rPr>
        <sz val="12"/>
        <rFont val="ＭＳ 明朝"/>
        <family val="1"/>
      </rPr>
      <t>　高　 齢　 者 　主 　世 　帯 　数（各年</t>
    </r>
    <r>
      <rPr>
        <sz val="12"/>
        <rFont val="ＭＳ 明朝"/>
        <family val="1"/>
      </rPr>
      <t>10</t>
    </r>
    <r>
      <rPr>
        <sz val="12"/>
        <rFont val="ＭＳ 明朝"/>
        <family val="1"/>
      </rPr>
      <t>月</t>
    </r>
    <r>
      <rPr>
        <sz val="12"/>
        <rFont val="ＭＳ 明朝"/>
        <family val="1"/>
      </rPr>
      <t>1</t>
    </r>
    <r>
      <rPr>
        <sz val="12"/>
        <rFont val="ＭＳ 明朝"/>
        <family val="1"/>
      </rPr>
      <t>日現在）</t>
    </r>
  </si>
  <si>
    <r>
      <t xml:space="preserve">昭　 和　 63　 </t>
    </r>
    <r>
      <rPr>
        <sz val="12"/>
        <rFont val="ＭＳ 明朝"/>
        <family val="1"/>
      </rPr>
      <t>年</t>
    </r>
  </si>
  <si>
    <r>
      <t xml:space="preserve">平　 成　 </t>
    </r>
    <r>
      <rPr>
        <sz val="12"/>
        <rFont val="ＭＳ 明朝"/>
        <family val="1"/>
      </rPr>
      <t>5　</t>
    </r>
    <r>
      <rPr>
        <sz val="12"/>
        <rFont val="ＭＳ 明朝"/>
        <family val="1"/>
      </rPr>
      <t xml:space="preserve"> </t>
    </r>
    <r>
      <rPr>
        <sz val="12"/>
        <rFont val="ＭＳ 明朝"/>
        <family val="1"/>
      </rPr>
      <t>年</t>
    </r>
  </si>
  <si>
    <r>
      <t>（内</t>
    </r>
    <r>
      <rPr>
        <sz val="12"/>
        <rFont val="ＭＳ 明朝"/>
        <family val="1"/>
      </rPr>
      <t xml:space="preserve"> </t>
    </r>
    <r>
      <rPr>
        <sz val="12"/>
        <rFont val="ＭＳ 明朝"/>
        <family val="1"/>
      </rPr>
      <t>75</t>
    </r>
    <r>
      <rPr>
        <sz val="12"/>
        <rFont val="ＭＳ 明朝"/>
        <family val="1"/>
      </rPr>
      <t xml:space="preserve"> </t>
    </r>
    <r>
      <rPr>
        <sz val="12"/>
        <rFont val="ＭＳ 明朝"/>
        <family val="1"/>
      </rPr>
      <t>歳</t>
    </r>
    <r>
      <rPr>
        <sz val="12"/>
        <rFont val="ＭＳ 明朝"/>
        <family val="1"/>
      </rPr>
      <t xml:space="preserve"> </t>
    </r>
    <r>
      <rPr>
        <sz val="12"/>
        <rFont val="ＭＳ 明朝"/>
        <family val="1"/>
      </rPr>
      <t>以</t>
    </r>
    <r>
      <rPr>
        <sz val="12"/>
        <rFont val="ＭＳ 明朝"/>
        <family val="1"/>
      </rPr>
      <t xml:space="preserve"> </t>
    </r>
    <r>
      <rPr>
        <sz val="12"/>
        <rFont val="ＭＳ 明朝"/>
        <family val="1"/>
      </rPr>
      <t>上）</t>
    </r>
  </si>
  <si>
    <t>実　数（世帯）</t>
  </si>
  <si>
    <t>割 合（％）</t>
  </si>
  <si>
    <r>
      <rPr>
        <sz val="12"/>
        <rFont val="ＭＳ 明朝"/>
        <family val="1"/>
      </rPr>
      <t xml:space="preserve">(9)  </t>
    </r>
    <r>
      <rPr>
        <sz val="12"/>
        <rFont val="ＭＳ 明朝"/>
        <family val="1"/>
      </rPr>
      <t>　高　齢　者　主　世　帯　の　子　の　住　ん　で　い　る　場　所</t>
    </r>
    <r>
      <rPr>
        <sz val="12"/>
        <rFont val="ＭＳ 明朝"/>
        <family val="1"/>
      </rPr>
      <t xml:space="preserve"> </t>
    </r>
    <r>
      <rPr>
        <sz val="12"/>
        <rFont val="ＭＳ 明朝"/>
        <family val="1"/>
      </rPr>
      <t>（平成</t>
    </r>
    <r>
      <rPr>
        <sz val="12"/>
        <rFont val="ＭＳ 明朝"/>
        <family val="1"/>
      </rPr>
      <t>5</t>
    </r>
    <r>
      <rPr>
        <sz val="12"/>
        <rFont val="ＭＳ 明朝"/>
        <family val="1"/>
      </rPr>
      <t>年10月</t>
    </r>
    <r>
      <rPr>
        <sz val="12"/>
        <rFont val="ＭＳ 明朝"/>
        <family val="1"/>
      </rPr>
      <t>1</t>
    </r>
    <r>
      <rPr>
        <sz val="12"/>
        <rFont val="ＭＳ 明朝"/>
        <family val="1"/>
      </rPr>
      <t>日現在）</t>
    </r>
  </si>
  <si>
    <t>割合（％）</t>
  </si>
  <si>
    <t>夫婦とも65歳以上の
夫婦普通世帯総数</t>
  </si>
  <si>
    <r>
      <t>注</t>
    </r>
    <r>
      <rPr>
        <sz val="12"/>
        <rFont val="ＭＳ 明朝"/>
        <family val="1"/>
      </rPr>
      <t xml:space="preserve"> </t>
    </r>
    <r>
      <rPr>
        <sz val="12"/>
        <rFont val="ＭＳ 明朝"/>
        <family val="1"/>
      </rPr>
      <t>1</t>
    </r>
    <r>
      <rPr>
        <sz val="12"/>
        <rFont val="ＭＳ 明朝"/>
        <family val="1"/>
      </rPr>
      <t xml:space="preserve">   </t>
    </r>
    <r>
      <rPr>
        <sz val="12"/>
        <rFont val="ＭＳ 明朝"/>
        <family val="1"/>
      </rPr>
      <t>総数には子の住んでいる場所「不詳」を含む。</t>
    </r>
  </si>
  <si>
    <r>
      <t xml:space="preserve"> 　2　</t>
    </r>
    <r>
      <rPr>
        <sz val="12"/>
        <rFont val="ＭＳ 明朝"/>
        <family val="1"/>
      </rPr>
      <t xml:space="preserve"> </t>
    </r>
    <r>
      <rPr>
        <sz val="12"/>
        <rFont val="ＭＳ 明朝"/>
        <family val="1"/>
      </rPr>
      <t>国内の他の地域の総数には所要時間「不詳」を含む。</t>
    </r>
  </si>
  <si>
    <t>他　　県</t>
  </si>
  <si>
    <r>
      <t xml:space="preserve">県 </t>
    </r>
    <r>
      <rPr>
        <sz val="12"/>
        <rFont val="ＭＳ 明朝"/>
        <family val="1"/>
      </rPr>
      <t xml:space="preserve">   </t>
    </r>
    <r>
      <rPr>
        <sz val="12"/>
        <rFont val="ＭＳ 明朝"/>
        <family val="1"/>
      </rPr>
      <t>内　　　　　他市町村</t>
    </r>
  </si>
  <si>
    <t>同じ敷地内に住
んでいる</t>
  </si>
  <si>
    <t>一緒に住んでい
る</t>
  </si>
  <si>
    <t>近くに住んでいる
徒歩で５分程度</t>
  </si>
  <si>
    <t>総　  数</t>
  </si>
  <si>
    <t>15～29分</t>
  </si>
  <si>
    <t>30分～59分</t>
  </si>
  <si>
    <t>1～3時間</t>
  </si>
  <si>
    <t>3時間以上</t>
  </si>
  <si>
    <t>15分未満</t>
  </si>
  <si>
    <t>-</t>
  </si>
  <si>
    <t>-</t>
  </si>
  <si>
    <t xml:space="preserve">    5</t>
  </si>
  <si>
    <t xml:space="preserve">    6</t>
  </si>
  <si>
    <t xml:space="preserve">    7</t>
  </si>
  <si>
    <t xml:space="preserve">   8</t>
  </si>
  <si>
    <t xml:space="preserve">    8</t>
  </si>
  <si>
    <t>196  建築及び住宅</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</si>
</sst>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0"/>
    <numFmt numFmtId="179" formatCode="#,##0.0_ ;[Red]\-#,##0.0\ "/>
    <numFmt numFmtId="180" formatCode="#,##0.0"/>
    <numFmt numFmtId="181" formatCode="#,##0.0;[Red]\-#,##0.0"/>
    <numFmt numFmtId="182" formatCode="#,##0.0_);[Red]\(#,##0.0\)"/>
    <numFmt numFmtId="183" formatCode="#,##0_);[Red]\(#,##0\)"/>
    <numFmt numFmtId="184" formatCode="#,##0.0;[Red]#,##0.0"/>
    <numFmt numFmtId="185" formatCode="#,##0.0;\-#,##0.0"/>
    <numFmt numFmtId="186" formatCode="#,##0.00;[Red]#,##0.00"/>
  </numFmts>
  <fonts count="52">
    <font>
      <sz val="12"/>
      <name val="ＭＳ 明朝"/>
      <family val="1"/>
    </font>
    <font>
      <b/>
      <sz val="12"/>
      <name val="ＭＳ 明朝"/>
      <family val="1"/>
    </font>
    <font>
      <i/>
      <sz val="12"/>
      <name val="ＭＳ 明朝"/>
      <family val="1"/>
    </font>
    <font>
      <b/>
      <i/>
      <sz val="12"/>
      <name val="ＭＳ 明朝"/>
      <family val="1"/>
    </font>
    <font>
      <sz val="14"/>
      <name val="ＭＳ 明朝"/>
      <family val="1"/>
    </font>
    <font>
      <sz val="6"/>
      <name val="ＭＳ Ｐ明朝"/>
      <family val="1"/>
    </font>
    <font>
      <sz val="11"/>
      <name val="ＭＳ 明朝"/>
      <family val="1"/>
    </font>
    <font>
      <sz val="14"/>
      <name val="ＭＳ ゴシック"/>
      <family val="3"/>
    </font>
    <font>
      <sz val="12"/>
      <name val="ＭＳ ゴシック"/>
      <family val="3"/>
    </font>
    <font>
      <sz val="10"/>
      <name val="ＭＳ 明朝"/>
      <family val="1"/>
    </font>
    <font>
      <sz val="6"/>
      <name val="ＭＳ 明朝"/>
      <family val="1"/>
    </font>
    <font>
      <sz val="12"/>
      <color indexed="56"/>
      <name val="ＭＳ 明朝"/>
      <family val="1"/>
    </font>
    <font>
      <b/>
      <sz val="12"/>
      <color indexed="56"/>
      <name val="ＭＳ 明朝"/>
      <family val="1"/>
    </font>
    <font>
      <u val="single"/>
      <sz val="9"/>
      <color indexed="12"/>
      <name val="ＭＳ 明朝"/>
      <family val="1"/>
    </font>
    <font>
      <u val="single"/>
      <sz val="9"/>
      <color indexed="36"/>
      <name val="ＭＳ 明朝"/>
      <family val="1"/>
    </font>
    <font>
      <b/>
      <sz val="12"/>
      <name val="ＭＳ ゴシック"/>
      <family val="3"/>
    </font>
    <font>
      <b/>
      <sz val="16"/>
      <name val="ＭＳ ゴシック"/>
      <family val="3"/>
    </font>
    <font>
      <b/>
      <sz val="14"/>
      <name val="ＭＳ ゴシック"/>
      <family val="3"/>
    </font>
    <font>
      <sz val="9"/>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medium">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color indexed="8"/>
      </right>
      <top>
        <color indexed="63"/>
      </top>
      <bottom style="thin">
        <color indexed="8"/>
      </bottom>
    </border>
    <border>
      <left style="thin"/>
      <right>
        <color indexed="63"/>
      </right>
      <top>
        <color indexed="63"/>
      </top>
      <bottom>
        <color indexed="63"/>
      </bottom>
    </border>
    <border>
      <left style="thin"/>
      <right>
        <color indexed="63"/>
      </right>
      <top>
        <color indexed="63"/>
      </top>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medium">
        <color indexed="8"/>
      </top>
      <bottom>
        <color indexed="63"/>
      </bottom>
    </border>
    <border>
      <left style="thin"/>
      <right style="thin"/>
      <top style="thin"/>
      <bottom style="thin"/>
    </border>
    <border>
      <left>
        <color indexed="63"/>
      </left>
      <right>
        <color indexed="63"/>
      </right>
      <top style="thin">
        <color indexed="8"/>
      </top>
      <bottom style="thin">
        <color indexed="8"/>
      </bottom>
    </border>
    <border>
      <left style="thin">
        <color indexed="8"/>
      </left>
      <right>
        <color indexed="63"/>
      </right>
      <top>
        <color indexed="63"/>
      </top>
      <bottom style="thin"/>
    </border>
    <border>
      <left style="thin">
        <color indexed="8"/>
      </left>
      <right>
        <color indexed="63"/>
      </right>
      <top style="medium">
        <color indexed="8"/>
      </top>
      <bottom style="thin">
        <color indexed="8"/>
      </bottom>
    </border>
    <border>
      <left>
        <color indexed="63"/>
      </left>
      <right style="thin">
        <color indexed="8"/>
      </right>
      <top style="medium">
        <color indexed="8"/>
      </top>
      <bottom>
        <color indexed="63"/>
      </bottom>
    </border>
    <border>
      <left style="thin">
        <color indexed="8"/>
      </left>
      <right style="thin">
        <color indexed="8"/>
      </right>
      <top style="thin">
        <color indexed="8"/>
      </top>
      <bottom>
        <color indexed="63"/>
      </bottom>
    </border>
    <border>
      <left>
        <color indexed="63"/>
      </left>
      <right>
        <color indexed="63"/>
      </right>
      <top style="medium">
        <color indexed="8"/>
      </top>
      <bottom>
        <color indexed="63"/>
      </bottom>
    </border>
    <border>
      <left style="thin"/>
      <right>
        <color indexed="63"/>
      </right>
      <top style="medium">
        <color indexed="8"/>
      </top>
      <bottom style="thin">
        <color indexed="8"/>
      </bottom>
    </border>
    <border>
      <left style="thin"/>
      <right>
        <color indexed="63"/>
      </right>
      <top style="thin">
        <color indexed="8"/>
      </top>
      <bottom style="thin">
        <color indexed="8"/>
      </bottom>
    </border>
    <border>
      <left>
        <color indexed="63"/>
      </left>
      <right>
        <color indexed="63"/>
      </right>
      <top>
        <color indexed="63"/>
      </top>
      <bottom style="medium">
        <color indexed="8"/>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color indexed="8"/>
      </bottom>
    </border>
    <border>
      <left style="thin"/>
      <right>
        <color indexed="63"/>
      </right>
      <top style="medium">
        <color indexed="8"/>
      </top>
      <bottom>
        <color indexed="63"/>
      </bottom>
    </border>
    <border>
      <left style="thin"/>
      <right>
        <color indexed="63"/>
      </right>
      <top>
        <color indexed="63"/>
      </top>
      <bottom style="thin">
        <color indexed="8"/>
      </bottom>
    </border>
    <border>
      <left style="thin"/>
      <right style="thin"/>
      <top style="medium">
        <color indexed="8"/>
      </top>
      <bottom>
        <color indexed="63"/>
      </bottom>
    </border>
    <border>
      <left style="thin"/>
      <right style="thin">
        <color indexed="8"/>
      </right>
      <top style="medium">
        <color indexed="8"/>
      </top>
      <bottom>
        <color indexed="63"/>
      </bottom>
    </border>
    <border>
      <left style="thin"/>
      <right style="thin">
        <color indexed="8"/>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color indexed="8"/>
      </left>
      <right style="thin"/>
      <top style="medium">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4" fillId="0" borderId="0" applyNumberFormat="0" applyFill="0" applyBorder="0" applyAlignment="0" applyProtection="0"/>
    <xf numFmtId="0" fontId="4" fillId="0" borderId="0">
      <alignment/>
      <protection/>
    </xf>
    <xf numFmtId="0" fontId="51" fillId="32" borderId="0" applyNumberFormat="0" applyBorder="0" applyAlignment="0" applyProtection="0"/>
  </cellStyleXfs>
  <cellXfs count="429">
    <xf numFmtId="0" fontId="0" fillId="0" borderId="0" xfId="0" applyAlignment="1">
      <alignment/>
    </xf>
    <xf numFmtId="0" fontId="6" fillId="0" borderId="10" xfId="0" applyFont="1" applyFill="1" applyBorder="1" applyAlignment="1" applyProtection="1">
      <alignment horizontal="centerContinuous" vertical="center"/>
      <protection/>
    </xf>
    <xf numFmtId="37" fontId="1" fillId="0" borderId="0" xfId="0" applyNumberFormat="1" applyFont="1" applyFill="1" applyBorder="1" applyAlignment="1" applyProtection="1">
      <alignment vertical="center"/>
      <protection/>
    </xf>
    <xf numFmtId="0" fontId="0" fillId="0" borderId="0" xfId="0" applyFont="1" applyFill="1" applyAlignment="1">
      <alignment vertical="center"/>
    </xf>
    <xf numFmtId="0" fontId="6" fillId="0" borderId="0" xfId="0" applyFont="1" applyFill="1" applyAlignment="1">
      <alignment vertical="top"/>
    </xf>
    <xf numFmtId="0" fontId="6" fillId="0" borderId="0" xfId="0" applyFont="1" applyFill="1" applyAlignment="1">
      <alignment horizontal="right" vertical="top"/>
    </xf>
    <xf numFmtId="37" fontId="8"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0" fillId="0" borderId="11" xfId="0" applyBorder="1" applyAlignment="1">
      <alignment horizontal="center" vertical="center"/>
    </xf>
    <xf numFmtId="0" fontId="0" fillId="0" borderId="0" xfId="0" applyFont="1" applyFill="1" applyAlignment="1">
      <alignment vertical="top"/>
    </xf>
    <xf numFmtId="0" fontId="0" fillId="0" borderId="0" xfId="0"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6" fillId="0" borderId="0" xfId="0" applyFont="1" applyBorder="1" applyAlignment="1">
      <alignment horizontal="distributed" vertical="center" wrapText="1"/>
    </xf>
    <xf numFmtId="0" fontId="8" fillId="0" borderId="0" xfId="0" applyFont="1" applyFill="1" applyBorder="1" applyAlignment="1">
      <alignment horizontal="distributed" vertical="center"/>
    </xf>
    <xf numFmtId="0" fontId="0" fillId="0" borderId="12" xfId="0" applyFont="1" applyFill="1" applyBorder="1" applyAlignment="1">
      <alignment vertical="center"/>
    </xf>
    <xf numFmtId="178" fontId="0" fillId="0" borderId="0" xfId="0" applyNumberFormat="1" applyFont="1" applyFill="1" applyAlignment="1" applyProtection="1">
      <alignment vertical="center"/>
      <protection/>
    </xf>
    <xf numFmtId="178" fontId="0" fillId="0" borderId="0" xfId="0" applyNumberFormat="1" applyFont="1" applyFill="1" applyBorder="1" applyAlignment="1" applyProtection="1">
      <alignment vertical="center"/>
      <protection/>
    </xf>
    <xf numFmtId="0" fontId="0" fillId="0" borderId="13" xfId="0" applyFont="1" applyFill="1" applyBorder="1" applyAlignment="1">
      <alignment horizontal="center" vertical="center"/>
    </xf>
    <xf numFmtId="37" fontId="0" fillId="0" borderId="0" xfId="0" applyNumberFormat="1" applyFont="1" applyFill="1" applyBorder="1" applyAlignment="1" applyProtection="1">
      <alignment vertical="center"/>
      <protection/>
    </xf>
    <xf numFmtId="0" fontId="0" fillId="0" borderId="14" xfId="0" applyFont="1" applyFill="1" applyBorder="1" applyAlignment="1">
      <alignment vertical="center"/>
    </xf>
    <xf numFmtId="37" fontId="11" fillId="0" borderId="0" xfId="0" applyNumberFormat="1" applyFont="1" applyFill="1" applyBorder="1" applyAlignment="1" applyProtection="1">
      <alignment horizontal="right" vertical="center"/>
      <protection/>
    </xf>
    <xf numFmtId="37" fontId="15" fillId="0" borderId="0" xfId="0" applyNumberFormat="1" applyFont="1" applyFill="1" applyBorder="1" applyAlignment="1" applyProtection="1">
      <alignment vertical="center"/>
      <protection/>
    </xf>
    <xf numFmtId="0" fontId="0" fillId="0" borderId="15" xfId="0" applyFont="1" applyFill="1" applyBorder="1" applyAlignment="1">
      <alignment vertical="center"/>
    </xf>
    <xf numFmtId="2" fontId="11" fillId="0" borderId="0" xfId="0" applyNumberFormat="1" applyFont="1" applyFill="1" applyBorder="1" applyAlignment="1" applyProtection="1">
      <alignment vertical="center"/>
      <protection/>
    </xf>
    <xf numFmtId="0" fontId="15" fillId="0" borderId="0" xfId="0" applyFont="1" applyFill="1" applyAlignment="1">
      <alignment vertical="center"/>
    </xf>
    <xf numFmtId="0" fontId="0" fillId="0" borderId="0" xfId="0" applyFont="1" applyFill="1" applyAlignment="1">
      <alignment horizontal="distributed" vertical="center"/>
    </xf>
    <xf numFmtId="0" fontId="0" fillId="0" borderId="16" xfId="0" applyFont="1" applyFill="1" applyBorder="1" applyAlignment="1">
      <alignment vertical="center"/>
    </xf>
    <xf numFmtId="0" fontId="0" fillId="0" borderId="16" xfId="0" applyBorder="1" applyAlignment="1">
      <alignment/>
    </xf>
    <xf numFmtId="0" fontId="1" fillId="0" borderId="0" xfId="0" applyFont="1" applyBorder="1" applyAlignment="1">
      <alignment horizontal="distributed" vertical="center"/>
    </xf>
    <xf numFmtId="38" fontId="11" fillId="0" borderId="0" xfId="0" applyNumberFormat="1" applyFont="1" applyFill="1" applyBorder="1" applyAlignment="1">
      <alignment vertical="center"/>
    </xf>
    <xf numFmtId="37" fontId="0" fillId="0" borderId="0" xfId="0" applyNumberFormat="1" applyFont="1" applyFill="1" applyAlignment="1" applyProtection="1">
      <alignmen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37" fontId="0" fillId="0" borderId="17" xfId="0" applyNumberFormat="1" applyFont="1" applyFill="1" applyBorder="1" applyAlignment="1" applyProtection="1">
      <alignment horizontal="right" vertical="center"/>
      <protection/>
    </xf>
    <xf numFmtId="37" fontId="0" fillId="0" borderId="18" xfId="0" applyNumberFormat="1" applyFont="1" applyFill="1" applyBorder="1" applyAlignment="1" applyProtection="1">
      <alignment horizontal="right" vertical="center"/>
      <protection/>
    </xf>
    <xf numFmtId="37" fontId="0" fillId="0" borderId="14" xfId="0" applyNumberFormat="1" applyFont="1" applyFill="1" applyBorder="1" applyAlignment="1" applyProtection="1">
      <alignment horizontal="right" vertical="center"/>
      <protection/>
    </xf>
    <xf numFmtId="37" fontId="0" fillId="0" borderId="13" xfId="0" applyNumberFormat="1" applyFont="1" applyFill="1" applyBorder="1" applyAlignment="1" applyProtection="1">
      <alignment horizontal="right" vertical="center"/>
      <protection/>
    </xf>
    <xf numFmtId="37" fontId="0" fillId="0" borderId="0" xfId="0" applyNumberFormat="1" applyFont="1" applyFill="1" applyAlignment="1" applyProtection="1">
      <alignment horizontal="right" vertical="center"/>
      <protection/>
    </xf>
    <xf numFmtId="0" fontId="0" fillId="0" borderId="18" xfId="0" applyFont="1" applyFill="1" applyBorder="1" applyAlignment="1" applyProtection="1">
      <alignment horizontal="center" vertical="center"/>
      <protection/>
    </xf>
    <xf numFmtId="37" fontId="15" fillId="0" borderId="0" xfId="0" applyNumberFormat="1" applyFont="1" applyFill="1" applyBorder="1" applyAlignment="1" applyProtection="1">
      <alignment horizontal="right" vertical="center"/>
      <protection/>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37" fontId="15" fillId="0" borderId="18" xfId="0" applyNumberFormat="1" applyFont="1" applyFill="1" applyBorder="1" applyAlignment="1" applyProtection="1">
      <alignment vertical="center"/>
      <protection/>
    </xf>
    <xf numFmtId="37" fontId="15" fillId="0" borderId="19" xfId="0" applyNumberFormat="1" applyFont="1" applyFill="1" applyBorder="1" applyAlignment="1" applyProtection="1">
      <alignment horizontal="right" vertical="center"/>
      <protection/>
    </xf>
    <xf numFmtId="37" fontId="0" fillId="0" borderId="18"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lignment horizontal="center" vertical="center"/>
    </xf>
    <xf numFmtId="37" fontId="8" fillId="0" borderId="17" xfId="0" applyNumberFormat="1" applyFont="1" applyFill="1" applyBorder="1" applyAlignment="1" applyProtection="1">
      <alignment vertical="center"/>
      <protection/>
    </xf>
    <xf numFmtId="184" fontId="0" fillId="0" borderId="13" xfId="0" applyNumberFormat="1" applyFont="1" applyFill="1" applyBorder="1" applyAlignment="1" applyProtection="1">
      <alignment horizontal="right" vertical="center"/>
      <protection/>
    </xf>
    <xf numFmtId="178" fontId="0" fillId="0" borderId="0" xfId="0" applyNumberFormat="1" applyFont="1" applyFill="1" applyAlignment="1" applyProtection="1">
      <alignment vertical="center"/>
      <protection/>
    </xf>
    <xf numFmtId="0" fontId="0" fillId="0" borderId="18" xfId="0" applyFont="1" applyFill="1" applyBorder="1" applyAlignment="1">
      <alignment vertical="center"/>
    </xf>
    <xf numFmtId="0" fontId="0" fillId="0" borderId="18" xfId="0" applyFont="1" applyFill="1" applyBorder="1" applyAlignment="1">
      <alignment horizontal="center" vertical="center"/>
    </xf>
    <xf numFmtId="0" fontId="0" fillId="0" borderId="0" xfId="0" applyFont="1" applyFill="1" applyBorder="1" applyAlignment="1">
      <alignment vertical="center"/>
    </xf>
    <xf numFmtId="182" fontId="0" fillId="0" borderId="13" xfId="0" applyNumberFormat="1" applyFont="1" applyFill="1" applyBorder="1" applyAlignment="1" applyProtection="1">
      <alignment horizontal="right" vertical="center"/>
      <protection/>
    </xf>
    <xf numFmtId="38" fontId="0" fillId="0" borderId="0" xfId="49" applyFont="1" applyFill="1" applyAlignment="1">
      <alignment horizontal="right" vertical="center"/>
    </xf>
    <xf numFmtId="0" fontId="8" fillId="0" borderId="20" xfId="0" applyFont="1" applyFill="1" applyBorder="1" applyAlignment="1" applyProtection="1">
      <alignment horizontal="center" vertical="center"/>
      <protection/>
    </xf>
    <xf numFmtId="182" fontId="0"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vertical="center"/>
      <protection/>
    </xf>
    <xf numFmtId="0" fontId="0" fillId="0" borderId="0" xfId="0" applyFont="1" applyFill="1" applyAlignment="1">
      <alignment vertical="top"/>
    </xf>
    <xf numFmtId="0" fontId="0" fillId="0" borderId="0" xfId="0" applyFont="1" applyFill="1" applyAlignment="1">
      <alignment vertical="center"/>
    </xf>
    <xf numFmtId="0" fontId="4"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Alignment="1">
      <alignment horizontal="right" vertical="center"/>
    </xf>
    <xf numFmtId="0" fontId="0" fillId="0" borderId="0" xfId="0" applyFont="1" applyFill="1" applyBorder="1" applyAlignment="1" applyProtection="1">
      <alignment horizontal="right" vertical="center"/>
      <protection/>
    </xf>
    <xf numFmtId="0" fontId="0" fillId="0" borderId="11" xfId="0" applyFont="1" applyFill="1" applyBorder="1" applyAlignment="1">
      <alignment horizontal="center" vertical="center"/>
    </xf>
    <xf numFmtId="0" fontId="0" fillId="0" borderId="11"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0" xfId="0" applyFont="1" applyAlignment="1">
      <alignment horizontal="center" vertical="center"/>
    </xf>
    <xf numFmtId="0" fontId="0" fillId="0" borderId="10" xfId="0" applyFont="1" applyFill="1" applyBorder="1" applyAlignment="1" applyProtection="1">
      <alignment horizontal="centerContinuous" vertical="center"/>
      <protection/>
    </xf>
    <xf numFmtId="0" fontId="0" fillId="0" borderId="21" xfId="0" applyFont="1" applyFill="1" applyBorder="1" applyAlignment="1" applyProtection="1">
      <alignment horizontal="centerContinuous" vertical="center"/>
      <protection/>
    </xf>
    <xf numFmtId="0" fontId="4" fillId="0" borderId="0" xfId="0" applyFont="1" applyFill="1" applyBorder="1" applyAlignment="1" applyProtection="1">
      <alignment vertical="center"/>
      <protection/>
    </xf>
    <xf numFmtId="0" fontId="0" fillId="0" borderId="12" xfId="0" applyFill="1" applyBorder="1" applyAlignment="1" applyProtection="1">
      <alignment horizontal="distributed" vertical="center"/>
      <protection/>
    </xf>
    <xf numFmtId="0" fontId="0" fillId="0" borderId="12" xfId="0" applyFont="1" applyFill="1" applyBorder="1" applyAlignment="1" applyProtection="1" quotePrefix="1">
      <alignment horizontal="left" vertical="center" indent="3"/>
      <protection/>
    </xf>
    <xf numFmtId="0" fontId="0" fillId="0" borderId="12" xfId="0" applyFont="1" applyFill="1" applyBorder="1" applyAlignment="1" applyProtection="1" quotePrefix="1">
      <alignment horizontal="right" vertical="center" indent="1"/>
      <protection/>
    </xf>
    <xf numFmtId="0" fontId="0" fillId="0" borderId="12" xfId="0" applyFont="1" applyFill="1" applyBorder="1" applyAlignment="1" applyProtection="1">
      <alignment horizontal="right" vertical="center" indent="1"/>
      <protection/>
    </xf>
    <xf numFmtId="0" fontId="0" fillId="0" borderId="11" xfId="0" applyFont="1" applyFill="1" applyBorder="1" applyAlignment="1" applyProtection="1" quotePrefix="1">
      <alignment horizontal="right" vertical="center" indent="1"/>
      <protection/>
    </xf>
    <xf numFmtId="0" fontId="15" fillId="0" borderId="12" xfId="0" applyFont="1" applyFill="1" applyBorder="1" applyAlignment="1" applyProtection="1" quotePrefix="1">
      <alignment horizontal="left" vertical="center" indent="3"/>
      <protection/>
    </xf>
    <xf numFmtId="0" fontId="16" fillId="0" borderId="0" xfId="0" applyFont="1" applyAlignment="1">
      <alignment horizontal="center" vertical="center"/>
    </xf>
    <xf numFmtId="0" fontId="0" fillId="0" borderId="0" xfId="0" applyFont="1" applyAlignment="1">
      <alignment/>
    </xf>
    <xf numFmtId="0" fontId="0" fillId="0" borderId="0" xfId="0" applyFont="1" applyFill="1" applyBorder="1" applyAlignment="1">
      <alignment horizontal="centerContinuous"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37" fontId="1" fillId="0" borderId="0" xfId="0" applyNumberFormat="1" applyFont="1" applyFill="1" applyBorder="1" applyAlignment="1" applyProtection="1">
      <alignment horizontal="right" vertical="center"/>
      <protection/>
    </xf>
    <xf numFmtId="0" fontId="0" fillId="0" borderId="15" xfId="0" applyFont="1" applyFill="1" applyBorder="1" applyAlignment="1">
      <alignment vertical="center"/>
    </xf>
    <xf numFmtId="0" fontId="4"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5" xfId="0" applyFont="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Border="1" applyAlignment="1">
      <alignment horizontal="distributed" vertical="center"/>
    </xf>
    <xf numFmtId="0" fontId="0" fillId="0" borderId="12" xfId="0" applyFont="1" applyBorder="1" applyAlignment="1">
      <alignment horizontal="distributed" vertical="center"/>
    </xf>
    <xf numFmtId="2" fontId="0" fillId="0" borderId="0"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178" fontId="0" fillId="0" borderId="0" xfId="0" applyNumberFormat="1" applyFont="1" applyFill="1" applyBorder="1" applyAlignment="1" applyProtection="1">
      <alignment horizontal="right" vertical="center"/>
      <protection/>
    </xf>
    <xf numFmtId="0" fontId="0" fillId="0" borderId="13" xfId="0" applyFont="1" applyBorder="1" applyAlignment="1">
      <alignment horizontal="distributed" vertical="center"/>
    </xf>
    <xf numFmtId="0" fontId="0" fillId="0" borderId="13" xfId="0" applyFont="1" applyBorder="1" applyAlignment="1">
      <alignment vertical="center"/>
    </xf>
    <xf numFmtId="0" fontId="0" fillId="0" borderId="0" xfId="0" applyFont="1" applyFill="1" applyBorder="1" applyAlignment="1" quotePrefix="1">
      <alignment horizontal="center" vertical="center"/>
    </xf>
    <xf numFmtId="38" fontId="0" fillId="0" borderId="0" xfId="0" applyNumberFormat="1" applyFont="1" applyFill="1" applyBorder="1" applyAlignment="1">
      <alignment vertical="center"/>
    </xf>
    <xf numFmtId="0" fontId="16" fillId="0" borderId="0" xfId="0" applyFont="1" applyFill="1" applyAlignment="1">
      <alignment horizontal="center" vertical="center"/>
    </xf>
    <xf numFmtId="0" fontId="0" fillId="0" borderId="26" xfId="0" applyFont="1" applyFill="1" applyBorder="1" applyAlignment="1">
      <alignment horizontal="center" vertical="center"/>
    </xf>
    <xf numFmtId="0" fontId="0" fillId="0" borderId="12" xfId="0" applyFont="1" applyFill="1" applyBorder="1" applyAlignment="1" quotePrefix="1">
      <alignment horizontal="right" vertical="center" indent="1"/>
    </xf>
    <xf numFmtId="0" fontId="0" fillId="0" borderId="12" xfId="0" applyFont="1" applyFill="1" applyBorder="1" applyAlignment="1">
      <alignment horizontal="right" vertical="center" indent="1"/>
    </xf>
    <xf numFmtId="0" fontId="0" fillId="0" borderId="11" xfId="0" applyFont="1" applyFill="1" applyBorder="1" applyAlignment="1" quotePrefix="1">
      <alignment horizontal="right" vertical="center" indent="1"/>
    </xf>
    <xf numFmtId="0" fontId="8" fillId="0" borderId="0" xfId="0" applyFont="1" applyBorder="1" applyAlignment="1">
      <alignment horizontal="distributed" vertical="center"/>
    </xf>
    <xf numFmtId="0" fontId="8" fillId="0" borderId="12" xfId="0" applyFont="1" applyBorder="1" applyAlignment="1">
      <alignment horizontal="distributed" vertical="center"/>
    </xf>
    <xf numFmtId="0" fontId="0" fillId="0" borderId="12" xfId="0" applyFont="1" applyFill="1" applyBorder="1" applyAlignment="1">
      <alignment horizontal="distributed" vertical="center" indent="1"/>
    </xf>
    <xf numFmtId="0" fontId="15" fillId="0" borderId="12" xfId="0" applyFont="1" applyBorder="1" applyAlignment="1">
      <alignment horizontal="left" vertical="center"/>
    </xf>
    <xf numFmtId="0" fontId="9" fillId="0" borderId="22" xfId="0" applyFont="1" applyFill="1" applyBorder="1" applyAlignment="1">
      <alignment horizontal="center" vertical="center" shrinkToFit="1"/>
    </xf>
    <xf numFmtId="0" fontId="1" fillId="0" borderId="0" xfId="0" applyFont="1" applyFill="1" applyBorder="1" applyAlignment="1">
      <alignment horizontal="distributed" vertical="center" indent="1"/>
    </xf>
    <xf numFmtId="178" fontId="6" fillId="0" borderId="0" xfId="0" applyNumberFormat="1" applyFont="1" applyFill="1" applyBorder="1" applyAlignment="1" applyProtection="1">
      <alignment horizontal="distributed" vertical="center" indent="1"/>
      <protection/>
    </xf>
    <xf numFmtId="2" fontId="0" fillId="0" borderId="0" xfId="0" applyNumberFormat="1" applyFont="1" applyFill="1" applyAlignment="1" applyProtection="1">
      <alignment vertical="center"/>
      <protection/>
    </xf>
    <xf numFmtId="0" fontId="15" fillId="0" borderId="12" xfId="0" applyFont="1" applyFill="1" applyBorder="1" applyAlignment="1">
      <alignment vertical="center"/>
    </xf>
    <xf numFmtId="0" fontId="0" fillId="0" borderId="12" xfId="0" applyFill="1" applyBorder="1" applyAlignment="1">
      <alignment horizontal="left" vertical="center"/>
    </xf>
    <xf numFmtId="37" fontId="0" fillId="0" borderId="14" xfId="0" applyNumberFormat="1" applyFont="1" applyFill="1" applyBorder="1" applyAlignment="1" applyProtection="1">
      <alignment vertical="center"/>
      <protection/>
    </xf>
    <xf numFmtId="178" fontId="0" fillId="0" borderId="13" xfId="0" applyNumberFormat="1" applyFont="1" applyFill="1" applyBorder="1" applyAlignment="1" applyProtection="1">
      <alignment vertical="center"/>
      <protection/>
    </xf>
    <xf numFmtId="178" fontId="0" fillId="0" borderId="0" xfId="0" applyNumberFormat="1" applyFont="1" applyFill="1" applyAlignment="1" applyProtection="1">
      <alignment horizontal="right" vertical="center"/>
      <protection/>
    </xf>
    <xf numFmtId="0" fontId="8" fillId="0" borderId="0" xfId="0" applyFont="1" applyFill="1" applyBorder="1" applyAlignment="1">
      <alignment vertical="center"/>
    </xf>
    <xf numFmtId="0" fontId="8" fillId="0" borderId="19"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19"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37" fontId="12"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distributed" vertical="center"/>
      <protection/>
    </xf>
    <xf numFmtId="0" fontId="0" fillId="0" borderId="12" xfId="0" applyFont="1" applyFill="1" applyBorder="1" applyAlignment="1" applyProtection="1">
      <alignment horizontal="distributed" vertical="center"/>
      <protection/>
    </xf>
    <xf numFmtId="0" fontId="0" fillId="0" borderId="13" xfId="0" applyFont="1" applyFill="1" applyBorder="1" applyAlignment="1" applyProtection="1">
      <alignment vertical="center"/>
      <protection/>
    </xf>
    <xf numFmtId="0" fontId="0" fillId="0" borderId="11" xfId="0" applyFont="1" applyFill="1" applyBorder="1" applyAlignment="1" applyProtection="1">
      <alignment horizontal="distributed" vertical="center"/>
      <protection/>
    </xf>
    <xf numFmtId="178" fontId="0" fillId="0" borderId="17"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distributed" vertical="center"/>
      <protection/>
    </xf>
    <xf numFmtId="0" fontId="0" fillId="0" borderId="16" xfId="0" applyFont="1" applyFill="1" applyBorder="1" applyAlignment="1">
      <alignment vertical="center"/>
    </xf>
    <xf numFmtId="0" fontId="0" fillId="0" borderId="27" xfId="0" applyFont="1" applyFill="1" applyBorder="1" applyAlignment="1">
      <alignment vertical="center"/>
    </xf>
    <xf numFmtId="38" fontId="0" fillId="0" borderId="27" xfId="49" applyFont="1" applyFill="1" applyBorder="1" applyAlignment="1">
      <alignment horizontal="right" vertical="center"/>
    </xf>
    <xf numFmtId="38" fontId="0" fillId="0" borderId="0" xfId="49" applyFont="1" applyFill="1" applyBorder="1" applyAlignment="1">
      <alignment horizontal="right" vertical="center"/>
    </xf>
    <xf numFmtId="178" fontId="0" fillId="0" borderId="18" xfId="0" applyNumberFormat="1" applyFont="1" applyFill="1" applyBorder="1" applyAlignment="1" applyProtection="1">
      <alignment vertical="center"/>
      <protection/>
    </xf>
    <xf numFmtId="0" fontId="0" fillId="0" borderId="17" xfId="0" applyFont="1" applyFill="1" applyBorder="1" applyAlignment="1">
      <alignment vertical="center"/>
    </xf>
    <xf numFmtId="38" fontId="0" fillId="0" borderId="28" xfId="49" applyFont="1" applyFill="1" applyBorder="1" applyAlignment="1">
      <alignment vertical="center"/>
    </xf>
    <xf numFmtId="38" fontId="0" fillId="0" borderId="17" xfId="49" applyFont="1" applyFill="1" applyBorder="1" applyAlignment="1">
      <alignment vertical="center"/>
    </xf>
    <xf numFmtId="178" fontId="0" fillId="0" borderId="0" xfId="0" applyNumberFormat="1" applyFont="1" applyFill="1" applyAlignment="1" applyProtection="1">
      <alignment horizontal="center" vertical="center"/>
      <protection/>
    </xf>
    <xf numFmtId="0" fontId="9" fillId="0" borderId="0" xfId="0" applyFont="1" applyFill="1" applyBorder="1" applyAlignment="1" applyProtection="1" quotePrefix="1">
      <alignment horizontal="center" vertical="center"/>
      <protection/>
    </xf>
    <xf numFmtId="38" fontId="0" fillId="0" borderId="0" xfId="49" applyFont="1" applyFill="1" applyBorder="1" applyAlignment="1" applyProtection="1">
      <alignment horizontal="right" vertical="center"/>
      <protection/>
    </xf>
    <xf numFmtId="38" fontId="0" fillId="0" borderId="0" xfId="49" applyFont="1" applyFill="1" applyBorder="1" applyAlignment="1" applyProtection="1">
      <alignment vertical="center"/>
      <protection/>
    </xf>
    <xf numFmtId="0" fontId="9" fillId="0" borderId="12" xfId="0" applyFont="1" applyFill="1" applyBorder="1" applyAlignment="1" applyProtection="1" quotePrefix="1">
      <alignment horizontal="center" vertical="center"/>
      <protection/>
    </xf>
    <xf numFmtId="181" fontId="0" fillId="0" borderId="18" xfId="0" applyNumberFormat="1" applyFont="1" applyFill="1" applyBorder="1" applyAlignment="1" applyProtection="1">
      <alignment horizontal="right" vertical="center"/>
      <protection/>
    </xf>
    <xf numFmtId="181" fontId="0" fillId="0" borderId="0" xfId="0" applyNumberFormat="1" applyFont="1" applyFill="1" applyBorder="1" applyAlignment="1" applyProtection="1">
      <alignment horizontal="right" vertical="center"/>
      <protection/>
    </xf>
    <xf numFmtId="181" fontId="0" fillId="0" borderId="0" xfId="49" applyNumberFormat="1" applyFont="1" applyFill="1" applyBorder="1" applyAlignment="1" applyProtection="1">
      <alignment horizontal="right" vertical="center"/>
      <protection/>
    </xf>
    <xf numFmtId="0" fontId="18" fillId="0" borderId="29" xfId="0" applyFont="1" applyFill="1" applyBorder="1" applyAlignment="1" applyProtection="1">
      <alignment horizontal="center" vertical="center"/>
      <protection/>
    </xf>
    <xf numFmtId="0" fontId="18" fillId="0" borderId="30" xfId="0" applyFont="1"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0" xfId="0" applyFill="1" applyAlignment="1">
      <alignment vertical="center"/>
    </xf>
    <xf numFmtId="0" fontId="9" fillId="0" borderId="32" xfId="0" applyFont="1" applyFill="1" applyBorder="1" applyAlignment="1" applyProtection="1">
      <alignment horizontal="center" vertical="center" shrinkToFit="1"/>
      <protection/>
    </xf>
    <xf numFmtId="0" fontId="9" fillId="0" borderId="11" xfId="0" applyFont="1" applyFill="1" applyBorder="1" applyAlignment="1" applyProtection="1">
      <alignment horizontal="center" vertical="center" shrinkToFit="1"/>
      <protection/>
    </xf>
    <xf numFmtId="0" fontId="0" fillId="0" borderId="12" xfId="0" applyFont="1" applyFill="1" applyBorder="1" applyAlignment="1">
      <alignment horizontal="left" vertical="center"/>
    </xf>
    <xf numFmtId="0" fontId="0" fillId="0" borderId="23" xfId="0" applyFill="1" applyBorder="1" applyAlignment="1">
      <alignment horizontal="center" vertical="center"/>
    </xf>
    <xf numFmtId="0" fontId="0" fillId="0" borderId="33" xfId="0" applyFill="1" applyBorder="1" applyAlignment="1">
      <alignment horizontal="center" vertical="center"/>
    </xf>
    <xf numFmtId="0" fontId="0" fillId="0" borderId="0" xfId="0" applyFill="1" applyAlignment="1">
      <alignment vertical="top"/>
    </xf>
    <xf numFmtId="0" fontId="0" fillId="0" borderId="13" xfId="0" applyFont="1" applyFill="1" applyBorder="1" applyAlignment="1">
      <alignment vertical="center"/>
    </xf>
    <xf numFmtId="37" fontId="0" fillId="0" borderId="17" xfId="0" applyNumberFormat="1" applyFont="1" applyFill="1" applyBorder="1" applyAlignment="1" applyProtection="1">
      <alignment vertical="center"/>
      <protection/>
    </xf>
    <xf numFmtId="178" fontId="0" fillId="0" borderId="17" xfId="0" applyNumberFormat="1" applyFont="1" applyFill="1" applyBorder="1" applyAlignment="1" applyProtection="1">
      <alignment vertical="center"/>
      <protection/>
    </xf>
    <xf numFmtId="178" fontId="15" fillId="0" borderId="0" xfId="0" applyNumberFormat="1" applyFont="1" applyFill="1" applyAlignment="1" applyProtection="1">
      <alignment vertical="center"/>
      <protection/>
    </xf>
    <xf numFmtId="184" fontId="0" fillId="0" borderId="0" xfId="0" applyNumberFormat="1" applyFont="1" applyFill="1" applyAlignment="1" applyProtection="1">
      <alignment vertical="center"/>
      <protection/>
    </xf>
    <xf numFmtId="186" fontId="0" fillId="0" borderId="0" xfId="0" applyNumberFormat="1" applyFont="1" applyFill="1" applyAlignment="1" applyProtection="1">
      <alignment vertical="center"/>
      <protection/>
    </xf>
    <xf numFmtId="184" fontId="0" fillId="0" borderId="0" xfId="0" applyNumberFormat="1" applyFont="1" applyFill="1" applyAlignment="1" applyProtection="1">
      <alignment horizontal="right" vertical="center"/>
      <protection/>
    </xf>
    <xf numFmtId="37" fontId="0" fillId="0" borderId="13" xfId="0" applyNumberFormat="1" applyFont="1" applyFill="1" applyBorder="1" applyAlignment="1" applyProtection="1">
      <alignment vertical="center"/>
      <protection/>
    </xf>
    <xf numFmtId="186" fontId="0" fillId="0" borderId="17" xfId="0" applyNumberFormat="1" applyFont="1" applyFill="1" applyBorder="1" applyAlignment="1" applyProtection="1">
      <alignment vertical="center"/>
      <protection/>
    </xf>
    <xf numFmtId="184" fontId="15" fillId="0" borderId="0" xfId="0" applyNumberFormat="1" applyFont="1" applyFill="1" applyAlignment="1" applyProtection="1">
      <alignment vertical="center"/>
      <protection/>
    </xf>
    <xf numFmtId="186" fontId="15" fillId="0" borderId="0" xfId="0" applyNumberFormat="1" applyFont="1" applyFill="1" applyAlignment="1" applyProtection="1">
      <alignment vertical="center"/>
      <protection/>
    </xf>
    <xf numFmtId="180" fontId="0" fillId="0" borderId="0" xfId="0" applyNumberFormat="1" applyFont="1" applyFill="1" applyAlignment="1">
      <alignment vertical="center"/>
    </xf>
    <xf numFmtId="178" fontId="0" fillId="0" borderId="34" xfId="0" applyNumberFormat="1" applyFont="1" applyFill="1" applyBorder="1" applyAlignment="1" applyProtection="1">
      <alignment vertical="center"/>
      <protection/>
    </xf>
    <xf numFmtId="178" fontId="15" fillId="0" borderId="27" xfId="0" applyNumberFormat="1" applyFont="1" applyFill="1" applyBorder="1" applyAlignment="1" applyProtection="1">
      <alignment vertical="center"/>
      <protection/>
    </xf>
    <xf numFmtId="178" fontId="15" fillId="0" borderId="0" xfId="0" applyNumberFormat="1" applyFont="1" applyFill="1" applyBorder="1" applyAlignment="1" applyProtection="1">
      <alignment vertical="center"/>
      <protection/>
    </xf>
    <xf numFmtId="37" fontId="0" fillId="0" borderId="27" xfId="0" applyNumberFormat="1" applyFont="1" applyFill="1" applyBorder="1" applyAlignment="1" applyProtection="1">
      <alignment vertical="center"/>
      <protection/>
    </xf>
    <xf numFmtId="181" fontId="0" fillId="0" borderId="28" xfId="0" applyNumberFormat="1" applyFont="1" applyFill="1" applyBorder="1" applyAlignment="1" applyProtection="1">
      <alignment horizontal="right" vertical="center"/>
      <protection/>
    </xf>
    <xf numFmtId="181" fontId="0" fillId="0" borderId="17" xfId="0" applyNumberFormat="1" applyFont="1" applyFill="1" applyBorder="1" applyAlignment="1" applyProtection="1">
      <alignment horizontal="right" vertical="center"/>
      <protection/>
    </xf>
    <xf numFmtId="180" fontId="0" fillId="0" borderId="0"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80" fontId="0" fillId="0" borderId="17" xfId="0" applyNumberFormat="1" applyFont="1" applyFill="1" applyBorder="1" applyAlignment="1">
      <alignment horizontal="right" vertical="center"/>
    </xf>
    <xf numFmtId="178" fontId="0" fillId="0" borderId="17" xfId="0" applyNumberFormat="1" applyFont="1" applyFill="1" applyBorder="1" applyAlignment="1">
      <alignment horizontal="right" vertical="center"/>
    </xf>
    <xf numFmtId="180" fontId="15" fillId="0" borderId="0" xfId="0" applyNumberFormat="1" applyFont="1" applyFill="1" applyBorder="1" applyAlignment="1">
      <alignment horizontal="right" vertical="center"/>
    </xf>
    <xf numFmtId="178" fontId="15" fillId="0" borderId="0" xfId="0" applyNumberFormat="1" applyFont="1" applyFill="1" applyBorder="1" applyAlignment="1">
      <alignment horizontal="right" vertical="center"/>
    </xf>
    <xf numFmtId="37" fontId="0" fillId="0" borderId="34"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center" vertical="center"/>
      <protection/>
    </xf>
    <xf numFmtId="0" fontId="15" fillId="0" borderId="12" xfId="0" applyFont="1" applyFill="1" applyBorder="1" applyAlignment="1" applyProtection="1" quotePrefix="1">
      <alignment horizontal="center" vertical="center"/>
      <protection/>
    </xf>
    <xf numFmtId="0" fontId="0" fillId="0" borderId="12" xfId="0" applyFill="1" applyBorder="1" applyAlignment="1" applyProtection="1" quotePrefix="1">
      <alignment horizontal="center" vertical="center"/>
      <protection/>
    </xf>
    <xf numFmtId="0" fontId="9" fillId="0" borderId="0" xfId="0" applyFont="1" applyFill="1" applyAlignment="1">
      <alignment horizontal="left" vertical="center"/>
    </xf>
    <xf numFmtId="0" fontId="0" fillId="0" borderId="35"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16" fillId="0" borderId="0" xfId="0" applyFont="1" applyAlignment="1">
      <alignment horizontal="center" vertical="center"/>
    </xf>
    <xf numFmtId="0" fontId="0" fillId="0" borderId="0" xfId="0" applyFont="1" applyAlignment="1">
      <alignment horizontal="center" vertical="center"/>
    </xf>
    <xf numFmtId="0" fontId="0" fillId="0" borderId="36" xfId="0" applyFont="1" applyFill="1" applyBorder="1" applyAlignment="1" applyProtection="1">
      <alignment horizontal="center" vertical="center"/>
      <protection/>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Border="1" applyAlignment="1">
      <alignment horizontal="center" vertical="center"/>
    </xf>
    <xf numFmtId="0" fontId="0" fillId="0" borderId="35" xfId="0"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lignment horizontal="center" vertical="center"/>
    </xf>
    <xf numFmtId="0" fontId="0" fillId="0" borderId="0" xfId="0" applyFill="1" applyBorder="1" applyAlignment="1">
      <alignment horizontal="distributed" vertical="center" indent="1"/>
    </xf>
    <xf numFmtId="0" fontId="0" fillId="0" borderId="0" xfId="0" applyFont="1" applyFill="1" applyBorder="1" applyAlignment="1">
      <alignment horizontal="distributed" vertical="center" indent="1"/>
    </xf>
    <xf numFmtId="0" fontId="0" fillId="0" borderId="12" xfId="0" applyFont="1" applyFill="1" applyBorder="1" applyAlignment="1">
      <alignment horizontal="distributed" vertical="center" indent="1"/>
    </xf>
    <xf numFmtId="0" fontId="15" fillId="0" borderId="0" xfId="0" applyFont="1" applyFill="1" applyBorder="1" applyAlignment="1">
      <alignment horizontal="distributed" vertical="center" indent="1"/>
    </xf>
    <xf numFmtId="0" fontId="15" fillId="0" borderId="12" xfId="0" applyFont="1" applyFill="1" applyBorder="1" applyAlignment="1">
      <alignment horizontal="distributed" vertical="center" indent="1"/>
    </xf>
    <xf numFmtId="178" fontId="0" fillId="0" borderId="0" xfId="0" applyNumberFormat="1" applyFill="1" applyBorder="1" applyAlignment="1" applyProtection="1">
      <alignment horizontal="distributed" wrapText="1" indent="1"/>
      <protection/>
    </xf>
    <xf numFmtId="178" fontId="0" fillId="0" borderId="0" xfId="0" applyNumberFormat="1" applyFont="1" applyFill="1" applyBorder="1" applyAlignment="1" applyProtection="1">
      <alignment horizontal="distributed" wrapText="1" indent="1"/>
      <protection/>
    </xf>
    <xf numFmtId="178" fontId="0" fillId="0" borderId="12" xfId="0" applyNumberFormat="1" applyFont="1" applyFill="1" applyBorder="1" applyAlignment="1" applyProtection="1">
      <alignment horizontal="distributed" wrapText="1" indent="1"/>
      <protection/>
    </xf>
    <xf numFmtId="0" fontId="0" fillId="0" borderId="13" xfId="0" applyBorder="1" applyAlignment="1">
      <alignment horizontal="center" vertical="top" wrapText="1"/>
    </xf>
    <xf numFmtId="0" fontId="0" fillId="0" borderId="13" xfId="0" applyFont="1" applyBorder="1" applyAlignment="1">
      <alignment horizontal="center" vertical="top" wrapText="1"/>
    </xf>
    <xf numFmtId="0" fontId="0" fillId="0" borderId="11" xfId="0" applyFont="1" applyBorder="1" applyAlignment="1">
      <alignment horizontal="center" vertical="top" wrapText="1"/>
    </xf>
    <xf numFmtId="178" fontId="6" fillId="0" borderId="0" xfId="0" applyNumberFormat="1" applyFont="1" applyFill="1" applyBorder="1" applyAlignment="1" applyProtection="1">
      <alignment horizontal="distributed" vertical="center" indent="1"/>
      <protection/>
    </xf>
    <xf numFmtId="178" fontId="6" fillId="0" borderId="12" xfId="0" applyNumberFormat="1" applyFont="1" applyFill="1" applyBorder="1" applyAlignment="1" applyProtection="1">
      <alignment horizontal="distributed" vertical="center" indent="1"/>
      <protection/>
    </xf>
    <xf numFmtId="0" fontId="0" fillId="0" borderId="12" xfId="0" applyFont="1" applyBorder="1" applyAlignment="1">
      <alignment horizontal="distributed" vertical="center" indent="1"/>
    </xf>
    <xf numFmtId="0" fontId="0" fillId="0" borderId="3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8" xfId="0" applyFill="1" applyBorder="1" applyAlignment="1">
      <alignment horizontal="center" vertical="center"/>
    </xf>
    <xf numFmtId="0" fontId="0" fillId="0" borderId="38" xfId="0" applyFont="1" applyFill="1" applyBorder="1" applyAlignment="1">
      <alignment horizontal="center" vertical="center"/>
    </xf>
    <xf numFmtId="0" fontId="0" fillId="0" borderId="36" xfId="0" applyFont="1" applyBorder="1" applyAlignment="1">
      <alignment horizontal="center" vertical="center"/>
    </xf>
    <xf numFmtId="0" fontId="0" fillId="0" borderId="0"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1" xfId="0" applyFont="1" applyFill="1" applyBorder="1" applyAlignment="1">
      <alignment horizontal="center" vertical="center"/>
    </xf>
    <xf numFmtId="0" fontId="1" fillId="0" borderId="0" xfId="0" applyFont="1" applyFill="1" applyBorder="1" applyAlignment="1">
      <alignment horizontal="distributed" vertical="center" indent="1"/>
    </xf>
    <xf numFmtId="0" fontId="1" fillId="0" borderId="12" xfId="0" applyFont="1" applyBorder="1" applyAlignment="1">
      <alignment horizontal="distributed" vertical="center" indent="1"/>
    </xf>
    <xf numFmtId="0" fontId="0" fillId="0" borderId="37" xfId="0" applyFill="1" applyBorder="1" applyAlignment="1">
      <alignment horizontal="center" vertical="center"/>
    </xf>
    <xf numFmtId="0" fontId="17" fillId="0" borderId="0" xfId="0" applyFont="1" applyFill="1" applyBorder="1" applyAlignment="1">
      <alignment horizontal="center" vertical="center"/>
    </xf>
    <xf numFmtId="0" fontId="0" fillId="0" borderId="30"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1" fillId="0" borderId="12" xfId="0" applyFont="1" applyFill="1" applyBorder="1" applyAlignment="1">
      <alignment horizontal="distributed" vertical="center" indent="1"/>
    </xf>
    <xf numFmtId="0" fontId="0" fillId="0" borderId="0" xfId="0" applyFill="1" applyBorder="1" applyAlignment="1">
      <alignment horizontal="center" vertical="center"/>
    </xf>
    <xf numFmtId="0" fontId="0" fillId="0" borderId="31" xfId="0"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6" fillId="0" borderId="0" xfId="0" applyFont="1" applyFill="1" applyAlignment="1">
      <alignment horizontal="center" vertical="center"/>
    </xf>
    <xf numFmtId="0" fontId="0" fillId="0" borderId="0" xfId="0" applyFont="1" applyFill="1" applyAlignment="1">
      <alignment horizontal="center" vertical="center"/>
    </xf>
    <xf numFmtId="0" fontId="0" fillId="0" borderId="3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Font="1" applyBorder="1" applyAlignment="1">
      <alignment horizontal="center" vertical="center"/>
    </xf>
    <xf numFmtId="0" fontId="0" fillId="0" borderId="14"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3" xfId="0" applyFont="1" applyBorder="1" applyAlignment="1">
      <alignment horizontal="center" vertical="center"/>
    </xf>
    <xf numFmtId="0" fontId="0" fillId="0" borderId="36" xfId="0" applyFill="1" applyBorder="1" applyAlignment="1">
      <alignment horizontal="center" vertical="center"/>
    </xf>
    <xf numFmtId="0" fontId="0" fillId="0" borderId="38" xfId="0" applyFont="1" applyBorder="1" applyAlignment="1">
      <alignment horizontal="center" vertical="center"/>
    </xf>
    <xf numFmtId="0" fontId="0" fillId="0" borderId="13" xfId="0" applyFont="1" applyBorder="1" applyAlignment="1">
      <alignment horizontal="center" vertical="center"/>
    </xf>
    <xf numFmtId="0" fontId="6" fillId="0" borderId="31" xfId="0" applyFont="1" applyFill="1" applyBorder="1" applyAlignment="1">
      <alignment horizontal="center" vertical="center" shrinkToFit="1"/>
    </xf>
    <xf numFmtId="0" fontId="6" fillId="0" borderId="14" xfId="0" applyFont="1" applyBorder="1" applyAlignment="1">
      <alignment horizontal="center" vertical="center" shrinkToFit="1"/>
    </xf>
    <xf numFmtId="0" fontId="9" fillId="0" borderId="17" xfId="0" applyFont="1" applyFill="1" applyBorder="1" applyAlignment="1" applyProtection="1">
      <alignment horizontal="left" vertical="center" indent="2"/>
      <protection/>
    </xf>
    <xf numFmtId="0" fontId="9" fillId="0" borderId="42" xfId="0" applyFont="1" applyFill="1" applyBorder="1" applyAlignment="1" applyProtection="1" quotePrefix="1">
      <alignment horizontal="left" vertical="center" indent="2"/>
      <protection/>
    </xf>
    <xf numFmtId="0" fontId="9" fillId="0" borderId="0" xfId="0" applyFont="1" applyFill="1" applyBorder="1" applyAlignment="1" applyProtection="1">
      <alignment horizontal="left" vertical="center" indent="2"/>
      <protection/>
    </xf>
    <xf numFmtId="0" fontId="9" fillId="0" borderId="43" xfId="0" applyFont="1" applyFill="1" applyBorder="1" applyAlignment="1" applyProtection="1" quotePrefix="1">
      <alignment horizontal="left" vertical="center" indent="2"/>
      <protection/>
    </xf>
    <xf numFmtId="0" fontId="9" fillId="0" borderId="0" xfId="0" applyFont="1" applyFill="1" applyBorder="1" applyAlignment="1" applyProtection="1">
      <alignment horizontal="distributed" vertical="center"/>
      <protection/>
    </xf>
    <xf numFmtId="0" fontId="9" fillId="0" borderId="43" xfId="0" applyFont="1" applyFill="1" applyBorder="1" applyAlignment="1" applyProtection="1" quotePrefix="1">
      <alignment horizontal="distributed" vertical="center"/>
      <protection/>
    </xf>
    <xf numFmtId="0" fontId="0" fillId="0" borderId="13" xfId="0" applyFill="1" applyBorder="1" applyAlignment="1" applyProtection="1">
      <alignment horizontal="distributed" vertical="center"/>
      <protection/>
    </xf>
    <xf numFmtId="0" fontId="0" fillId="0" borderId="11" xfId="0" applyFill="1" applyBorder="1" applyAlignment="1" applyProtection="1">
      <alignment horizontal="distributed" vertical="center"/>
      <protection/>
    </xf>
    <xf numFmtId="0" fontId="0" fillId="0" borderId="0" xfId="0" applyFill="1" applyBorder="1" applyAlignment="1" applyProtection="1">
      <alignment horizontal="distributed" vertical="center"/>
      <protection/>
    </xf>
    <xf numFmtId="0" fontId="0" fillId="0" borderId="12"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15" fillId="0" borderId="0" xfId="0" applyFont="1" applyFill="1" applyBorder="1" applyAlignment="1" applyProtection="1">
      <alignment horizontal="distributed" vertical="center"/>
      <protection/>
    </xf>
    <xf numFmtId="0" fontId="15" fillId="0" borderId="12" xfId="0" applyFont="1" applyFill="1" applyBorder="1" applyAlignment="1" applyProtection="1">
      <alignment horizontal="distributed" vertical="center"/>
      <protection/>
    </xf>
    <xf numFmtId="0" fontId="0" fillId="0" borderId="0" xfId="0" applyFont="1" applyFill="1" applyBorder="1" applyAlignment="1" applyProtection="1" quotePrefix="1">
      <alignment horizontal="left" vertical="center" indent="3"/>
      <protection/>
    </xf>
    <xf numFmtId="0" fontId="0" fillId="0" borderId="12" xfId="0" applyFont="1" applyFill="1" applyBorder="1" applyAlignment="1" applyProtection="1" quotePrefix="1">
      <alignment horizontal="left" vertical="center" indent="3"/>
      <protection/>
    </xf>
    <xf numFmtId="0" fontId="0" fillId="0" borderId="0" xfId="0" applyFill="1" applyAlignment="1">
      <alignment horizontal="distributed" vertical="center" indent="1"/>
    </xf>
    <xf numFmtId="0" fontId="0" fillId="0" borderId="43" xfId="0" applyFont="1" applyFill="1" applyBorder="1" applyAlignment="1">
      <alignment horizontal="distributed" vertical="center" indent="1"/>
    </xf>
    <xf numFmtId="0" fontId="0" fillId="0" borderId="0" xfId="0" applyFont="1" applyFill="1" applyBorder="1" applyAlignment="1" applyProtection="1">
      <alignment horizontal="left" vertical="center" indent="3"/>
      <protection/>
    </xf>
    <xf numFmtId="0" fontId="0" fillId="0" borderId="12" xfId="0" applyFont="1" applyFill="1" applyBorder="1" applyAlignment="1" applyProtection="1">
      <alignment horizontal="left" vertical="center" indent="3"/>
      <protection/>
    </xf>
    <xf numFmtId="0" fontId="0" fillId="0" borderId="0" xfId="0" applyFill="1" applyAlignment="1">
      <alignment horizontal="center" vertical="center"/>
    </xf>
    <xf numFmtId="0" fontId="0" fillId="0" borderId="38" xfId="0"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15" fillId="0" borderId="20" xfId="0" applyFont="1" applyFill="1" applyBorder="1" applyAlignment="1" applyProtection="1">
      <alignment horizontal="distributed" vertical="center"/>
      <protection/>
    </xf>
    <xf numFmtId="0" fontId="15" fillId="0" borderId="25" xfId="0" applyFont="1" applyFill="1" applyBorder="1" applyAlignment="1" applyProtection="1">
      <alignment horizontal="distributed" vertical="center"/>
      <protection/>
    </xf>
    <xf numFmtId="0" fontId="0" fillId="0" borderId="31" xfId="0"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38" fontId="15" fillId="0" borderId="0" xfId="49" applyFont="1" applyFill="1" applyBorder="1" applyAlignment="1">
      <alignment horizontal="right" vertical="center"/>
    </xf>
    <xf numFmtId="38" fontId="0" fillId="0" borderId="0" xfId="49" applyFont="1" applyFill="1" applyBorder="1" applyAlignment="1">
      <alignment horizontal="right" vertical="center"/>
    </xf>
    <xf numFmtId="38" fontId="15" fillId="0" borderId="27" xfId="49" applyFont="1" applyFill="1" applyBorder="1" applyAlignment="1">
      <alignment horizontal="right" vertical="center"/>
    </xf>
    <xf numFmtId="38" fontId="0" fillId="0" borderId="27" xfId="49" applyFont="1" applyFill="1" applyBorder="1" applyAlignment="1">
      <alignment horizontal="right" vertical="center"/>
    </xf>
    <xf numFmtId="0" fontId="0" fillId="0" borderId="12" xfId="0" applyFill="1" applyBorder="1" applyAlignment="1" applyProtection="1">
      <alignment horizontal="distributed" vertical="center"/>
      <protection/>
    </xf>
    <xf numFmtId="0" fontId="0" fillId="0" borderId="29"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15" fillId="0" borderId="20" xfId="0" applyFont="1" applyFill="1" applyBorder="1" applyAlignment="1" applyProtection="1">
      <alignment horizontal="left" vertical="center" indent="1"/>
      <protection/>
    </xf>
    <xf numFmtId="0" fontId="15" fillId="0" borderId="20" xfId="0" applyFont="1" applyBorder="1" applyAlignment="1">
      <alignment horizontal="left" vertical="center" indent="1"/>
    </xf>
    <xf numFmtId="0" fontId="0" fillId="0" borderId="44" xfId="0"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1" xfId="0" applyFont="1" applyFill="1" applyBorder="1" applyAlignment="1" applyProtection="1">
      <alignment horizontal="center" vertical="center"/>
      <protection/>
    </xf>
    <xf numFmtId="0" fontId="0" fillId="0" borderId="20" xfId="0" applyFill="1" applyBorder="1" applyAlignment="1" applyProtection="1">
      <alignment horizontal="distributed" vertical="center"/>
      <protection/>
    </xf>
    <xf numFmtId="0" fontId="0" fillId="0" borderId="25" xfId="0" applyFont="1" applyFill="1" applyBorder="1" applyAlignment="1" applyProtection="1">
      <alignment horizontal="distributed" vertical="center"/>
      <protection/>
    </xf>
    <xf numFmtId="0" fontId="0" fillId="0" borderId="45" xfId="0" applyFill="1" applyBorder="1" applyAlignment="1">
      <alignment horizontal="center" vertical="center"/>
    </xf>
    <xf numFmtId="0" fontId="0" fillId="0" borderId="1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43" xfId="0" applyFont="1" applyFill="1" applyBorder="1" applyAlignment="1">
      <alignment horizontal="center" vertical="center"/>
    </xf>
    <xf numFmtId="0" fontId="0" fillId="0" borderId="49" xfId="0" applyFont="1" applyFill="1" applyBorder="1" applyAlignment="1">
      <alignment horizontal="center" vertical="center"/>
    </xf>
    <xf numFmtId="0" fontId="4" fillId="0" borderId="0" xfId="0" applyFont="1"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29" xfId="0" applyFont="1" applyFill="1" applyBorder="1" applyAlignment="1" applyProtection="1">
      <alignment horizontal="center" vertical="center" shrinkToFit="1"/>
      <protection/>
    </xf>
    <xf numFmtId="0" fontId="0" fillId="0" borderId="30" xfId="0" applyFont="1" applyFill="1" applyBorder="1" applyAlignment="1" applyProtection="1">
      <alignment horizontal="center" vertical="center" shrinkToFit="1"/>
      <protection/>
    </xf>
    <xf numFmtId="0" fontId="15" fillId="0" borderId="0" xfId="0" applyFont="1" applyFill="1" applyBorder="1" applyAlignment="1" applyProtection="1">
      <alignment horizontal="left" vertical="center" indent="1"/>
      <protection/>
    </xf>
    <xf numFmtId="0" fontId="15" fillId="0" borderId="0" xfId="0" applyFont="1" applyAlignment="1">
      <alignment horizontal="left" vertical="center" indent="1"/>
    </xf>
    <xf numFmtId="0" fontId="0" fillId="33" borderId="0" xfId="0" applyFill="1" applyBorder="1" applyAlignment="1">
      <alignment horizontal="center" vertical="center"/>
    </xf>
    <xf numFmtId="0" fontId="0" fillId="33" borderId="0" xfId="0" applyFont="1" applyFill="1" applyBorder="1" applyAlignment="1">
      <alignment horizontal="center" vertical="center"/>
    </xf>
    <xf numFmtId="38" fontId="15" fillId="0" borderId="15" xfId="49" applyFont="1" applyFill="1" applyBorder="1" applyAlignment="1">
      <alignment horizontal="right" vertical="center"/>
    </xf>
    <xf numFmtId="38" fontId="15" fillId="0" borderId="0" xfId="49" applyFont="1" applyFill="1" applyAlignment="1">
      <alignment horizontal="right" vertical="center"/>
    </xf>
    <xf numFmtId="38" fontId="0" fillId="0" borderId="0" xfId="49" applyFont="1" applyFill="1" applyAlignment="1">
      <alignment horizontal="right" vertical="center"/>
    </xf>
    <xf numFmtId="38" fontId="0" fillId="0" borderId="0" xfId="0" applyNumberFormat="1" applyFont="1" applyFill="1" applyBorder="1" applyAlignment="1">
      <alignment vertical="center"/>
    </xf>
    <xf numFmtId="0" fontId="0" fillId="0" borderId="0" xfId="0" applyFont="1" applyFill="1" applyAlignment="1">
      <alignment vertical="center"/>
    </xf>
    <xf numFmtId="38" fontId="15" fillId="0" borderId="20" xfId="0" applyNumberFormat="1" applyFont="1" applyFill="1" applyBorder="1" applyAlignment="1" applyProtection="1">
      <alignment vertical="center"/>
      <protection/>
    </xf>
    <xf numFmtId="0" fontId="15" fillId="0" borderId="0" xfId="0" applyFont="1" applyFill="1" applyAlignment="1">
      <alignment vertical="center"/>
    </xf>
    <xf numFmtId="37" fontId="0" fillId="0" borderId="0" xfId="0" applyNumberFormat="1" applyFont="1" applyFill="1" applyAlignment="1" applyProtection="1">
      <alignment vertical="center"/>
      <protection/>
    </xf>
    <xf numFmtId="0" fontId="6" fillId="33" borderId="50" xfId="0" applyFont="1" applyFill="1" applyBorder="1" applyAlignment="1">
      <alignment horizontal="center" vertical="center"/>
    </xf>
    <xf numFmtId="0" fontId="6" fillId="33" borderId="51"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34" xfId="0" applyFont="1" applyFill="1" applyBorder="1" applyAlignment="1">
      <alignment horizontal="center" vertical="center"/>
    </xf>
    <xf numFmtId="0" fontId="9" fillId="33" borderId="52" xfId="0" applyFont="1" applyFill="1" applyBorder="1" applyAlignment="1">
      <alignment horizontal="left" vertical="center" wrapText="1"/>
    </xf>
    <xf numFmtId="0" fontId="9" fillId="33" borderId="27" xfId="0" applyFont="1" applyFill="1" applyBorder="1" applyAlignment="1">
      <alignment horizontal="left" vertical="center" wrapText="1"/>
    </xf>
    <xf numFmtId="0" fontId="9" fillId="33" borderId="53" xfId="0" applyFont="1" applyFill="1" applyBorder="1" applyAlignment="1">
      <alignment horizontal="left" vertical="center" wrapText="1"/>
    </xf>
    <xf numFmtId="0" fontId="9" fillId="33" borderId="54" xfId="0" applyFont="1" applyFill="1" applyBorder="1" applyAlignment="1">
      <alignment horizontal="left" vertical="center" wrapText="1"/>
    </xf>
    <xf numFmtId="0" fontId="9" fillId="33" borderId="50" xfId="0" applyFont="1" applyFill="1" applyBorder="1" applyAlignment="1">
      <alignment horizontal="left" vertical="center" wrapText="1"/>
    </xf>
    <xf numFmtId="0" fontId="9" fillId="33" borderId="51" xfId="0" applyFont="1" applyFill="1" applyBorder="1" applyAlignment="1">
      <alignment horizontal="left" vertical="center" wrapText="1"/>
    </xf>
    <xf numFmtId="0" fontId="9" fillId="33" borderId="55" xfId="0" applyFont="1" applyFill="1" applyBorder="1" applyAlignment="1">
      <alignment horizontal="left" vertical="center" wrapText="1"/>
    </xf>
    <xf numFmtId="0" fontId="9" fillId="33" borderId="56" xfId="0" applyFont="1" applyFill="1" applyBorder="1" applyAlignment="1">
      <alignment horizontal="left" vertical="center" wrapText="1"/>
    </xf>
    <xf numFmtId="0" fontId="9" fillId="33" borderId="26" xfId="0" applyFont="1" applyFill="1" applyBorder="1" applyAlignment="1">
      <alignment horizontal="left" vertical="center" wrapText="1"/>
    </xf>
    <xf numFmtId="0" fontId="0" fillId="33" borderId="34"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59" xfId="0"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60" xfId="0" applyFill="1" applyBorder="1" applyAlignment="1">
      <alignment horizontal="center" vertical="center"/>
    </xf>
    <xf numFmtId="0" fontId="0" fillId="0" borderId="0" xfId="0" applyFont="1" applyFill="1" applyBorder="1" applyAlignment="1">
      <alignment horizontal="distributed" vertical="center"/>
    </xf>
    <xf numFmtId="0" fontId="0" fillId="0" borderId="12" xfId="0" applyFont="1" applyFill="1" applyBorder="1" applyAlignment="1">
      <alignment horizontal="distributed" vertical="center"/>
    </xf>
    <xf numFmtId="0" fontId="7" fillId="0" borderId="0" xfId="0" applyFont="1" applyFill="1" applyBorder="1" applyAlignment="1" applyProtection="1">
      <alignment horizontal="center" vertical="center"/>
      <protection/>
    </xf>
    <xf numFmtId="0" fontId="0" fillId="0" borderId="38" xfId="0" applyFont="1" applyFill="1"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3"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61" xfId="0" applyFill="1"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33" borderId="64" xfId="0" applyFill="1" applyBorder="1" applyAlignment="1">
      <alignment horizontal="center" vertical="center"/>
    </xf>
    <xf numFmtId="0" fontId="0" fillId="33" borderId="30" xfId="0" applyFill="1" applyBorder="1" applyAlignment="1">
      <alignment horizontal="center" vertical="center"/>
    </xf>
    <xf numFmtId="0" fontId="6" fillId="33" borderId="65"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57" xfId="0" applyFont="1" applyFill="1" applyBorder="1" applyAlignment="1">
      <alignment horizontal="center" vertical="center"/>
    </xf>
    <xf numFmtId="0" fontId="0" fillId="33" borderId="0" xfId="0" applyFont="1" applyFill="1" applyAlignment="1">
      <alignment horizontal="center" vertical="center"/>
    </xf>
    <xf numFmtId="0" fontId="0" fillId="33" borderId="12" xfId="0" applyFont="1" applyFill="1" applyBorder="1" applyAlignment="1">
      <alignment horizontal="center" vertical="center"/>
    </xf>
    <xf numFmtId="0" fontId="0" fillId="33" borderId="0" xfId="0" applyFont="1" applyFill="1" applyAlignment="1">
      <alignment horizontal="distributed" vertical="center"/>
    </xf>
    <xf numFmtId="0" fontId="0" fillId="33" borderId="12" xfId="0" applyFont="1" applyFill="1" applyBorder="1" applyAlignment="1">
      <alignment horizontal="distributed" vertical="center"/>
    </xf>
    <xf numFmtId="0" fontId="0" fillId="0" borderId="0" xfId="0" applyFont="1" applyFill="1" applyAlignment="1">
      <alignment horizontal="distributed" vertical="center"/>
    </xf>
    <xf numFmtId="0" fontId="0" fillId="0" borderId="31" xfId="0" applyFont="1" applyFill="1" applyBorder="1" applyAlignment="1">
      <alignment horizontal="distributed" vertical="center"/>
    </xf>
    <xf numFmtId="0" fontId="0" fillId="0" borderId="38" xfId="0" applyFont="1" applyFill="1" applyBorder="1" applyAlignment="1">
      <alignment horizontal="distributed" vertical="center"/>
    </xf>
    <xf numFmtId="0" fontId="15" fillId="0" borderId="20" xfId="0" applyFont="1" applyFill="1" applyBorder="1" applyAlignment="1">
      <alignment horizontal="distributed" vertical="center"/>
    </xf>
    <xf numFmtId="0" fontId="15" fillId="0" borderId="25" xfId="0" applyFont="1" applyFill="1" applyBorder="1" applyAlignment="1">
      <alignment horizontal="distributed" vertical="center"/>
    </xf>
    <xf numFmtId="0" fontId="0" fillId="0" borderId="1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4"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12" xfId="0" applyFont="1" applyFill="1" applyBorder="1" applyAlignment="1">
      <alignment horizontal="left" vertical="center"/>
    </xf>
    <xf numFmtId="0" fontId="0" fillId="0" borderId="0" xfId="0" applyFont="1" applyFill="1" applyAlignment="1">
      <alignment horizontal="left" wrapText="1"/>
    </xf>
    <xf numFmtId="0" fontId="0" fillId="0" borderId="0" xfId="0" applyAlignment="1">
      <alignment horizontal="left" wrapText="1"/>
    </xf>
    <xf numFmtId="0" fontId="0" fillId="0" borderId="12" xfId="0" applyBorder="1" applyAlignment="1">
      <alignment horizontal="left" wrapText="1"/>
    </xf>
    <xf numFmtId="37" fontId="0" fillId="0" borderId="0" xfId="0" applyNumberFormat="1" applyFont="1" applyFill="1" applyAlignment="1" applyProtection="1">
      <alignment vertical="center"/>
      <protection/>
    </xf>
    <xf numFmtId="0" fontId="0" fillId="0" borderId="13" xfId="0" applyFill="1" applyBorder="1" applyAlignment="1">
      <alignment horizontal="left" vertical="center"/>
    </xf>
    <xf numFmtId="0" fontId="0" fillId="0" borderId="13"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Alignment="1">
      <alignment horizontal="center" vertical="center"/>
    </xf>
    <xf numFmtId="0" fontId="0" fillId="0" borderId="3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0" xfId="0" applyFont="1" applyFill="1" applyBorder="1" applyAlignment="1">
      <alignment vertical="center" wrapText="1"/>
    </xf>
    <xf numFmtId="0" fontId="15" fillId="0" borderId="20" xfId="0" applyFont="1" applyFill="1" applyBorder="1" applyAlignment="1">
      <alignment vertical="center"/>
    </xf>
    <xf numFmtId="0" fontId="15" fillId="0" borderId="25" xfId="0" applyFont="1" applyFill="1" applyBorder="1" applyAlignment="1">
      <alignment vertical="center"/>
    </xf>
    <xf numFmtId="37" fontId="15" fillId="0" borderId="20" xfId="0" applyNumberFormat="1" applyFont="1" applyFill="1" applyBorder="1" applyAlignment="1" applyProtection="1">
      <alignment vertical="center"/>
      <protection/>
    </xf>
    <xf numFmtId="37" fontId="15" fillId="0" borderId="20" xfId="0" applyNumberFormat="1" applyFont="1" applyFill="1" applyBorder="1" applyAlignment="1" applyProtection="1">
      <alignment horizontal="right" vertical="center"/>
      <protection/>
    </xf>
    <xf numFmtId="0" fontId="15" fillId="0" borderId="0" xfId="0" applyFont="1" applyFill="1" applyAlignment="1">
      <alignment horizontal="right" vertical="center"/>
    </xf>
    <xf numFmtId="38" fontId="0" fillId="0" borderId="0" xfId="0" applyNumberFormat="1" applyFont="1" applyFill="1" applyBorder="1" applyAlignment="1" applyProtection="1">
      <alignment vertical="center"/>
      <protection/>
    </xf>
    <xf numFmtId="0" fontId="0" fillId="0" borderId="31" xfId="0" applyFill="1" applyBorder="1" applyAlignment="1">
      <alignment horizontal="center" vertical="center"/>
    </xf>
    <xf numFmtId="0" fontId="0" fillId="0" borderId="22" xfId="0" applyFill="1" applyBorder="1" applyAlignment="1">
      <alignment horizontal="center" vertical="center"/>
    </xf>
    <xf numFmtId="0" fontId="0" fillId="0" borderId="3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0" xfId="0" applyFill="1" applyBorder="1" applyAlignment="1">
      <alignment horizontal="left" vertical="center"/>
    </xf>
    <xf numFmtId="0" fontId="0" fillId="0" borderId="0" xfId="0" applyFont="1" applyFill="1" applyBorder="1" applyAlignment="1">
      <alignment horizontal="lef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37" fontId="0" fillId="0" borderId="0" xfId="0" applyNumberFormat="1" applyFont="1" applyFill="1" applyBorder="1" applyAlignment="1" applyProtection="1">
      <alignment vertical="center"/>
      <protection/>
    </xf>
    <xf numFmtId="0" fontId="15" fillId="0" borderId="0" xfId="0" applyFont="1" applyBorder="1" applyAlignment="1">
      <alignment horizontal="distributed" vertical="center"/>
    </xf>
    <xf numFmtId="0" fontId="15" fillId="0" borderId="12" xfId="0" applyFont="1" applyBorder="1" applyAlignment="1">
      <alignment horizontal="distributed" vertical="center"/>
    </xf>
    <xf numFmtId="37" fontId="0" fillId="0" borderId="0" xfId="0" applyNumberFormat="1" applyFont="1" applyFill="1" applyBorder="1" applyAlignment="1" applyProtection="1">
      <alignment horizontal="right" vertical="center"/>
      <protection/>
    </xf>
    <xf numFmtId="0" fontId="0" fillId="0" borderId="0" xfId="0" applyFont="1" applyFill="1" applyAlignment="1">
      <alignment horizontal="right" vertical="center"/>
    </xf>
    <xf numFmtId="37" fontId="0" fillId="0" borderId="0" xfId="0" applyNumberFormat="1" applyFont="1" applyFill="1" applyAlignment="1" applyProtection="1">
      <alignment horizontal="right" vertical="center"/>
      <protection/>
    </xf>
    <xf numFmtId="37" fontId="0" fillId="0" borderId="18" xfId="0" applyNumberFormat="1" applyFont="1" applyFill="1" applyBorder="1" applyAlignment="1" applyProtection="1">
      <alignment vertical="center"/>
      <protection/>
    </xf>
    <xf numFmtId="0" fontId="0" fillId="0" borderId="18" xfId="0" applyFont="1" applyFill="1" applyBorder="1" applyAlignment="1">
      <alignment vertical="center"/>
    </xf>
    <xf numFmtId="0" fontId="0" fillId="0" borderId="0" xfId="0" applyFont="1" applyFill="1" applyBorder="1" applyAlignment="1">
      <alignment horizontal="right" vertical="center"/>
    </xf>
    <xf numFmtId="38" fontId="15" fillId="0" borderId="0" xfId="0" applyNumberFormat="1" applyFont="1" applyFill="1" applyBorder="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60"/>
  <sheetViews>
    <sheetView tabSelected="1" zoomScale="80" zoomScaleNormal="80" zoomScalePageLayoutView="0" workbookViewId="0" topLeftCell="A1">
      <selection activeCell="A4" sqref="A4:I4"/>
    </sheetView>
  </sheetViews>
  <sheetFormatPr defaultColWidth="10.59765625" defaultRowHeight="15"/>
  <cols>
    <col min="1" max="1" width="15.5" style="62" customWidth="1"/>
    <col min="2" max="2" width="12.59765625" style="62" customWidth="1"/>
    <col min="3" max="3" width="13.59765625" style="62" customWidth="1"/>
    <col min="4" max="8" width="12.59765625" style="62" customWidth="1"/>
    <col min="9" max="9" width="13.59765625" style="62" customWidth="1"/>
    <col min="10" max="10" width="12.59765625" style="62" customWidth="1"/>
    <col min="11" max="11" width="14" style="62" customWidth="1"/>
    <col min="12" max="12" width="12.59765625" style="62" customWidth="1"/>
    <col min="13" max="13" width="13.5" style="62" customWidth="1"/>
    <col min="14" max="16" width="12.59765625" style="62" customWidth="1"/>
    <col min="17" max="17" width="13.5" style="62" customWidth="1"/>
    <col min="18" max="19" width="12.59765625" style="62" customWidth="1"/>
    <col min="20" max="20" width="5.59765625" style="62" customWidth="1"/>
    <col min="21" max="16384" width="10.59765625" style="62" customWidth="1"/>
  </cols>
  <sheetData>
    <row r="1" spans="1:19" s="61" customFormat="1" ht="19.5" customHeight="1">
      <c r="A1" s="4" t="s">
        <v>221</v>
      </c>
      <c r="S1" s="5" t="s">
        <v>104</v>
      </c>
    </row>
    <row r="2" spans="1:20" ht="24.75" customHeight="1">
      <c r="A2" s="195" t="s">
        <v>124</v>
      </c>
      <c r="B2" s="195"/>
      <c r="C2" s="195"/>
      <c r="D2" s="195"/>
      <c r="E2" s="195"/>
      <c r="F2" s="195"/>
      <c r="G2" s="195"/>
      <c r="H2" s="195"/>
      <c r="I2" s="195"/>
      <c r="J2" s="195"/>
      <c r="K2" s="195"/>
      <c r="L2" s="195"/>
      <c r="M2" s="195"/>
      <c r="N2" s="195"/>
      <c r="O2" s="195"/>
      <c r="P2" s="195"/>
      <c r="Q2" s="195"/>
      <c r="R2" s="195"/>
      <c r="S2" s="195"/>
      <c r="T2" s="195"/>
    </row>
    <row r="3" spans="1:20" ht="19.5" customHeight="1">
      <c r="A3" s="198" t="s">
        <v>123</v>
      </c>
      <c r="B3" s="198"/>
      <c r="C3" s="198"/>
      <c r="D3" s="198"/>
      <c r="E3" s="198"/>
      <c r="F3" s="198"/>
      <c r="G3" s="198"/>
      <c r="H3" s="198"/>
      <c r="I3" s="198"/>
      <c r="J3" s="198"/>
      <c r="K3" s="198"/>
      <c r="L3" s="198"/>
      <c r="M3" s="198"/>
      <c r="N3" s="198"/>
      <c r="O3" s="198"/>
      <c r="P3" s="198"/>
      <c r="Q3" s="198"/>
      <c r="R3" s="198"/>
      <c r="S3" s="198"/>
      <c r="T3" s="27"/>
    </row>
    <row r="4" spans="1:19" ht="19.5" customHeight="1">
      <c r="A4" s="196" t="s">
        <v>125</v>
      </c>
      <c r="B4" s="197"/>
      <c r="C4" s="197"/>
      <c r="D4" s="197"/>
      <c r="E4" s="197"/>
      <c r="F4" s="197"/>
      <c r="G4" s="197"/>
      <c r="H4" s="197"/>
      <c r="I4" s="197"/>
      <c r="J4" s="64"/>
      <c r="K4" s="196" t="s">
        <v>126</v>
      </c>
      <c r="L4" s="197"/>
      <c r="M4" s="197"/>
      <c r="N4" s="197"/>
      <c r="O4" s="197"/>
      <c r="P4" s="197"/>
      <c r="Q4" s="197"/>
      <c r="R4" s="197"/>
      <c r="S4" s="197"/>
    </row>
    <row r="5" spans="1:19" ht="18" customHeight="1" thickBot="1">
      <c r="A5" s="65"/>
      <c r="B5" s="64"/>
      <c r="C5" s="64"/>
      <c r="D5" s="64"/>
      <c r="E5" s="64"/>
      <c r="F5" s="64"/>
      <c r="G5" s="64"/>
      <c r="H5" s="64"/>
      <c r="I5" s="66" t="s">
        <v>94</v>
      </c>
      <c r="J5" s="66"/>
      <c r="L5" s="64"/>
      <c r="M5" s="64"/>
      <c r="N5" s="64"/>
      <c r="O5" s="64"/>
      <c r="P5" s="64"/>
      <c r="Q5" s="64"/>
      <c r="R5" s="64"/>
      <c r="S5" s="66" t="s">
        <v>94</v>
      </c>
    </row>
    <row r="6" spans="1:19" ht="18" customHeight="1">
      <c r="A6" s="201" t="s">
        <v>0</v>
      </c>
      <c r="B6" s="193" t="s">
        <v>15</v>
      </c>
      <c r="C6" s="194"/>
      <c r="D6" s="193" t="s">
        <v>1</v>
      </c>
      <c r="E6" s="194"/>
      <c r="F6" s="193" t="s">
        <v>2</v>
      </c>
      <c r="G6" s="194"/>
      <c r="H6" s="205" t="s">
        <v>127</v>
      </c>
      <c r="I6" s="206"/>
      <c r="J6" s="64"/>
      <c r="K6" s="201" t="s">
        <v>0</v>
      </c>
      <c r="L6" s="206" t="s">
        <v>16</v>
      </c>
      <c r="M6" s="203"/>
      <c r="N6" s="193" t="s">
        <v>3</v>
      </c>
      <c r="O6" s="203"/>
      <c r="P6" s="193" t="s">
        <v>4</v>
      </c>
      <c r="Q6" s="203"/>
      <c r="R6" s="193" t="s">
        <v>5</v>
      </c>
      <c r="S6" s="204"/>
    </row>
    <row r="7" spans="1:19" ht="18" customHeight="1">
      <c r="A7" s="207"/>
      <c r="B7" s="68" t="s">
        <v>119</v>
      </c>
      <c r="C7" s="68" t="s">
        <v>14</v>
      </c>
      <c r="D7" s="68" t="s">
        <v>119</v>
      </c>
      <c r="E7" s="68" t="s">
        <v>14</v>
      </c>
      <c r="F7" s="68" t="s">
        <v>119</v>
      </c>
      <c r="G7" s="68" t="s">
        <v>14</v>
      </c>
      <c r="H7" s="68" t="s">
        <v>119</v>
      </c>
      <c r="I7" s="69" t="s">
        <v>14</v>
      </c>
      <c r="J7" s="35"/>
      <c r="K7" s="202"/>
      <c r="L7" s="68" t="s">
        <v>119</v>
      </c>
      <c r="M7" s="68" t="s">
        <v>14</v>
      </c>
      <c r="N7" s="68" t="s">
        <v>119</v>
      </c>
      <c r="O7" s="68" t="s">
        <v>14</v>
      </c>
      <c r="P7" s="68" t="s">
        <v>119</v>
      </c>
      <c r="Q7" s="68" t="s">
        <v>14</v>
      </c>
      <c r="R7" s="68" t="s">
        <v>119</v>
      </c>
      <c r="S7" s="69" t="s">
        <v>14</v>
      </c>
    </row>
    <row r="8" spans="1:19" ht="18" customHeight="1">
      <c r="A8" s="75" t="s">
        <v>128</v>
      </c>
      <c r="B8" s="33">
        <f aca="true" t="shared" si="0" ref="B8:C11">SUM(D8,F8,H8)</f>
        <v>2618847</v>
      </c>
      <c r="C8" s="33">
        <f t="shared" si="0"/>
        <v>41115152</v>
      </c>
      <c r="D8" s="33">
        <v>23392</v>
      </c>
      <c r="E8" s="33">
        <v>535226</v>
      </c>
      <c r="F8" s="33">
        <v>172920</v>
      </c>
      <c r="G8" s="33">
        <v>4674030</v>
      </c>
      <c r="H8" s="33">
        <v>2422535</v>
      </c>
      <c r="I8" s="33">
        <v>35905896</v>
      </c>
      <c r="J8" s="33"/>
      <c r="K8" s="75" t="s">
        <v>128</v>
      </c>
      <c r="L8" s="33">
        <v>1181831</v>
      </c>
      <c r="M8" s="33">
        <v>16005395</v>
      </c>
      <c r="N8" s="33">
        <v>426672</v>
      </c>
      <c r="O8" s="33">
        <v>11096344</v>
      </c>
      <c r="P8" s="33">
        <v>1005967</v>
      </c>
      <c r="Q8" s="33">
        <v>13973971</v>
      </c>
      <c r="R8" s="33">
        <v>4377</v>
      </c>
      <c r="S8" s="33">
        <v>39442</v>
      </c>
    </row>
    <row r="9" spans="1:19" ht="18" customHeight="1">
      <c r="A9" s="191" t="s">
        <v>216</v>
      </c>
      <c r="B9" s="33">
        <f t="shared" si="0"/>
        <v>2486851</v>
      </c>
      <c r="C9" s="33">
        <f t="shared" si="0"/>
        <v>38999146</v>
      </c>
      <c r="D9" s="33">
        <v>42535</v>
      </c>
      <c r="E9" s="33">
        <v>880210</v>
      </c>
      <c r="F9" s="33">
        <v>180901</v>
      </c>
      <c r="G9" s="33">
        <v>4130868</v>
      </c>
      <c r="H9" s="33">
        <v>2263415</v>
      </c>
      <c r="I9" s="33">
        <v>33988068</v>
      </c>
      <c r="J9" s="33"/>
      <c r="K9" s="191" t="s">
        <v>216</v>
      </c>
      <c r="L9" s="33">
        <v>1206192</v>
      </c>
      <c r="M9" s="33">
        <v>17777933</v>
      </c>
      <c r="N9" s="33">
        <v>422527</v>
      </c>
      <c r="O9" s="33">
        <v>9694661</v>
      </c>
      <c r="P9" s="33">
        <v>850015</v>
      </c>
      <c r="Q9" s="33">
        <v>11430120</v>
      </c>
      <c r="R9" s="33">
        <v>8117</v>
      </c>
      <c r="S9" s="33">
        <v>96432</v>
      </c>
    </row>
    <row r="10" spans="1:19" ht="18" customHeight="1">
      <c r="A10" s="191" t="s">
        <v>217</v>
      </c>
      <c r="B10" s="33">
        <f t="shared" si="0"/>
        <v>2612419</v>
      </c>
      <c r="C10" s="33">
        <f t="shared" si="0"/>
        <v>42740025</v>
      </c>
      <c r="D10" s="33">
        <v>80735</v>
      </c>
      <c r="E10" s="33">
        <v>1595688</v>
      </c>
      <c r="F10" s="33">
        <v>217061</v>
      </c>
      <c r="G10" s="33">
        <v>5846141</v>
      </c>
      <c r="H10" s="33">
        <v>2314623</v>
      </c>
      <c r="I10" s="33">
        <v>35298196</v>
      </c>
      <c r="J10" s="33"/>
      <c r="K10" s="191" t="s">
        <v>217</v>
      </c>
      <c r="L10" s="33">
        <v>1198696</v>
      </c>
      <c r="M10" s="33">
        <v>18488685</v>
      </c>
      <c r="N10" s="33">
        <v>457328</v>
      </c>
      <c r="O10" s="33">
        <v>11161574</v>
      </c>
      <c r="P10" s="33">
        <v>951482</v>
      </c>
      <c r="Q10" s="33">
        <v>13063214</v>
      </c>
      <c r="R10" s="33">
        <v>4913</v>
      </c>
      <c r="S10" s="33">
        <v>26552</v>
      </c>
    </row>
    <row r="11" spans="1:19" ht="18" customHeight="1">
      <c r="A11" s="191" t="s">
        <v>218</v>
      </c>
      <c r="B11" s="33">
        <f t="shared" si="0"/>
        <v>2574627</v>
      </c>
      <c r="C11" s="33">
        <f t="shared" si="0"/>
        <v>40508354</v>
      </c>
      <c r="D11" s="33">
        <v>28512</v>
      </c>
      <c r="E11" s="33">
        <v>527485</v>
      </c>
      <c r="F11" s="33">
        <v>268487</v>
      </c>
      <c r="G11" s="33">
        <v>7205370</v>
      </c>
      <c r="H11" s="33">
        <v>2277628</v>
      </c>
      <c r="I11" s="33">
        <v>32775499</v>
      </c>
      <c r="J11" s="33"/>
      <c r="K11" s="191" t="s">
        <v>218</v>
      </c>
      <c r="L11" s="33">
        <v>1120880</v>
      </c>
      <c r="M11" s="33">
        <v>17553675</v>
      </c>
      <c r="N11" s="33">
        <v>412936</v>
      </c>
      <c r="O11" s="33">
        <v>9004804</v>
      </c>
      <c r="P11" s="33">
        <v>1031040</v>
      </c>
      <c r="Q11" s="33">
        <v>13821478</v>
      </c>
      <c r="R11" s="33">
        <v>9771</v>
      </c>
      <c r="S11" s="33">
        <v>128397</v>
      </c>
    </row>
    <row r="12" spans="1:19" ht="18" customHeight="1">
      <c r="A12" s="190" t="s">
        <v>220</v>
      </c>
      <c r="B12" s="24">
        <f>SUM(B14:B27)</f>
        <v>2717269</v>
      </c>
      <c r="C12" s="24">
        <f>SUM(C14:C27)</f>
        <v>42398356</v>
      </c>
      <c r="D12" s="24">
        <f aca="true" t="shared" si="1" ref="D12:I12">SUM(D14:D27)</f>
        <v>24114</v>
      </c>
      <c r="E12" s="24">
        <f t="shared" si="1"/>
        <v>475982</v>
      </c>
      <c r="F12" s="24">
        <f t="shared" si="1"/>
        <v>183804</v>
      </c>
      <c r="G12" s="24">
        <f t="shared" si="1"/>
        <v>3698026</v>
      </c>
      <c r="H12" s="24">
        <f t="shared" si="1"/>
        <v>2509351</v>
      </c>
      <c r="I12" s="24">
        <f t="shared" si="1"/>
        <v>38224348</v>
      </c>
      <c r="J12" s="2"/>
      <c r="K12" s="190" t="s">
        <v>219</v>
      </c>
      <c r="L12" s="24">
        <f>SUM(L14:L27)</f>
        <v>1314317</v>
      </c>
      <c r="M12" s="24">
        <f>SUM(M14:M27)</f>
        <v>21025480</v>
      </c>
      <c r="N12" s="24">
        <f aca="true" t="shared" si="2" ref="N12:S12">SUM(N14:N27)</f>
        <v>461182</v>
      </c>
      <c r="O12" s="24">
        <f t="shared" si="2"/>
        <v>9223657</v>
      </c>
      <c r="P12" s="24">
        <f t="shared" si="2"/>
        <v>934099</v>
      </c>
      <c r="Q12" s="24">
        <f t="shared" si="2"/>
        <v>12073626</v>
      </c>
      <c r="R12" s="24">
        <f t="shared" si="2"/>
        <v>7671</v>
      </c>
      <c r="S12" s="24">
        <f t="shared" si="2"/>
        <v>75593</v>
      </c>
    </row>
    <row r="13" spans="1:19" ht="18" customHeight="1">
      <c r="A13" s="70"/>
      <c r="B13" s="189"/>
      <c r="C13" s="35"/>
      <c r="D13" s="35"/>
      <c r="E13" s="35"/>
      <c r="F13" s="35"/>
      <c r="G13" s="35"/>
      <c r="H13" s="35"/>
      <c r="I13" s="35"/>
      <c r="J13" s="35"/>
      <c r="K13" s="70"/>
      <c r="L13" s="35"/>
      <c r="M13" s="35"/>
      <c r="N13" s="35"/>
      <c r="O13" s="35"/>
      <c r="P13" s="35"/>
      <c r="Q13" s="35"/>
      <c r="R13" s="35"/>
      <c r="S13" s="35"/>
    </row>
    <row r="14" spans="1:20" ht="18" customHeight="1">
      <c r="A14" s="75" t="s">
        <v>129</v>
      </c>
      <c r="B14" s="33">
        <f>SUM(D14,F14,H14)</f>
        <v>189831</v>
      </c>
      <c r="C14" s="33">
        <f>SUM(E14,G14,I14)</f>
        <v>2784277</v>
      </c>
      <c r="D14" s="34">
        <v>3728</v>
      </c>
      <c r="E14" s="34">
        <v>105857</v>
      </c>
      <c r="F14" s="34">
        <v>5458</v>
      </c>
      <c r="G14" s="34">
        <v>89600</v>
      </c>
      <c r="H14" s="34">
        <v>180645</v>
      </c>
      <c r="I14" s="34">
        <v>2588820</v>
      </c>
      <c r="J14" s="33"/>
      <c r="K14" s="75" t="s">
        <v>129</v>
      </c>
      <c r="L14" s="34">
        <v>68633</v>
      </c>
      <c r="M14" s="34">
        <v>1098995</v>
      </c>
      <c r="N14" s="34">
        <v>36876</v>
      </c>
      <c r="O14" s="34">
        <v>672558</v>
      </c>
      <c r="P14" s="34">
        <v>84072</v>
      </c>
      <c r="Q14" s="34">
        <v>1009554</v>
      </c>
      <c r="R14" s="34">
        <v>250</v>
      </c>
      <c r="S14" s="34">
        <v>3170</v>
      </c>
      <c r="T14" s="33"/>
    </row>
    <row r="15" spans="1:20" ht="18" customHeight="1">
      <c r="A15" s="77">
        <v>2</v>
      </c>
      <c r="B15" s="33">
        <f aca="true" t="shared" si="3" ref="B15:B27">SUM(D15,F15,H15)</f>
        <v>136758</v>
      </c>
      <c r="C15" s="33">
        <f aca="true" t="shared" si="4" ref="C15:C27">SUM(E15,G15,I15)</f>
        <v>2082176</v>
      </c>
      <c r="D15" s="34">
        <v>287</v>
      </c>
      <c r="E15" s="34">
        <v>3470</v>
      </c>
      <c r="F15" s="34">
        <v>9265</v>
      </c>
      <c r="G15" s="34">
        <v>177939</v>
      </c>
      <c r="H15" s="34">
        <v>127206</v>
      </c>
      <c r="I15" s="34">
        <v>1900767</v>
      </c>
      <c r="J15" s="33"/>
      <c r="K15" s="77">
        <v>2</v>
      </c>
      <c r="L15" s="34">
        <v>77212</v>
      </c>
      <c r="M15" s="34">
        <v>1248056</v>
      </c>
      <c r="N15" s="34">
        <v>16506</v>
      </c>
      <c r="O15" s="34">
        <v>298815</v>
      </c>
      <c r="P15" s="34">
        <v>41778</v>
      </c>
      <c r="Q15" s="34">
        <v>524825</v>
      </c>
      <c r="R15" s="34">
        <v>1262</v>
      </c>
      <c r="S15" s="34">
        <v>10480</v>
      </c>
      <c r="T15" s="33"/>
    </row>
    <row r="16" spans="1:20" ht="18" customHeight="1">
      <c r="A16" s="77">
        <v>3</v>
      </c>
      <c r="B16" s="33">
        <f t="shared" si="3"/>
        <v>240712</v>
      </c>
      <c r="C16" s="33">
        <f t="shared" si="4"/>
        <v>4154993</v>
      </c>
      <c r="D16" s="34">
        <v>1462</v>
      </c>
      <c r="E16" s="34">
        <v>37020</v>
      </c>
      <c r="F16" s="34">
        <v>20389</v>
      </c>
      <c r="G16" s="34">
        <v>397827</v>
      </c>
      <c r="H16" s="34">
        <v>218861</v>
      </c>
      <c r="I16" s="34">
        <v>3720146</v>
      </c>
      <c r="J16" s="33"/>
      <c r="K16" s="77">
        <v>3</v>
      </c>
      <c r="L16" s="34">
        <v>128752</v>
      </c>
      <c r="M16" s="34">
        <v>2076782</v>
      </c>
      <c r="N16" s="34">
        <v>49319</v>
      </c>
      <c r="O16" s="34">
        <v>1064788</v>
      </c>
      <c r="P16" s="34">
        <v>62624</v>
      </c>
      <c r="Q16" s="34">
        <v>1013063</v>
      </c>
      <c r="R16" s="34">
        <v>17</v>
      </c>
      <c r="S16" s="34">
        <v>360</v>
      </c>
      <c r="T16" s="33"/>
    </row>
    <row r="17" spans="1:20" ht="18" customHeight="1">
      <c r="A17" s="77">
        <v>4</v>
      </c>
      <c r="B17" s="33">
        <f t="shared" si="3"/>
        <v>232776</v>
      </c>
      <c r="C17" s="33">
        <f t="shared" si="4"/>
        <v>3599614</v>
      </c>
      <c r="D17" s="34">
        <v>5305</v>
      </c>
      <c r="E17" s="34">
        <v>106000</v>
      </c>
      <c r="F17" s="34">
        <v>5636</v>
      </c>
      <c r="G17" s="34">
        <v>122582</v>
      </c>
      <c r="H17" s="34">
        <v>221835</v>
      </c>
      <c r="I17" s="34">
        <v>3371032</v>
      </c>
      <c r="J17" s="33"/>
      <c r="K17" s="77">
        <v>4</v>
      </c>
      <c r="L17" s="34">
        <v>140998</v>
      </c>
      <c r="M17" s="34">
        <v>2277345</v>
      </c>
      <c r="N17" s="34">
        <v>20682</v>
      </c>
      <c r="O17" s="34">
        <v>382061</v>
      </c>
      <c r="P17" s="34">
        <v>69112</v>
      </c>
      <c r="Q17" s="34">
        <v>933508</v>
      </c>
      <c r="R17" s="34">
        <v>1984</v>
      </c>
      <c r="S17" s="34">
        <v>6700</v>
      </c>
      <c r="T17" s="33"/>
    </row>
    <row r="18" spans="1:20" ht="18" customHeight="1">
      <c r="A18" s="78"/>
      <c r="B18" s="35"/>
      <c r="C18" s="35"/>
      <c r="D18" s="35"/>
      <c r="E18" s="35"/>
      <c r="F18" s="35"/>
      <c r="G18" s="35"/>
      <c r="H18" s="35"/>
      <c r="I18" s="35"/>
      <c r="J18" s="35"/>
      <c r="K18" s="78"/>
      <c r="L18" s="35"/>
      <c r="M18" s="35"/>
      <c r="N18" s="35"/>
      <c r="O18" s="35"/>
      <c r="P18" s="35"/>
      <c r="Q18" s="35"/>
      <c r="R18" s="35"/>
      <c r="S18" s="35"/>
      <c r="T18" s="33"/>
    </row>
    <row r="19" spans="1:20" ht="18" customHeight="1">
      <c r="A19" s="77">
        <v>5</v>
      </c>
      <c r="B19" s="33">
        <f t="shared" si="3"/>
        <v>187116</v>
      </c>
      <c r="C19" s="33">
        <f t="shared" si="4"/>
        <v>3008194</v>
      </c>
      <c r="D19" s="34">
        <v>735</v>
      </c>
      <c r="E19" s="34">
        <v>26815</v>
      </c>
      <c r="F19" s="34">
        <v>9430</v>
      </c>
      <c r="G19" s="34">
        <v>261756</v>
      </c>
      <c r="H19" s="34">
        <v>176951</v>
      </c>
      <c r="I19" s="34">
        <v>2719623</v>
      </c>
      <c r="J19" s="33"/>
      <c r="K19" s="77">
        <v>5</v>
      </c>
      <c r="L19" s="34">
        <v>109712</v>
      </c>
      <c r="M19" s="34">
        <v>1771005</v>
      </c>
      <c r="N19" s="34">
        <v>14341</v>
      </c>
      <c r="O19" s="34">
        <v>363535</v>
      </c>
      <c r="P19" s="34">
        <v>63050</v>
      </c>
      <c r="Q19" s="34">
        <v>873562</v>
      </c>
      <c r="R19" s="34">
        <v>13</v>
      </c>
      <c r="S19" s="34">
        <v>92</v>
      </c>
      <c r="T19" s="33"/>
    </row>
    <row r="20" spans="1:20" ht="18" customHeight="1">
      <c r="A20" s="77">
        <v>6</v>
      </c>
      <c r="B20" s="33">
        <f t="shared" si="3"/>
        <v>195036</v>
      </c>
      <c r="C20" s="33">
        <f t="shared" si="4"/>
        <v>2994214</v>
      </c>
      <c r="D20" s="34" t="s">
        <v>111</v>
      </c>
      <c r="E20" s="34" t="s">
        <v>111</v>
      </c>
      <c r="F20" s="34">
        <v>7482</v>
      </c>
      <c r="G20" s="34">
        <v>167450</v>
      </c>
      <c r="H20" s="34">
        <v>187554</v>
      </c>
      <c r="I20" s="34">
        <v>2826764</v>
      </c>
      <c r="J20" s="33"/>
      <c r="K20" s="77">
        <v>6</v>
      </c>
      <c r="L20" s="34">
        <v>109924</v>
      </c>
      <c r="M20" s="34">
        <v>1761139</v>
      </c>
      <c r="N20" s="34">
        <v>20989</v>
      </c>
      <c r="O20" s="34">
        <v>350988</v>
      </c>
      <c r="P20" s="34">
        <v>63334</v>
      </c>
      <c r="Q20" s="34">
        <v>869093</v>
      </c>
      <c r="R20" s="34">
        <v>789</v>
      </c>
      <c r="S20" s="34">
        <v>12994</v>
      </c>
      <c r="T20" s="33"/>
    </row>
    <row r="21" spans="1:20" ht="18" customHeight="1">
      <c r="A21" s="77">
        <v>7</v>
      </c>
      <c r="B21" s="33">
        <f t="shared" si="3"/>
        <v>294781</v>
      </c>
      <c r="C21" s="33">
        <f t="shared" si="4"/>
        <v>4718245</v>
      </c>
      <c r="D21" s="34" t="s">
        <v>111</v>
      </c>
      <c r="E21" s="34" t="s">
        <v>111</v>
      </c>
      <c r="F21" s="34">
        <v>16203</v>
      </c>
      <c r="G21" s="34">
        <v>336256</v>
      </c>
      <c r="H21" s="34">
        <v>278578</v>
      </c>
      <c r="I21" s="34">
        <v>4381989</v>
      </c>
      <c r="J21" s="33"/>
      <c r="K21" s="77">
        <v>7</v>
      </c>
      <c r="L21" s="34">
        <v>157325</v>
      </c>
      <c r="M21" s="34">
        <v>2524584</v>
      </c>
      <c r="N21" s="34">
        <v>60545</v>
      </c>
      <c r="O21" s="34">
        <v>1194332</v>
      </c>
      <c r="P21" s="34">
        <v>76739</v>
      </c>
      <c r="Q21" s="34">
        <v>998835</v>
      </c>
      <c r="R21" s="34">
        <v>172</v>
      </c>
      <c r="S21" s="34">
        <v>494</v>
      </c>
      <c r="T21" s="33"/>
    </row>
    <row r="22" spans="1:20" ht="18" customHeight="1">
      <c r="A22" s="77">
        <v>8</v>
      </c>
      <c r="B22" s="33">
        <f t="shared" si="3"/>
        <v>256460</v>
      </c>
      <c r="C22" s="33">
        <f t="shared" si="4"/>
        <v>3287712</v>
      </c>
      <c r="D22" s="34">
        <v>7897</v>
      </c>
      <c r="E22" s="34">
        <v>122800</v>
      </c>
      <c r="F22" s="34">
        <v>29364</v>
      </c>
      <c r="G22" s="34">
        <v>295101</v>
      </c>
      <c r="H22" s="34">
        <v>219199</v>
      </c>
      <c r="I22" s="34">
        <v>2869811</v>
      </c>
      <c r="J22" s="33"/>
      <c r="K22" s="77">
        <v>8</v>
      </c>
      <c r="L22" s="34">
        <v>97453</v>
      </c>
      <c r="M22" s="34">
        <v>1538577</v>
      </c>
      <c r="N22" s="34">
        <v>51822</v>
      </c>
      <c r="O22" s="34">
        <v>694924</v>
      </c>
      <c r="P22" s="34">
        <v>106863</v>
      </c>
      <c r="Q22" s="34">
        <v>1053158</v>
      </c>
      <c r="R22" s="34">
        <v>322</v>
      </c>
      <c r="S22" s="34">
        <v>1053</v>
      </c>
      <c r="T22" s="33"/>
    </row>
    <row r="23" spans="1:20" ht="18" customHeight="1">
      <c r="A23" s="78"/>
      <c r="B23" s="35"/>
      <c r="C23" s="35"/>
      <c r="D23" s="35"/>
      <c r="E23" s="35"/>
      <c r="F23" s="35"/>
      <c r="G23" s="35"/>
      <c r="H23" s="35"/>
      <c r="I23" s="35"/>
      <c r="J23" s="35"/>
      <c r="K23" s="78"/>
      <c r="L23" s="35"/>
      <c r="M23" s="35"/>
      <c r="N23" s="35"/>
      <c r="O23" s="35"/>
      <c r="P23" s="35"/>
      <c r="Q23" s="35"/>
      <c r="R23" s="35"/>
      <c r="S23" s="35"/>
      <c r="T23" s="33"/>
    </row>
    <row r="24" spans="1:20" ht="18" customHeight="1">
      <c r="A24" s="77">
        <v>9</v>
      </c>
      <c r="B24" s="33">
        <f t="shared" si="3"/>
        <v>273624</v>
      </c>
      <c r="C24" s="33">
        <f t="shared" si="4"/>
        <v>4691436</v>
      </c>
      <c r="D24" s="34">
        <v>153</v>
      </c>
      <c r="E24" s="34">
        <v>1500</v>
      </c>
      <c r="F24" s="34">
        <v>18643</v>
      </c>
      <c r="G24" s="34">
        <v>432807</v>
      </c>
      <c r="H24" s="34">
        <v>254828</v>
      </c>
      <c r="I24" s="34">
        <v>4257129</v>
      </c>
      <c r="J24" s="33"/>
      <c r="K24" s="77">
        <v>9</v>
      </c>
      <c r="L24" s="34">
        <v>102377</v>
      </c>
      <c r="M24" s="34">
        <v>1643375</v>
      </c>
      <c r="N24" s="34">
        <v>60500</v>
      </c>
      <c r="O24" s="34">
        <v>1588491</v>
      </c>
      <c r="P24" s="34">
        <v>110654</v>
      </c>
      <c r="Q24" s="34">
        <v>1458370</v>
      </c>
      <c r="R24" s="34">
        <v>93</v>
      </c>
      <c r="S24" s="34">
        <v>1200</v>
      </c>
      <c r="T24" s="33"/>
    </row>
    <row r="25" spans="1:20" ht="18" customHeight="1">
      <c r="A25" s="77">
        <v>10</v>
      </c>
      <c r="B25" s="33">
        <f t="shared" si="3"/>
        <v>226434</v>
      </c>
      <c r="C25" s="33">
        <f t="shared" si="4"/>
        <v>3854806</v>
      </c>
      <c r="D25" s="34" t="s">
        <v>111</v>
      </c>
      <c r="E25" s="34" t="s">
        <v>111</v>
      </c>
      <c r="F25" s="34">
        <v>16536</v>
      </c>
      <c r="G25" s="34">
        <v>477226</v>
      </c>
      <c r="H25" s="34">
        <v>209898</v>
      </c>
      <c r="I25" s="34">
        <v>3377580</v>
      </c>
      <c r="J25" s="33"/>
      <c r="K25" s="77">
        <v>10</v>
      </c>
      <c r="L25" s="34">
        <v>116386</v>
      </c>
      <c r="M25" s="34">
        <v>1839691</v>
      </c>
      <c r="N25" s="34">
        <v>29929</v>
      </c>
      <c r="O25" s="34">
        <v>791592</v>
      </c>
      <c r="P25" s="34">
        <v>80001</v>
      </c>
      <c r="Q25" s="34">
        <v>1222123</v>
      </c>
      <c r="R25" s="34">
        <v>118</v>
      </c>
      <c r="S25" s="34">
        <v>1400</v>
      </c>
      <c r="T25" s="33"/>
    </row>
    <row r="26" spans="1:20" ht="18" customHeight="1">
      <c r="A26" s="77">
        <v>11</v>
      </c>
      <c r="B26" s="33">
        <f t="shared" si="3"/>
        <v>277220</v>
      </c>
      <c r="C26" s="33">
        <f t="shared" si="4"/>
        <v>4167110</v>
      </c>
      <c r="D26" s="34">
        <v>4152</v>
      </c>
      <c r="E26" s="34">
        <v>68875</v>
      </c>
      <c r="F26" s="34">
        <v>29559</v>
      </c>
      <c r="G26" s="34">
        <v>545526</v>
      </c>
      <c r="H26" s="34">
        <v>243509</v>
      </c>
      <c r="I26" s="34">
        <v>3552709</v>
      </c>
      <c r="J26" s="33"/>
      <c r="K26" s="77">
        <v>11</v>
      </c>
      <c r="L26" s="37">
        <v>115714</v>
      </c>
      <c r="M26" s="34">
        <v>1816420</v>
      </c>
      <c r="N26" s="34">
        <v>71646</v>
      </c>
      <c r="O26" s="34">
        <v>1141938</v>
      </c>
      <c r="P26" s="34">
        <v>87648</v>
      </c>
      <c r="Q26" s="34">
        <v>1178252</v>
      </c>
      <c r="R26" s="34">
        <v>2212</v>
      </c>
      <c r="S26" s="34">
        <v>30500</v>
      </c>
      <c r="T26" s="33"/>
    </row>
    <row r="27" spans="1:20" ht="18" customHeight="1">
      <c r="A27" s="79">
        <v>12</v>
      </c>
      <c r="B27" s="188">
        <f t="shared" si="3"/>
        <v>206521</v>
      </c>
      <c r="C27" s="165">
        <f t="shared" si="4"/>
        <v>3055579</v>
      </c>
      <c r="D27" s="36">
        <v>395</v>
      </c>
      <c r="E27" s="36">
        <v>3645</v>
      </c>
      <c r="F27" s="36">
        <v>15839</v>
      </c>
      <c r="G27" s="36">
        <v>393956</v>
      </c>
      <c r="H27" s="36">
        <v>190287</v>
      </c>
      <c r="I27" s="36">
        <v>2657978</v>
      </c>
      <c r="J27" s="33"/>
      <c r="K27" s="79">
        <v>12</v>
      </c>
      <c r="L27" s="38">
        <v>89831</v>
      </c>
      <c r="M27" s="39">
        <v>1429511</v>
      </c>
      <c r="N27" s="39">
        <v>28027</v>
      </c>
      <c r="O27" s="39">
        <v>679635</v>
      </c>
      <c r="P27" s="39">
        <v>88224</v>
      </c>
      <c r="Q27" s="39">
        <v>939283</v>
      </c>
      <c r="R27" s="39">
        <v>439</v>
      </c>
      <c r="S27" s="39">
        <v>7150</v>
      </c>
      <c r="T27" s="33"/>
    </row>
    <row r="28" spans="1:11" ht="15" customHeight="1">
      <c r="A28" s="192" t="s">
        <v>130</v>
      </c>
      <c r="B28" s="192"/>
      <c r="C28" s="192"/>
      <c r="D28" s="192"/>
      <c r="E28" s="192"/>
      <c r="F28" s="192"/>
      <c r="G28" s="192"/>
      <c r="H28" s="192"/>
      <c r="I28" s="192"/>
      <c r="K28" s="62" t="s">
        <v>95</v>
      </c>
    </row>
    <row r="29" ht="15" customHeight="1">
      <c r="A29" s="62" t="s">
        <v>95</v>
      </c>
    </row>
    <row r="30" ht="15" customHeight="1"/>
    <row r="31" ht="15" customHeight="1"/>
    <row r="32" ht="15" customHeight="1"/>
    <row r="33" spans="17:18" ht="15" customHeight="1">
      <c r="Q33" s="64"/>
      <c r="R33" s="64"/>
    </row>
    <row r="34" spans="10:20" ht="15" customHeight="1">
      <c r="J34" s="64"/>
      <c r="K34" s="64"/>
      <c r="L34" s="64"/>
      <c r="M34" s="64"/>
      <c r="N34" s="64"/>
      <c r="O34" s="64"/>
      <c r="P34" s="64"/>
      <c r="Q34" s="64"/>
      <c r="R34" s="64"/>
      <c r="S34" s="64"/>
      <c r="T34" s="64"/>
    </row>
    <row r="35" spans="1:19" ht="19.5" customHeight="1">
      <c r="A35" s="195" t="s">
        <v>131</v>
      </c>
      <c r="B35" s="195"/>
      <c r="C35" s="195"/>
      <c r="D35" s="195"/>
      <c r="E35" s="195"/>
      <c r="F35" s="195"/>
      <c r="G35" s="195"/>
      <c r="H35" s="195"/>
      <c r="I35" s="195"/>
      <c r="J35" s="195"/>
      <c r="K35" s="199"/>
      <c r="L35" s="199"/>
      <c r="M35" s="199"/>
      <c r="N35" s="199"/>
      <c r="O35" s="199"/>
      <c r="P35" s="199"/>
      <c r="Q35" s="199"/>
      <c r="R35" s="199"/>
      <c r="S35" s="199"/>
    </row>
    <row r="36" spans="1:19" ht="19.5" customHeight="1">
      <c r="A36" s="197"/>
      <c r="B36" s="197"/>
      <c r="C36" s="197"/>
      <c r="D36" s="197"/>
      <c r="E36" s="197"/>
      <c r="F36" s="197"/>
      <c r="G36" s="197"/>
      <c r="H36" s="197"/>
      <c r="I36" s="197"/>
      <c r="J36" s="197"/>
      <c r="K36" s="200"/>
      <c r="L36" s="200"/>
      <c r="M36" s="200"/>
      <c r="N36" s="200"/>
      <c r="O36" s="200"/>
      <c r="P36" s="200"/>
      <c r="Q36" s="200"/>
      <c r="R36" s="200"/>
      <c r="S36" s="200"/>
    </row>
    <row r="37" spans="2:20" ht="18" customHeight="1" thickBot="1">
      <c r="B37" s="64"/>
      <c r="C37" s="64"/>
      <c r="D37" s="64"/>
      <c r="E37" s="64"/>
      <c r="F37" s="64"/>
      <c r="G37" s="64"/>
      <c r="H37" s="64"/>
      <c r="I37" s="64"/>
      <c r="J37" s="66"/>
      <c r="K37" s="64"/>
      <c r="L37" s="64"/>
      <c r="M37" s="64"/>
      <c r="N37" s="64"/>
      <c r="O37" s="64"/>
      <c r="P37" s="64"/>
      <c r="Q37" s="64"/>
      <c r="R37" s="64"/>
      <c r="S37" s="66" t="s">
        <v>94</v>
      </c>
      <c r="T37" s="66"/>
    </row>
    <row r="38" spans="1:19" ht="18" customHeight="1">
      <c r="A38" s="201" t="s">
        <v>120</v>
      </c>
      <c r="B38" s="72" t="s">
        <v>6</v>
      </c>
      <c r="C38" s="73"/>
      <c r="D38" s="72" t="s">
        <v>7</v>
      </c>
      <c r="E38" s="73"/>
      <c r="F38" s="72" t="s">
        <v>8</v>
      </c>
      <c r="G38" s="73"/>
      <c r="H38" s="72" t="s">
        <v>9</v>
      </c>
      <c r="I38" s="73"/>
      <c r="J38" s="72" t="s">
        <v>10</v>
      </c>
      <c r="K38" s="73"/>
      <c r="L38" s="72" t="s">
        <v>11</v>
      </c>
      <c r="M38" s="73"/>
      <c r="N38" s="72" t="s">
        <v>121</v>
      </c>
      <c r="O38" s="73"/>
      <c r="P38" s="72" t="s">
        <v>12</v>
      </c>
      <c r="Q38" s="73"/>
      <c r="R38" s="1" t="s">
        <v>13</v>
      </c>
      <c r="S38" s="1"/>
    </row>
    <row r="39" spans="1:19" ht="18" customHeight="1">
      <c r="A39" s="202"/>
      <c r="B39" s="68" t="s">
        <v>119</v>
      </c>
      <c r="C39" s="68" t="s">
        <v>122</v>
      </c>
      <c r="D39" s="68" t="s">
        <v>119</v>
      </c>
      <c r="E39" s="68" t="s">
        <v>122</v>
      </c>
      <c r="F39" s="68" t="s">
        <v>119</v>
      </c>
      <c r="G39" s="68" t="s">
        <v>122</v>
      </c>
      <c r="H39" s="68" t="s">
        <v>119</v>
      </c>
      <c r="I39" s="68" t="s">
        <v>122</v>
      </c>
      <c r="J39" s="68" t="s">
        <v>119</v>
      </c>
      <c r="K39" s="68" t="s">
        <v>122</v>
      </c>
      <c r="L39" s="68" t="s">
        <v>119</v>
      </c>
      <c r="M39" s="68" t="s">
        <v>122</v>
      </c>
      <c r="N39" s="68" t="s">
        <v>119</v>
      </c>
      <c r="O39" s="68" t="s">
        <v>122</v>
      </c>
      <c r="P39" s="68" t="s">
        <v>119</v>
      </c>
      <c r="Q39" s="68" t="s">
        <v>122</v>
      </c>
      <c r="R39" s="68" t="s">
        <v>119</v>
      </c>
      <c r="S39" s="69" t="s">
        <v>122</v>
      </c>
    </row>
    <row r="40" spans="1:19" ht="18" customHeight="1">
      <c r="A40" s="75" t="s">
        <v>128</v>
      </c>
      <c r="B40" s="40">
        <v>1195193</v>
      </c>
      <c r="C40" s="40">
        <v>17497025</v>
      </c>
      <c r="D40" s="40">
        <v>139253</v>
      </c>
      <c r="E40" s="40">
        <v>2270175</v>
      </c>
      <c r="F40" s="40">
        <v>55736</v>
      </c>
      <c r="G40" s="40">
        <v>354439</v>
      </c>
      <c r="H40" s="40">
        <v>429447</v>
      </c>
      <c r="I40" s="40">
        <v>4596868</v>
      </c>
      <c r="J40" s="40">
        <v>294157</v>
      </c>
      <c r="K40" s="40">
        <v>4121962</v>
      </c>
      <c r="L40" s="40">
        <v>81124</v>
      </c>
      <c r="M40" s="40">
        <v>1354541</v>
      </c>
      <c r="N40" s="40">
        <v>225208</v>
      </c>
      <c r="O40" s="40">
        <v>6201341</v>
      </c>
      <c r="P40" s="40">
        <v>195451</v>
      </c>
      <c r="Q40" s="40">
        <v>4672269</v>
      </c>
      <c r="R40" s="40">
        <v>3278</v>
      </c>
      <c r="S40" s="40">
        <v>46532</v>
      </c>
    </row>
    <row r="41" spans="1:19" ht="18" customHeight="1">
      <c r="A41" s="191" t="s">
        <v>216</v>
      </c>
      <c r="B41" s="40">
        <v>1349204</v>
      </c>
      <c r="C41" s="40">
        <v>20592233</v>
      </c>
      <c r="D41" s="40">
        <v>124515</v>
      </c>
      <c r="E41" s="40">
        <v>1960393</v>
      </c>
      <c r="F41" s="40">
        <v>39865</v>
      </c>
      <c r="G41" s="40">
        <v>391858</v>
      </c>
      <c r="H41" s="40">
        <v>318975</v>
      </c>
      <c r="I41" s="40">
        <v>3357113</v>
      </c>
      <c r="J41" s="40">
        <v>176906</v>
      </c>
      <c r="K41" s="40">
        <v>2425869</v>
      </c>
      <c r="L41" s="40">
        <v>86038</v>
      </c>
      <c r="M41" s="40">
        <v>1567665</v>
      </c>
      <c r="N41" s="40">
        <v>172901</v>
      </c>
      <c r="O41" s="40">
        <v>4135352</v>
      </c>
      <c r="P41" s="40">
        <v>212735</v>
      </c>
      <c r="Q41" s="40">
        <v>4162567</v>
      </c>
      <c r="R41" s="40">
        <v>5712</v>
      </c>
      <c r="S41" s="40">
        <v>46096</v>
      </c>
    </row>
    <row r="42" spans="1:19" ht="18" customHeight="1">
      <c r="A42" s="191" t="s">
        <v>217</v>
      </c>
      <c r="B42" s="40">
        <v>1414124</v>
      </c>
      <c r="C42" s="40">
        <v>22615044</v>
      </c>
      <c r="D42" s="40">
        <v>116372</v>
      </c>
      <c r="E42" s="40">
        <v>1828369</v>
      </c>
      <c r="F42" s="40">
        <v>49472</v>
      </c>
      <c r="G42" s="40">
        <v>450809</v>
      </c>
      <c r="H42" s="40">
        <v>249755</v>
      </c>
      <c r="I42" s="40">
        <v>2581689</v>
      </c>
      <c r="J42" s="40">
        <v>285236</v>
      </c>
      <c r="K42" s="40">
        <v>5046083</v>
      </c>
      <c r="L42" s="40">
        <v>59308</v>
      </c>
      <c r="M42" s="40">
        <v>1349798</v>
      </c>
      <c r="N42" s="40">
        <v>214923</v>
      </c>
      <c r="O42" s="40">
        <v>4957165</v>
      </c>
      <c r="P42" s="40">
        <v>217690</v>
      </c>
      <c r="Q42" s="40">
        <v>3859543</v>
      </c>
      <c r="R42" s="40">
        <v>5539</v>
      </c>
      <c r="S42" s="40">
        <v>51525</v>
      </c>
    </row>
    <row r="43" spans="1:19" ht="18" customHeight="1">
      <c r="A43" s="191" t="s">
        <v>218</v>
      </c>
      <c r="B43" s="40">
        <v>1330588</v>
      </c>
      <c r="C43" s="40">
        <v>21339653</v>
      </c>
      <c r="D43" s="40">
        <v>117600</v>
      </c>
      <c r="E43" s="40">
        <v>1824654</v>
      </c>
      <c r="F43" s="40">
        <v>43349</v>
      </c>
      <c r="G43" s="40">
        <v>417076</v>
      </c>
      <c r="H43" s="40">
        <v>251290</v>
      </c>
      <c r="I43" s="40">
        <v>2436511</v>
      </c>
      <c r="J43" s="40">
        <v>306561</v>
      </c>
      <c r="K43" s="40">
        <v>3038513</v>
      </c>
      <c r="L43" s="40">
        <v>82735</v>
      </c>
      <c r="M43" s="40">
        <v>1546049</v>
      </c>
      <c r="N43" s="40">
        <v>223539</v>
      </c>
      <c r="O43" s="40">
        <v>4623921</v>
      </c>
      <c r="P43" s="40">
        <v>201835</v>
      </c>
      <c r="Q43" s="40">
        <v>5053119</v>
      </c>
      <c r="R43" s="40">
        <v>17130</v>
      </c>
      <c r="S43" s="40">
        <v>228908</v>
      </c>
    </row>
    <row r="44" spans="1:19" ht="18" customHeight="1">
      <c r="A44" s="190" t="s">
        <v>219</v>
      </c>
      <c r="B44" s="24">
        <f>SUM(B46:B59)</f>
        <v>1590144</v>
      </c>
      <c r="C44" s="24">
        <f>SUM(C46:C59)</f>
        <v>25762266</v>
      </c>
      <c r="D44" s="24">
        <f aca="true" t="shared" si="5" ref="D44:S44">SUM(D46:D59)</f>
        <v>92077</v>
      </c>
      <c r="E44" s="24">
        <f t="shared" si="5"/>
        <v>1476851</v>
      </c>
      <c r="F44" s="24">
        <f t="shared" si="5"/>
        <v>50561</v>
      </c>
      <c r="G44" s="24">
        <f t="shared" si="5"/>
        <v>422075</v>
      </c>
      <c r="H44" s="24">
        <f t="shared" si="5"/>
        <v>193027</v>
      </c>
      <c r="I44" s="24">
        <f t="shared" si="5"/>
        <v>1985083</v>
      </c>
      <c r="J44" s="24">
        <f t="shared" si="5"/>
        <v>285590</v>
      </c>
      <c r="K44" s="24">
        <f t="shared" si="5"/>
        <v>3086354</v>
      </c>
      <c r="L44" s="24">
        <f t="shared" si="5"/>
        <v>37797</v>
      </c>
      <c r="M44" s="24">
        <f t="shared" si="5"/>
        <v>524925</v>
      </c>
      <c r="N44" s="24">
        <f t="shared" si="5"/>
        <v>189426</v>
      </c>
      <c r="O44" s="24">
        <f t="shared" si="5"/>
        <v>3932546</v>
      </c>
      <c r="P44" s="24">
        <f t="shared" si="5"/>
        <v>256218</v>
      </c>
      <c r="Q44" s="24">
        <f t="shared" si="5"/>
        <v>4866523</v>
      </c>
      <c r="R44" s="24">
        <f t="shared" si="5"/>
        <v>22429</v>
      </c>
      <c r="S44" s="24">
        <f t="shared" si="5"/>
        <v>341733</v>
      </c>
    </row>
    <row r="45" spans="1:19" ht="18" customHeight="1">
      <c r="A45" s="70"/>
      <c r="B45" s="35"/>
      <c r="C45" s="35"/>
      <c r="D45" s="35"/>
      <c r="E45" s="35"/>
      <c r="F45" s="35"/>
      <c r="G45" s="35"/>
      <c r="H45" s="35"/>
      <c r="I45" s="35"/>
      <c r="J45" s="35"/>
      <c r="K45" s="35"/>
      <c r="L45" s="35"/>
      <c r="M45" s="35"/>
      <c r="N45" s="35"/>
      <c r="O45" s="35"/>
      <c r="P45" s="35"/>
      <c r="Q45" s="35"/>
      <c r="R45" s="35"/>
      <c r="S45" s="35"/>
    </row>
    <row r="46" spans="1:20" ht="18" customHeight="1">
      <c r="A46" s="75" t="s">
        <v>129</v>
      </c>
      <c r="B46" s="37">
        <v>84175</v>
      </c>
      <c r="C46" s="34">
        <v>1391039</v>
      </c>
      <c r="D46" s="34">
        <v>4442</v>
      </c>
      <c r="E46" s="34">
        <v>67848</v>
      </c>
      <c r="F46" s="34">
        <v>4313</v>
      </c>
      <c r="G46" s="34">
        <v>44075</v>
      </c>
      <c r="H46" s="34">
        <v>17223</v>
      </c>
      <c r="I46" s="34">
        <v>263557</v>
      </c>
      <c r="J46" s="34">
        <v>44946</v>
      </c>
      <c r="K46" s="34">
        <v>421345</v>
      </c>
      <c r="L46" s="34">
        <v>1258</v>
      </c>
      <c r="M46" s="34">
        <v>18240</v>
      </c>
      <c r="N46" s="34">
        <v>8088</v>
      </c>
      <c r="O46" s="34">
        <v>165459</v>
      </c>
      <c r="P46" s="34">
        <v>8537</v>
      </c>
      <c r="Q46" s="34">
        <v>153125</v>
      </c>
      <c r="R46" s="34">
        <v>16849</v>
      </c>
      <c r="S46" s="34">
        <v>259589</v>
      </c>
      <c r="T46" s="33"/>
    </row>
    <row r="47" spans="1:20" ht="18" customHeight="1">
      <c r="A47" s="77">
        <v>2</v>
      </c>
      <c r="B47" s="37">
        <v>93527</v>
      </c>
      <c r="C47" s="34">
        <v>1543208</v>
      </c>
      <c r="D47" s="34">
        <v>2359</v>
      </c>
      <c r="E47" s="34">
        <v>40150</v>
      </c>
      <c r="F47" s="34">
        <v>1841</v>
      </c>
      <c r="G47" s="34">
        <v>16040</v>
      </c>
      <c r="H47" s="34">
        <v>7984</v>
      </c>
      <c r="I47" s="34">
        <v>76951</v>
      </c>
      <c r="J47" s="34">
        <v>13639</v>
      </c>
      <c r="K47" s="34">
        <v>157225</v>
      </c>
      <c r="L47" s="34">
        <v>1946</v>
      </c>
      <c r="M47" s="34">
        <v>17000</v>
      </c>
      <c r="N47" s="34">
        <v>8650</v>
      </c>
      <c r="O47" s="34">
        <v>160379</v>
      </c>
      <c r="P47" s="34">
        <v>6478</v>
      </c>
      <c r="Q47" s="34">
        <v>68523</v>
      </c>
      <c r="R47" s="34">
        <v>334</v>
      </c>
      <c r="S47" s="34">
        <v>2700</v>
      </c>
      <c r="T47" s="33"/>
    </row>
    <row r="48" spans="1:20" ht="18" customHeight="1">
      <c r="A48" s="77">
        <v>3</v>
      </c>
      <c r="B48" s="37">
        <v>155044</v>
      </c>
      <c r="C48" s="34">
        <v>2545145</v>
      </c>
      <c r="D48" s="34">
        <v>6656</v>
      </c>
      <c r="E48" s="34">
        <v>109455</v>
      </c>
      <c r="F48" s="34">
        <v>1249</v>
      </c>
      <c r="G48" s="34">
        <v>9280</v>
      </c>
      <c r="H48" s="34">
        <v>8465</v>
      </c>
      <c r="I48" s="34">
        <v>79770</v>
      </c>
      <c r="J48" s="34">
        <v>9318</v>
      </c>
      <c r="K48" s="34">
        <v>111332</v>
      </c>
      <c r="L48" s="34">
        <v>8803</v>
      </c>
      <c r="M48" s="34">
        <v>177581</v>
      </c>
      <c r="N48" s="34">
        <v>10458</v>
      </c>
      <c r="O48" s="34">
        <v>258485</v>
      </c>
      <c r="P48" s="34">
        <v>38865</v>
      </c>
      <c r="Q48" s="34">
        <v>824613</v>
      </c>
      <c r="R48" s="34">
        <v>1854</v>
      </c>
      <c r="S48" s="34">
        <v>39332</v>
      </c>
      <c r="T48" s="33"/>
    </row>
    <row r="49" spans="1:20" ht="18" customHeight="1">
      <c r="A49" s="77">
        <v>4</v>
      </c>
      <c r="B49" s="37">
        <v>159263</v>
      </c>
      <c r="C49" s="34">
        <v>2625911</v>
      </c>
      <c r="D49" s="34">
        <v>14705</v>
      </c>
      <c r="E49" s="34">
        <v>241755</v>
      </c>
      <c r="F49" s="34">
        <v>5129</v>
      </c>
      <c r="G49" s="34">
        <v>62601</v>
      </c>
      <c r="H49" s="34">
        <v>22729</v>
      </c>
      <c r="I49" s="34">
        <v>199567</v>
      </c>
      <c r="J49" s="34">
        <v>12535</v>
      </c>
      <c r="K49" s="34">
        <v>143710</v>
      </c>
      <c r="L49" s="34">
        <v>1530</v>
      </c>
      <c r="M49" s="34">
        <v>20305</v>
      </c>
      <c r="N49" s="34">
        <v>8736</v>
      </c>
      <c r="O49" s="34">
        <v>153689</v>
      </c>
      <c r="P49" s="34">
        <v>7864</v>
      </c>
      <c r="Q49" s="34">
        <v>148969</v>
      </c>
      <c r="R49" s="34">
        <v>285</v>
      </c>
      <c r="S49" s="34">
        <v>3107</v>
      </c>
      <c r="T49" s="33"/>
    </row>
    <row r="50" spans="1:20" ht="18" customHeight="1">
      <c r="A50" s="78"/>
      <c r="B50" s="41"/>
      <c r="C50" s="35"/>
      <c r="D50" s="35"/>
      <c r="E50" s="35"/>
      <c r="F50" s="35"/>
      <c r="G50" s="35"/>
      <c r="H50" s="35"/>
      <c r="I50" s="35"/>
      <c r="J50" s="35"/>
      <c r="K50" s="35"/>
      <c r="L50" s="35"/>
      <c r="M50" s="35"/>
      <c r="N50" s="35"/>
      <c r="O50" s="35"/>
      <c r="P50" s="35"/>
      <c r="Q50" s="35"/>
      <c r="R50" s="35"/>
      <c r="S50" s="35"/>
      <c r="T50" s="33"/>
    </row>
    <row r="51" spans="1:20" ht="18" customHeight="1">
      <c r="A51" s="77">
        <v>5</v>
      </c>
      <c r="B51" s="37">
        <v>120349</v>
      </c>
      <c r="C51" s="34">
        <v>1976865</v>
      </c>
      <c r="D51" s="34">
        <v>7431</v>
      </c>
      <c r="E51" s="34">
        <v>133255</v>
      </c>
      <c r="F51" s="34">
        <v>2308</v>
      </c>
      <c r="G51" s="34">
        <v>16860</v>
      </c>
      <c r="H51" s="34">
        <v>11637</v>
      </c>
      <c r="I51" s="34">
        <v>110389</v>
      </c>
      <c r="J51" s="34">
        <v>18368</v>
      </c>
      <c r="K51" s="34">
        <v>245360</v>
      </c>
      <c r="L51" s="34">
        <v>7029</v>
      </c>
      <c r="M51" s="34">
        <v>120606</v>
      </c>
      <c r="N51" s="34">
        <v>10765</v>
      </c>
      <c r="O51" s="34">
        <v>287152</v>
      </c>
      <c r="P51" s="34">
        <v>8713</v>
      </c>
      <c r="Q51" s="34">
        <v>108913</v>
      </c>
      <c r="R51" s="34">
        <v>516</v>
      </c>
      <c r="S51" s="34">
        <v>8794</v>
      </c>
      <c r="T51" s="33"/>
    </row>
    <row r="52" spans="1:20" ht="18" customHeight="1">
      <c r="A52" s="77">
        <v>6</v>
      </c>
      <c r="B52" s="37">
        <v>126005</v>
      </c>
      <c r="C52" s="34">
        <v>2047892</v>
      </c>
      <c r="D52" s="34">
        <v>9058</v>
      </c>
      <c r="E52" s="34">
        <v>148100</v>
      </c>
      <c r="F52" s="34">
        <v>4953</v>
      </c>
      <c r="G52" s="34">
        <v>51315</v>
      </c>
      <c r="H52" s="34">
        <v>16172</v>
      </c>
      <c r="I52" s="34">
        <v>182279</v>
      </c>
      <c r="J52" s="34">
        <v>16337</v>
      </c>
      <c r="K52" s="34">
        <v>161777</v>
      </c>
      <c r="L52" s="34">
        <v>2844</v>
      </c>
      <c r="M52" s="34">
        <v>37392</v>
      </c>
      <c r="N52" s="34">
        <v>9921</v>
      </c>
      <c r="O52" s="34">
        <v>227465</v>
      </c>
      <c r="P52" s="34">
        <v>9264</v>
      </c>
      <c r="Q52" s="34">
        <v>133485</v>
      </c>
      <c r="R52" s="34">
        <v>482</v>
      </c>
      <c r="S52" s="34">
        <v>4509</v>
      </c>
      <c r="T52" s="33"/>
    </row>
    <row r="53" spans="1:20" ht="18" customHeight="1">
      <c r="A53" s="77">
        <v>7</v>
      </c>
      <c r="B53" s="37">
        <v>194218</v>
      </c>
      <c r="C53" s="34">
        <v>3087646</v>
      </c>
      <c r="D53" s="34">
        <v>8370</v>
      </c>
      <c r="E53" s="34">
        <v>125987</v>
      </c>
      <c r="F53" s="34">
        <v>9233</v>
      </c>
      <c r="G53" s="34">
        <v>74971</v>
      </c>
      <c r="H53" s="34">
        <v>17490</v>
      </c>
      <c r="I53" s="34">
        <v>174185</v>
      </c>
      <c r="J53" s="34">
        <v>22284</v>
      </c>
      <c r="K53" s="34">
        <v>194861</v>
      </c>
      <c r="L53" s="34">
        <v>759</v>
      </c>
      <c r="M53" s="34">
        <v>7337</v>
      </c>
      <c r="N53" s="34">
        <v>17769</v>
      </c>
      <c r="O53" s="34">
        <v>399985</v>
      </c>
      <c r="P53" s="34">
        <v>24393</v>
      </c>
      <c r="Q53" s="34">
        <v>652287</v>
      </c>
      <c r="R53" s="34">
        <v>265</v>
      </c>
      <c r="S53" s="34">
        <v>986</v>
      </c>
      <c r="T53" s="33"/>
    </row>
    <row r="54" spans="1:20" ht="18" customHeight="1">
      <c r="A54" s="77">
        <v>8</v>
      </c>
      <c r="B54" s="37">
        <v>125188</v>
      </c>
      <c r="C54" s="34">
        <v>2008526</v>
      </c>
      <c r="D54" s="34">
        <v>9978</v>
      </c>
      <c r="E54" s="34">
        <v>154306</v>
      </c>
      <c r="F54" s="34">
        <v>2738</v>
      </c>
      <c r="G54" s="34">
        <v>17111</v>
      </c>
      <c r="H54" s="34">
        <v>10948</v>
      </c>
      <c r="I54" s="34">
        <v>107995</v>
      </c>
      <c r="J54" s="34">
        <v>57531</v>
      </c>
      <c r="K54" s="34">
        <v>397151</v>
      </c>
      <c r="L54" s="34">
        <v>2321</v>
      </c>
      <c r="M54" s="34">
        <v>28579</v>
      </c>
      <c r="N54" s="34">
        <v>37614</v>
      </c>
      <c r="O54" s="34">
        <v>446432</v>
      </c>
      <c r="P54" s="34">
        <v>9970</v>
      </c>
      <c r="Q54" s="34">
        <v>125594</v>
      </c>
      <c r="R54" s="34">
        <v>172</v>
      </c>
      <c r="S54" s="34">
        <v>2018</v>
      </c>
      <c r="T54" s="33"/>
    </row>
    <row r="55" spans="1:20" ht="18" customHeight="1">
      <c r="A55" s="78"/>
      <c r="B55" s="41"/>
      <c r="C55" s="35"/>
      <c r="D55" s="35"/>
      <c r="E55" s="35"/>
      <c r="F55" s="35"/>
      <c r="G55" s="35"/>
      <c r="H55" s="35"/>
      <c r="I55" s="35"/>
      <c r="J55" s="35"/>
      <c r="K55" s="35"/>
      <c r="L55" s="35"/>
      <c r="M55" s="35"/>
      <c r="N55" s="35"/>
      <c r="O55" s="35"/>
      <c r="P55" s="35"/>
      <c r="Q55" s="35"/>
      <c r="R55" s="35"/>
      <c r="S55" s="35"/>
      <c r="T55" s="33"/>
    </row>
    <row r="56" spans="1:20" ht="18" customHeight="1">
      <c r="A56" s="77">
        <v>9</v>
      </c>
      <c r="B56" s="37">
        <v>148771</v>
      </c>
      <c r="C56" s="34">
        <v>2384970</v>
      </c>
      <c r="D56" s="34">
        <v>10000</v>
      </c>
      <c r="E56" s="34">
        <v>147152</v>
      </c>
      <c r="F56" s="34">
        <v>3359</v>
      </c>
      <c r="G56" s="34">
        <v>33386</v>
      </c>
      <c r="H56" s="34">
        <v>28609</v>
      </c>
      <c r="I56" s="34">
        <v>313081</v>
      </c>
      <c r="J56" s="34">
        <v>20298</v>
      </c>
      <c r="K56" s="34">
        <v>306400</v>
      </c>
      <c r="L56" s="34">
        <v>4171</v>
      </c>
      <c r="M56" s="34">
        <v>30012</v>
      </c>
      <c r="N56" s="34">
        <v>12087</v>
      </c>
      <c r="O56" s="34">
        <v>242935</v>
      </c>
      <c r="P56" s="34">
        <v>46261</v>
      </c>
      <c r="Q56" s="34">
        <v>1232750</v>
      </c>
      <c r="R56" s="34">
        <v>68</v>
      </c>
      <c r="S56" s="34">
        <v>750</v>
      </c>
      <c r="T56" s="33"/>
    </row>
    <row r="57" spans="1:20" ht="18" customHeight="1">
      <c r="A57" s="77">
        <v>10</v>
      </c>
      <c r="B57" s="37">
        <v>142219</v>
      </c>
      <c r="C57" s="34">
        <v>2297484</v>
      </c>
      <c r="D57" s="34">
        <v>6735</v>
      </c>
      <c r="E57" s="34">
        <v>109138</v>
      </c>
      <c r="F57" s="34">
        <v>4662</v>
      </c>
      <c r="G57" s="34">
        <v>30800</v>
      </c>
      <c r="H57" s="34">
        <v>12412</v>
      </c>
      <c r="I57" s="34">
        <v>111760</v>
      </c>
      <c r="J57" s="34">
        <v>23350</v>
      </c>
      <c r="K57" s="34">
        <v>425347</v>
      </c>
      <c r="L57" s="34">
        <v>2505</v>
      </c>
      <c r="M57" s="34">
        <v>29870</v>
      </c>
      <c r="N57" s="34">
        <v>16185</v>
      </c>
      <c r="O57" s="34">
        <v>450875</v>
      </c>
      <c r="P57" s="34">
        <v>18156</v>
      </c>
      <c r="Q57" s="34">
        <v>393982</v>
      </c>
      <c r="R57" s="34">
        <v>210</v>
      </c>
      <c r="S57" s="34">
        <v>5550</v>
      </c>
      <c r="T57" s="33"/>
    </row>
    <row r="58" spans="1:20" ht="18" customHeight="1">
      <c r="A58" s="77">
        <v>11</v>
      </c>
      <c r="B58" s="37">
        <v>136249</v>
      </c>
      <c r="C58" s="34">
        <v>2167105</v>
      </c>
      <c r="D58" s="34">
        <v>6293</v>
      </c>
      <c r="E58" s="34">
        <v>97208</v>
      </c>
      <c r="F58" s="34">
        <v>9292</v>
      </c>
      <c r="G58" s="34">
        <v>51930</v>
      </c>
      <c r="H58" s="34">
        <v>25171</v>
      </c>
      <c r="I58" s="34">
        <v>229659</v>
      </c>
      <c r="J58" s="34">
        <v>36010</v>
      </c>
      <c r="K58" s="34">
        <v>389119</v>
      </c>
      <c r="L58" s="34">
        <v>1746</v>
      </c>
      <c r="M58" s="34">
        <v>12288</v>
      </c>
      <c r="N58" s="34">
        <v>33724</v>
      </c>
      <c r="O58" s="34">
        <v>733130</v>
      </c>
      <c r="P58" s="34">
        <v>27815</v>
      </c>
      <c r="Q58" s="34">
        <v>478053</v>
      </c>
      <c r="R58" s="34">
        <v>920</v>
      </c>
      <c r="S58" s="34">
        <v>8618</v>
      </c>
      <c r="T58" s="33"/>
    </row>
    <row r="59" spans="1:20" ht="18" customHeight="1">
      <c r="A59" s="79">
        <v>12</v>
      </c>
      <c r="B59" s="38">
        <v>105136</v>
      </c>
      <c r="C59" s="39">
        <v>1686475</v>
      </c>
      <c r="D59" s="39">
        <v>6050</v>
      </c>
      <c r="E59" s="39">
        <v>102497</v>
      </c>
      <c r="F59" s="39">
        <v>1484</v>
      </c>
      <c r="G59" s="39">
        <v>13706</v>
      </c>
      <c r="H59" s="39">
        <v>14187</v>
      </c>
      <c r="I59" s="39">
        <v>135890</v>
      </c>
      <c r="J59" s="39">
        <v>10974</v>
      </c>
      <c r="K59" s="39">
        <v>132727</v>
      </c>
      <c r="L59" s="39">
        <v>2885</v>
      </c>
      <c r="M59" s="39">
        <v>25715</v>
      </c>
      <c r="N59" s="39">
        <v>15429</v>
      </c>
      <c r="O59" s="39">
        <v>406560</v>
      </c>
      <c r="P59" s="39">
        <v>49902</v>
      </c>
      <c r="Q59" s="39">
        <v>546229</v>
      </c>
      <c r="R59" s="39">
        <v>474</v>
      </c>
      <c r="S59" s="39">
        <v>5780</v>
      </c>
      <c r="T59" s="33"/>
    </row>
    <row r="60" ht="15" customHeight="1">
      <c r="A60" s="62" t="s">
        <v>95</v>
      </c>
    </row>
  </sheetData>
  <sheetProtection/>
  <mergeCells count="18">
    <mergeCell ref="A35:S35"/>
    <mergeCell ref="A36:S36"/>
    <mergeCell ref="A38:A39"/>
    <mergeCell ref="P6:Q6"/>
    <mergeCell ref="R6:S6"/>
    <mergeCell ref="H6:I6"/>
    <mergeCell ref="K6:K7"/>
    <mergeCell ref="L6:M6"/>
    <mergeCell ref="N6:O6"/>
    <mergeCell ref="A6:A7"/>
    <mergeCell ref="A28:I28"/>
    <mergeCell ref="B6:C6"/>
    <mergeCell ref="D6:E6"/>
    <mergeCell ref="F6:G6"/>
    <mergeCell ref="A2:T2"/>
    <mergeCell ref="A4:I4"/>
    <mergeCell ref="K4:S4"/>
    <mergeCell ref="A3:S3"/>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70" r:id="rId1"/>
</worksheet>
</file>

<file path=xl/worksheets/sheet2.xml><?xml version="1.0" encoding="utf-8"?>
<worksheet xmlns="http://schemas.openxmlformats.org/spreadsheetml/2006/main" xmlns:r="http://schemas.openxmlformats.org/officeDocument/2006/relationships">
  <sheetPr>
    <pageSetUpPr fitToPage="1"/>
  </sheetPr>
  <dimension ref="A1:AW88"/>
  <sheetViews>
    <sheetView tabSelected="1" zoomScale="75" zoomScaleNormal="75" zoomScalePageLayoutView="0" workbookViewId="0" topLeftCell="A1">
      <selection activeCell="A4" sqref="A4:I4"/>
    </sheetView>
  </sheetViews>
  <sheetFormatPr defaultColWidth="10.59765625" defaultRowHeight="15"/>
  <cols>
    <col min="1" max="1" width="16.19921875" style="62" customWidth="1"/>
    <col min="2" max="14" width="12.09765625" style="62" customWidth="1"/>
    <col min="15" max="15" width="12.59765625" style="62" customWidth="1"/>
    <col min="16" max="16" width="13.59765625" style="62" customWidth="1"/>
    <col min="17" max="18" width="12.09765625" style="62" customWidth="1"/>
    <col min="19" max="19" width="13.59765625" style="62" customWidth="1"/>
    <col min="20" max="20" width="11.69921875" style="62" customWidth="1"/>
    <col min="21" max="28" width="8.59765625" style="62" customWidth="1"/>
    <col min="29" max="29" width="6.59765625" style="62" customWidth="1"/>
    <col min="30" max="30" width="7.59765625" style="62" customWidth="1"/>
    <col min="31" max="31" width="6.59765625" style="62" customWidth="1"/>
    <col min="32" max="32" width="7.59765625" style="62" customWidth="1"/>
    <col min="33" max="44" width="6.59765625" style="62" customWidth="1"/>
    <col min="45" max="16384" width="10.59765625" style="62" customWidth="1"/>
  </cols>
  <sheetData>
    <row r="1" spans="1:49" s="61" customFormat="1" ht="19.5" customHeight="1">
      <c r="A1" s="4" t="s">
        <v>106</v>
      </c>
      <c r="Q1" s="5"/>
      <c r="R1" s="5"/>
      <c r="S1" s="82"/>
      <c r="T1" s="82"/>
      <c r="U1" s="5" t="s">
        <v>105</v>
      </c>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row>
    <row r="2" spans="1:49" ht="19.5" customHeight="1">
      <c r="A2" s="248" t="s">
        <v>134</v>
      </c>
      <c r="B2" s="199"/>
      <c r="C2" s="199"/>
      <c r="D2" s="199"/>
      <c r="E2" s="199"/>
      <c r="F2" s="199"/>
      <c r="G2" s="199"/>
      <c r="H2" s="199"/>
      <c r="I2" s="199"/>
      <c r="J2" s="199"/>
      <c r="K2" s="199"/>
      <c r="L2" s="199"/>
      <c r="M2" s="199"/>
      <c r="N2" s="199"/>
      <c r="O2" s="199"/>
      <c r="P2" s="199"/>
      <c r="Q2" s="199"/>
      <c r="R2" s="71"/>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row>
    <row r="3" spans="1:49" ht="19.5" customHeight="1">
      <c r="A3" s="104"/>
      <c r="B3" s="81"/>
      <c r="C3" s="81"/>
      <c r="D3" s="81"/>
      <c r="E3" s="81"/>
      <c r="F3" s="81"/>
      <c r="G3" s="81"/>
      <c r="H3" s="81"/>
      <c r="I3" s="81"/>
      <c r="J3" s="81"/>
      <c r="K3" s="81"/>
      <c r="L3" s="81"/>
      <c r="M3" s="81"/>
      <c r="N3" s="81"/>
      <c r="O3" s="81"/>
      <c r="P3" s="81"/>
      <c r="Q3" s="81"/>
      <c r="R3" s="71"/>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row>
    <row r="4" spans="1:49" ht="19.5" customHeight="1">
      <c r="A4" s="249" t="s">
        <v>96</v>
      </c>
      <c r="B4" s="200"/>
      <c r="C4" s="200"/>
      <c r="D4" s="200"/>
      <c r="E4" s="200"/>
      <c r="F4" s="200"/>
      <c r="G4" s="200"/>
      <c r="H4" s="200"/>
      <c r="I4" s="200"/>
      <c r="J4" s="200"/>
      <c r="K4" s="200"/>
      <c r="L4" s="200"/>
      <c r="M4" s="200"/>
      <c r="N4" s="200"/>
      <c r="O4" s="200"/>
      <c r="P4" s="200"/>
      <c r="Q4" s="200"/>
      <c r="R4" s="71"/>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row>
    <row r="5" spans="3:49" ht="18" customHeight="1" thickBot="1">
      <c r="C5" s="83"/>
      <c r="D5" s="83"/>
      <c r="E5" s="83"/>
      <c r="F5" s="255"/>
      <c r="G5" s="255"/>
      <c r="H5" s="255"/>
      <c r="I5" s="255"/>
      <c r="J5" s="255"/>
      <c r="K5" s="255"/>
      <c r="L5" s="255"/>
      <c r="M5" s="255"/>
      <c r="N5" s="255"/>
      <c r="O5" s="83"/>
      <c r="P5" s="83"/>
      <c r="Q5" s="43" t="s">
        <v>18</v>
      </c>
      <c r="R5" s="43"/>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row>
    <row r="6" spans="1:49" ht="18" customHeight="1">
      <c r="A6" s="230" t="s">
        <v>0</v>
      </c>
      <c r="B6" s="232" t="s">
        <v>19</v>
      </c>
      <c r="C6" s="204"/>
      <c r="D6" s="250" t="s">
        <v>20</v>
      </c>
      <c r="E6" s="204"/>
      <c r="F6" s="204"/>
      <c r="G6" s="204"/>
      <c r="H6" s="204"/>
      <c r="I6" s="204"/>
      <c r="J6" s="204"/>
      <c r="K6" s="203"/>
      <c r="L6" s="232" t="s">
        <v>21</v>
      </c>
      <c r="M6" s="204"/>
      <c r="N6" s="204"/>
      <c r="O6" s="204"/>
      <c r="P6" s="204"/>
      <c r="Q6" s="204"/>
      <c r="R6" s="84"/>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row>
    <row r="7" spans="1:49" ht="18" customHeight="1">
      <c r="A7" s="228"/>
      <c r="B7" s="222" t="s">
        <v>22</v>
      </c>
      <c r="C7" s="240" t="s">
        <v>132</v>
      </c>
      <c r="D7" s="254" t="s">
        <v>23</v>
      </c>
      <c r="E7" s="252"/>
      <c r="F7" s="251" t="s">
        <v>24</v>
      </c>
      <c r="G7" s="252"/>
      <c r="H7" s="251" t="s">
        <v>25</v>
      </c>
      <c r="I7" s="252"/>
      <c r="J7" s="251" t="s">
        <v>26</v>
      </c>
      <c r="K7" s="252"/>
      <c r="L7" s="251" t="s">
        <v>27</v>
      </c>
      <c r="M7" s="252"/>
      <c r="N7" s="251" t="s">
        <v>28</v>
      </c>
      <c r="O7" s="252"/>
      <c r="P7" s="251" t="s">
        <v>5</v>
      </c>
      <c r="Q7" s="256"/>
      <c r="R7" s="84"/>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row>
    <row r="8" spans="1:49" ht="18" customHeight="1">
      <c r="A8" s="202"/>
      <c r="B8" s="239"/>
      <c r="C8" s="253"/>
      <c r="D8" s="105" t="s">
        <v>22</v>
      </c>
      <c r="E8" s="87" t="s">
        <v>132</v>
      </c>
      <c r="F8" s="88" t="s">
        <v>22</v>
      </c>
      <c r="G8" s="88" t="s">
        <v>132</v>
      </c>
      <c r="H8" s="88" t="s">
        <v>22</v>
      </c>
      <c r="I8" s="88" t="s">
        <v>132</v>
      </c>
      <c r="J8" s="88" t="s">
        <v>22</v>
      </c>
      <c r="K8" s="88" t="s">
        <v>132</v>
      </c>
      <c r="L8" s="88" t="s">
        <v>22</v>
      </c>
      <c r="M8" s="88" t="s">
        <v>132</v>
      </c>
      <c r="N8" s="88" t="s">
        <v>22</v>
      </c>
      <c r="O8" s="88" t="s">
        <v>132</v>
      </c>
      <c r="P8" s="88" t="s">
        <v>22</v>
      </c>
      <c r="Q8" s="86" t="s">
        <v>132</v>
      </c>
      <c r="R8" s="44"/>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row>
    <row r="9" spans="1:49" ht="18" customHeight="1">
      <c r="A9" s="75" t="s">
        <v>138</v>
      </c>
      <c r="B9" s="33">
        <f aca="true" t="shared" si="0" ref="B9:C12">SUM(D9,F9,H9,J9)</f>
        <v>11286</v>
      </c>
      <c r="C9" s="33">
        <f t="shared" si="0"/>
        <v>1155919</v>
      </c>
      <c r="D9" s="40">
        <v>5563</v>
      </c>
      <c r="E9" s="40">
        <v>856636</v>
      </c>
      <c r="F9" s="40">
        <v>4742</v>
      </c>
      <c r="G9" s="40">
        <v>205196</v>
      </c>
      <c r="H9" s="40">
        <v>196</v>
      </c>
      <c r="I9" s="40">
        <v>11495</v>
      </c>
      <c r="J9" s="40">
        <v>785</v>
      </c>
      <c r="K9" s="40">
        <v>82592</v>
      </c>
      <c r="L9" s="40">
        <v>10713</v>
      </c>
      <c r="M9" s="40">
        <v>1090343</v>
      </c>
      <c r="N9" s="40">
        <v>572</v>
      </c>
      <c r="O9" s="40">
        <v>65524</v>
      </c>
      <c r="P9" s="40">
        <v>1</v>
      </c>
      <c r="Q9" s="40">
        <v>52</v>
      </c>
      <c r="R9" s="40"/>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row>
    <row r="10" spans="1:49" ht="18" customHeight="1">
      <c r="A10" s="76">
        <v>5</v>
      </c>
      <c r="B10" s="33">
        <f t="shared" si="0"/>
        <v>13056</v>
      </c>
      <c r="C10" s="33">
        <f t="shared" si="0"/>
        <v>1326829</v>
      </c>
      <c r="D10" s="40">
        <v>6347</v>
      </c>
      <c r="E10" s="40">
        <v>959956</v>
      </c>
      <c r="F10" s="40">
        <v>5685</v>
      </c>
      <c r="G10" s="40">
        <v>271426</v>
      </c>
      <c r="H10" s="40">
        <v>281</v>
      </c>
      <c r="I10" s="40">
        <v>17422</v>
      </c>
      <c r="J10" s="40">
        <v>743</v>
      </c>
      <c r="K10" s="40">
        <v>78025</v>
      </c>
      <c r="L10" s="40">
        <v>12626</v>
      </c>
      <c r="M10" s="40">
        <v>1263781</v>
      </c>
      <c r="N10" s="40">
        <v>429</v>
      </c>
      <c r="O10" s="40">
        <v>63003</v>
      </c>
      <c r="P10" s="40">
        <v>1</v>
      </c>
      <c r="Q10" s="40">
        <v>45</v>
      </c>
      <c r="R10" s="40"/>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row>
    <row r="11" spans="1:49" ht="18" customHeight="1">
      <c r="A11" s="76">
        <v>6</v>
      </c>
      <c r="B11" s="33">
        <f t="shared" si="0"/>
        <v>13632</v>
      </c>
      <c r="C11" s="33">
        <f t="shared" si="0"/>
        <v>1394522</v>
      </c>
      <c r="D11" s="40">
        <v>6560</v>
      </c>
      <c r="E11" s="40">
        <v>986454</v>
      </c>
      <c r="F11" s="40">
        <v>5516</v>
      </c>
      <c r="G11" s="40">
        <v>263569</v>
      </c>
      <c r="H11" s="40">
        <v>368</v>
      </c>
      <c r="I11" s="40">
        <v>26120</v>
      </c>
      <c r="J11" s="40">
        <v>1188</v>
      </c>
      <c r="K11" s="40">
        <v>118379</v>
      </c>
      <c r="L11" s="40">
        <v>13201</v>
      </c>
      <c r="M11" s="40">
        <v>1334202</v>
      </c>
      <c r="N11" s="40">
        <v>420</v>
      </c>
      <c r="O11" s="40">
        <v>59248</v>
      </c>
      <c r="P11" s="40">
        <v>11</v>
      </c>
      <c r="Q11" s="40">
        <v>1072</v>
      </c>
      <c r="R11" s="40"/>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row>
    <row r="12" spans="1:49" ht="18" customHeight="1">
      <c r="A12" s="76">
        <v>7</v>
      </c>
      <c r="B12" s="33">
        <f t="shared" si="0"/>
        <v>12707</v>
      </c>
      <c r="C12" s="33">
        <f t="shared" si="0"/>
        <v>1324479</v>
      </c>
      <c r="D12" s="40">
        <v>6759</v>
      </c>
      <c r="E12" s="40">
        <v>973929</v>
      </c>
      <c r="F12" s="40">
        <v>4583</v>
      </c>
      <c r="G12" s="40">
        <v>230732</v>
      </c>
      <c r="H12" s="40">
        <v>190</v>
      </c>
      <c r="I12" s="40">
        <v>11294</v>
      </c>
      <c r="J12" s="40">
        <v>1175</v>
      </c>
      <c r="K12" s="40">
        <v>108524</v>
      </c>
      <c r="L12" s="40">
        <v>12116</v>
      </c>
      <c r="M12" s="40">
        <v>1254522</v>
      </c>
      <c r="N12" s="40">
        <v>590</v>
      </c>
      <c r="O12" s="40">
        <v>69832</v>
      </c>
      <c r="P12" s="40">
        <v>1</v>
      </c>
      <c r="Q12" s="40">
        <v>135</v>
      </c>
      <c r="R12" s="40"/>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row>
    <row r="13" spans="1:49" ht="18" customHeight="1">
      <c r="A13" s="80">
        <v>8</v>
      </c>
      <c r="B13" s="24">
        <f>SUM(B15:B28)</f>
        <v>14159</v>
      </c>
      <c r="C13" s="24">
        <f>SUM(C15:C28)</f>
        <v>1564916</v>
      </c>
      <c r="D13" s="24">
        <f aca="true" t="shared" si="1" ref="D13:O13">SUM(D15:D28)</f>
        <v>7809</v>
      </c>
      <c r="E13" s="24">
        <f t="shared" si="1"/>
        <v>1162075</v>
      </c>
      <c r="F13" s="24">
        <f t="shared" si="1"/>
        <v>4999</v>
      </c>
      <c r="G13" s="24">
        <f t="shared" si="1"/>
        <v>268702</v>
      </c>
      <c r="H13" s="24">
        <f t="shared" si="1"/>
        <v>184</v>
      </c>
      <c r="I13" s="24">
        <f t="shared" si="1"/>
        <v>12702</v>
      </c>
      <c r="J13" s="24">
        <f t="shared" si="1"/>
        <v>1167</v>
      </c>
      <c r="K13" s="24">
        <f t="shared" si="1"/>
        <v>121437</v>
      </c>
      <c r="L13" s="24">
        <f t="shared" si="1"/>
        <v>13694</v>
      </c>
      <c r="M13" s="24">
        <f t="shared" si="1"/>
        <v>1511352</v>
      </c>
      <c r="N13" s="24">
        <f t="shared" si="1"/>
        <v>465</v>
      </c>
      <c r="O13" s="24">
        <f t="shared" si="1"/>
        <v>53564</v>
      </c>
      <c r="P13" s="42" t="s">
        <v>215</v>
      </c>
      <c r="Q13" s="42" t="s">
        <v>215</v>
      </c>
      <c r="R13" s="40"/>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row>
    <row r="14" spans="1:49" ht="18" customHeight="1">
      <c r="A14" s="70"/>
      <c r="B14" s="44"/>
      <c r="C14" s="44"/>
      <c r="D14" s="44"/>
      <c r="E14" s="44"/>
      <c r="F14" s="44"/>
      <c r="G14" s="44"/>
      <c r="H14" s="44"/>
      <c r="I14" s="44"/>
      <c r="J14" s="44"/>
      <c r="K14" s="44"/>
      <c r="L14" s="44"/>
      <c r="M14" s="44"/>
      <c r="N14" s="44"/>
      <c r="O14" s="44"/>
      <c r="P14" s="44"/>
      <c r="Q14" s="44"/>
      <c r="R14" s="44"/>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row>
    <row r="15" spans="1:49" ht="18" customHeight="1">
      <c r="A15" s="75" t="s">
        <v>139</v>
      </c>
      <c r="B15" s="33">
        <f aca="true" t="shared" si="2" ref="B15:C18">SUM(D15,F15,H15,J15)</f>
        <v>730</v>
      </c>
      <c r="C15" s="33">
        <f t="shared" si="2"/>
        <v>80654</v>
      </c>
      <c r="D15" s="40">
        <v>426</v>
      </c>
      <c r="E15" s="40">
        <v>62380</v>
      </c>
      <c r="F15" s="40">
        <v>264</v>
      </c>
      <c r="G15" s="40">
        <v>14092</v>
      </c>
      <c r="H15" s="40" t="s">
        <v>111</v>
      </c>
      <c r="I15" s="40" t="s">
        <v>111</v>
      </c>
      <c r="J15" s="40">
        <v>40</v>
      </c>
      <c r="K15" s="40">
        <v>4182</v>
      </c>
      <c r="L15" s="40">
        <v>714</v>
      </c>
      <c r="M15" s="40">
        <v>78347</v>
      </c>
      <c r="N15" s="40">
        <v>16</v>
      </c>
      <c r="O15" s="40">
        <v>2307</v>
      </c>
      <c r="P15" s="89" t="s">
        <v>80</v>
      </c>
      <c r="Q15" s="89" t="s">
        <v>80</v>
      </c>
      <c r="R15" s="40"/>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row>
    <row r="16" spans="1:49" ht="18" customHeight="1">
      <c r="A16" s="106">
        <v>2</v>
      </c>
      <c r="B16" s="33">
        <f t="shared" si="2"/>
        <v>693</v>
      </c>
      <c r="C16" s="33">
        <f t="shared" si="2"/>
        <v>91023</v>
      </c>
      <c r="D16" s="40">
        <v>482</v>
      </c>
      <c r="E16" s="40">
        <v>72913</v>
      </c>
      <c r="F16" s="40">
        <v>148</v>
      </c>
      <c r="G16" s="40">
        <v>10805</v>
      </c>
      <c r="H16" s="40">
        <v>2</v>
      </c>
      <c r="I16" s="40">
        <v>197</v>
      </c>
      <c r="J16" s="40">
        <v>61</v>
      </c>
      <c r="K16" s="40">
        <v>7108</v>
      </c>
      <c r="L16" s="40">
        <v>680</v>
      </c>
      <c r="M16" s="40">
        <v>89258</v>
      </c>
      <c r="N16" s="40">
        <v>13</v>
      </c>
      <c r="O16" s="40">
        <v>1765</v>
      </c>
      <c r="P16" s="89" t="s">
        <v>80</v>
      </c>
      <c r="Q16" s="89" t="s">
        <v>80</v>
      </c>
      <c r="R16" s="40"/>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row>
    <row r="17" spans="1:49" ht="18" customHeight="1">
      <c r="A17" s="106">
        <v>3</v>
      </c>
      <c r="B17" s="33">
        <f t="shared" si="2"/>
        <v>1256</v>
      </c>
      <c r="C17" s="33">
        <f t="shared" si="2"/>
        <v>153243</v>
      </c>
      <c r="D17" s="40">
        <v>731</v>
      </c>
      <c r="E17" s="40">
        <v>109871</v>
      </c>
      <c r="F17" s="40">
        <v>302</v>
      </c>
      <c r="G17" s="40">
        <v>19408</v>
      </c>
      <c r="H17" s="40">
        <v>8</v>
      </c>
      <c r="I17" s="40">
        <v>591</v>
      </c>
      <c r="J17" s="40">
        <v>215</v>
      </c>
      <c r="K17" s="40">
        <v>23373</v>
      </c>
      <c r="L17" s="40">
        <v>1221</v>
      </c>
      <c r="M17" s="40">
        <v>148481</v>
      </c>
      <c r="N17" s="40">
        <v>35</v>
      </c>
      <c r="O17" s="40">
        <v>4762</v>
      </c>
      <c r="P17" s="89" t="s">
        <v>80</v>
      </c>
      <c r="Q17" s="89" t="s">
        <v>80</v>
      </c>
      <c r="R17" s="40"/>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row>
    <row r="18" spans="1:49" ht="18" customHeight="1">
      <c r="A18" s="106">
        <v>4</v>
      </c>
      <c r="B18" s="33">
        <f t="shared" si="2"/>
        <v>1327</v>
      </c>
      <c r="C18" s="33">
        <f t="shared" si="2"/>
        <v>159478</v>
      </c>
      <c r="D18" s="40">
        <v>862</v>
      </c>
      <c r="E18" s="40">
        <v>132327</v>
      </c>
      <c r="F18" s="40">
        <v>427</v>
      </c>
      <c r="G18" s="40">
        <v>23531</v>
      </c>
      <c r="H18" s="40">
        <v>1</v>
      </c>
      <c r="I18" s="40">
        <v>87</v>
      </c>
      <c r="J18" s="40">
        <v>37</v>
      </c>
      <c r="K18" s="40">
        <v>3533</v>
      </c>
      <c r="L18" s="40">
        <v>1264</v>
      </c>
      <c r="M18" s="40">
        <v>152241</v>
      </c>
      <c r="N18" s="40">
        <v>63</v>
      </c>
      <c r="O18" s="40">
        <v>7237</v>
      </c>
      <c r="P18" s="89" t="s">
        <v>80</v>
      </c>
      <c r="Q18" s="89" t="s">
        <v>80</v>
      </c>
      <c r="R18" s="40"/>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row>
    <row r="19" spans="1:49" ht="18" customHeight="1">
      <c r="A19" s="107"/>
      <c r="B19" s="43"/>
      <c r="C19" s="43"/>
      <c r="D19" s="43"/>
      <c r="E19" s="43"/>
      <c r="F19" s="43"/>
      <c r="G19" s="43"/>
      <c r="H19" s="43"/>
      <c r="I19" s="43"/>
      <c r="J19" s="43"/>
      <c r="K19" s="43"/>
      <c r="L19" s="43"/>
      <c r="M19" s="43"/>
      <c r="N19" s="43"/>
      <c r="O19" s="43"/>
      <c r="P19" s="43"/>
      <c r="Q19" s="43"/>
      <c r="R19" s="44"/>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row>
    <row r="20" spans="1:49" ht="18" customHeight="1">
      <c r="A20" s="106">
        <v>5</v>
      </c>
      <c r="B20" s="33">
        <f aca="true" t="shared" si="3" ref="B20:B28">SUM(D20,F20,H20,J20)</f>
        <v>951</v>
      </c>
      <c r="C20" s="33">
        <f aca="true" t="shared" si="4" ref="C20:C28">SUM(E20,G20,I20,K20)</f>
        <v>119790</v>
      </c>
      <c r="D20" s="40">
        <v>638</v>
      </c>
      <c r="E20" s="40">
        <v>97923</v>
      </c>
      <c r="F20" s="40">
        <v>233</v>
      </c>
      <c r="G20" s="40">
        <v>12050</v>
      </c>
      <c r="H20" s="40" t="s">
        <v>111</v>
      </c>
      <c r="I20" s="40" t="s">
        <v>111</v>
      </c>
      <c r="J20" s="40">
        <v>80</v>
      </c>
      <c r="K20" s="40">
        <v>9817</v>
      </c>
      <c r="L20" s="40">
        <v>922</v>
      </c>
      <c r="M20" s="40">
        <v>115547</v>
      </c>
      <c r="N20" s="40">
        <v>29</v>
      </c>
      <c r="O20" s="40">
        <v>4243</v>
      </c>
      <c r="P20" s="89" t="s">
        <v>80</v>
      </c>
      <c r="Q20" s="89" t="s">
        <v>80</v>
      </c>
      <c r="R20" s="40"/>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row>
    <row r="21" spans="1:49" ht="18" customHeight="1">
      <c r="A21" s="106">
        <v>6</v>
      </c>
      <c r="B21" s="33">
        <f t="shared" si="3"/>
        <v>1054</v>
      </c>
      <c r="C21" s="33">
        <f t="shared" si="4"/>
        <v>124171</v>
      </c>
      <c r="D21" s="40">
        <v>691</v>
      </c>
      <c r="E21" s="40">
        <v>101615</v>
      </c>
      <c r="F21" s="40">
        <v>317</v>
      </c>
      <c r="G21" s="40">
        <v>18317</v>
      </c>
      <c r="H21" s="40" t="s">
        <v>111</v>
      </c>
      <c r="I21" s="40" t="s">
        <v>111</v>
      </c>
      <c r="J21" s="40">
        <v>46</v>
      </c>
      <c r="K21" s="40">
        <v>4239</v>
      </c>
      <c r="L21" s="40">
        <v>1006</v>
      </c>
      <c r="M21" s="40">
        <v>119062</v>
      </c>
      <c r="N21" s="40">
        <v>48</v>
      </c>
      <c r="O21" s="40">
        <v>5109</v>
      </c>
      <c r="P21" s="89" t="s">
        <v>80</v>
      </c>
      <c r="Q21" s="89" t="s">
        <v>80</v>
      </c>
      <c r="R21" s="40"/>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row>
    <row r="22" spans="1:49" ht="18" customHeight="1">
      <c r="A22" s="106">
        <v>7</v>
      </c>
      <c r="B22" s="33">
        <f t="shared" si="3"/>
        <v>1723</v>
      </c>
      <c r="C22" s="33">
        <f t="shared" si="4"/>
        <v>187398</v>
      </c>
      <c r="D22" s="40">
        <v>929</v>
      </c>
      <c r="E22" s="40">
        <v>136966</v>
      </c>
      <c r="F22" s="40">
        <v>513</v>
      </c>
      <c r="G22" s="40">
        <v>21990</v>
      </c>
      <c r="H22" s="40">
        <v>36</v>
      </c>
      <c r="I22" s="40">
        <v>3730</v>
      </c>
      <c r="J22" s="40">
        <v>245</v>
      </c>
      <c r="K22" s="40">
        <v>24712</v>
      </c>
      <c r="L22" s="40">
        <v>1675</v>
      </c>
      <c r="M22" s="40">
        <v>182793</v>
      </c>
      <c r="N22" s="40">
        <v>48</v>
      </c>
      <c r="O22" s="40">
        <v>4605</v>
      </c>
      <c r="P22" s="89" t="s">
        <v>80</v>
      </c>
      <c r="Q22" s="89" t="s">
        <v>80</v>
      </c>
      <c r="R22" s="40"/>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row>
    <row r="23" spans="1:49" ht="18" customHeight="1">
      <c r="A23" s="106">
        <v>8</v>
      </c>
      <c r="B23" s="33">
        <f t="shared" si="3"/>
        <v>1202</v>
      </c>
      <c r="C23" s="33">
        <f t="shared" si="4"/>
        <v>125525</v>
      </c>
      <c r="D23" s="40">
        <v>580</v>
      </c>
      <c r="E23" s="40">
        <v>86346</v>
      </c>
      <c r="F23" s="40">
        <v>490</v>
      </c>
      <c r="G23" s="40">
        <v>28595</v>
      </c>
      <c r="H23" s="40">
        <v>55</v>
      </c>
      <c r="I23" s="40">
        <v>3238</v>
      </c>
      <c r="J23" s="40">
        <v>77</v>
      </c>
      <c r="K23" s="40">
        <v>7346</v>
      </c>
      <c r="L23" s="40">
        <v>1143</v>
      </c>
      <c r="M23" s="40">
        <v>119616</v>
      </c>
      <c r="N23" s="40">
        <v>59</v>
      </c>
      <c r="O23" s="40">
        <v>5909</v>
      </c>
      <c r="P23" s="89" t="s">
        <v>80</v>
      </c>
      <c r="Q23" s="89" t="s">
        <v>80</v>
      </c>
      <c r="R23" s="40"/>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row>
    <row r="24" spans="1:49" ht="18" customHeight="1">
      <c r="A24" s="107"/>
      <c r="B24" s="43"/>
      <c r="C24" s="43"/>
      <c r="D24" s="43"/>
      <c r="E24" s="43"/>
      <c r="F24" s="43"/>
      <c r="G24" s="43"/>
      <c r="H24" s="43"/>
      <c r="I24" s="43"/>
      <c r="J24" s="43"/>
      <c r="K24" s="43"/>
      <c r="L24" s="43"/>
      <c r="M24" s="43"/>
      <c r="N24" s="43"/>
      <c r="O24" s="43"/>
      <c r="P24" s="43"/>
      <c r="Q24" s="43"/>
      <c r="R24" s="44"/>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row>
    <row r="25" spans="1:49" ht="18" customHeight="1">
      <c r="A25" s="106">
        <v>9</v>
      </c>
      <c r="B25" s="33">
        <f t="shared" si="3"/>
        <v>1487</v>
      </c>
      <c r="C25" s="33">
        <f t="shared" si="4"/>
        <v>146130</v>
      </c>
      <c r="D25" s="40">
        <v>599</v>
      </c>
      <c r="E25" s="40">
        <v>92673</v>
      </c>
      <c r="F25" s="40">
        <v>825</v>
      </c>
      <c r="G25" s="40">
        <v>47759</v>
      </c>
      <c r="H25" s="40">
        <v>5</v>
      </c>
      <c r="I25" s="40">
        <v>231</v>
      </c>
      <c r="J25" s="40">
        <v>58</v>
      </c>
      <c r="K25" s="40">
        <v>5467</v>
      </c>
      <c r="L25" s="40">
        <v>1423</v>
      </c>
      <c r="M25" s="40">
        <v>140185</v>
      </c>
      <c r="N25" s="40">
        <v>64</v>
      </c>
      <c r="O25" s="40">
        <v>5945</v>
      </c>
      <c r="P25" s="89" t="s">
        <v>80</v>
      </c>
      <c r="Q25" s="89" t="s">
        <v>80</v>
      </c>
      <c r="R25" s="40"/>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row>
    <row r="26" spans="1:49" ht="18" customHeight="1">
      <c r="A26" s="106">
        <v>10</v>
      </c>
      <c r="B26" s="33">
        <f t="shared" si="3"/>
        <v>1408</v>
      </c>
      <c r="C26" s="33">
        <f t="shared" si="4"/>
        <v>137952</v>
      </c>
      <c r="D26" s="40">
        <v>703</v>
      </c>
      <c r="E26" s="40">
        <v>100889</v>
      </c>
      <c r="F26" s="40">
        <v>664</v>
      </c>
      <c r="G26" s="40">
        <v>33241</v>
      </c>
      <c r="H26" s="40">
        <v>2</v>
      </c>
      <c r="I26" s="40">
        <v>220</v>
      </c>
      <c r="J26" s="40">
        <v>39</v>
      </c>
      <c r="K26" s="40">
        <v>3602</v>
      </c>
      <c r="L26" s="40">
        <v>1372</v>
      </c>
      <c r="M26" s="40">
        <v>133372</v>
      </c>
      <c r="N26" s="40">
        <v>36</v>
      </c>
      <c r="O26" s="40">
        <v>4580</v>
      </c>
      <c r="P26" s="89" t="s">
        <v>80</v>
      </c>
      <c r="Q26" s="89" t="s">
        <v>80</v>
      </c>
      <c r="R26" s="40"/>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row>
    <row r="27" spans="1:49" ht="18" customHeight="1">
      <c r="A27" s="106">
        <v>11</v>
      </c>
      <c r="B27" s="33">
        <f t="shared" si="3"/>
        <v>1324</v>
      </c>
      <c r="C27" s="33">
        <f t="shared" si="4"/>
        <v>134722</v>
      </c>
      <c r="D27" s="40">
        <v>602</v>
      </c>
      <c r="E27" s="40">
        <v>87399</v>
      </c>
      <c r="F27" s="40">
        <v>453</v>
      </c>
      <c r="G27" s="40">
        <v>21611</v>
      </c>
      <c r="H27" s="40">
        <v>75</v>
      </c>
      <c r="I27" s="40">
        <v>4408</v>
      </c>
      <c r="J27" s="40">
        <v>194</v>
      </c>
      <c r="K27" s="40">
        <v>21304</v>
      </c>
      <c r="L27" s="40">
        <v>1302</v>
      </c>
      <c r="M27" s="40">
        <v>131498</v>
      </c>
      <c r="N27" s="40">
        <v>22</v>
      </c>
      <c r="O27" s="40">
        <v>3224</v>
      </c>
      <c r="P27" s="89" t="s">
        <v>80</v>
      </c>
      <c r="Q27" s="89" t="s">
        <v>80</v>
      </c>
      <c r="R27" s="40"/>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row>
    <row r="28" spans="1:49" ht="18" customHeight="1">
      <c r="A28" s="108">
        <v>12</v>
      </c>
      <c r="B28" s="188">
        <f t="shared" si="3"/>
        <v>1004</v>
      </c>
      <c r="C28" s="165">
        <f t="shared" si="4"/>
        <v>104830</v>
      </c>
      <c r="D28" s="40">
        <v>566</v>
      </c>
      <c r="E28" s="40">
        <v>80773</v>
      </c>
      <c r="F28" s="40">
        <v>363</v>
      </c>
      <c r="G28" s="40">
        <v>17303</v>
      </c>
      <c r="H28" s="40" t="s">
        <v>111</v>
      </c>
      <c r="I28" s="40" t="s">
        <v>111</v>
      </c>
      <c r="J28" s="40">
        <v>75</v>
      </c>
      <c r="K28" s="40">
        <v>6754</v>
      </c>
      <c r="L28" s="40">
        <v>972</v>
      </c>
      <c r="M28" s="40">
        <v>100952</v>
      </c>
      <c r="N28" s="40">
        <v>32</v>
      </c>
      <c r="O28" s="40">
        <v>3878</v>
      </c>
      <c r="P28" s="89" t="s">
        <v>80</v>
      </c>
      <c r="Q28" s="89" t="s">
        <v>80</v>
      </c>
      <c r="R28" s="34"/>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row>
    <row r="29" spans="1:49" ht="15" customHeight="1">
      <c r="A29" s="62" t="s">
        <v>95</v>
      </c>
      <c r="D29" s="90"/>
      <c r="E29" s="90"/>
      <c r="F29" s="90"/>
      <c r="G29" s="90"/>
      <c r="H29" s="90"/>
      <c r="I29" s="90"/>
      <c r="J29" s="90"/>
      <c r="K29" s="90"/>
      <c r="L29" s="90"/>
      <c r="M29" s="90"/>
      <c r="N29" s="90"/>
      <c r="O29" s="90"/>
      <c r="P29" s="90"/>
      <c r="Q29" s="90"/>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row>
    <row r="30" spans="19:49" ht="15" customHeight="1">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row>
    <row r="31" spans="19:49" ht="19.5" customHeight="1">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row>
    <row r="32" spans="1:21" ht="19.5" customHeight="1">
      <c r="A32" s="238" t="s">
        <v>135</v>
      </c>
      <c r="B32" s="238"/>
      <c r="C32" s="238"/>
      <c r="D32" s="238"/>
      <c r="E32" s="238"/>
      <c r="F32" s="238"/>
      <c r="G32" s="238"/>
      <c r="H32" s="238"/>
      <c r="I32" s="238"/>
      <c r="J32" s="238"/>
      <c r="K32" s="238"/>
      <c r="L32" s="238"/>
      <c r="M32" s="238"/>
      <c r="N32" s="238"/>
      <c r="O32" s="238"/>
      <c r="P32" s="238"/>
      <c r="Q32" s="238"/>
      <c r="R32" s="238"/>
      <c r="S32" s="238"/>
      <c r="T32" s="238"/>
      <c r="U32" s="238"/>
    </row>
    <row r="33" ht="19.5" customHeight="1"/>
    <row r="34" ht="19.5" customHeight="1">
      <c r="R34" s="91"/>
    </row>
    <row r="35" spans="1:26" ht="19.5" customHeight="1">
      <c r="A35" s="244" t="s">
        <v>136</v>
      </c>
      <c r="B35" s="227"/>
      <c r="C35" s="227"/>
      <c r="D35" s="227"/>
      <c r="E35" s="227"/>
      <c r="F35" s="227"/>
      <c r="G35" s="227"/>
      <c r="H35" s="200"/>
      <c r="J35" s="244" t="s">
        <v>137</v>
      </c>
      <c r="K35" s="227"/>
      <c r="L35" s="227"/>
      <c r="M35" s="227"/>
      <c r="N35" s="227"/>
      <c r="O35" s="227"/>
      <c r="P35" s="227"/>
      <c r="Q35" s="227"/>
      <c r="R35" s="227"/>
      <c r="S35" s="227"/>
      <c r="T35" s="227"/>
      <c r="U35" s="227"/>
      <c r="V35" s="82"/>
      <c r="W35" s="82"/>
      <c r="X35" s="82"/>
      <c r="Y35" s="82"/>
      <c r="Z35" s="82"/>
    </row>
    <row r="36" spans="22:26" ht="18" customHeight="1" thickBot="1">
      <c r="V36" s="82"/>
      <c r="W36" s="82"/>
      <c r="X36" s="82"/>
      <c r="Y36" s="82"/>
      <c r="Z36" s="82"/>
    </row>
    <row r="37" spans="1:32" ht="18" customHeight="1">
      <c r="A37" s="224" t="s">
        <v>58</v>
      </c>
      <c r="B37" s="258"/>
      <c r="C37" s="226"/>
      <c r="D37" s="257" t="s">
        <v>144</v>
      </c>
      <c r="E37" s="232" t="s">
        <v>107</v>
      </c>
      <c r="F37" s="204"/>
      <c r="G37" s="203"/>
      <c r="H37" s="260" t="s">
        <v>108</v>
      </c>
      <c r="J37" s="224" t="s">
        <v>152</v>
      </c>
      <c r="K37" s="225"/>
      <c r="L37" s="226"/>
      <c r="M37" s="230" t="s">
        <v>31</v>
      </c>
      <c r="N37" s="232" t="s">
        <v>32</v>
      </c>
      <c r="O37" s="233"/>
      <c r="P37" s="233"/>
      <c r="Q37" s="233"/>
      <c r="R37" s="233"/>
      <c r="S37" s="233"/>
      <c r="T37" s="234"/>
      <c r="U37" s="245" t="s">
        <v>149</v>
      </c>
      <c r="V37" s="82"/>
      <c r="W37" s="82"/>
      <c r="X37" s="82"/>
      <c r="Y37" s="82"/>
      <c r="Z37" s="82"/>
      <c r="AA37" s="84"/>
      <c r="AB37" s="84"/>
      <c r="AC37" s="84"/>
      <c r="AD37" s="84"/>
      <c r="AE37" s="84"/>
      <c r="AF37" s="91"/>
    </row>
    <row r="38" spans="1:32" ht="18" customHeight="1">
      <c r="A38" s="259"/>
      <c r="B38" s="259"/>
      <c r="C38" s="202"/>
      <c r="D38" s="207"/>
      <c r="E38" s="67" t="s">
        <v>30</v>
      </c>
      <c r="F38" s="113" t="s">
        <v>81</v>
      </c>
      <c r="G38" s="113" t="s">
        <v>82</v>
      </c>
      <c r="H38" s="261"/>
      <c r="J38" s="227"/>
      <c r="K38" s="227"/>
      <c r="L38" s="228"/>
      <c r="M38" s="231"/>
      <c r="N38" s="237" t="s">
        <v>150</v>
      </c>
      <c r="O38" s="240" t="s">
        <v>36</v>
      </c>
      <c r="P38" s="241"/>
      <c r="Q38" s="242"/>
      <c r="R38" s="222" t="s">
        <v>37</v>
      </c>
      <c r="S38" s="237" t="s">
        <v>151</v>
      </c>
      <c r="T38" s="222" t="s">
        <v>30</v>
      </c>
      <c r="U38" s="246"/>
      <c r="V38" s="82"/>
      <c r="W38" s="82"/>
      <c r="X38" s="82"/>
      <c r="Y38" s="82"/>
      <c r="Z38" s="82"/>
      <c r="AA38" s="84"/>
      <c r="AB38" s="84"/>
      <c r="AC38" s="84"/>
      <c r="AD38" s="84"/>
      <c r="AE38" s="84"/>
      <c r="AF38" s="44"/>
    </row>
    <row r="39" spans="1:31" ht="18" customHeight="1">
      <c r="A39" s="84"/>
      <c r="B39" s="84"/>
      <c r="C39" s="93"/>
      <c r="D39" s="44"/>
      <c r="E39" s="44"/>
      <c r="F39" s="44"/>
      <c r="G39" s="44"/>
      <c r="H39" s="15"/>
      <c r="J39" s="229"/>
      <c r="K39" s="229"/>
      <c r="L39" s="202"/>
      <c r="M39" s="207"/>
      <c r="N39" s="223"/>
      <c r="O39" s="87" t="s">
        <v>41</v>
      </c>
      <c r="P39" s="88" t="s">
        <v>42</v>
      </c>
      <c r="Q39" s="88" t="s">
        <v>43</v>
      </c>
      <c r="R39" s="223"/>
      <c r="S39" s="223"/>
      <c r="T39" s="223"/>
      <c r="U39" s="247"/>
      <c r="V39" s="82"/>
      <c r="W39" s="82"/>
      <c r="X39" s="82"/>
      <c r="Y39" s="82"/>
      <c r="Z39" s="82"/>
      <c r="AA39" s="55"/>
      <c r="AB39" s="55"/>
      <c r="AC39" s="55"/>
      <c r="AD39" s="55"/>
      <c r="AE39" s="55"/>
    </row>
    <row r="40" spans="1:31" ht="18" customHeight="1">
      <c r="A40" s="211" t="s">
        <v>77</v>
      </c>
      <c r="B40" s="211"/>
      <c r="C40" s="212"/>
      <c r="D40" s="24">
        <f>SUM(E40,H40)</f>
        <v>389435</v>
      </c>
      <c r="E40" s="24">
        <f>SUM(F40:G40)</f>
        <v>381066</v>
      </c>
      <c r="F40" s="24">
        <v>377900</v>
      </c>
      <c r="G40" s="24">
        <v>3166</v>
      </c>
      <c r="H40" s="24">
        <v>8369</v>
      </c>
      <c r="J40" s="235" t="s">
        <v>113</v>
      </c>
      <c r="K40" s="235"/>
      <c r="L40" s="236"/>
      <c r="M40" s="24">
        <f>SUM(T40:U40)</f>
        <v>389435</v>
      </c>
      <c r="N40" s="24">
        <v>262774</v>
      </c>
      <c r="O40" s="24">
        <v>11295</v>
      </c>
      <c r="P40" s="24">
        <v>2405</v>
      </c>
      <c r="Q40" s="24">
        <v>87020</v>
      </c>
      <c r="R40" s="24">
        <v>14406</v>
      </c>
      <c r="S40" s="24">
        <v>3166</v>
      </c>
      <c r="T40" s="24">
        <f>SUM(N40:S40)</f>
        <v>381066</v>
      </c>
      <c r="U40" s="24">
        <v>8369</v>
      </c>
      <c r="V40" s="82"/>
      <c r="W40" s="82"/>
      <c r="X40" s="82"/>
      <c r="Y40" s="82"/>
      <c r="Z40" s="82"/>
      <c r="AA40" s="44"/>
      <c r="AB40" s="44"/>
      <c r="AC40" s="44"/>
      <c r="AD40" s="44"/>
      <c r="AE40" s="44"/>
    </row>
    <row r="41" spans="1:31" ht="18" customHeight="1">
      <c r="A41" s="16"/>
      <c r="B41" s="109"/>
      <c r="C41" s="110"/>
      <c r="D41" s="24"/>
      <c r="E41" s="24"/>
      <c r="F41" s="24"/>
      <c r="G41" s="24"/>
      <c r="H41" s="24"/>
      <c r="J41" s="235" t="s">
        <v>145</v>
      </c>
      <c r="K41" s="243"/>
      <c r="L41" s="236"/>
      <c r="M41" s="24">
        <f>SUM(T41:U41)</f>
        <v>1158075</v>
      </c>
      <c r="N41" s="24">
        <v>923434</v>
      </c>
      <c r="O41" s="24">
        <v>30348</v>
      </c>
      <c r="P41" s="24">
        <v>6346</v>
      </c>
      <c r="Q41" s="24">
        <v>149334</v>
      </c>
      <c r="R41" s="24">
        <v>33291</v>
      </c>
      <c r="S41" s="24">
        <v>6249</v>
      </c>
      <c r="T41" s="24">
        <f>SUM(N41:S41)</f>
        <v>1149002</v>
      </c>
      <c r="U41" s="24">
        <v>9073</v>
      </c>
      <c r="V41" s="82"/>
      <c r="W41" s="82"/>
      <c r="X41" s="82"/>
      <c r="Y41" s="82"/>
      <c r="Z41" s="82"/>
      <c r="AA41" s="44"/>
      <c r="AB41" s="44"/>
      <c r="AC41" s="44"/>
      <c r="AD41" s="44"/>
      <c r="AE41" s="44"/>
    </row>
    <row r="42" spans="1:31" ht="18" customHeight="1">
      <c r="A42" s="211" t="s">
        <v>78</v>
      </c>
      <c r="B42" s="211"/>
      <c r="C42" s="212"/>
      <c r="D42" s="24">
        <f>SUM(E42,H42)</f>
        <v>1158075</v>
      </c>
      <c r="E42" s="24">
        <f>SUM(F42:G42)</f>
        <v>1149002</v>
      </c>
      <c r="F42" s="24">
        <v>1142753</v>
      </c>
      <c r="G42" s="24">
        <v>6249</v>
      </c>
      <c r="H42" s="24">
        <v>9073</v>
      </c>
      <c r="J42" s="114"/>
      <c r="K42" s="114"/>
      <c r="L42" s="117" t="s">
        <v>143</v>
      </c>
      <c r="M42" s="48"/>
      <c r="N42" s="48"/>
      <c r="O42" s="48"/>
      <c r="P42" s="48"/>
      <c r="Q42" s="48"/>
      <c r="R42" s="48"/>
      <c r="S42" s="48"/>
      <c r="T42" s="48"/>
      <c r="U42" s="48"/>
      <c r="V42" s="82"/>
      <c r="W42" s="82"/>
      <c r="X42" s="82"/>
      <c r="Y42" s="82"/>
      <c r="Z42" s="82"/>
      <c r="AA42" s="44"/>
      <c r="AB42" s="44"/>
      <c r="AC42" s="44"/>
      <c r="AD42" s="44"/>
      <c r="AE42" s="44"/>
    </row>
    <row r="43" spans="1:31" ht="18" customHeight="1">
      <c r="A43" s="94"/>
      <c r="B43" s="95"/>
      <c r="C43" s="112" t="s">
        <v>143</v>
      </c>
      <c r="D43" s="48"/>
      <c r="E43" s="48"/>
      <c r="F43" s="48"/>
      <c r="G43" s="48"/>
      <c r="H43" s="48"/>
      <c r="J43" s="219" t="s">
        <v>146</v>
      </c>
      <c r="K43" s="220"/>
      <c r="L43" s="221"/>
      <c r="M43" s="116">
        <f>M41/M40</f>
        <v>2.9737311746504553</v>
      </c>
      <c r="N43" s="116">
        <f>N41/N40</f>
        <v>3.514175679481227</v>
      </c>
      <c r="O43" s="116">
        <f aca="true" t="shared" si="5" ref="O43:U43">O41/O40</f>
        <v>2.6868525896414344</v>
      </c>
      <c r="P43" s="116">
        <f t="shared" si="5"/>
        <v>2.6386694386694387</v>
      </c>
      <c r="Q43" s="116">
        <f t="shared" si="5"/>
        <v>1.7160882555734314</v>
      </c>
      <c r="R43" s="116">
        <f t="shared" si="5"/>
        <v>2.3109121199500207</v>
      </c>
      <c r="S43" s="116">
        <f t="shared" si="5"/>
        <v>1.9737839545167404</v>
      </c>
      <c r="T43" s="116">
        <f t="shared" si="5"/>
        <v>3.015230957366965</v>
      </c>
      <c r="U43" s="116">
        <f t="shared" si="5"/>
        <v>1.084119966543195</v>
      </c>
      <c r="V43" s="82"/>
      <c r="W43" s="82"/>
      <c r="X43" s="82"/>
      <c r="Y43" s="82"/>
      <c r="Z43" s="82"/>
      <c r="AA43" s="48"/>
      <c r="AB43" s="48"/>
      <c r="AC43" s="48"/>
      <c r="AD43" s="48"/>
      <c r="AE43" s="48"/>
    </row>
    <row r="44" spans="1:31" ht="18" customHeight="1">
      <c r="A44" s="208" t="s">
        <v>141</v>
      </c>
      <c r="B44" s="209"/>
      <c r="C44" s="210"/>
      <c r="D44" s="52">
        <f>100*D40/$D40</f>
        <v>100</v>
      </c>
      <c r="E44" s="52">
        <f>100*E40/$D40</f>
        <v>97.85098925366236</v>
      </c>
      <c r="F44" s="52">
        <f>100*F40/$D40</f>
        <v>97.03801661381232</v>
      </c>
      <c r="G44" s="52">
        <f>100*G40/$D40</f>
        <v>0.8129726398500392</v>
      </c>
      <c r="H44" s="52">
        <f>100*H40/$D40</f>
        <v>2.149010746337643</v>
      </c>
      <c r="J44" s="115"/>
      <c r="K44" s="115"/>
      <c r="L44" s="118" t="s">
        <v>143</v>
      </c>
      <c r="M44" s="116"/>
      <c r="N44" s="116"/>
      <c r="O44" s="116"/>
      <c r="P44" s="116"/>
      <c r="Q44" s="116"/>
      <c r="R44" s="116"/>
      <c r="S44" s="116"/>
      <c r="T44" s="116"/>
      <c r="U44" s="116"/>
      <c r="V44" s="82"/>
      <c r="W44" s="82"/>
      <c r="X44" s="82"/>
      <c r="Y44" s="82"/>
      <c r="Z44" s="82"/>
      <c r="AA44" s="48"/>
      <c r="AB44" s="48"/>
      <c r="AC44" s="48"/>
      <c r="AD44" s="48"/>
      <c r="AE44" s="48"/>
    </row>
    <row r="45" spans="1:31" ht="18" customHeight="1">
      <c r="A45" s="94"/>
      <c r="B45" s="95"/>
      <c r="C45" s="85"/>
      <c r="D45" s="52"/>
      <c r="E45" s="52"/>
      <c r="F45" s="52"/>
      <c r="G45" s="52"/>
      <c r="H45" s="52"/>
      <c r="J45" s="115"/>
      <c r="K45" s="115"/>
      <c r="L45" s="111"/>
      <c r="M45" s="116"/>
      <c r="N45" s="116"/>
      <c r="O45" s="116"/>
      <c r="P45" s="116"/>
      <c r="Q45" s="116"/>
      <c r="R45" s="116"/>
      <c r="S45" s="116"/>
      <c r="T45" s="116"/>
      <c r="U45" s="116"/>
      <c r="V45" s="82"/>
      <c r="W45" s="82"/>
      <c r="X45" s="82"/>
      <c r="Y45" s="82"/>
      <c r="Z45" s="82"/>
      <c r="AA45" s="97"/>
      <c r="AB45" s="97"/>
      <c r="AC45" s="97"/>
      <c r="AD45" s="97"/>
      <c r="AE45" s="97"/>
    </row>
    <row r="46" spans="1:31" ht="18" customHeight="1">
      <c r="A46" s="208" t="s">
        <v>142</v>
      </c>
      <c r="B46" s="209"/>
      <c r="C46" s="210"/>
      <c r="D46" s="52">
        <f>100*D42/$D42</f>
        <v>100</v>
      </c>
      <c r="E46" s="52">
        <f>100*E42/$D42</f>
        <v>99.21654469701876</v>
      </c>
      <c r="F46" s="52">
        <f>100*F42/$D42</f>
        <v>98.67694233965848</v>
      </c>
      <c r="G46" s="52">
        <f>100*G42/$D42</f>
        <v>0.5396023573602746</v>
      </c>
      <c r="H46" s="52">
        <f>100*H42/$D42</f>
        <v>0.7834553029812404</v>
      </c>
      <c r="J46" s="213" t="s">
        <v>147</v>
      </c>
      <c r="K46" s="214"/>
      <c r="L46" s="215"/>
      <c r="M46" s="37" t="s">
        <v>17</v>
      </c>
      <c r="N46" s="52">
        <v>43.6</v>
      </c>
      <c r="O46" s="52">
        <v>18.8</v>
      </c>
      <c r="P46" s="52">
        <v>17.3</v>
      </c>
      <c r="Q46" s="52">
        <v>22.8</v>
      </c>
      <c r="R46" s="52">
        <v>23.9</v>
      </c>
      <c r="S46" s="52">
        <v>18</v>
      </c>
      <c r="T46" s="52">
        <v>39.4</v>
      </c>
      <c r="U46" s="121" t="s">
        <v>17</v>
      </c>
      <c r="V46" s="82"/>
      <c r="W46" s="82"/>
      <c r="X46" s="82"/>
      <c r="Y46" s="82"/>
      <c r="Z46" s="82"/>
      <c r="AA46" s="98"/>
      <c r="AB46" s="98"/>
      <c r="AC46" s="98"/>
      <c r="AD46" s="98"/>
      <c r="AE46" s="99"/>
    </row>
    <row r="47" spans="1:31" ht="18" customHeight="1">
      <c r="A47" s="94"/>
      <c r="B47" s="95"/>
      <c r="C47" s="85"/>
      <c r="D47" s="52"/>
      <c r="E47" s="52"/>
      <c r="F47" s="52"/>
      <c r="G47" s="52"/>
      <c r="H47" s="52"/>
      <c r="J47" s="216" t="s">
        <v>148</v>
      </c>
      <c r="K47" s="217"/>
      <c r="L47" s="218"/>
      <c r="M47" s="119"/>
      <c r="N47" s="120"/>
      <c r="O47" s="120"/>
      <c r="P47" s="120"/>
      <c r="Q47" s="120"/>
      <c r="R47" s="120"/>
      <c r="S47" s="120"/>
      <c r="T47" s="120"/>
      <c r="U47" s="120"/>
      <c r="V47" s="82"/>
      <c r="W47" s="82"/>
      <c r="X47" s="82"/>
      <c r="Y47" s="82"/>
      <c r="Z47" s="82"/>
      <c r="AA47" s="98"/>
      <c r="AB47" s="98"/>
      <c r="AC47" s="98"/>
      <c r="AD47" s="98"/>
      <c r="AE47" s="99"/>
    </row>
    <row r="48" spans="1:31" ht="18" customHeight="1">
      <c r="A48" s="208" t="s">
        <v>140</v>
      </c>
      <c r="B48" s="209"/>
      <c r="C48" s="210"/>
      <c r="D48" s="97">
        <f>D42/D40</f>
        <v>2.9737311746504553</v>
      </c>
      <c r="E48" s="97">
        <f>E42/E40</f>
        <v>3.015230957366965</v>
      </c>
      <c r="F48" s="97">
        <f>F42/F40</f>
        <v>3.0239560730351944</v>
      </c>
      <c r="G48" s="97">
        <f>G42/G40</f>
        <v>1.9737839545167404</v>
      </c>
      <c r="H48" s="97">
        <f>H42/H40</f>
        <v>1.084119966543195</v>
      </c>
      <c r="J48" s="62" t="s">
        <v>97</v>
      </c>
      <c r="M48" s="44"/>
      <c r="N48" s="44"/>
      <c r="O48" s="44"/>
      <c r="P48" s="44"/>
      <c r="Q48" s="44"/>
      <c r="R48" s="44"/>
      <c r="S48" s="44"/>
      <c r="T48" s="44"/>
      <c r="U48" s="44"/>
      <c r="V48" s="82"/>
      <c r="W48" s="82"/>
      <c r="X48" s="82"/>
      <c r="Y48" s="82"/>
      <c r="Z48" s="82"/>
      <c r="AA48" s="44"/>
      <c r="AB48" s="44"/>
      <c r="AC48" s="44"/>
      <c r="AD48" s="44"/>
      <c r="AE48" s="44"/>
    </row>
    <row r="49" spans="1:26" ht="18" customHeight="1">
      <c r="A49" s="100"/>
      <c r="B49" s="100"/>
      <c r="C49" s="8" t="s">
        <v>143</v>
      </c>
      <c r="D49" s="101"/>
      <c r="E49" s="101"/>
      <c r="F49" s="101"/>
      <c r="G49" s="101"/>
      <c r="H49" s="101"/>
      <c r="S49" s="82"/>
      <c r="T49" s="82"/>
      <c r="U49" s="82"/>
      <c r="V49" s="82"/>
      <c r="W49" s="82"/>
      <c r="X49" s="82"/>
      <c r="Y49" s="82"/>
      <c r="Z49" s="82"/>
    </row>
    <row r="50" spans="1:26" ht="18" customHeight="1">
      <c r="A50" s="62" t="s">
        <v>133</v>
      </c>
      <c r="S50" s="82"/>
      <c r="T50" s="82"/>
      <c r="U50" s="82"/>
      <c r="V50" s="82"/>
      <c r="W50" s="82"/>
      <c r="X50" s="82"/>
      <c r="Y50" s="82"/>
      <c r="Z50" s="82"/>
    </row>
    <row r="51" spans="1:26" ht="18" customHeight="1">
      <c r="A51" s="102"/>
      <c r="B51" s="32"/>
      <c r="C51" s="23"/>
      <c r="D51" s="23"/>
      <c r="E51" s="23"/>
      <c r="F51" s="23"/>
      <c r="G51" s="23"/>
      <c r="S51" s="82"/>
      <c r="T51" s="82"/>
      <c r="U51" s="82"/>
      <c r="V51" s="82"/>
      <c r="W51" s="82"/>
      <c r="X51" s="82"/>
      <c r="Y51" s="82"/>
      <c r="Z51" s="82"/>
    </row>
    <row r="52" spans="1:26" ht="18" customHeight="1">
      <c r="A52" s="44"/>
      <c r="B52" s="32"/>
      <c r="C52" s="103"/>
      <c r="D52" s="103"/>
      <c r="E52" s="103"/>
      <c r="F52" s="103"/>
      <c r="G52" s="103"/>
      <c r="S52" s="82"/>
      <c r="T52" s="82"/>
      <c r="U52" s="82"/>
      <c r="V52" s="82"/>
      <c r="W52" s="82"/>
      <c r="X52" s="82"/>
      <c r="Y52" s="82"/>
      <c r="Z52" s="82"/>
    </row>
    <row r="53" spans="1:26" ht="18" customHeight="1">
      <c r="A53" s="102"/>
      <c r="B53" s="32"/>
      <c r="C53" s="23"/>
      <c r="D53" s="23"/>
      <c r="E53" s="23"/>
      <c r="F53" s="23"/>
      <c r="G53" s="23"/>
      <c r="S53" s="82"/>
      <c r="T53" s="82"/>
      <c r="U53" s="82"/>
      <c r="V53" s="82"/>
      <c r="W53" s="82"/>
      <c r="X53" s="82"/>
      <c r="Y53" s="82"/>
      <c r="Z53" s="82"/>
    </row>
    <row r="54" spans="1:26" ht="18" customHeight="1">
      <c r="A54" s="102"/>
      <c r="B54" s="32"/>
      <c r="C54" s="23"/>
      <c r="D54" s="23"/>
      <c r="E54" s="23"/>
      <c r="F54" s="23"/>
      <c r="G54" s="23"/>
      <c r="J54" s="52"/>
      <c r="S54" s="82"/>
      <c r="T54" s="82"/>
      <c r="U54" s="82"/>
      <c r="V54" s="82"/>
      <c r="W54" s="82"/>
      <c r="X54" s="82"/>
      <c r="Y54" s="82"/>
      <c r="Z54" s="82"/>
    </row>
    <row r="55" spans="1:26" ht="18" customHeight="1">
      <c r="A55" s="102"/>
      <c r="B55" s="32"/>
      <c r="C55" s="23"/>
      <c r="D55" s="23"/>
      <c r="E55" s="23"/>
      <c r="F55" s="23"/>
      <c r="G55" s="23"/>
      <c r="J55" s="52"/>
      <c r="S55" s="82"/>
      <c r="T55" s="82"/>
      <c r="U55" s="82"/>
      <c r="V55" s="82"/>
      <c r="W55" s="82"/>
      <c r="X55" s="82"/>
      <c r="Y55" s="82"/>
      <c r="Z55" s="82"/>
    </row>
    <row r="56" spans="1:26" ht="18" customHeight="1">
      <c r="A56" s="102"/>
      <c r="B56" s="32"/>
      <c r="C56" s="23"/>
      <c r="D56" s="23"/>
      <c r="E56" s="23"/>
      <c r="F56" s="23"/>
      <c r="G56" s="23"/>
      <c r="J56" s="52"/>
      <c r="S56" s="82"/>
      <c r="T56" s="82"/>
      <c r="U56" s="82"/>
      <c r="V56" s="82"/>
      <c r="W56" s="82"/>
      <c r="X56" s="82"/>
      <c r="Y56" s="82"/>
      <c r="Z56" s="82"/>
    </row>
    <row r="57" spans="1:26" ht="15" customHeight="1">
      <c r="A57" s="55"/>
      <c r="B57" s="55"/>
      <c r="C57" s="55"/>
      <c r="D57" s="55"/>
      <c r="E57" s="55"/>
      <c r="F57" s="55"/>
      <c r="G57" s="55"/>
      <c r="S57" s="82"/>
      <c r="T57" s="82"/>
      <c r="U57" s="82"/>
      <c r="V57" s="82"/>
      <c r="W57" s="82"/>
      <c r="X57" s="82"/>
      <c r="Y57" s="82"/>
      <c r="Z57" s="82"/>
    </row>
    <row r="58" spans="4:26" ht="14.25">
      <c r="D58" s="55"/>
      <c r="E58" s="55"/>
      <c r="F58" s="55"/>
      <c r="G58" s="55"/>
      <c r="S58" s="82"/>
      <c r="T58" s="82"/>
      <c r="U58" s="82"/>
      <c r="V58" s="82"/>
      <c r="W58" s="82"/>
      <c r="X58" s="82"/>
      <c r="Y58" s="82"/>
      <c r="Z58" s="82"/>
    </row>
    <row r="59" spans="19:26" ht="14.25">
      <c r="S59" s="82"/>
      <c r="T59" s="82"/>
      <c r="U59" s="82"/>
      <c r="V59" s="82"/>
      <c r="W59" s="82"/>
      <c r="X59" s="82"/>
      <c r="Y59" s="82"/>
      <c r="Z59" s="82"/>
    </row>
    <row r="60" spans="19:26" ht="14.25">
      <c r="S60" s="82"/>
      <c r="T60" s="82"/>
      <c r="U60" s="82"/>
      <c r="V60" s="82"/>
      <c r="W60" s="82"/>
      <c r="X60" s="82"/>
      <c r="Y60" s="82"/>
      <c r="Z60" s="82"/>
    </row>
    <row r="61" spans="19:26" ht="14.25">
      <c r="S61" s="82"/>
      <c r="T61" s="82"/>
      <c r="U61" s="82"/>
      <c r="V61" s="82"/>
      <c r="W61" s="82"/>
      <c r="X61" s="82"/>
      <c r="Y61" s="82"/>
      <c r="Z61" s="82"/>
    </row>
    <row r="62" spans="19:26" ht="14.25">
      <c r="S62" s="82"/>
      <c r="T62" s="82"/>
      <c r="U62" s="82"/>
      <c r="V62" s="82"/>
      <c r="W62" s="82"/>
      <c r="X62" s="82"/>
      <c r="Y62" s="82"/>
      <c r="Z62" s="82"/>
    </row>
    <row r="63" spans="19:26" ht="14.25">
      <c r="S63" s="82"/>
      <c r="T63" s="82"/>
      <c r="U63" s="82"/>
      <c r="V63" s="82"/>
      <c r="W63" s="82"/>
      <c r="X63" s="82"/>
      <c r="Y63" s="82"/>
      <c r="Z63" s="82"/>
    </row>
    <row r="64" spans="19:26" ht="14.25">
      <c r="S64" s="82"/>
      <c r="T64" s="82"/>
      <c r="U64" s="82"/>
      <c r="V64" s="82"/>
      <c r="W64" s="82"/>
      <c r="X64" s="82"/>
      <c r="Y64" s="82"/>
      <c r="Z64" s="82"/>
    </row>
    <row r="65" spans="19:26" ht="14.25">
      <c r="S65" s="82"/>
      <c r="T65" s="82"/>
      <c r="U65" s="82"/>
      <c r="V65" s="82"/>
      <c r="W65" s="82"/>
      <c r="X65" s="82"/>
      <c r="Y65" s="82"/>
      <c r="Z65" s="82"/>
    </row>
    <row r="66" spans="19:26" ht="14.25">
      <c r="S66" s="82"/>
      <c r="T66" s="82"/>
      <c r="U66" s="82"/>
      <c r="V66" s="82"/>
      <c r="W66" s="82"/>
      <c r="X66" s="82"/>
      <c r="Y66" s="82"/>
      <c r="Z66" s="82"/>
    </row>
    <row r="67" spans="19:26" ht="14.25">
      <c r="S67" s="82"/>
      <c r="T67" s="82"/>
      <c r="U67" s="82"/>
      <c r="V67" s="82"/>
      <c r="W67" s="82"/>
      <c r="X67" s="82"/>
      <c r="Y67" s="82"/>
      <c r="Z67" s="82"/>
    </row>
    <row r="68" spans="19:26" ht="14.25">
      <c r="S68" s="82"/>
      <c r="T68" s="82"/>
      <c r="U68" s="82"/>
      <c r="V68" s="82"/>
      <c r="W68" s="82"/>
      <c r="X68" s="82"/>
      <c r="Y68" s="82"/>
      <c r="Z68" s="82"/>
    </row>
    <row r="69" spans="19:26" ht="14.25">
      <c r="S69" s="82"/>
      <c r="T69" s="82"/>
      <c r="U69" s="82"/>
      <c r="V69" s="82"/>
      <c r="W69" s="82"/>
      <c r="X69" s="82"/>
      <c r="Y69" s="82"/>
      <c r="Z69" s="82"/>
    </row>
    <row r="70" spans="19:26" ht="14.25">
      <c r="S70" s="82"/>
      <c r="T70" s="82"/>
      <c r="U70" s="82"/>
      <c r="V70" s="82"/>
      <c r="W70" s="82"/>
      <c r="X70" s="82"/>
      <c r="Y70" s="82"/>
      <c r="Z70" s="82"/>
    </row>
    <row r="71" spans="19:26" ht="14.25">
      <c r="S71" s="82"/>
      <c r="T71" s="82"/>
      <c r="U71" s="82"/>
      <c r="V71" s="82"/>
      <c r="W71" s="82"/>
      <c r="X71" s="82"/>
      <c r="Y71" s="82"/>
      <c r="Z71" s="82"/>
    </row>
    <row r="72" spans="19:26" ht="14.25">
      <c r="S72" s="82"/>
      <c r="T72" s="82"/>
      <c r="U72" s="82"/>
      <c r="V72" s="82"/>
      <c r="W72" s="82"/>
      <c r="X72" s="82"/>
      <c r="Y72" s="82"/>
      <c r="Z72" s="82"/>
    </row>
    <row r="73" spans="19:26" ht="14.25">
      <c r="S73" s="82"/>
      <c r="T73" s="82"/>
      <c r="U73" s="82"/>
      <c r="V73" s="82"/>
      <c r="W73" s="82"/>
      <c r="X73" s="82"/>
      <c r="Y73" s="82"/>
      <c r="Z73" s="82"/>
    </row>
    <row r="74" spans="19:26" ht="14.25">
      <c r="S74" s="82"/>
      <c r="T74" s="82"/>
      <c r="U74" s="82"/>
      <c r="V74" s="82"/>
      <c r="W74" s="82"/>
      <c r="X74" s="82"/>
      <c r="Y74" s="82"/>
      <c r="Z74" s="82"/>
    </row>
    <row r="75" spans="19:26" ht="14.25">
      <c r="S75" s="82"/>
      <c r="T75" s="82"/>
      <c r="U75" s="82"/>
      <c r="V75" s="82"/>
      <c r="W75" s="82"/>
      <c r="X75" s="82"/>
      <c r="Y75" s="82"/>
      <c r="Z75" s="82"/>
    </row>
    <row r="76" spans="19:26" ht="14.25">
      <c r="S76" s="82"/>
      <c r="T76" s="82"/>
      <c r="U76" s="82"/>
      <c r="V76" s="82"/>
      <c r="W76" s="82"/>
      <c r="X76" s="82"/>
      <c r="Y76" s="82"/>
      <c r="Z76" s="82"/>
    </row>
    <row r="77" spans="19:26" ht="14.25">
      <c r="S77" s="82"/>
      <c r="T77" s="82"/>
      <c r="U77" s="82"/>
      <c r="V77" s="82"/>
      <c r="W77" s="82"/>
      <c r="X77" s="82"/>
      <c r="Y77" s="82"/>
      <c r="Z77" s="82"/>
    </row>
    <row r="78" spans="19:26" ht="14.25">
      <c r="S78" s="82"/>
      <c r="T78" s="82"/>
      <c r="U78" s="82"/>
      <c r="V78" s="82"/>
      <c r="W78" s="82"/>
      <c r="X78" s="82"/>
      <c r="Y78" s="82"/>
      <c r="Z78" s="82"/>
    </row>
    <row r="79" spans="19:26" ht="14.25">
      <c r="S79" s="82"/>
      <c r="T79" s="82"/>
      <c r="U79" s="82"/>
      <c r="V79" s="82"/>
      <c r="W79" s="82"/>
      <c r="X79" s="82"/>
      <c r="Y79" s="82"/>
      <c r="Z79" s="82"/>
    </row>
    <row r="80" spans="19:26" ht="14.25">
      <c r="S80" s="82"/>
      <c r="T80" s="82"/>
      <c r="U80" s="82"/>
      <c r="V80" s="82"/>
      <c r="W80" s="82"/>
      <c r="X80" s="82"/>
      <c r="Y80" s="82"/>
      <c r="Z80" s="82"/>
    </row>
    <row r="81" spans="19:26" ht="14.25">
      <c r="S81" s="82"/>
      <c r="T81" s="82"/>
      <c r="U81" s="82"/>
      <c r="V81" s="82"/>
      <c r="W81" s="82"/>
      <c r="X81" s="82"/>
      <c r="Y81" s="82"/>
      <c r="Z81" s="82"/>
    </row>
    <row r="82" spans="19:26" ht="14.25">
      <c r="S82" s="82"/>
      <c r="T82" s="82"/>
      <c r="U82" s="82"/>
      <c r="V82" s="82"/>
      <c r="W82" s="82"/>
      <c r="X82" s="82"/>
      <c r="Y82" s="82"/>
      <c r="Z82" s="82"/>
    </row>
    <row r="83" spans="19:26" ht="14.25">
      <c r="S83" s="82"/>
      <c r="T83" s="82"/>
      <c r="U83" s="82"/>
      <c r="V83" s="82"/>
      <c r="W83" s="82"/>
      <c r="X83" s="82"/>
      <c r="Y83" s="82"/>
      <c r="Z83" s="82"/>
    </row>
    <row r="84" spans="19:26" ht="14.25">
      <c r="S84" s="82"/>
      <c r="T84" s="82"/>
      <c r="U84" s="82"/>
      <c r="V84" s="82"/>
      <c r="W84" s="82"/>
      <c r="X84" s="82"/>
      <c r="Y84" s="82"/>
      <c r="Z84" s="82"/>
    </row>
    <row r="85" spans="19:26" ht="14.25">
      <c r="S85" s="82"/>
      <c r="T85" s="82"/>
      <c r="U85" s="82"/>
      <c r="V85" s="82"/>
      <c r="W85" s="82"/>
      <c r="X85" s="82"/>
      <c r="Y85" s="82"/>
      <c r="Z85" s="82"/>
    </row>
    <row r="86" spans="19:21" ht="14.25">
      <c r="S86" s="82"/>
      <c r="T86" s="82"/>
      <c r="U86" s="82"/>
    </row>
    <row r="87" spans="19:21" ht="14.25">
      <c r="S87" s="82"/>
      <c r="T87" s="82"/>
      <c r="U87" s="82"/>
    </row>
    <row r="88" spans="19:21" ht="14.25">
      <c r="S88" s="82"/>
      <c r="T88" s="82"/>
      <c r="U88" s="82"/>
    </row>
  </sheetData>
  <sheetProtection/>
  <mergeCells count="42">
    <mergeCell ref="F5:N5"/>
    <mergeCell ref="F7:G7"/>
    <mergeCell ref="P7:Q7"/>
    <mergeCell ref="D37:D38"/>
    <mergeCell ref="A37:C38"/>
    <mergeCell ref="H37:H38"/>
    <mergeCell ref="E37:G37"/>
    <mergeCell ref="A35:H35"/>
    <mergeCell ref="H7:I7"/>
    <mergeCell ref="J7:K7"/>
    <mergeCell ref="A2:Q2"/>
    <mergeCell ref="A4:Q4"/>
    <mergeCell ref="A6:A8"/>
    <mergeCell ref="B6:C6"/>
    <mergeCell ref="D6:K6"/>
    <mergeCell ref="L6:Q6"/>
    <mergeCell ref="L7:M7"/>
    <mergeCell ref="N7:O7"/>
    <mergeCell ref="C7:C8"/>
    <mergeCell ref="D7:E7"/>
    <mergeCell ref="A32:U32"/>
    <mergeCell ref="B7:B8"/>
    <mergeCell ref="O38:Q38"/>
    <mergeCell ref="R38:R39"/>
    <mergeCell ref="S38:S39"/>
    <mergeCell ref="J41:L41"/>
    <mergeCell ref="J35:U35"/>
    <mergeCell ref="A40:C40"/>
    <mergeCell ref="U37:U39"/>
    <mergeCell ref="T38:T39"/>
    <mergeCell ref="J37:L39"/>
    <mergeCell ref="M37:M39"/>
    <mergeCell ref="N37:T37"/>
    <mergeCell ref="J40:L40"/>
    <mergeCell ref="N38:N39"/>
    <mergeCell ref="A48:C48"/>
    <mergeCell ref="A42:C42"/>
    <mergeCell ref="A44:C44"/>
    <mergeCell ref="A46:C46"/>
    <mergeCell ref="J46:L46"/>
    <mergeCell ref="J47:L47"/>
    <mergeCell ref="J43:L43"/>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70" r:id="rId1"/>
</worksheet>
</file>

<file path=xl/worksheets/sheet3.xml><?xml version="1.0" encoding="utf-8"?>
<worksheet xmlns="http://schemas.openxmlformats.org/spreadsheetml/2006/main" xmlns:r="http://schemas.openxmlformats.org/officeDocument/2006/relationships">
  <sheetPr>
    <pageSetUpPr fitToPage="1"/>
  </sheetPr>
  <dimension ref="A1:W59"/>
  <sheetViews>
    <sheetView tabSelected="1" zoomScale="75" zoomScaleNormal="75" zoomScalePageLayoutView="0" workbookViewId="0" topLeftCell="A35">
      <selection activeCell="A4" sqref="A4:I4"/>
    </sheetView>
  </sheetViews>
  <sheetFormatPr defaultColWidth="10.59765625" defaultRowHeight="15"/>
  <cols>
    <col min="1" max="1" width="6.69921875" style="62" customWidth="1"/>
    <col min="2" max="2" width="12" style="62" customWidth="1"/>
    <col min="3" max="3" width="15.59765625" style="62" customWidth="1"/>
    <col min="4" max="4" width="12.5" style="62" customWidth="1"/>
    <col min="5" max="7" width="10.59765625" style="62" customWidth="1"/>
    <col min="8" max="8" width="11.59765625" style="62" customWidth="1"/>
    <col min="9" max="9" width="12.59765625" style="62" customWidth="1"/>
    <col min="10" max="10" width="10.59765625" style="62" customWidth="1"/>
    <col min="11" max="11" width="11.59765625" style="62" customWidth="1"/>
    <col min="12" max="12" width="10.59765625" style="62" customWidth="1"/>
    <col min="13" max="13" width="6.59765625" style="62" customWidth="1"/>
    <col min="14" max="14" width="3" style="62" customWidth="1"/>
    <col min="15" max="16" width="11.5" style="62" customWidth="1"/>
    <col min="17" max="19" width="10.59765625" style="62" customWidth="1"/>
    <col min="20" max="20" width="9.59765625" style="62" customWidth="1"/>
    <col min="21" max="21" width="15.59765625" style="62" customWidth="1"/>
    <col min="22" max="22" width="10.59765625" style="62" customWidth="1"/>
    <col min="23" max="23" width="12.59765625" style="62" customWidth="1"/>
    <col min="24" max="16384" width="10.59765625" style="62" customWidth="1"/>
  </cols>
  <sheetData>
    <row r="1" spans="1:21" s="61" customFormat="1" ht="19.5" customHeight="1">
      <c r="A1" s="4" t="s">
        <v>102</v>
      </c>
      <c r="U1" s="5" t="s">
        <v>101</v>
      </c>
    </row>
    <row r="2" spans="1:22" ht="19.5" customHeight="1">
      <c r="A2" s="238" t="s">
        <v>157</v>
      </c>
      <c r="B2" s="238"/>
      <c r="C2" s="238"/>
      <c r="D2" s="238"/>
      <c r="E2" s="238"/>
      <c r="F2" s="238"/>
      <c r="G2" s="238"/>
      <c r="H2" s="238"/>
      <c r="I2" s="238"/>
      <c r="J2" s="238"/>
      <c r="K2" s="238"/>
      <c r="L2" s="238"/>
      <c r="M2" s="238"/>
      <c r="N2" s="238"/>
      <c r="O2" s="238"/>
      <c r="P2" s="238"/>
      <c r="Q2" s="238"/>
      <c r="R2" s="238"/>
      <c r="S2" s="238"/>
      <c r="T2" s="238"/>
      <c r="U2" s="238"/>
      <c r="V2" s="74"/>
    </row>
    <row r="3" spans="1:22" ht="19.5" customHeight="1">
      <c r="A3" s="55"/>
      <c r="B3" s="44"/>
      <c r="C3" s="44"/>
      <c r="D3" s="92"/>
      <c r="E3" s="44"/>
      <c r="F3" s="44"/>
      <c r="G3" s="44"/>
      <c r="H3" s="44"/>
      <c r="I3" s="44"/>
      <c r="J3" s="44"/>
      <c r="K3" s="44"/>
      <c r="L3" s="49"/>
      <c r="M3" s="125"/>
      <c r="P3" s="35"/>
      <c r="Q3" s="35"/>
      <c r="R3" s="35"/>
      <c r="S3" s="35"/>
      <c r="T3" s="35"/>
      <c r="U3" s="35"/>
      <c r="V3" s="35"/>
    </row>
    <row r="4" spans="1:21" ht="18" customHeight="1">
      <c r="A4" s="196" t="s">
        <v>158</v>
      </c>
      <c r="B4" s="197"/>
      <c r="C4" s="197"/>
      <c r="D4" s="197"/>
      <c r="E4" s="197"/>
      <c r="F4" s="197"/>
      <c r="G4" s="197"/>
      <c r="H4" s="197"/>
      <c r="I4" s="197"/>
      <c r="J4" s="55"/>
      <c r="K4" s="55"/>
      <c r="L4" s="55"/>
      <c r="M4" s="196" t="s">
        <v>163</v>
      </c>
      <c r="N4" s="197"/>
      <c r="O4" s="197"/>
      <c r="P4" s="197"/>
      <c r="Q4" s="197"/>
      <c r="R4" s="197"/>
      <c r="S4" s="197"/>
      <c r="T4" s="197"/>
      <c r="U4" s="197"/>
    </row>
    <row r="5" spans="10:13" ht="18" customHeight="1" thickBot="1">
      <c r="J5" s="44"/>
      <c r="K5" s="44"/>
      <c r="L5" s="44"/>
      <c r="M5" s="125"/>
    </row>
    <row r="6" spans="1:22" ht="18" customHeight="1">
      <c r="A6" s="282" t="s">
        <v>159</v>
      </c>
      <c r="B6" s="283"/>
      <c r="C6" s="201"/>
      <c r="D6" s="295" t="s">
        <v>39</v>
      </c>
      <c r="E6" s="295" t="s">
        <v>45</v>
      </c>
      <c r="F6" s="295" t="s">
        <v>46</v>
      </c>
      <c r="G6" s="316" t="s">
        <v>47</v>
      </c>
      <c r="H6" s="152" t="s">
        <v>161</v>
      </c>
      <c r="I6" s="288" t="s">
        <v>162</v>
      </c>
      <c r="J6" s="44"/>
      <c r="K6" s="44"/>
      <c r="L6" s="44"/>
      <c r="M6" s="283" t="s">
        <v>52</v>
      </c>
      <c r="N6" s="283"/>
      <c r="O6" s="283"/>
      <c r="P6" s="201"/>
      <c r="Q6" s="205" t="s">
        <v>165</v>
      </c>
      <c r="R6" s="194"/>
      <c r="S6" s="205" t="s">
        <v>166</v>
      </c>
      <c r="T6" s="194"/>
      <c r="U6" s="154" t="s">
        <v>169</v>
      </c>
      <c r="V6" s="55"/>
    </row>
    <row r="7" spans="1:21" ht="18" customHeight="1">
      <c r="A7" s="284"/>
      <c r="B7" s="284"/>
      <c r="C7" s="285"/>
      <c r="D7" s="296"/>
      <c r="E7" s="296"/>
      <c r="F7" s="296"/>
      <c r="G7" s="317"/>
      <c r="H7" s="153" t="s">
        <v>160</v>
      </c>
      <c r="I7" s="289"/>
      <c r="J7" s="44"/>
      <c r="K7" s="44"/>
      <c r="L7" s="44"/>
      <c r="M7" s="284"/>
      <c r="N7" s="284"/>
      <c r="O7" s="284"/>
      <c r="P7" s="285"/>
      <c r="Q7" s="155" t="s">
        <v>167</v>
      </c>
      <c r="R7" s="155" t="s">
        <v>168</v>
      </c>
      <c r="S7" s="155" t="s">
        <v>167</v>
      </c>
      <c r="T7" s="155" t="s">
        <v>168</v>
      </c>
      <c r="U7" s="156" t="s">
        <v>170</v>
      </c>
    </row>
    <row r="8" spans="1:21" ht="18" customHeight="1">
      <c r="A8" s="297" t="s">
        <v>178</v>
      </c>
      <c r="B8" s="298"/>
      <c r="C8" s="298"/>
      <c r="D8" s="123"/>
      <c r="E8" s="58"/>
      <c r="F8" s="58"/>
      <c r="G8" s="58"/>
      <c r="H8" s="58"/>
      <c r="I8" s="58"/>
      <c r="J8" s="2"/>
      <c r="K8" s="128"/>
      <c r="L8" s="2"/>
      <c r="M8" s="286" t="s">
        <v>164</v>
      </c>
      <c r="N8" s="286"/>
      <c r="O8" s="286"/>
      <c r="P8" s="287"/>
      <c r="Q8" s="46">
        <v>330900</v>
      </c>
      <c r="R8" s="42">
        <v>358100</v>
      </c>
      <c r="S8" s="186">
        <f>100*Q8/Q$8</f>
        <v>100</v>
      </c>
      <c r="T8" s="186">
        <f>100*R8/R$8</f>
        <v>100</v>
      </c>
      <c r="U8" s="187">
        <f>100*(R8-Q8)/Q8</f>
        <v>8.22000604412209</v>
      </c>
    </row>
    <row r="9" spans="1:21" ht="18" customHeight="1">
      <c r="A9" s="124"/>
      <c r="B9" s="273" t="s">
        <v>29</v>
      </c>
      <c r="C9" s="273"/>
      <c r="D9" s="45">
        <v>358100</v>
      </c>
      <c r="E9" s="24">
        <f>SUM(E10:E13)</f>
        <v>158600</v>
      </c>
      <c r="F9" s="24">
        <f>SUM(F10:F13)</f>
        <v>123600</v>
      </c>
      <c r="G9" s="24">
        <f>SUM(G10:G13)</f>
        <v>800</v>
      </c>
      <c r="H9" s="24">
        <f>SUM(H10:H13)</f>
        <v>68600</v>
      </c>
      <c r="I9" s="24">
        <f>SUM(I10:I13)</f>
        <v>6400</v>
      </c>
      <c r="J9" s="2"/>
      <c r="K9" s="128"/>
      <c r="L9" s="2"/>
      <c r="M9" s="129"/>
      <c r="N9" s="272" t="s">
        <v>114</v>
      </c>
      <c r="O9" s="272"/>
      <c r="P9" s="271"/>
      <c r="Q9" s="37">
        <v>239400</v>
      </c>
      <c r="R9" s="34">
        <v>250400</v>
      </c>
      <c r="S9" s="182">
        <f>100*Q9/Q$8</f>
        <v>72.34814143245694</v>
      </c>
      <c r="T9" s="182">
        <f>100*R9/R$8</f>
        <v>69.92460206646189</v>
      </c>
      <c r="U9" s="183">
        <f>100*(R9-Q9)/Q9</f>
        <v>4.594820384294069</v>
      </c>
    </row>
    <row r="10" spans="1:21" ht="18" customHeight="1">
      <c r="A10" s="129"/>
      <c r="B10" s="129"/>
      <c r="C10" s="131" t="s">
        <v>48</v>
      </c>
      <c r="D10" s="47">
        <v>264200</v>
      </c>
      <c r="E10" s="48">
        <v>150000</v>
      </c>
      <c r="F10" s="48">
        <v>107300</v>
      </c>
      <c r="G10" s="48">
        <v>300</v>
      </c>
      <c r="H10" s="48">
        <v>5700</v>
      </c>
      <c r="I10" s="48">
        <v>1000</v>
      </c>
      <c r="J10" s="26"/>
      <c r="K10" s="26"/>
      <c r="L10" s="26"/>
      <c r="M10" s="129"/>
      <c r="N10" s="272" t="s">
        <v>53</v>
      </c>
      <c r="O10" s="272"/>
      <c r="P10" s="271"/>
      <c r="Q10" s="37">
        <f>SUM(Q11:Q15)</f>
        <v>88700</v>
      </c>
      <c r="R10" s="34">
        <v>106200</v>
      </c>
      <c r="S10" s="182">
        <f aca="true" t="shared" si="0" ref="S10:S15">100*Q10/Q$8</f>
        <v>26.80568147476579</v>
      </c>
      <c r="T10" s="182">
        <f aca="true" t="shared" si="1" ref="T10:T15">100*R10/R$8</f>
        <v>29.65652052499302</v>
      </c>
      <c r="U10" s="183">
        <f aca="true" t="shared" si="2" ref="U10:U15">100*(R10-Q10)/Q10</f>
        <v>19.72942502818489</v>
      </c>
    </row>
    <row r="11" spans="1:21" ht="18" customHeight="1">
      <c r="A11" s="129"/>
      <c r="B11" s="129"/>
      <c r="C11" s="131" t="s">
        <v>49</v>
      </c>
      <c r="D11" s="47">
        <f>SUM(E11:I11)</f>
        <v>6300</v>
      </c>
      <c r="E11" s="48">
        <v>3100</v>
      </c>
      <c r="F11" s="48">
        <v>1800</v>
      </c>
      <c r="G11" s="48">
        <v>400</v>
      </c>
      <c r="H11" s="48">
        <v>800</v>
      </c>
      <c r="I11" s="48">
        <v>200</v>
      </c>
      <c r="J11" s="98"/>
      <c r="K11" s="98"/>
      <c r="L11" s="99"/>
      <c r="M11" s="129"/>
      <c r="O11" s="270" t="s">
        <v>54</v>
      </c>
      <c r="P11" s="294"/>
      <c r="Q11" s="37">
        <v>12800</v>
      </c>
      <c r="R11" s="34">
        <v>11100</v>
      </c>
      <c r="S11" s="182">
        <f t="shared" si="0"/>
        <v>3.868238138410396</v>
      </c>
      <c r="T11" s="182">
        <f t="shared" si="1"/>
        <v>3.0996928232337337</v>
      </c>
      <c r="U11" s="183">
        <f t="shared" si="2"/>
        <v>-13.28125</v>
      </c>
    </row>
    <row r="12" spans="1:21" ht="18" customHeight="1">
      <c r="A12" s="129"/>
      <c r="B12" s="129"/>
      <c r="C12" s="131" t="s">
        <v>50</v>
      </c>
      <c r="D12" s="47">
        <v>86000</v>
      </c>
      <c r="E12" s="48">
        <v>5000</v>
      </c>
      <c r="F12" s="48">
        <v>14100</v>
      </c>
      <c r="G12" s="48">
        <v>100</v>
      </c>
      <c r="H12" s="48">
        <v>61700</v>
      </c>
      <c r="I12" s="48">
        <v>5200</v>
      </c>
      <c r="J12" s="98"/>
      <c r="K12" s="98"/>
      <c r="L12" s="99"/>
      <c r="M12" s="129"/>
      <c r="O12" s="270" t="s">
        <v>188</v>
      </c>
      <c r="P12" s="294"/>
      <c r="Q12" s="37">
        <v>1700</v>
      </c>
      <c r="R12" s="34">
        <v>3600</v>
      </c>
      <c r="S12" s="182">
        <f t="shared" si="0"/>
        <v>0.5137503777576307</v>
      </c>
      <c r="T12" s="182">
        <f t="shared" si="1"/>
        <v>1.005305780508238</v>
      </c>
      <c r="U12" s="183">
        <f t="shared" si="2"/>
        <v>111.76470588235294</v>
      </c>
    </row>
    <row r="13" spans="1:21" ht="18" customHeight="1">
      <c r="A13" s="129"/>
      <c r="B13" s="129"/>
      <c r="C13" s="131" t="s">
        <v>51</v>
      </c>
      <c r="D13" s="47">
        <f>SUM(E13:I13)</f>
        <v>1300</v>
      </c>
      <c r="E13" s="48">
        <v>500</v>
      </c>
      <c r="F13" s="48">
        <v>400</v>
      </c>
      <c r="G13" s="34" t="s">
        <v>214</v>
      </c>
      <c r="H13" s="48">
        <v>400</v>
      </c>
      <c r="I13" s="34" t="s">
        <v>214</v>
      </c>
      <c r="J13" s="44"/>
      <c r="K13" s="44"/>
      <c r="L13" s="44"/>
      <c r="M13" s="129"/>
      <c r="O13" s="270" t="s">
        <v>189</v>
      </c>
      <c r="P13" s="294"/>
      <c r="Q13" s="37">
        <v>58400</v>
      </c>
      <c r="R13" s="34">
        <v>74100</v>
      </c>
      <c r="S13" s="182">
        <f t="shared" si="0"/>
        <v>17.64883650649743</v>
      </c>
      <c r="T13" s="182">
        <f t="shared" si="1"/>
        <v>20.692543982127898</v>
      </c>
      <c r="U13" s="183">
        <f t="shared" si="2"/>
        <v>26.883561643835616</v>
      </c>
    </row>
    <row r="14" spans="1:21" ht="18" customHeight="1">
      <c r="A14" s="55"/>
      <c r="B14" s="55"/>
      <c r="C14" s="55"/>
      <c r="D14" s="53"/>
      <c r="E14" s="55"/>
      <c r="F14" s="55"/>
      <c r="G14" s="55"/>
      <c r="H14" s="55"/>
      <c r="I14" s="55"/>
      <c r="J14" s="44"/>
      <c r="K14" s="44"/>
      <c r="L14" s="44"/>
      <c r="M14" s="129"/>
      <c r="O14" s="270" t="s">
        <v>190</v>
      </c>
      <c r="P14" s="294"/>
      <c r="Q14" s="37">
        <v>6200</v>
      </c>
      <c r="R14" s="34">
        <v>3300</v>
      </c>
      <c r="S14" s="182">
        <f t="shared" si="0"/>
        <v>1.8736778482925356</v>
      </c>
      <c r="T14" s="182">
        <f t="shared" si="1"/>
        <v>0.9215302987992181</v>
      </c>
      <c r="U14" s="183">
        <f t="shared" si="2"/>
        <v>-46.774193548387096</v>
      </c>
    </row>
    <row r="15" spans="1:21" ht="18" customHeight="1">
      <c r="A15" s="318" t="s">
        <v>177</v>
      </c>
      <c r="B15" s="319"/>
      <c r="C15" s="319"/>
      <c r="D15" s="41"/>
      <c r="E15" s="35"/>
      <c r="F15" s="35"/>
      <c r="G15" s="35"/>
      <c r="H15" s="35"/>
      <c r="I15" s="35"/>
      <c r="J15" s="61"/>
      <c r="K15" s="61"/>
      <c r="L15" s="61"/>
      <c r="M15" s="132"/>
      <c r="N15" s="141"/>
      <c r="O15" s="268" t="s">
        <v>56</v>
      </c>
      <c r="P15" s="269"/>
      <c r="Q15" s="38">
        <v>9600</v>
      </c>
      <c r="R15" s="39">
        <v>14000</v>
      </c>
      <c r="S15" s="184">
        <f t="shared" si="0"/>
        <v>2.901178603807797</v>
      </c>
      <c r="T15" s="184">
        <f t="shared" si="1"/>
        <v>3.9095224797542585</v>
      </c>
      <c r="U15" s="185">
        <f t="shared" si="2"/>
        <v>45.833333333333336</v>
      </c>
    </row>
    <row r="16" spans="1:13" ht="18" customHeight="1">
      <c r="A16" s="122"/>
      <c r="B16" s="273" t="s">
        <v>164</v>
      </c>
      <c r="C16" s="273"/>
      <c r="D16" s="177">
        <f aca="true" t="shared" si="3" ref="D16:I19">100*D9/$D9</f>
        <v>100</v>
      </c>
      <c r="E16" s="178">
        <f t="shared" si="3"/>
        <v>44.28930466350182</v>
      </c>
      <c r="F16" s="178">
        <f t="shared" si="3"/>
        <v>34.51549846411617</v>
      </c>
      <c r="G16" s="178">
        <f t="shared" si="3"/>
        <v>0.2234012845573862</v>
      </c>
      <c r="H16" s="178">
        <f t="shared" si="3"/>
        <v>19.15666015079587</v>
      </c>
      <c r="I16" s="178">
        <f t="shared" si="3"/>
        <v>1.7872102764590896</v>
      </c>
      <c r="J16" s="61"/>
      <c r="K16" s="61"/>
      <c r="L16" s="61"/>
      <c r="M16" s="62" t="s">
        <v>153</v>
      </c>
    </row>
    <row r="17" spans="1:13" ht="18" customHeight="1">
      <c r="A17" s="129"/>
      <c r="B17" s="129"/>
      <c r="C17" s="131" t="s">
        <v>48</v>
      </c>
      <c r="D17" s="98">
        <f t="shared" si="3"/>
        <v>100</v>
      </c>
      <c r="E17" s="98">
        <f t="shared" si="3"/>
        <v>56.77517032551098</v>
      </c>
      <c r="F17" s="98">
        <f t="shared" si="3"/>
        <v>40.613171839515516</v>
      </c>
      <c r="G17" s="98">
        <f t="shared" si="3"/>
        <v>0.11355034065102196</v>
      </c>
      <c r="H17" s="98">
        <f t="shared" si="3"/>
        <v>2.157456472369417</v>
      </c>
      <c r="I17" s="98">
        <f t="shared" si="3"/>
        <v>0.3785011355034065</v>
      </c>
      <c r="J17" s="63"/>
      <c r="K17" s="63"/>
      <c r="L17" s="63"/>
      <c r="M17" s="62" t="s">
        <v>98</v>
      </c>
    </row>
    <row r="18" spans="1:12" ht="18" customHeight="1">
      <c r="A18" s="129"/>
      <c r="B18" s="129"/>
      <c r="C18" s="131" t="s">
        <v>49</v>
      </c>
      <c r="D18" s="98">
        <f t="shared" si="3"/>
        <v>100</v>
      </c>
      <c r="E18" s="98">
        <f t="shared" si="3"/>
        <v>49.20634920634921</v>
      </c>
      <c r="F18" s="98">
        <f t="shared" si="3"/>
        <v>28.571428571428573</v>
      </c>
      <c r="G18" s="98">
        <f t="shared" si="3"/>
        <v>6.349206349206349</v>
      </c>
      <c r="H18" s="98">
        <f t="shared" si="3"/>
        <v>12.698412698412698</v>
      </c>
      <c r="I18" s="98">
        <f t="shared" si="3"/>
        <v>3.1746031746031744</v>
      </c>
      <c r="J18" s="35"/>
      <c r="K18" s="35"/>
      <c r="L18" s="35"/>
    </row>
    <row r="19" spans="1:23" ht="18" customHeight="1">
      <c r="A19" s="129"/>
      <c r="B19" s="129"/>
      <c r="C19" s="131" t="s">
        <v>50</v>
      </c>
      <c r="D19" s="98">
        <f t="shared" si="3"/>
        <v>100</v>
      </c>
      <c r="E19" s="98">
        <f t="shared" si="3"/>
        <v>5.813953488372093</v>
      </c>
      <c r="F19" s="98">
        <f t="shared" si="3"/>
        <v>16.3953488372093</v>
      </c>
      <c r="G19" s="98">
        <f t="shared" si="3"/>
        <v>0.11627906976744186</v>
      </c>
      <c r="H19" s="98">
        <f t="shared" si="3"/>
        <v>71.74418604651163</v>
      </c>
      <c r="I19" s="98">
        <f t="shared" si="3"/>
        <v>6.046511627906977</v>
      </c>
      <c r="N19" s="314"/>
      <c r="O19" s="314"/>
      <c r="P19" s="314"/>
      <c r="Q19" s="314"/>
      <c r="R19" s="314"/>
      <c r="S19" s="314"/>
      <c r="T19" s="314"/>
      <c r="U19" s="314"/>
      <c r="V19" s="314"/>
      <c r="W19" s="314"/>
    </row>
    <row r="20" spans="1:13" ht="18" customHeight="1">
      <c r="A20" s="132"/>
      <c r="B20" s="132"/>
      <c r="C20" s="133" t="s">
        <v>51</v>
      </c>
      <c r="D20" s="176">
        <f>100*D13/$D13</f>
        <v>100</v>
      </c>
      <c r="E20" s="166">
        <f>100*E13/$D13</f>
        <v>38.46153846153846</v>
      </c>
      <c r="F20" s="166">
        <f>100*F13/$D13</f>
        <v>30.76923076923077</v>
      </c>
      <c r="G20" s="134" t="s">
        <v>214</v>
      </c>
      <c r="H20" s="166">
        <f>100*H13/$D13</f>
        <v>30.76923076923077</v>
      </c>
      <c r="I20" s="134" t="s">
        <v>214</v>
      </c>
      <c r="J20" s="35"/>
      <c r="K20" s="35"/>
      <c r="L20" s="35"/>
      <c r="M20" s="125"/>
    </row>
    <row r="21" spans="1:12" ht="18" customHeight="1">
      <c r="A21" s="62" t="s">
        <v>98</v>
      </c>
      <c r="B21" s="125"/>
      <c r="C21" s="125"/>
      <c r="D21" s="125"/>
      <c r="E21" s="125"/>
      <c r="F21" s="125"/>
      <c r="G21" s="125"/>
      <c r="H21" s="125"/>
      <c r="I21" s="125"/>
      <c r="J21" s="44"/>
      <c r="K21" s="44"/>
      <c r="L21" s="44"/>
    </row>
    <row r="22" spans="1:13" ht="18" customHeight="1">
      <c r="A22" s="135"/>
      <c r="B22" s="31"/>
      <c r="C22" s="31"/>
      <c r="D22" s="35"/>
      <c r="E22" s="35"/>
      <c r="F22" s="35"/>
      <c r="G22" s="35"/>
      <c r="H22" s="35"/>
      <c r="I22" s="35"/>
      <c r="J22" s="35"/>
      <c r="K22" s="35"/>
      <c r="L22" s="35"/>
      <c r="M22" s="125"/>
    </row>
    <row r="23" spans="1:12" ht="18" customHeight="1">
      <c r="A23" s="129"/>
      <c r="B23" s="135"/>
      <c r="C23" s="135"/>
      <c r="D23" s="128"/>
      <c r="E23" s="128"/>
      <c r="F23" s="128"/>
      <c r="G23" s="128"/>
      <c r="H23" s="128"/>
      <c r="I23" s="128"/>
      <c r="J23" s="48"/>
      <c r="K23" s="48"/>
      <c r="L23" s="48"/>
    </row>
    <row r="24" spans="1:21" ht="18" customHeight="1">
      <c r="A24" s="196" t="s">
        <v>175</v>
      </c>
      <c r="B24" s="197"/>
      <c r="C24" s="197"/>
      <c r="D24" s="197"/>
      <c r="E24" s="197"/>
      <c r="F24" s="197"/>
      <c r="G24" s="197"/>
      <c r="H24" s="197"/>
      <c r="I24" s="197"/>
      <c r="J24" s="48"/>
      <c r="K24" s="48"/>
      <c r="L24" s="281" t="s">
        <v>171</v>
      </c>
      <c r="M24" s="281"/>
      <c r="N24" s="281"/>
      <c r="O24" s="281"/>
      <c r="P24" s="281"/>
      <c r="Q24" s="281"/>
      <c r="R24" s="281"/>
      <c r="S24" s="281"/>
      <c r="T24" s="281"/>
      <c r="U24" s="281"/>
    </row>
    <row r="25" spans="1:20" ht="18" customHeight="1" thickBot="1">
      <c r="A25" s="125"/>
      <c r="B25" s="125"/>
      <c r="C25" s="125"/>
      <c r="D25" s="125"/>
      <c r="E25" s="125"/>
      <c r="F25" s="125"/>
      <c r="G25" s="125"/>
      <c r="H25" s="125"/>
      <c r="I25" s="125"/>
      <c r="J25" s="48"/>
      <c r="K25" s="48"/>
      <c r="L25" s="136"/>
      <c r="M25" s="136"/>
      <c r="N25" s="136"/>
      <c r="O25" s="136"/>
      <c r="P25" s="136"/>
      <c r="Q25" s="136"/>
      <c r="R25" s="136"/>
      <c r="S25" s="136"/>
      <c r="T25" s="136" t="s">
        <v>100</v>
      </c>
    </row>
    <row r="26" spans="1:21" ht="18" customHeight="1">
      <c r="A26" s="283" t="s">
        <v>33</v>
      </c>
      <c r="B26" s="201"/>
      <c r="C26" s="315" t="s">
        <v>176</v>
      </c>
      <c r="D26" s="304" t="s">
        <v>34</v>
      </c>
      <c r="E26" s="201"/>
      <c r="F26" s="193" t="s">
        <v>35</v>
      </c>
      <c r="G26" s="206"/>
      <c r="H26" s="206"/>
      <c r="I26" s="206"/>
      <c r="J26" s="48"/>
      <c r="K26" s="48"/>
      <c r="L26" s="307" t="s">
        <v>103</v>
      </c>
      <c r="M26" s="301"/>
      <c r="N26" s="299" t="s">
        <v>173</v>
      </c>
      <c r="O26" s="300"/>
      <c r="P26" s="300"/>
      <c r="Q26" s="301"/>
      <c r="R26" s="299" t="s">
        <v>174</v>
      </c>
      <c r="S26" s="300"/>
      <c r="T26" s="300"/>
      <c r="U26" s="300"/>
    </row>
    <row r="27" spans="1:21" ht="18" customHeight="1">
      <c r="A27" s="284"/>
      <c r="B27" s="285"/>
      <c r="C27" s="296"/>
      <c r="D27" s="132"/>
      <c r="E27" s="158" t="s">
        <v>38</v>
      </c>
      <c r="F27" s="68" t="s">
        <v>39</v>
      </c>
      <c r="G27" s="159" t="s">
        <v>40</v>
      </c>
      <c r="H27" s="68" t="s">
        <v>154</v>
      </c>
      <c r="I27" s="69" t="s">
        <v>155</v>
      </c>
      <c r="J27" s="34"/>
      <c r="K27" s="34"/>
      <c r="L27" s="308"/>
      <c r="M27" s="309"/>
      <c r="N27" s="302" t="s">
        <v>91</v>
      </c>
      <c r="O27" s="303"/>
      <c r="P27" s="302" t="s">
        <v>92</v>
      </c>
      <c r="Q27" s="303"/>
      <c r="R27" s="302" t="s">
        <v>91</v>
      </c>
      <c r="S27" s="303"/>
      <c r="T27" s="302" t="s">
        <v>92</v>
      </c>
      <c r="U27" s="313"/>
    </row>
    <row r="28" spans="1:21" ht="18" customHeight="1">
      <c r="A28" s="305" t="s">
        <v>191</v>
      </c>
      <c r="B28" s="306"/>
      <c r="C28" s="126"/>
      <c r="D28" s="127"/>
      <c r="E28" s="35"/>
      <c r="F28" s="127"/>
      <c r="G28" s="127"/>
      <c r="H28" s="127"/>
      <c r="I28" s="127"/>
      <c r="J28" s="55"/>
      <c r="K28" s="55"/>
      <c r="N28" s="137"/>
      <c r="O28" s="55"/>
      <c r="P28" s="55"/>
      <c r="Q28" s="55"/>
      <c r="R28" s="55"/>
      <c r="S28" s="55"/>
      <c r="T28" s="55"/>
      <c r="U28" s="55"/>
    </row>
    <row r="29" spans="1:21" ht="18" customHeight="1">
      <c r="A29" s="270" t="s">
        <v>179</v>
      </c>
      <c r="B29" s="271"/>
      <c r="C29" s="47">
        <v>231300</v>
      </c>
      <c r="D29" s="48">
        <v>220300</v>
      </c>
      <c r="E29" s="48">
        <v>8200</v>
      </c>
      <c r="F29" s="48">
        <f>SUM(G29:I29)</f>
        <v>10900</v>
      </c>
      <c r="G29" s="48">
        <v>1300</v>
      </c>
      <c r="H29" s="48">
        <v>8100</v>
      </c>
      <c r="I29" s="48">
        <v>1500</v>
      </c>
      <c r="J29" s="35"/>
      <c r="K29" s="35"/>
      <c r="L29" s="277" t="s">
        <v>172</v>
      </c>
      <c r="M29" s="278"/>
      <c r="N29" s="293">
        <v>8758</v>
      </c>
      <c r="O29" s="291"/>
      <c r="P29" s="291">
        <v>104681</v>
      </c>
      <c r="Q29" s="291"/>
      <c r="R29" s="291">
        <v>5586</v>
      </c>
      <c r="S29" s="291"/>
      <c r="T29" s="291">
        <v>65852</v>
      </c>
      <c r="U29" s="291"/>
    </row>
    <row r="30" spans="1:21" ht="18" customHeight="1">
      <c r="A30" s="279">
        <v>48</v>
      </c>
      <c r="B30" s="280"/>
      <c r="C30" s="47">
        <f>SUM(D30,F30)</f>
        <v>269600</v>
      </c>
      <c r="D30" s="48">
        <v>252700</v>
      </c>
      <c r="E30" s="48">
        <v>6000</v>
      </c>
      <c r="F30" s="48">
        <f>SUM(G30:I30)</f>
        <v>16900</v>
      </c>
      <c r="G30" s="48">
        <v>1300</v>
      </c>
      <c r="H30" s="48">
        <v>12900</v>
      </c>
      <c r="I30" s="48">
        <v>2700</v>
      </c>
      <c r="J30" s="98"/>
      <c r="K30" s="98"/>
      <c r="N30" s="138"/>
      <c r="O30" s="139"/>
      <c r="P30" s="139"/>
      <c r="Q30" s="139"/>
      <c r="R30" s="139"/>
      <c r="S30" s="139"/>
      <c r="T30" s="139"/>
      <c r="U30" s="139"/>
    </row>
    <row r="31" spans="1:21" ht="18" customHeight="1">
      <c r="A31" s="275">
        <v>53</v>
      </c>
      <c r="B31" s="276"/>
      <c r="C31" s="47">
        <f>SUM(D31,F31)</f>
        <v>310700</v>
      </c>
      <c r="D31" s="48">
        <v>282700</v>
      </c>
      <c r="E31" s="48">
        <v>5100</v>
      </c>
      <c r="F31" s="48">
        <f>SUM(G31:I31)</f>
        <v>28000</v>
      </c>
      <c r="G31" s="48">
        <v>2500</v>
      </c>
      <c r="H31" s="48">
        <v>23000</v>
      </c>
      <c r="I31" s="48">
        <v>2500</v>
      </c>
      <c r="J31" s="98"/>
      <c r="K31" s="98"/>
      <c r="L31" s="249">
        <v>5</v>
      </c>
      <c r="M31" s="310"/>
      <c r="N31" s="293">
        <v>14100</v>
      </c>
      <c r="O31" s="291"/>
      <c r="P31" s="291">
        <v>221050</v>
      </c>
      <c r="Q31" s="291"/>
      <c r="R31" s="291">
        <v>8434</v>
      </c>
      <c r="S31" s="291"/>
      <c r="T31" s="291">
        <v>118765</v>
      </c>
      <c r="U31" s="291"/>
    </row>
    <row r="32" spans="1:21" ht="18" customHeight="1">
      <c r="A32" s="275">
        <v>58</v>
      </c>
      <c r="B32" s="276"/>
      <c r="C32" s="47">
        <f>SUM(D32,F32)</f>
        <v>341400</v>
      </c>
      <c r="D32" s="48">
        <v>310900</v>
      </c>
      <c r="E32" s="48">
        <v>2600</v>
      </c>
      <c r="F32" s="48">
        <v>30500</v>
      </c>
      <c r="G32" s="48">
        <v>2800</v>
      </c>
      <c r="H32" s="48">
        <v>26500</v>
      </c>
      <c r="I32" s="48">
        <v>1300</v>
      </c>
      <c r="J32" s="98"/>
      <c r="K32" s="98"/>
      <c r="L32" s="65"/>
      <c r="N32" s="138"/>
      <c r="O32" s="139"/>
      <c r="P32" s="139"/>
      <c r="Q32" s="139"/>
      <c r="R32" s="139"/>
      <c r="S32" s="139"/>
      <c r="T32" s="139"/>
      <c r="U32" s="139"/>
    </row>
    <row r="33" spans="1:21" ht="18" customHeight="1">
      <c r="A33" s="275">
        <v>63</v>
      </c>
      <c r="B33" s="276"/>
      <c r="C33" s="47">
        <f>SUM(D33,F33)</f>
        <v>368400</v>
      </c>
      <c r="D33" s="48">
        <v>330900</v>
      </c>
      <c r="E33" s="48">
        <v>1300</v>
      </c>
      <c r="F33" s="48">
        <f>SUM(G33:I33)</f>
        <v>37500</v>
      </c>
      <c r="G33" s="48">
        <v>2600</v>
      </c>
      <c r="H33" s="48">
        <v>33300</v>
      </c>
      <c r="I33" s="48">
        <v>1600</v>
      </c>
      <c r="J33" s="98"/>
      <c r="K33" s="98"/>
      <c r="L33" s="249">
        <v>6</v>
      </c>
      <c r="M33" s="310"/>
      <c r="N33" s="293">
        <v>8107</v>
      </c>
      <c r="O33" s="291"/>
      <c r="P33" s="291">
        <v>127694</v>
      </c>
      <c r="Q33" s="291"/>
      <c r="R33" s="291">
        <v>9269</v>
      </c>
      <c r="S33" s="291"/>
      <c r="T33" s="291">
        <v>140413</v>
      </c>
      <c r="U33" s="291"/>
    </row>
    <row r="34" spans="1:21" ht="18" customHeight="1">
      <c r="A34" s="130"/>
      <c r="B34" s="96"/>
      <c r="C34" s="47"/>
      <c r="D34" s="48"/>
      <c r="E34" s="48"/>
      <c r="F34" s="48"/>
      <c r="G34" s="48"/>
      <c r="H34" s="48"/>
      <c r="I34" s="48"/>
      <c r="J34" s="98"/>
      <c r="K34" s="98"/>
      <c r="N34" s="138"/>
      <c r="O34" s="139"/>
      <c r="P34" s="139"/>
      <c r="Q34" s="139"/>
      <c r="R34" s="139"/>
      <c r="S34" s="139"/>
      <c r="T34" s="139"/>
      <c r="U34" s="139"/>
    </row>
    <row r="35" spans="1:21" ht="18" customHeight="1">
      <c r="A35" s="273" t="s">
        <v>168</v>
      </c>
      <c r="B35" s="274"/>
      <c r="C35" s="45">
        <v>400900</v>
      </c>
      <c r="D35" s="24">
        <v>358100</v>
      </c>
      <c r="E35" s="24">
        <v>1200</v>
      </c>
      <c r="F35" s="24">
        <f>SUM(G35:I35)</f>
        <v>42900</v>
      </c>
      <c r="G35" s="24">
        <v>3600</v>
      </c>
      <c r="H35" s="24">
        <v>37500</v>
      </c>
      <c r="I35" s="24">
        <v>1800</v>
      </c>
      <c r="J35" s="125"/>
      <c r="K35" s="125"/>
      <c r="L35" s="249">
        <v>7</v>
      </c>
      <c r="M35" s="310"/>
      <c r="N35" s="293">
        <v>10366</v>
      </c>
      <c r="O35" s="291"/>
      <c r="P35" s="291">
        <v>166657</v>
      </c>
      <c r="Q35" s="291"/>
      <c r="R35" s="291">
        <v>6305</v>
      </c>
      <c r="S35" s="291"/>
      <c r="T35" s="291">
        <v>99287</v>
      </c>
      <c r="U35" s="291"/>
    </row>
    <row r="36" spans="1:21" ht="18" customHeight="1">
      <c r="A36" s="35"/>
      <c r="B36" s="85"/>
      <c r="C36" s="140"/>
      <c r="D36" s="98"/>
      <c r="E36" s="98"/>
      <c r="F36" s="98"/>
      <c r="G36" s="98"/>
      <c r="H36" s="98"/>
      <c r="I36" s="98"/>
      <c r="J36" s="125"/>
      <c r="K36" s="125"/>
      <c r="N36" s="138"/>
      <c r="O36" s="139"/>
      <c r="P36" s="139"/>
      <c r="Q36" s="139"/>
      <c r="R36" s="139"/>
      <c r="S36" s="139"/>
      <c r="T36" s="139"/>
      <c r="U36" s="139"/>
    </row>
    <row r="37" spans="1:21" ht="18" customHeight="1">
      <c r="A37" s="272" t="s">
        <v>44</v>
      </c>
      <c r="B37" s="271"/>
      <c r="C37" s="140"/>
      <c r="D37" s="98"/>
      <c r="E37" s="98"/>
      <c r="F37" s="98"/>
      <c r="G37" s="98"/>
      <c r="H37" s="98"/>
      <c r="I37" s="98"/>
      <c r="L37" s="311">
        <v>8</v>
      </c>
      <c r="M37" s="312"/>
      <c r="N37" s="292">
        <v>7684</v>
      </c>
      <c r="O37" s="290"/>
      <c r="P37" s="290">
        <v>124179</v>
      </c>
      <c r="Q37" s="290"/>
      <c r="R37" s="290">
        <v>7727</v>
      </c>
      <c r="S37" s="290"/>
      <c r="T37" s="290">
        <v>126672</v>
      </c>
      <c r="U37" s="290"/>
    </row>
    <row r="38" spans="1:21" ht="18" customHeight="1">
      <c r="A38" s="270" t="s">
        <v>180</v>
      </c>
      <c r="B38" s="271"/>
      <c r="C38" s="98">
        <f aca="true" t="shared" si="4" ref="C38:I38">100*C29/$C29</f>
        <v>100</v>
      </c>
      <c r="D38" s="98">
        <f t="shared" si="4"/>
        <v>95.24427150886295</v>
      </c>
      <c r="E38" s="98">
        <f t="shared" si="4"/>
        <v>3.545179420665802</v>
      </c>
      <c r="F38" s="98">
        <f t="shared" si="4"/>
        <v>4.712494595763078</v>
      </c>
      <c r="G38" s="98">
        <f t="shared" si="4"/>
        <v>0.5620406398616515</v>
      </c>
      <c r="H38" s="98">
        <f t="shared" si="4"/>
        <v>3.501945525291829</v>
      </c>
      <c r="I38" s="98">
        <f t="shared" si="4"/>
        <v>0.648508430609598</v>
      </c>
      <c r="L38" s="141"/>
      <c r="M38" s="141"/>
      <c r="N38" s="142"/>
      <c r="O38" s="143"/>
      <c r="P38" s="143"/>
      <c r="Q38" s="143"/>
      <c r="R38" s="143"/>
      <c r="S38" s="143"/>
      <c r="T38" s="143"/>
      <c r="U38" s="143"/>
    </row>
    <row r="39" spans="1:12" ht="18" customHeight="1">
      <c r="A39" s="275">
        <v>48</v>
      </c>
      <c r="B39" s="276"/>
      <c r="C39" s="98">
        <f aca="true" t="shared" si="5" ref="C39:I39">100*C30/$C30</f>
        <v>100</v>
      </c>
      <c r="D39" s="98">
        <f t="shared" si="5"/>
        <v>93.73145400593472</v>
      </c>
      <c r="E39" s="98">
        <f t="shared" si="5"/>
        <v>2.2255192878338277</v>
      </c>
      <c r="F39" s="98">
        <f t="shared" si="5"/>
        <v>6.268545994065282</v>
      </c>
      <c r="G39" s="98">
        <f t="shared" si="5"/>
        <v>0.4821958456973294</v>
      </c>
      <c r="H39" s="98">
        <f t="shared" si="5"/>
        <v>4.78486646884273</v>
      </c>
      <c r="I39" s="98">
        <f t="shared" si="5"/>
        <v>1.0014836795252227</v>
      </c>
      <c r="J39" s="63"/>
      <c r="L39" s="62" t="s">
        <v>93</v>
      </c>
    </row>
    <row r="40" spans="1:10" ht="18" customHeight="1">
      <c r="A40" s="275">
        <v>53</v>
      </c>
      <c r="B40" s="276"/>
      <c r="C40" s="98">
        <f aca="true" t="shared" si="6" ref="C40:I40">100*C31/$C31</f>
        <v>100</v>
      </c>
      <c r="D40" s="98">
        <f t="shared" si="6"/>
        <v>90.98809140650145</v>
      </c>
      <c r="E40" s="98">
        <f t="shared" si="6"/>
        <v>1.6414547795300933</v>
      </c>
      <c r="F40" s="98">
        <f t="shared" si="6"/>
        <v>9.011908593498552</v>
      </c>
      <c r="G40" s="98">
        <f t="shared" si="6"/>
        <v>0.804634695848085</v>
      </c>
      <c r="H40" s="98">
        <f t="shared" si="6"/>
        <v>7.402639201802382</v>
      </c>
      <c r="I40" s="98">
        <f t="shared" si="6"/>
        <v>0.804634695848085</v>
      </c>
      <c r="J40" s="35"/>
    </row>
    <row r="41" spans="1:9" ht="18" customHeight="1">
      <c r="A41" s="275">
        <v>58</v>
      </c>
      <c r="B41" s="276"/>
      <c r="C41" s="98">
        <f aca="true" t="shared" si="7" ref="C41:I41">100*C32/$C32</f>
        <v>100</v>
      </c>
      <c r="D41" s="98">
        <f t="shared" si="7"/>
        <v>91.06619800820152</v>
      </c>
      <c r="E41" s="98">
        <f t="shared" si="7"/>
        <v>0.7615700058582309</v>
      </c>
      <c r="F41" s="98">
        <f t="shared" si="7"/>
        <v>8.933801991798477</v>
      </c>
      <c r="G41" s="98">
        <f t="shared" si="7"/>
        <v>0.8201523140011716</v>
      </c>
      <c r="H41" s="98">
        <f t="shared" si="7"/>
        <v>7.76215582893966</v>
      </c>
      <c r="I41" s="98">
        <f t="shared" si="7"/>
        <v>0.38078500292911543</v>
      </c>
    </row>
    <row r="42" spans="1:11" ht="18" customHeight="1">
      <c r="A42" s="275">
        <v>63</v>
      </c>
      <c r="B42" s="276"/>
      <c r="C42" s="98">
        <f aca="true" t="shared" si="8" ref="C42:I42">100*C33/$C33</f>
        <v>100</v>
      </c>
      <c r="D42" s="98">
        <f t="shared" si="8"/>
        <v>89.82084690553746</v>
      </c>
      <c r="E42" s="98">
        <f t="shared" si="8"/>
        <v>0.3528773072747014</v>
      </c>
      <c r="F42" s="98">
        <f t="shared" si="8"/>
        <v>10.17915309446254</v>
      </c>
      <c r="G42" s="98">
        <f t="shared" si="8"/>
        <v>0.7057546145494028</v>
      </c>
      <c r="H42" s="98">
        <f t="shared" si="8"/>
        <v>9.039087947882736</v>
      </c>
      <c r="I42" s="98">
        <f t="shared" si="8"/>
        <v>0.43431053203040176</v>
      </c>
      <c r="K42" s="63"/>
    </row>
    <row r="43" spans="1:11" ht="18" customHeight="1">
      <c r="A43" s="130"/>
      <c r="B43" s="85"/>
      <c r="C43" s="41"/>
      <c r="D43" s="35"/>
      <c r="E43" s="35"/>
      <c r="F43" s="35"/>
      <c r="G43" s="35"/>
      <c r="H43" s="35"/>
      <c r="I43" s="35"/>
      <c r="K43" s="144"/>
    </row>
    <row r="44" spans="1:9" ht="18" customHeight="1">
      <c r="A44" s="273" t="s">
        <v>168</v>
      </c>
      <c r="B44" s="274"/>
      <c r="C44" s="178">
        <f aca="true" t="shared" si="9" ref="C44:H44">100*C35/$C35</f>
        <v>100</v>
      </c>
      <c r="D44" s="178">
        <f t="shared" si="9"/>
        <v>89.32402095285607</v>
      </c>
      <c r="E44" s="178">
        <f t="shared" si="9"/>
        <v>0.29932651534048393</v>
      </c>
      <c r="F44" s="178">
        <f t="shared" si="9"/>
        <v>10.7009229234223</v>
      </c>
      <c r="G44" s="178">
        <f t="shared" si="9"/>
        <v>0.8979795460214517</v>
      </c>
      <c r="H44" s="178">
        <f t="shared" si="9"/>
        <v>9.353953604390123</v>
      </c>
      <c r="I44" s="178">
        <f>100*I35/$C35</f>
        <v>0.44898977301072585</v>
      </c>
    </row>
    <row r="45" spans="1:9" ht="18" customHeight="1">
      <c r="A45" s="145"/>
      <c r="B45" s="145"/>
      <c r="C45" s="47"/>
      <c r="D45" s="48"/>
      <c r="E45" s="146"/>
      <c r="F45" s="48"/>
      <c r="G45" s="147"/>
      <c r="H45" s="147"/>
      <c r="I45" s="147"/>
    </row>
    <row r="46" spans="1:9" ht="18" customHeight="1">
      <c r="A46" s="270" t="s">
        <v>186</v>
      </c>
      <c r="B46" s="271"/>
      <c r="C46" s="47"/>
      <c r="D46" s="48"/>
      <c r="E46" s="146"/>
      <c r="F46" s="48"/>
      <c r="G46" s="147"/>
      <c r="H46" s="147"/>
      <c r="I46" s="146"/>
    </row>
    <row r="47" spans="1:23" ht="18" customHeight="1">
      <c r="A47" s="266" t="s">
        <v>181</v>
      </c>
      <c r="B47" s="267"/>
      <c r="C47" s="179">
        <f>C30-C29</f>
        <v>38300</v>
      </c>
      <c r="D47" s="48">
        <f>D30-D29</f>
        <v>32400</v>
      </c>
      <c r="E47" s="60">
        <f>E30-E29</f>
        <v>-2200</v>
      </c>
      <c r="F47" s="48">
        <f>F30-F29</f>
        <v>6000</v>
      </c>
      <c r="G47" s="34" t="s">
        <v>214</v>
      </c>
      <c r="H47" s="48">
        <f aca="true" t="shared" si="10" ref="F47:H48">H30-H29</f>
        <v>4800</v>
      </c>
      <c r="I47" s="48">
        <f>I30-I29</f>
        <v>1200</v>
      </c>
      <c r="W47" s="55"/>
    </row>
    <row r="48" spans="1:23" ht="18" customHeight="1">
      <c r="A48" s="264" t="s">
        <v>185</v>
      </c>
      <c r="B48" s="265"/>
      <c r="C48" s="179">
        <f>C31-C30</f>
        <v>41100</v>
      </c>
      <c r="D48" s="48">
        <f aca="true" t="shared" si="11" ref="D48:H50">D31-D30</f>
        <v>30000</v>
      </c>
      <c r="E48" s="60">
        <f t="shared" si="11"/>
        <v>-900</v>
      </c>
      <c r="F48" s="48">
        <f t="shared" si="10"/>
        <v>11100</v>
      </c>
      <c r="G48" s="48">
        <f t="shared" si="10"/>
        <v>1200</v>
      </c>
      <c r="H48" s="48">
        <f t="shared" si="10"/>
        <v>10100</v>
      </c>
      <c r="I48" s="60">
        <f>I31-I30</f>
        <v>-200</v>
      </c>
      <c r="W48" s="55"/>
    </row>
    <row r="49" spans="1:9" ht="18" customHeight="1">
      <c r="A49" s="264" t="s">
        <v>182</v>
      </c>
      <c r="B49" s="265"/>
      <c r="C49" s="179">
        <f>C32-C31</f>
        <v>30700</v>
      </c>
      <c r="D49" s="48">
        <f t="shared" si="11"/>
        <v>28200</v>
      </c>
      <c r="E49" s="60">
        <f t="shared" si="11"/>
        <v>-2500</v>
      </c>
      <c r="F49" s="48">
        <f t="shared" si="11"/>
        <v>2500</v>
      </c>
      <c r="G49" s="48">
        <f t="shared" si="11"/>
        <v>300</v>
      </c>
      <c r="H49" s="48">
        <f t="shared" si="11"/>
        <v>3500</v>
      </c>
      <c r="I49" s="60">
        <f>I32-I31</f>
        <v>-1200</v>
      </c>
    </row>
    <row r="50" spans="1:9" ht="15" customHeight="1">
      <c r="A50" s="264" t="s">
        <v>183</v>
      </c>
      <c r="B50" s="265"/>
      <c r="C50" s="179">
        <f>C33-C32</f>
        <v>27000</v>
      </c>
      <c r="D50" s="48">
        <f t="shared" si="11"/>
        <v>20000</v>
      </c>
      <c r="E50" s="60">
        <f t="shared" si="11"/>
        <v>-1300</v>
      </c>
      <c r="F50" s="48">
        <f t="shared" si="11"/>
        <v>7000</v>
      </c>
      <c r="G50" s="60">
        <f t="shared" si="11"/>
        <v>-200</v>
      </c>
      <c r="H50" s="48">
        <f t="shared" si="11"/>
        <v>6800</v>
      </c>
      <c r="I50" s="48">
        <f>I33-I32</f>
        <v>300</v>
      </c>
    </row>
    <row r="51" spans="1:9" ht="15" customHeight="1">
      <c r="A51" s="264" t="s">
        <v>184</v>
      </c>
      <c r="B51" s="265"/>
      <c r="C51" s="179">
        <f aca="true" t="shared" si="12" ref="C51:I51">C35-C33</f>
        <v>32500</v>
      </c>
      <c r="D51" s="48">
        <f t="shared" si="12"/>
        <v>27200</v>
      </c>
      <c r="E51" s="60">
        <f t="shared" si="12"/>
        <v>-100</v>
      </c>
      <c r="F51" s="48">
        <f t="shared" si="12"/>
        <v>5400</v>
      </c>
      <c r="G51" s="48">
        <f t="shared" si="12"/>
        <v>1000</v>
      </c>
      <c r="H51" s="48">
        <f t="shared" si="12"/>
        <v>4200</v>
      </c>
      <c r="I51" s="48">
        <f t="shared" si="12"/>
        <v>200</v>
      </c>
    </row>
    <row r="52" spans="1:9" ht="15" customHeight="1">
      <c r="A52" s="145"/>
      <c r="B52" s="148"/>
      <c r="C52" s="149"/>
      <c r="D52" s="150"/>
      <c r="E52" s="151"/>
      <c r="F52" s="150"/>
      <c r="G52" s="150"/>
      <c r="H52" s="150"/>
      <c r="I52" s="150"/>
    </row>
    <row r="53" spans="1:9" ht="14.25">
      <c r="A53" s="270" t="s">
        <v>187</v>
      </c>
      <c r="B53" s="271"/>
      <c r="C53" s="149"/>
      <c r="D53" s="150"/>
      <c r="E53" s="151"/>
      <c r="F53" s="150"/>
      <c r="G53" s="150"/>
      <c r="H53" s="150"/>
      <c r="I53" s="150"/>
    </row>
    <row r="54" spans="1:9" ht="14.25">
      <c r="A54" s="266" t="s">
        <v>181</v>
      </c>
      <c r="B54" s="267"/>
      <c r="C54" s="150">
        <f aca="true" t="shared" si="13" ref="C54:F56">100*C47/C29</f>
        <v>16.558581928231735</v>
      </c>
      <c r="D54" s="150">
        <f t="shared" si="13"/>
        <v>14.707217430776215</v>
      </c>
      <c r="E54" s="150">
        <f t="shared" si="13"/>
        <v>-26.829268292682926</v>
      </c>
      <c r="F54" s="150">
        <f t="shared" si="13"/>
        <v>55.04587155963303</v>
      </c>
      <c r="G54" s="150" t="s">
        <v>214</v>
      </c>
      <c r="H54" s="150">
        <f aca="true" t="shared" si="14" ref="H54:I57">100*H47/H29</f>
        <v>59.25925925925926</v>
      </c>
      <c r="I54" s="150">
        <f t="shared" si="14"/>
        <v>80</v>
      </c>
    </row>
    <row r="55" spans="1:9" ht="14.25">
      <c r="A55" s="264" t="s">
        <v>185</v>
      </c>
      <c r="B55" s="265"/>
      <c r="C55" s="150">
        <f t="shared" si="13"/>
        <v>15.24480712166172</v>
      </c>
      <c r="D55" s="150">
        <f t="shared" si="13"/>
        <v>11.87178472497032</v>
      </c>
      <c r="E55" s="150">
        <f t="shared" si="13"/>
        <v>-15</v>
      </c>
      <c r="F55" s="150">
        <f t="shared" si="13"/>
        <v>65.68047337278107</v>
      </c>
      <c r="G55" s="150">
        <f>100*G48/G30</f>
        <v>92.3076923076923</v>
      </c>
      <c r="H55" s="150">
        <f t="shared" si="14"/>
        <v>78.29457364341086</v>
      </c>
      <c r="I55" s="150">
        <f t="shared" si="14"/>
        <v>-7.407407407407407</v>
      </c>
    </row>
    <row r="56" spans="1:9" ht="14.25">
      <c r="A56" s="264" t="s">
        <v>182</v>
      </c>
      <c r="B56" s="265"/>
      <c r="C56" s="150">
        <f t="shared" si="13"/>
        <v>9.880914065014483</v>
      </c>
      <c r="D56" s="150">
        <f t="shared" si="13"/>
        <v>9.975238769013089</v>
      </c>
      <c r="E56" s="150">
        <f t="shared" si="13"/>
        <v>-49.01960784313726</v>
      </c>
      <c r="F56" s="150">
        <f t="shared" si="13"/>
        <v>8.928571428571429</v>
      </c>
      <c r="G56" s="150">
        <f>100*G49/G31</f>
        <v>12</v>
      </c>
      <c r="H56" s="150">
        <f t="shared" si="14"/>
        <v>15.217391304347826</v>
      </c>
      <c r="I56" s="150">
        <f t="shared" si="14"/>
        <v>-48</v>
      </c>
    </row>
    <row r="57" spans="1:9" ht="14.25">
      <c r="A57" s="264" t="s">
        <v>183</v>
      </c>
      <c r="B57" s="265"/>
      <c r="C57" s="150">
        <f aca="true" t="shared" si="15" ref="C57:I58">100*C50/C32</f>
        <v>7.9086115992970125</v>
      </c>
      <c r="D57" s="150">
        <f t="shared" si="15"/>
        <v>6.43293663557414</v>
      </c>
      <c r="E57" s="150">
        <f>100*E50/E32</f>
        <v>-50</v>
      </c>
      <c r="F57" s="150">
        <f>100*F50/F32</f>
        <v>22.950819672131146</v>
      </c>
      <c r="G57" s="150">
        <f>100*G50/G32</f>
        <v>-7.142857142857143</v>
      </c>
      <c r="H57" s="150">
        <f t="shared" si="14"/>
        <v>25.660377358490567</v>
      </c>
      <c r="I57" s="150">
        <f t="shared" si="14"/>
        <v>23.076923076923077</v>
      </c>
    </row>
    <row r="58" spans="1:9" ht="14.25">
      <c r="A58" s="262" t="s">
        <v>184</v>
      </c>
      <c r="B58" s="263"/>
      <c r="C58" s="180">
        <f t="shared" si="15"/>
        <v>8.821932681867535</v>
      </c>
      <c r="D58" s="181">
        <f t="shared" si="15"/>
        <v>8.22000604412209</v>
      </c>
      <c r="E58" s="181">
        <f t="shared" si="15"/>
        <v>-7.6923076923076925</v>
      </c>
      <c r="F58" s="181">
        <f t="shared" si="15"/>
        <v>14.4</v>
      </c>
      <c r="G58" s="181">
        <f t="shared" si="15"/>
        <v>38.46153846153846</v>
      </c>
      <c r="H58" s="181">
        <f t="shared" si="15"/>
        <v>12.612612612612613</v>
      </c>
      <c r="I58" s="181">
        <f t="shared" si="15"/>
        <v>12.5</v>
      </c>
    </row>
    <row r="59" ht="14.25">
      <c r="A59" s="62" t="s">
        <v>156</v>
      </c>
    </row>
  </sheetData>
  <sheetProtection/>
  <mergeCells count="89">
    <mergeCell ref="Q6:R6"/>
    <mergeCell ref="S6:T6"/>
    <mergeCell ref="N19:W19"/>
    <mergeCell ref="C26:C27"/>
    <mergeCell ref="G6:G7"/>
    <mergeCell ref="F6:F7"/>
    <mergeCell ref="B9:C9"/>
    <mergeCell ref="A15:C15"/>
    <mergeCell ref="A53:B53"/>
    <mergeCell ref="A46:B46"/>
    <mergeCell ref="D26:E26"/>
    <mergeCell ref="F26:I26"/>
    <mergeCell ref="A28:B28"/>
    <mergeCell ref="L26:M27"/>
    <mergeCell ref="L35:M35"/>
    <mergeCell ref="L37:M37"/>
    <mergeCell ref="L31:M31"/>
    <mergeCell ref="L33:M33"/>
    <mergeCell ref="B16:C16"/>
    <mergeCell ref="A26:B27"/>
    <mergeCell ref="R26:U26"/>
    <mergeCell ref="N26:Q26"/>
    <mergeCell ref="R27:S27"/>
    <mergeCell ref="N27:O27"/>
    <mergeCell ref="P27:Q27"/>
    <mergeCell ref="T27:U27"/>
    <mergeCell ref="N9:P9"/>
    <mergeCell ref="N10:P10"/>
    <mergeCell ref="O14:P14"/>
    <mergeCell ref="O13:P13"/>
    <mergeCell ref="O12:P12"/>
    <mergeCell ref="O11:P11"/>
    <mergeCell ref="N37:O37"/>
    <mergeCell ref="P29:Q29"/>
    <mergeCell ref="P31:Q31"/>
    <mergeCell ref="P33:Q33"/>
    <mergeCell ref="P35:Q35"/>
    <mergeCell ref="P37:Q37"/>
    <mergeCell ref="N31:O31"/>
    <mergeCell ref="N33:O33"/>
    <mergeCell ref="N35:O35"/>
    <mergeCell ref="N29:O29"/>
    <mergeCell ref="R37:S37"/>
    <mergeCell ref="T29:U29"/>
    <mergeCell ref="T31:U31"/>
    <mergeCell ref="T33:U33"/>
    <mergeCell ref="T35:U35"/>
    <mergeCell ref="T37:U37"/>
    <mergeCell ref="R29:S29"/>
    <mergeCell ref="R31:S31"/>
    <mergeCell ref="R33:S33"/>
    <mergeCell ref="R35:S35"/>
    <mergeCell ref="A2:U2"/>
    <mergeCell ref="A4:I4"/>
    <mergeCell ref="A6:C7"/>
    <mergeCell ref="M4:U4"/>
    <mergeCell ref="M8:P8"/>
    <mergeCell ref="I6:I7"/>
    <mergeCell ref="M6:P7"/>
    <mergeCell ref="D6:D7"/>
    <mergeCell ref="A8:C8"/>
    <mergeCell ref="E6:E7"/>
    <mergeCell ref="L29:M29"/>
    <mergeCell ref="A31:B31"/>
    <mergeCell ref="A30:B30"/>
    <mergeCell ref="L24:U24"/>
    <mergeCell ref="A24:I24"/>
    <mergeCell ref="A44:B44"/>
    <mergeCell ref="A42:B42"/>
    <mergeCell ref="A41:B41"/>
    <mergeCell ref="A40:B40"/>
    <mergeCell ref="A39:B39"/>
    <mergeCell ref="A48:B48"/>
    <mergeCell ref="A47:B47"/>
    <mergeCell ref="A37:B37"/>
    <mergeCell ref="A35:B35"/>
    <mergeCell ref="A33:B33"/>
    <mergeCell ref="A32:B32"/>
    <mergeCell ref="A38:B38"/>
    <mergeCell ref="A58:B58"/>
    <mergeCell ref="A57:B57"/>
    <mergeCell ref="A56:B56"/>
    <mergeCell ref="A55:B55"/>
    <mergeCell ref="A54:B54"/>
    <mergeCell ref="O15:P15"/>
    <mergeCell ref="A29:B29"/>
    <mergeCell ref="A51:B51"/>
    <mergeCell ref="A50:B50"/>
    <mergeCell ref="A49:B49"/>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8" scale="72" r:id="rId1"/>
</worksheet>
</file>

<file path=xl/worksheets/sheet4.xml><?xml version="1.0" encoding="utf-8"?>
<worksheet xmlns="http://schemas.openxmlformats.org/spreadsheetml/2006/main" xmlns:r="http://schemas.openxmlformats.org/officeDocument/2006/relationships">
  <sheetPr>
    <pageSetUpPr fitToPage="1"/>
  </sheetPr>
  <dimension ref="A1:T46"/>
  <sheetViews>
    <sheetView tabSelected="1" zoomScale="70" zoomScaleNormal="70" zoomScalePageLayoutView="0" workbookViewId="0" topLeftCell="A1">
      <selection activeCell="A4" sqref="A4:I4"/>
    </sheetView>
  </sheetViews>
  <sheetFormatPr defaultColWidth="10.59765625" defaultRowHeight="15"/>
  <cols>
    <col min="1" max="2" width="5.59765625" style="3" customWidth="1"/>
    <col min="3" max="3" width="22.8984375" style="3" customWidth="1"/>
    <col min="4" max="4" width="12.59765625" style="3" customWidth="1"/>
    <col min="5" max="5" width="14" style="3" customWidth="1"/>
    <col min="6" max="6" width="14.69921875" style="3" customWidth="1"/>
    <col min="7" max="7" width="16.59765625" style="3" customWidth="1"/>
    <col min="8" max="8" width="12.59765625" style="3" customWidth="1"/>
    <col min="9" max="10" width="13.69921875" style="3" customWidth="1"/>
    <col min="11" max="11" width="12" style="3" customWidth="1"/>
    <col min="12" max="12" width="11.09765625" style="3" customWidth="1"/>
    <col min="13" max="13" width="10.59765625" style="3" customWidth="1"/>
    <col min="14" max="14" width="14.09765625" style="3" customWidth="1"/>
    <col min="15" max="15" width="13.19921875" style="3" customWidth="1"/>
    <col min="16" max="16" width="10.3984375" style="3" customWidth="1"/>
    <col min="17" max="17" width="13.19921875" style="3" customWidth="1"/>
    <col min="18" max="18" width="10.59765625" style="3" customWidth="1"/>
    <col min="19" max="19" width="12.69921875" style="3" customWidth="1"/>
    <col min="20" max="20" width="10" style="3" customWidth="1"/>
    <col min="21" max="16384" width="10.59765625" style="3" customWidth="1"/>
  </cols>
  <sheetData>
    <row r="1" spans="1:20" s="9" customFormat="1" ht="19.5" customHeight="1">
      <c r="A1" s="4" t="s">
        <v>109</v>
      </c>
      <c r="T1" s="5" t="s">
        <v>110</v>
      </c>
    </row>
    <row r="2" spans="1:20" ht="19.5" customHeight="1">
      <c r="A2" s="356"/>
      <c r="B2" s="356"/>
      <c r="C2" s="356"/>
      <c r="D2" s="356"/>
      <c r="E2" s="356"/>
      <c r="F2" s="356"/>
      <c r="G2" s="356"/>
      <c r="H2" s="356"/>
      <c r="I2" s="356"/>
      <c r="J2"/>
      <c r="K2" s="7"/>
      <c r="L2" s="356"/>
      <c r="M2" s="356"/>
      <c r="N2" s="356"/>
      <c r="O2" s="356"/>
      <c r="P2" s="356"/>
      <c r="Q2" s="356"/>
      <c r="R2" s="356"/>
      <c r="S2" s="356"/>
      <c r="T2" s="356"/>
    </row>
    <row r="3" spans="1:20" ht="19.5" customHeight="1">
      <c r="A3" s="244" t="s">
        <v>192</v>
      </c>
      <c r="B3" s="399"/>
      <c r="C3" s="399"/>
      <c r="D3" s="399"/>
      <c r="E3" s="399"/>
      <c r="F3" s="399"/>
      <c r="G3" s="399"/>
      <c r="H3" s="399"/>
      <c r="I3" s="399"/>
      <c r="J3"/>
      <c r="K3" s="12"/>
      <c r="L3" s="397" t="s">
        <v>112</v>
      </c>
      <c r="M3" s="397"/>
      <c r="N3" s="397"/>
      <c r="O3" s="397"/>
      <c r="P3" s="397"/>
      <c r="Q3" s="397"/>
      <c r="R3" s="397"/>
      <c r="S3" s="397"/>
      <c r="T3" s="397"/>
    </row>
    <row r="4" ht="18" customHeight="1" thickBot="1">
      <c r="J4"/>
    </row>
    <row r="5" spans="1:20" ht="22.5" customHeight="1">
      <c r="A5" s="357" t="s">
        <v>57</v>
      </c>
      <c r="B5" s="357"/>
      <c r="C5" s="398"/>
      <c r="D5" s="410" t="s">
        <v>193</v>
      </c>
      <c r="E5" s="357"/>
      <c r="F5" s="357"/>
      <c r="G5" s="410" t="s">
        <v>194</v>
      </c>
      <c r="H5" s="357"/>
      <c r="I5" s="357"/>
      <c r="J5"/>
      <c r="K5" s="10"/>
      <c r="L5" s="357" t="s">
        <v>65</v>
      </c>
      <c r="M5" s="357"/>
      <c r="N5" s="398"/>
      <c r="O5" s="402" t="s">
        <v>66</v>
      </c>
      <c r="P5" s="398"/>
      <c r="Q5" s="402" t="s">
        <v>67</v>
      </c>
      <c r="R5" s="398"/>
      <c r="S5" s="379" t="s">
        <v>68</v>
      </c>
      <c r="T5" s="380"/>
    </row>
    <row r="6" spans="1:20" ht="22.5" customHeight="1">
      <c r="A6" s="401"/>
      <c r="B6" s="401"/>
      <c r="C6" s="384"/>
      <c r="D6" s="411" t="s">
        <v>196</v>
      </c>
      <c r="E6" s="412"/>
      <c r="F6" s="161" t="s">
        <v>197</v>
      </c>
      <c r="G6" s="411" t="s">
        <v>196</v>
      </c>
      <c r="H6" s="413"/>
      <c r="I6" s="162" t="s">
        <v>197</v>
      </c>
      <c r="J6"/>
      <c r="K6" s="403"/>
      <c r="L6" s="399"/>
      <c r="M6" s="399"/>
      <c r="N6" s="400"/>
      <c r="O6" s="383" t="s">
        <v>69</v>
      </c>
      <c r="P6" s="384"/>
      <c r="Q6" s="385" t="s">
        <v>70</v>
      </c>
      <c r="R6" s="386"/>
      <c r="S6" s="385" t="s">
        <v>70</v>
      </c>
      <c r="T6" s="386"/>
    </row>
    <row r="7" spans="1:20" ht="22.5" customHeight="1">
      <c r="A7" s="404" t="s">
        <v>61</v>
      </c>
      <c r="B7" s="404"/>
      <c r="C7" s="405"/>
      <c r="D7" s="27"/>
      <c r="E7" s="24">
        <v>330900</v>
      </c>
      <c r="F7" s="167">
        <f>100*E7/E$7</f>
        <v>100</v>
      </c>
      <c r="G7" s="27"/>
      <c r="H7" s="24">
        <v>358100</v>
      </c>
      <c r="I7" s="167">
        <f aca="true" t="shared" si="0" ref="I7:I18">100*H7/H$7</f>
        <v>100</v>
      </c>
      <c r="J7"/>
      <c r="K7" s="403"/>
      <c r="L7" s="401"/>
      <c r="M7" s="401"/>
      <c r="N7" s="384"/>
      <c r="O7" s="11" t="s">
        <v>59</v>
      </c>
      <c r="P7" s="11" t="s">
        <v>60</v>
      </c>
      <c r="Q7" s="11" t="s">
        <v>59</v>
      </c>
      <c r="R7" s="11" t="s">
        <v>60</v>
      </c>
      <c r="S7" s="11" t="s">
        <v>59</v>
      </c>
      <c r="T7" s="20" t="s">
        <v>60</v>
      </c>
    </row>
    <row r="8" spans="3:20" ht="22.5" customHeight="1">
      <c r="C8" s="17"/>
      <c r="E8" s="49"/>
      <c r="F8" s="49"/>
      <c r="G8" s="49"/>
      <c r="H8" s="49"/>
      <c r="I8" s="49"/>
      <c r="J8"/>
      <c r="K8" s="21"/>
      <c r="L8" s="381" t="s">
        <v>79</v>
      </c>
      <c r="M8" s="381"/>
      <c r="N8" s="382"/>
      <c r="O8" s="24">
        <f>SUM(O10:O11)</f>
        <v>14800</v>
      </c>
      <c r="P8" s="173">
        <f>100*O8/O$8</f>
        <v>100</v>
      </c>
      <c r="Q8" s="24">
        <f>SUM(Q10:Q11)</f>
        <v>8000</v>
      </c>
      <c r="R8" s="174">
        <f>100*Q8/Q$8</f>
        <v>100</v>
      </c>
      <c r="S8" s="24">
        <f>SUM(S10:S11)</f>
        <v>13600</v>
      </c>
      <c r="T8" s="173">
        <f>100*S8/S$8</f>
        <v>100</v>
      </c>
    </row>
    <row r="9" spans="1:20" ht="22.5" customHeight="1">
      <c r="A9" s="388" t="s">
        <v>62</v>
      </c>
      <c r="B9" s="388"/>
      <c r="C9" s="389"/>
      <c r="E9" s="6">
        <v>10400</v>
      </c>
      <c r="F9" s="52">
        <f>100*E9/E$7</f>
        <v>3.1429434874584468</v>
      </c>
      <c r="G9" s="62"/>
      <c r="H9" s="48">
        <v>14800</v>
      </c>
      <c r="I9" s="52">
        <f>100*H9/H$7</f>
        <v>4.132923764311645</v>
      </c>
      <c r="J9"/>
      <c r="K9" s="21"/>
      <c r="N9" s="17"/>
      <c r="O9" s="44"/>
      <c r="P9" s="44"/>
      <c r="Q9" s="44"/>
      <c r="R9" s="44"/>
      <c r="S9" s="44"/>
      <c r="T9" s="44"/>
    </row>
    <row r="10" spans="1:20" ht="22.5" customHeight="1">
      <c r="A10" s="387" t="s">
        <v>195</v>
      </c>
      <c r="B10" s="388"/>
      <c r="C10" s="389"/>
      <c r="E10" s="6">
        <v>3800</v>
      </c>
      <c r="F10" s="52">
        <f aca="true" t="shared" si="1" ref="F10:F18">100*E10/E$7</f>
        <v>1.1483831973405862</v>
      </c>
      <c r="G10" s="62"/>
      <c r="H10" s="48">
        <v>6300</v>
      </c>
      <c r="I10" s="52">
        <f t="shared" si="0"/>
        <v>1.7592851158894163</v>
      </c>
      <c r="J10"/>
      <c r="L10" s="354" t="s">
        <v>71</v>
      </c>
      <c r="M10" s="354"/>
      <c r="N10" s="355"/>
      <c r="O10" s="33">
        <v>11400</v>
      </c>
      <c r="P10" s="168">
        <f>100*O10/O$8</f>
        <v>77.02702702702703</v>
      </c>
      <c r="Q10" s="33">
        <v>7300</v>
      </c>
      <c r="R10" s="169">
        <f>100*Q10/Q$8</f>
        <v>91.25</v>
      </c>
      <c r="S10" s="33">
        <v>12500</v>
      </c>
      <c r="T10" s="168">
        <f>100*S10/S$8</f>
        <v>91.91176470588235</v>
      </c>
    </row>
    <row r="11" spans="1:20" ht="22.5" customHeight="1">
      <c r="A11" s="388"/>
      <c r="B11" s="388"/>
      <c r="C11" s="389"/>
      <c r="E11" s="48"/>
      <c r="F11" s="48"/>
      <c r="G11" s="48"/>
      <c r="H11" s="48"/>
      <c r="I11" s="48"/>
      <c r="J11"/>
      <c r="K11" s="18"/>
      <c r="L11" s="354" t="s">
        <v>72</v>
      </c>
      <c r="M11" s="354"/>
      <c r="N11" s="355"/>
      <c r="O11" s="33">
        <f>SUM(O12:O17)</f>
        <v>3400</v>
      </c>
      <c r="P11" s="168">
        <f>100*O11/O$8</f>
        <v>22.972972972972972</v>
      </c>
      <c r="Q11" s="33">
        <v>700</v>
      </c>
      <c r="R11" s="169">
        <f>100*Q11/Q$8</f>
        <v>8.75</v>
      </c>
      <c r="S11" s="33">
        <v>1100</v>
      </c>
      <c r="T11" s="168">
        <f>100*S11/S$8</f>
        <v>8.088235294117647</v>
      </c>
    </row>
    <row r="12" spans="1:20" ht="22.5" customHeight="1">
      <c r="A12" s="390" t="s">
        <v>63</v>
      </c>
      <c r="B12" s="391"/>
      <c r="C12" s="392"/>
      <c r="E12" s="48"/>
      <c r="F12" s="48"/>
      <c r="G12" s="48"/>
      <c r="H12" s="48"/>
      <c r="I12" s="48"/>
      <c r="J12"/>
      <c r="K12" s="393"/>
      <c r="M12" s="378" t="s">
        <v>73</v>
      </c>
      <c r="N12" s="355"/>
      <c r="O12" s="33">
        <v>1000</v>
      </c>
      <c r="P12" s="168">
        <f>100*O12/O$8</f>
        <v>6.756756756756757</v>
      </c>
      <c r="Q12" s="33">
        <v>100</v>
      </c>
      <c r="R12" s="169">
        <f aca="true" t="shared" si="2" ref="R12:R21">100*Q12/Q$8</f>
        <v>1.25</v>
      </c>
      <c r="S12" s="33">
        <v>400</v>
      </c>
      <c r="T12" s="168">
        <f aca="true" t="shared" si="3" ref="T12:T20">100*S12/S$8</f>
        <v>2.9411764705882355</v>
      </c>
    </row>
    <row r="13" spans="1:20" ht="22.5" customHeight="1">
      <c r="A13" s="391"/>
      <c r="B13" s="391"/>
      <c r="C13" s="392"/>
      <c r="E13" s="6">
        <v>6600</v>
      </c>
      <c r="F13" s="52">
        <f t="shared" si="1"/>
        <v>1.9945602901178603</v>
      </c>
      <c r="G13" s="62"/>
      <c r="H13" s="48">
        <v>8000</v>
      </c>
      <c r="I13" s="52">
        <f t="shared" si="0"/>
        <v>2.234012845573862</v>
      </c>
      <c r="J13"/>
      <c r="K13" s="393"/>
      <c r="M13" s="378" t="s">
        <v>55</v>
      </c>
      <c r="N13" s="355"/>
      <c r="O13" s="40" t="s">
        <v>214</v>
      </c>
      <c r="P13" s="40" t="s">
        <v>214</v>
      </c>
      <c r="Q13" s="40" t="s">
        <v>214</v>
      </c>
      <c r="R13" s="40" t="s">
        <v>214</v>
      </c>
      <c r="S13" s="40" t="s">
        <v>214</v>
      </c>
      <c r="T13" s="40" t="s">
        <v>214</v>
      </c>
    </row>
    <row r="14" spans="1:20" ht="22.5" customHeight="1">
      <c r="A14" s="387" t="s">
        <v>195</v>
      </c>
      <c r="B14" s="388"/>
      <c r="C14" s="389"/>
      <c r="E14" s="6">
        <v>3100</v>
      </c>
      <c r="F14" s="52">
        <f t="shared" si="1"/>
        <v>0.9368389241462678</v>
      </c>
      <c r="G14" s="62"/>
      <c r="H14" s="48">
        <v>4200</v>
      </c>
      <c r="I14" s="52">
        <f t="shared" si="0"/>
        <v>1.1728567439262776</v>
      </c>
      <c r="J14"/>
      <c r="K14" s="18"/>
      <c r="M14" s="374" t="s">
        <v>83</v>
      </c>
      <c r="N14" s="375"/>
      <c r="O14" s="33">
        <v>1700</v>
      </c>
      <c r="P14" s="168">
        <f aca="true" t="shared" si="4" ref="P14:P20">100*O14/O$8</f>
        <v>11.486486486486486</v>
      </c>
      <c r="Q14" s="33">
        <v>400</v>
      </c>
      <c r="R14" s="169">
        <f t="shared" si="2"/>
        <v>5</v>
      </c>
      <c r="S14" s="33">
        <v>600</v>
      </c>
      <c r="T14" s="168">
        <f t="shared" si="3"/>
        <v>4.411764705882353</v>
      </c>
    </row>
    <row r="15" spans="1:20" ht="22.5" customHeight="1">
      <c r="A15" s="388"/>
      <c r="B15" s="388"/>
      <c r="C15" s="389"/>
      <c r="E15" s="48"/>
      <c r="F15" s="48"/>
      <c r="G15" s="48"/>
      <c r="H15" s="48"/>
      <c r="I15" s="48"/>
      <c r="J15"/>
      <c r="L15" s="28"/>
      <c r="M15" s="374" t="s">
        <v>84</v>
      </c>
      <c r="N15" s="375"/>
      <c r="O15" s="33">
        <v>200</v>
      </c>
      <c r="P15" s="168">
        <f t="shared" si="4"/>
        <v>1.3513513513513513</v>
      </c>
      <c r="Q15" s="170" t="s">
        <v>214</v>
      </c>
      <c r="R15" s="170" t="s">
        <v>214</v>
      </c>
      <c r="S15" s="170" t="s">
        <v>214</v>
      </c>
      <c r="T15" s="170" t="s">
        <v>214</v>
      </c>
    </row>
    <row r="16" spans="1:20" ht="22.5" customHeight="1">
      <c r="A16" s="390" t="s">
        <v>64</v>
      </c>
      <c r="B16" s="391"/>
      <c r="C16" s="392"/>
      <c r="E16" s="48"/>
      <c r="F16" s="48"/>
      <c r="G16" s="48"/>
      <c r="H16" s="48"/>
      <c r="I16" s="48"/>
      <c r="J16"/>
      <c r="K16" s="12"/>
      <c r="M16" s="376" t="s">
        <v>115</v>
      </c>
      <c r="N16" s="377"/>
      <c r="O16" s="33">
        <v>400</v>
      </c>
      <c r="P16" s="168">
        <f t="shared" si="4"/>
        <v>2.7027027027027026</v>
      </c>
      <c r="Q16" s="33">
        <v>200</v>
      </c>
      <c r="R16" s="169">
        <f t="shared" si="2"/>
        <v>2.5</v>
      </c>
      <c r="S16" s="33">
        <v>100</v>
      </c>
      <c r="T16" s="168">
        <f t="shared" si="3"/>
        <v>0.7352941176470589</v>
      </c>
    </row>
    <row r="17" spans="1:20" ht="22.5" customHeight="1">
      <c r="A17" s="391"/>
      <c r="B17" s="391"/>
      <c r="C17" s="392"/>
      <c r="E17" s="6">
        <v>9000</v>
      </c>
      <c r="F17" s="52">
        <f t="shared" si="1"/>
        <v>2.7198549410698094</v>
      </c>
      <c r="G17" s="62"/>
      <c r="H17" s="48">
        <v>13600</v>
      </c>
      <c r="I17" s="52">
        <f t="shared" si="0"/>
        <v>3.7978218374755657</v>
      </c>
      <c r="J17"/>
      <c r="K17" s="393"/>
      <c r="M17" s="378" t="s">
        <v>56</v>
      </c>
      <c r="N17" s="355"/>
      <c r="O17" s="43">
        <v>100</v>
      </c>
      <c r="P17" s="168">
        <f t="shared" si="4"/>
        <v>0.6756756756756757</v>
      </c>
      <c r="Q17" s="43">
        <v>100</v>
      </c>
      <c r="R17" s="169">
        <f t="shared" si="2"/>
        <v>1.25</v>
      </c>
      <c r="S17" s="43">
        <v>100</v>
      </c>
      <c r="T17" s="168">
        <f t="shared" si="3"/>
        <v>0.7352941176470589</v>
      </c>
    </row>
    <row r="18" spans="1:20" ht="22.5" customHeight="1">
      <c r="A18" s="394" t="s">
        <v>195</v>
      </c>
      <c r="B18" s="395"/>
      <c r="C18" s="396"/>
      <c r="D18" s="22"/>
      <c r="E18" s="50">
        <v>1400</v>
      </c>
      <c r="F18" s="52">
        <f t="shared" si="1"/>
        <v>0.4230885463886371</v>
      </c>
      <c r="G18" s="164"/>
      <c r="H18" s="165">
        <v>2100</v>
      </c>
      <c r="I18" s="166">
        <f t="shared" si="0"/>
        <v>0.5864283719631388</v>
      </c>
      <c r="J18"/>
      <c r="K18" s="393"/>
      <c r="L18" s="354" t="s">
        <v>74</v>
      </c>
      <c r="M18" s="354"/>
      <c r="N18" s="355"/>
      <c r="O18" s="33">
        <v>11900</v>
      </c>
      <c r="P18" s="168">
        <f t="shared" si="4"/>
        <v>80.4054054054054</v>
      </c>
      <c r="Q18" s="33">
        <v>7500</v>
      </c>
      <c r="R18" s="169">
        <f t="shared" si="2"/>
        <v>93.75</v>
      </c>
      <c r="S18" s="33">
        <v>12900</v>
      </c>
      <c r="T18" s="168">
        <f t="shared" si="3"/>
        <v>94.8529411764706</v>
      </c>
    </row>
    <row r="19" spans="1:20" ht="22.5" customHeight="1">
      <c r="A19" s="9" t="s">
        <v>99</v>
      </c>
      <c r="F19" s="25"/>
      <c r="J19"/>
      <c r="K19" s="19"/>
      <c r="L19" s="354" t="s">
        <v>85</v>
      </c>
      <c r="M19" s="354"/>
      <c r="N19" s="355"/>
      <c r="O19" s="33">
        <v>800</v>
      </c>
      <c r="P19" s="168">
        <f t="shared" si="4"/>
        <v>5.405405405405405</v>
      </c>
      <c r="Q19" s="33">
        <v>200</v>
      </c>
      <c r="R19" s="169">
        <f t="shared" si="2"/>
        <v>2.5</v>
      </c>
      <c r="S19" s="33">
        <v>200</v>
      </c>
      <c r="T19" s="168">
        <f t="shared" si="3"/>
        <v>1.4705882352941178</v>
      </c>
    </row>
    <row r="20" spans="10:20" ht="22.5" customHeight="1">
      <c r="J20"/>
      <c r="L20" s="354" t="s">
        <v>75</v>
      </c>
      <c r="M20" s="354"/>
      <c r="N20" s="355"/>
      <c r="O20" s="33">
        <v>2100</v>
      </c>
      <c r="P20" s="168">
        <f t="shared" si="4"/>
        <v>14.18918918918919</v>
      </c>
      <c r="Q20" s="33">
        <v>300</v>
      </c>
      <c r="R20" s="169">
        <f t="shared" si="2"/>
        <v>3.75</v>
      </c>
      <c r="S20" s="33">
        <v>500</v>
      </c>
      <c r="T20" s="168">
        <f t="shared" si="3"/>
        <v>3.676470588235294</v>
      </c>
    </row>
    <row r="21" spans="10:20" ht="22.5" customHeight="1">
      <c r="J21"/>
      <c r="L21" s="364" t="s">
        <v>76</v>
      </c>
      <c r="M21" s="364"/>
      <c r="N21" s="365"/>
      <c r="O21" s="39" t="s">
        <v>214</v>
      </c>
      <c r="P21" s="51" t="s">
        <v>214</v>
      </c>
      <c r="Q21" s="171">
        <v>100</v>
      </c>
      <c r="R21" s="172">
        <f t="shared" si="2"/>
        <v>1.25</v>
      </c>
      <c r="S21" s="39" t="s">
        <v>214</v>
      </c>
      <c r="T21" s="51" t="s">
        <v>214</v>
      </c>
    </row>
    <row r="22" spans="10:12" ht="22.5" customHeight="1">
      <c r="J22"/>
      <c r="L22" s="3" t="s">
        <v>116</v>
      </c>
    </row>
    <row r="23" spans="1:12" ht="19.5" customHeight="1">
      <c r="A23" s="356"/>
      <c r="B23" s="356"/>
      <c r="C23" s="356"/>
      <c r="D23" s="356"/>
      <c r="E23" s="356"/>
      <c r="F23" s="356"/>
      <c r="G23" s="356"/>
      <c r="H23" s="356"/>
      <c r="J23"/>
      <c r="L23" s="9" t="s">
        <v>99</v>
      </c>
    </row>
    <row r="24" spans="1:12" ht="19.5" customHeight="1">
      <c r="A24" s="7"/>
      <c r="B24" s="7"/>
      <c r="C24" s="7"/>
      <c r="D24" s="7"/>
      <c r="E24" s="7"/>
      <c r="F24" s="7"/>
      <c r="G24" s="7"/>
      <c r="H24" s="7"/>
      <c r="J24"/>
      <c r="L24" s="9"/>
    </row>
    <row r="25" spans="1:12" ht="19.5" customHeight="1">
      <c r="A25" s="7"/>
      <c r="B25" s="7"/>
      <c r="C25" s="7"/>
      <c r="D25" s="7"/>
      <c r="E25" s="7"/>
      <c r="F25" s="7"/>
      <c r="G25" s="7"/>
      <c r="H25" s="7"/>
      <c r="J25"/>
      <c r="L25" s="9"/>
    </row>
    <row r="26" spans="1:18" ht="19.5" customHeight="1">
      <c r="A26" s="320" t="s">
        <v>198</v>
      </c>
      <c r="B26" s="321"/>
      <c r="C26" s="321"/>
      <c r="D26" s="321"/>
      <c r="E26" s="321"/>
      <c r="F26" s="321"/>
      <c r="G26" s="321"/>
      <c r="H26" s="321"/>
      <c r="I26" s="321"/>
      <c r="J26" s="321"/>
      <c r="K26" s="321"/>
      <c r="L26" s="321"/>
      <c r="M26" s="321"/>
      <c r="N26" s="321"/>
      <c r="O26" s="321"/>
      <c r="P26" s="321"/>
      <c r="Q26" s="321"/>
      <c r="R26" s="321"/>
    </row>
    <row r="27" spans="1:18" ht="18" customHeight="1" thickBot="1">
      <c r="A27"/>
      <c r="B27"/>
      <c r="C27"/>
      <c r="D27"/>
      <c r="E27"/>
      <c r="F27"/>
      <c r="G27"/>
      <c r="H27" s="30"/>
      <c r="I27" s="29"/>
      <c r="J27" s="29"/>
      <c r="K27" s="29"/>
      <c r="L27" s="29"/>
      <c r="M27" s="29"/>
      <c r="N27" s="29"/>
      <c r="O27" s="29"/>
      <c r="P27" s="29"/>
      <c r="Q27" s="29"/>
      <c r="R27" s="29"/>
    </row>
    <row r="28" spans="1:19" ht="22.5" customHeight="1">
      <c r="A28" s="357" t="s">
        <v>58</v>
      </c>
      <c r="B28" s="358"/>
      <c r="C28" s="359"/>
      <c r="D28" s="366" t="s">
        <v>144</v>
      </c>
      <c r="E28" s="334" t="s">
        <v>206</v>
      </c>
      <c r="F28" s="337" t="s">
        <v>205</v>
      </c>
      <c r="G28" s="340" t="s">
        <v>207</v>
      </c>
      <c r="H28" s="343" t="s">
        <v>90</v>
      </c>
      <c r="I28" s="344"/>
      <c r="J28" s="344"/>
      <c r="K28" s="344"/>
      <c r="L28" s="344"/>
      <c r="M28" s="345"/>
      <c r="N28" s="347" t="s">
        <v>88</v>
      </c>
      <c r="O28" s="344"/>
      <c r="P28" s="345"/>
      <c r="Q28" s="348" t="s">
        <v>87</v>
      </c>
      <c r="R28" s="346" t="s">
        <v>86</v>
      </c>
      <c r="S28" s="14"/>
    </row>
    <row r="29" spans="1:19" ht="22.5" customHeight="1">
      <c r="A29" s="360"/>
      <c r="B29" s="360"/>
      <c r="C29" s="361"/>
      <c r="D29" s="367"/>
      <c r="E29" s="335"/>
      <c r="F29" s="338"/>
      <c r="G29" s="341"/>
      <c r="H29" s="369" t="s">
        <v>208</v>
      </c>
      <c r="I29" s="371" t="s">
        <v>213</v>
      </c>
      <c r="J29" s="371" t="s">
        <v>209</v>
      </c>
      <c r="K29" s="332" t="s">
        <v>210</v>
      </c>
      <c r="L29" s="330" t="s">
        <v>211</v>
      </c>
      <c r="M29" s="330" t="s">
        <v>212</v>
      </c>
      <c r="N29" s="350" t="s">
        <v>89</v>
      </c>
      <c r="O29" s="351" t="s">
        <v>204</v>
      </c>
      <c r="P29" s="353" t="s">
        <v>203</v>
      </c>
      <c r="Q29" s="348"/>
      <c r="R29" s="346"/>
      <c r="S29" s="14"/>
    </row>
    <row r="30" spans="1:19" ht="22.5" customHeight="1">
      <c r="A30" s="362"/>
      <c r="B30" s="362"/>
      <c r="C30" s="363"/>
      <c r="D30" s="368"/>
      <c r="E30" s="336"/>
      <c r="F30" s="339"/>
      <c r="G30" s="342"/>
      <c r="H30" s="370"/>
      <c r="I30" s="372"/>
      <c r="J30" s="372"/>
      <c r="K30" s="333"/>
      <c r="L30" s="331"/>
      <c r="M30" s="373"/>
      <c r="N30" s="347"/>
      <c r="O30" s="352"/>
      <c r="P30" s="345"/>
      <c r="Q30" s="349"/>
      <c r="R30" s="347"/>
      <c r="S30" s="14"/>
    </row>
    <row r="31" spans="1:18" ht="22.5" customHeight="1">
      <c r="A31" s="381" t="s">
        <v>117</v>
      </c>
      <c r="B31" s="381"/>
      <c r="C31" s="382"/>
      <c r="D31" s="406">
        <v>14800</v>
      </c>
      <c r="E31" s="407" t="s">
        <v>214</v>
      </c>
      <c r="F31" s="407">
        <v>400</v>
      </c>
      <c r="G31" s="406">
        <v>1700</v>
      </c>
      <c r="H31" s="327">
        <f>SUM(I31:M32)</f>
        <v>8600</v>
      </c>
      <c r="I31" s="327">
        <v>1100</v>
      </c>
      <c r="J31" s="327">
        <v>1800</v>
      </c>
      <c r="K31" s="322">
        <v>1800</v>
      </c>
      <c r="L31" s="327">
        <v>1500</v>
      </c>
      <c r="M31" s="322">
        <v>2400</v>
      </c>
      <c r="N31" s="322">
        <v>3500</v>
      </c>
      <c r="O31" s="322">
        <v>2600</v>
      </c>
      <c r="P31" s="322">
        <v>2600</v>
      </c>
      <c r="Q31" s="322">
        <v>100</v>
      </c>
      <c r="R31" s="322">
        <v>3900</v>
      </c>
    </row>
    <row r="32" spans="1:18" ht="22.5" customHeight="1">
      <c r="A32" s="420"/>
      <c r="B32" s="420"/>
      <c r="C32" s="421"/>
      <c r="D32" s="328"/>
      <c r="E32" s="408"/>
      <c r="F32" s="408"/>
      <c r="G32" s="328"/>
      <c r="H32" s="428"/>
      <c r="I32" s="328"/>
      <c r="J32" s="328"/>
      <c r="K32" s="323"/>
      <c r="L32" s="328"/>
      <c r="M32" s="323"/>
      <c r="N32" s="323"/>
      <c r="O32" s="323"/>
      <c r="P32" s="323"/>
      <c r="Q32" s="323"/>
      <c r="R32" s="323"/>
    </row>
    <row r="33" spans="1:18" ht="22.5" customHeight="1">
      <c r="A33" s="414" t="s">
        <v>199</v>
      </c>
      <c r="B33" s="415"/>
      <c r="C33" s="389"/>
      <c r="D33" s="175">
        <f>100*D31/$D31</f>
        <v>100</v>
      </c>
      <c r="E33" s="40" t="s">
        <v>215</v>
      </c>
      <c r="F33" s="175">
        <f>100*F31/$D31</f>
        <v>2.7027027027027026</v>
      </c>
      <c r="G33" s="175">
        <f>100*G31/$D31</f>
        <v>11.486486486486486</v>
      </c>
      <c r="H33" s="175">
        <f aca="true" t="shared" si="5" ref="H33:R33">100*H31/$D31</f>
        <v>58.108108108108105</v>
      </c>
      <c r="I33" s="175">
        <f t="shared" si="5"/>
        <v>7.4324324324324325</v>
      </c>
      <c r="J33" s="175">
        <f t="shared" si="5"/>
        <v>12.162162162162161</v>
      </c>
      <c r="K33" s="175">
        <f t="shared" si="5"/>
        <v>12.162162162162161</v>
      </c>
      <c r="L33" s="175">
        <f t="shared" si="5"/>
        <v>10.135135135135135</v>
      </c>
      <c r="M33" s="175">
        <f t="shared" si="5"/>
        <v>16.216216216216218</v>
      </c>
      <c r="N33" s="175">
        <f t="shared" si="5"/>
        <v>23.64864864864865</v>
      </c>
      <c r="O33" s="175">
        <f t="shared" si="5"/>
        <v>17.56756756756757</v>
      </c>
      <c r="P33" s="175">
        <f t="shared" si="5"/>
        <v>17.56756756756757</v>
      </c>
      <c r="Q33" s="175">
        <f t="shared" si="5"/>
        <v>0.6756756756756757</v>
      </c>
      <c r="R33" s="175">
        <f t="shared" si="5"/>
        <v>26.35135135135135</v>
      </c>
    </row>
    <row r="34" spans="1:18" ht="22.5" customHeight="1">
      <c r="A34" s="399"/>
      <c r="B34" s="399"/>
      <c r="C34" s="400"/>
      <c r="D34" s="52"/>
      <c r="E34" s="40"/>
      <c r="F34" s="121"/>
      <c r="G34" s="52"/>
      <c r="H34" s="98"/>
      <c r="I34" s="52"/>
      <c r="J34" s="52"/>
      <c r="K34" s="57"/>
      <c r="L34" s="52"/>
      <c r="M34" s="57"/>
      <c r="N34" s="139"/>
      <c r="O34" s="57"/>
      <c r="P34" s="57"/>
      <c r="Q34" s="57"/>
      <c r="R34" s="57"/>
    </row>
    <row r="35" spans="1:18" ht="22.5" customHeight="1">
      <c r="A35" s="417" t="s">
        <v>118</v>
      </c>
      <c r="B35" s="417"/>
      <c r="C35" s="418"/>
      <c r="D35" s="425">
        <v>8000</v>
      </c>
      <c r="E35" s="422" t="s">
        <v>215</v>
      </c>
      <c r="F35" s="424">
        <v>300</v>
      </c>
      <c r="G35" s="329">
        <v>800</v>
      </c>
      <c r="H35" s="409">
        <v>5600</v>
      </c>
      <c r="I35" s="325">
        <v>800</v>
      </c>
      <c r="J35" s="325">
        <v>1300</v>
      </c>
      <c r="K35" s="324">
        <v>1100</v>
      </c>
      <c r="L35" s="325">
        <v>1100</v>
      </c>
      <c r="M35" s="324">
        <v>1200</v>
      </c>
      <c r="N35" s="324">
        <v>2200</v>
      </c>
      <c r="O35" s="324">
        <v>2000</v>
      </c>
      <c r="P35" s="324">
        <v>1400</v>
      </c>
      <c r="Q35" s="324" t="s">
        <v>215</v>
      </c>
      <c r="R35" s="324">
        <v>1200</v>
      </c>
    </row>
    <row r="36" spans="1:18" ht="22.5" customHeight="1">
      <c r="A36" s="417"/>
      <c r="B36" s="417"/>
      <c r="C36" s="418"/>
      <c r="D36" s="426"/>
      <c r="E36" s="427"/>
      <c r="F36" s="424"/>
      <c r="G36" s="329"/>
      <c r="H36" s="409"/>
      <c r="I36" s="326"/>
      <c r="J36" s="326"/>
      <c r="K36" s="324"/>
      <c r="L36" s="326"/>
      <c r="M36" s="324"/>
      <c r="N36" s="324"/>
      <c r="O36" s="324"/>
      <c r="P36" s="324"/>
      <c r="Q36" s="324"/>
      <c r="R36" s="324"/>
    </row>
    <row r="37" spans="1:18" ht="22.5" customHeight="1">
      <c r="A37" s="414" t="s">
        <v>199</v>
      </c>
      <c r="B37" s="415"/>
      <c r="C37" s="389"/>
      <c r="D37" s="59">
        <f>100*D35/$D35</f>
        <v>100</v>
      </c>
      <c r="E37" s="43" t="s">
        <v>215</v>
      </c>
      <c r="F37" s="59">
        <f>100*F35/$D35</f>
        <v>3.75</v>
      </c>
      <c r="G37" s="59">
        <f aca="true" t="shared" si="6" ref="G37:R37">100*G35/$D35</f>
        <v>10</v>
      </c>
      <c r="H37" s="59">
        <v>70</v>
      </c>
      <c r="I37" s="59">
        <f t="shared" si="6"/>
        <v>10</v>
      </c>
      <c r="J37" s="59">
        <f t="shared" si="6"/>
        <v>16.25</v>
      </c>
      <c r="K37" s="59">
        <f t="shared" si="6"/>
        <v>13.75</v>
      </c>
      <c r="L37" s="59">
        <f t="shared" si="6"/>
        <v>13.75</v>
      </c>
      <c r="M37" s="59">
        <f t="shared" si="6"/>
        <v>15</v>
      </c>
      <c r="N37" s="59">
        <f t="shared" si="6"/>
        <v>27.5</v>
      </c>
      <c r="O37" s="59">
        <f t="shared" si="6"/>
        <v>25</v>
      </c>
      <c r="P37" s="59">
        <f t="shared" si="6"/>
        <v>17.5</v>
      </c>
      <c r="Q37" s="57" t="s">
        <v>215</v>
      </c>
      <c r="R37" s="59">
        <f t="shared" si="6"/>
        <v>15</v>
      </c>
    </row>
    <row r="38" spans="1:18" ht="22.5" customHeight="1">
      <c r="A38" s="13"/>
      <c r="B38" s="13"/>
      <c r="C38" s="160"/>
      <c r="D38" s="53"/>
      <c r="E38" s="55"/>
      <c r="F38" s="65"/>
      <c r="G38" s="62"/>
      <c r="H38" s="52"/>
      <c r="I38" s="52"/>
      <c r="J38" s="121"/>
      <c r="K38" s="57"/>
      <c r="L38" s="40"/>
      <c r="M38" s="57"/>
      <c r="N38" s="57"/>
      <c r="O38" s="57"/>
      <c r="P38" s="57"/>
      <c r="Q38" s="57"/>
      <c r="R38" s="57"/>
    </row>
    <row r="39" spans="1:18" ht="22.5" customHeight="1">
      <c r="A39" s="13"/>
      <c r="B39" s="13"/>
      <c r="C39" s="160"/>
      <c r="D39" s="54"/>
      <c r="E39" s="44"/>
      <c r="F39" s="43"/>
      <c r="G39" s="44"/>
      <c r="H39" s="55"/>
      <c r="I39" s="62"/>
      <c r="J39" s="62"/>
      <c r="K39" s="57"/>
      <c r="L39" s="62"/>
      <c r="M39" s="57"/>
      <c r="N39" s="57"/>
      <c r="O39" s="57"/>
      <c r="P39" s="57"/>
      <c r="Q39" s="57"/>
      <c r="R39" s="57"/>
    </row>
    <row r="40" spans="1:18" ht="22.5" customHeight="1">
      <c r="A40" s="416" t="s">
        <v>200</v>
      </c>
      <c r="B40" s="417"/>
      <c r="C40" s="418"/>
      <c r="D40" s="419">
        <v>13000</v>
      </c>
      <c r="E40" s="422" t="s">
        <v>80</v>
      </c>
      <c r="F40" s="424">
        <v>400</v>
      </c>
      <c r="G40" s="329">
        <v>1800</v>
      </c>
      <c r="H40" s="409">
        <v>9600</v>
      </c>
      <c r="I40" s="329">
        <v>1400</v>
      </c>
      <c r="J40" s="329">
        <v>2500</v>
      </c>
      <c r="K40" s="324">
        <v>1700</v>
      </c>
      <c r="L40" s="329">
        <v>1800</v>
      </c>
      <c r="M40" s="324">
        <v>2300</v>
      </c>
      <c r="N40" s="324">
        <v>4200</v>
      </c>
      <c r="O40" s="324">
        <v>3000</v>
      </c>
      <c r="P40" s="324">
        <v>2400</v>
      </c>
      <c r="Q40" s="324" t="s">
        <v>80</v>
      </c>
      <c r="R40" s="324">
        <v>1700</v>
      </c>
    </row>
    <row r="41" spans="1:18" ht="22.5" customHeight="1">
      <c r="A41" s="417"/>
      <c r="B41" s="417"/>
      <c r="C41" s="418"/>
      <c r="D41" s="326"/>
      <c r="E41" s="423"/>
      <c r="F41" s="424"/>
      <c r="G41" s="329"/>
      <c r="H41" s="409"/>
      <c r="I41" s="326"/>
      <c r="J41" s="326"/>
      <c r="K41" s="324"/>
      <c r="L41" s="326"/>
      <c r="M41" s="324"/>
      <c r="N41" s="324"/>
      <c r="O41" s="324"/>
      <c r="P41" s="324"/>
      <c r="Q41" s="324"/>
      <c r="R41" s="324"/>
    </row>
    <row r="42" spans="1:18" ht="22.5" customHeight="1">
      <c r="A42" s="394" t="s">
        <v>199</v>
      </c>
      <c r="B42" s="395"/>
      <c r="C42" s="396"/>
      <c r="D42" s="56">
        <f>100*D40/$D40</f>
        <v>100</v>
      </c>
      <c r="E42" s="56" t="s">
        <v>80</v>
      </c>
      <c r="F42" s="56">
        <v>2.9</v>
      </c>
      <c r="G42" s="56">
        <v>13.2</v>
      </c>
      <c r="H42" s="56">
        <v>70.6</v>
      </c>
      <c r="I42" s="56">
        <v>10.3</v>
      </c>
      <c r="J42" s="56">
        <v>18.4</v>
      </c>
      <c r="K42" s="56">
        <v>12.5</v>
      </c>
      <c r="L42" s="56">
        <v>13.2</v>
      </c>
      <c r="M42" s="56">
        <v>16.9</v>
      </c>
      <c r="N42" s="56">
        <v>30.9</v>
      </c>
      <c r="O42" s="56">
        <v>22.1</v>
      </c>
      <c r="P42" s="56">
        <v>12.5</v>
      </c>
      <c r="Q42" s="56" t="s">
        <v>80</v>
      </c>
      <c r="R42" s="56">
        <f>100*R40/$D40</f>
        <v>13.076923076923077</v>
      </c>
    </row>
    <row r="43" spans="1:14" ht="22.5" customHeight="1">
      <c r="A43" s="157" t="s">
        <v>201</v>
      </c>
      <c r="J43"/>
      <c r="L43" s="25"/>
      <c r="N43" s="19"/>
    </row>
    <row r="44" spans="1:14" ht="22.5" customHeight="1">
      <c r="A44" s="163" t="s">
        <v>202</v>
      </c>
      <c r="J44"/>
      <c r="M44"/>
      <c r="N44" s="14"/>
    </row>
    <row r="45" spans="1:13" ht="15" customHeight="1">
      <c r="A45" s="9" t="s">
        <v>99</v>
      </c>
      <c r="J45"/>
      <c r="K45" s="9"/>
      <c r="M45"/>
    </row>
    <row r="46" ht="15" customHeight="1">
      <c r="M46"/>
    </row>
    <row r="47" ht="15" customHeight="1"/>
  </sheetData>
  <sheetProtection/>
  <mergeCells count="113">
    <mergeCell ref="I35:I36"/>
    <mergeCell ref="J35:J36"/>
    <mergeCell ref="I31:I32"/>
    <mergeCell ref="J31:J32"/>
    <mergeCell ref="H40:H41"/>
    <mergeCell ref="I40:I41"/>
    <mergeCell ref="J40:J41"/>
    <mergeCell ref="H31:H32"/>
    <mergeCell ref="E40:E41"/>
    <mergeCell ref="F40:F41"/>
    <mergeCell ref="G40:G41"/>
    <mergeCell ref="A35:C36"/>
    <mergeCell ref="D35:D36"/>
    <mergeCell ref="E35:E36"/>
    <mergeCell ref="F35:F36"/>
    <mergeCell ref="A42:C42"/>
    <mergeCell ref="A37:C37"/>
    <mergeCell ref="A40:C41"/>
    <mergeCell ref="D40:D41"/>
    <mergeCell ref="G31:G32"/>
    <mergeCell ref="G35:G36"/>
    <mergeCell ref="A33:C33"/>
    <mergeCell ref="F31:F32"/>
    <mergeCell ref="A34:C34"/>
    <mergeCell ref="A31:C32"/>
    <mergeCell ref="D31:D32"/>
    <mergeCell ref="E31:E32"/>
    <mergeCell ref="H35:H36"/>
    <mergeCell ref="A2:I2"/>
    <mergeCell ref="A3:I3"/>
    <mergeCell ref="A5:C6"/>
    <mergeCell ref="D5:F5"/>
    <mergeCell ref="G5:I5"/>
    <mergeCell ref="D6:E6"/>
    <mergeCell ref="G6:H6"/>
    <mergeCell ref="K6:K7"/>
    <mergeCell ref="A7:C7"/>
    <mergeCell ref="A9:C9"/>
    <mergeCell ref="A10:C10"/>
    <mergeCell ref="A11:C11"/>
    <mergeCell ref="A12:C13"/>
    <mergeCell ref="K12:K13"/>
    <mergeCell ref="A14:C14"/>
    <mergeCell ref="A15:C15"/>
    <mergeCell ref="A16:C17"/>
    <mergeCell ref="K17:K18"/>
    <mergeCell ref="A18:C18"/>
    <mergeCell ref="L2:T2"/>
    <mergeCell ref="L3:T3"/>
    <mergeCell ref="L5:N7"/>
    <mergeCell ref="O5:P5"/>
    <mergeCell ref="Q5:R5"/>
    <mergeCell ref="S5:T5"/>
    <mergeCell ref="L8:N8"/>
    <mergeCell ref="O6:P6"/>
    <mergeCell ref="Q6:R6"/>
    <mergeCell ref="S6:T6"/>
    <mergeCell ref="L10:N10"/>
    <mergeCell ref="M15:N15"/>
    <mergeCell ref="M16:N16"/>
    <mergeCell ref="L18:N18"/>
    <mergeCell ref="M14:N14"/>
    <mergeCell ref="L11:N11"/>
    <mergeCell ref="M12:N12"/>
    <mergeCell ref="M13:N13"/>
    <mergeCell ref="M17:N17"/>
    <mergeCell ref="L19:N19"/>
    <mergeCell ref="A23:H23"/>
    <mergeCell ref="A28:C30"/>
    <mergeCell ref="L20:N20"/>
    <mergeCell ref="L21:N21"/>
    <mergeCell ref="D28:D30"/>
    <mergeCell ref="H29:H30"/>
    <mergeCell ref="I29:I30"/>
    <mergeCell ref="J29:J30"/>
    <mergeCell ref="M29:M30"/>
    <mergeCell ref="R28:R30"/>
    <mergeCell ref="Q28:Q30"/>
    <mergeCell ref="N28:P28"/>
    <mergeCell ref="N29:N30"/>
    <mergeCell ref="O29:O30"/>
    <mergeCell ref="P29:P30"/>
    <mergeCell ref="L29:L30"/>
    <mergeCell ref="K29:K30"/>
    <mergeCell ref="E28:E30"/>
    <mergeCell ref="F28:F30"/>
    <mergeCell ref="G28:G30"/>
    <mergeCell ref="H28:M28"/>
    <mergeCell ref="K31:K32"/>
    <mergeCell ref="K35:K36"/>
    <mergeCell ref="K40:K41"/>
    <mergeCell ref="M31:M32"/>
    <mergeCell ref="M35:M36"/>
    <mergeCell ref="M40:M41"/>
    <mergeCell ref="L35:L36"/>
    <mergeCell ref="L31:L32"/>
    <mergeCell ref="L40:L41"/>
    <mergeCell ref="N31:N32"/>
    <mergeCell ref="N35:N36"/>
    <mergeCell ref="N40:N41"/>
    <mergeCell ref="O31:O32"/>
    <mergeCell ref="O35:O36"/>
    <mergeCell ref="O40:O41"/>
    <mergeCell ref="A26:R26"/>
    <mergeCell ref="R31:R32"/>
    <mergeCell ref="R35:R36"/>
    <mergeCell ref="R40:R41"/>
    <mergeCell ref="P31:P32"/>
    <mergeCell ref="P40:P41"/>
    <mergeCell ref="P35:P36"/>
    <mergeCell ref="Q31:Q32"/>
    <mergeCell ref="Q35:Q36"/>
    <mergeCell ref="Q40:Q41"/>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yutaka-k</cp:lastModifiedBy>
  <cp:lastPrinted>2013-06-06T05:52:36Z</cp:lastPrinted>
  <dcterms:created xsi:type="dcterms:W3CDTF">1997-12-02T07:14:46Z</dcterms:created>
  <dcterms:modified xsi:type="dcterms:W3CDTF">2013-06-06T05:52:53Z</dcterms:modified>
  <cp:category/>
  <cp:version/>
  <cp:contentType/>
  <cp:contentStatus/>
</cp:coreProperties>
</file>