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55" windowHeight="6240" activeTab="1"/>
  </bookViews>
  <sheets>
    <sheet name="102" sheetId="1" r:id="rId1"/>
    <sheet name="104" sheetId="2" r:id="rId2"/>
  </sheets>
  <definedNames>
    <definedName name="_xlnm.Print_Area" localSheetId="0">'102'!$A$1:$AA$67</definedName>
    <definedName name="_xlnm.Print_Area" localSheetId="1">'104'!$A$1:$U$71</definedName>
  </definedNames>
  <calcPr fullCalcOnLoad="1"/>
</workbook>
</file>

<file path=xl/sharedStrings.xml><?xml version="1.0" encoding="utf-8"?>
<sst xmlns="http://schemas.openxmlformats.org/spreadsheetml/2006/main" count="399" uniqueCount="249">
  <si>
    <t>設置者名</t>
  </si>
  <si>
    <t>備  考</t>
  </si>
  <si>
    <t>県　　計</t>
  </si>
  <si>
    <t>新　辰　巳</t>
  </si>
  <si>
    <t>犀　　　川</t>
  </si>
  <si>
    <t>金   沢   市</t>
  </si>
  <si>
    <t>新　内　川</t>
  </si>
  <si>
    <t>内　　　川</t>
  </si>
  <si>
    <t>水力計</t>
  </si>
  <si>
    <t>新内川第二</t>
  </si>
  <si>
    <t>新我谷</t>
  </si>
  <si>
    <t>大聖寺川</t>
  </si>
  <si>
    <t>石   川   県</t>
  </si>
  <si>
    <t>そ　の　他</t>
  </si>
  <si>
    <t>大日川第二</t>
  </si>
  <si>
    <t>大 日 川</t>
  </si>
  <si>
    <t>市ノ瀬</t>
  </si>
  <si>
    <t>手 取 川</t>
  </si>
  <si>
    <t>北陸電力(株)</t>
  </si>
  <si>
    <t>火力計</t>
  </si>
  <si>
    <t>白峰</t>
  </si>
  <si>
    <t>七尾大田火力</t>
  </si>
  <si>
    <t>七  尾  市</t>
  </si>
  <si>
    <t>桑島</t>
  </si>
  <si>
    <t>西　金　沢</t>
  </si>
  <si>
    <t>金　沢　市</t>
  </si>
  <si>
    <t>加賀製紙(株)</t>
  </si>
  <si>
    <t>吉野第一</t>
  </si>
  <si>
    <t>根　　　上</t>
  </si>
  <si>
    <t>根　上　町</t>
  </si>
  <si>
    <t>小松精練(株)</t>
  </si>
  <si>
    <t>福岡第一</t>
  </si>
  <si>
    <t>東部ｸﾘｰﾝｾﾝﾀｰ</t>
  </si>
  <si>
    <t>明島</t>
  </si>
  <si>
    <t>七ヶ用水</t>
  </si>
  <si>
    <t>城北水質管理</t>
  </si>
  <si>
    <t>手取川第一</t>
  </si>
  <si>
    <t>電源開発(株)</t>
  </si>
  <si>
    <t>ｾﾝﾀｰｶﾞｽﾀｰﾋﾞﾝ</t>
  </si>
  <si>
    <t>　〃　第二</t>
  </si>
  <si>
    <t>西部ｸﾘｰﾝｾﾝﾀｰ</t>
  </si>
  <si>
    <t>　〃　第三</t>
  </si>
  <si>
    <t>直海谷川</t>
  </si>
  <si>
    <t>大日川第一</t>
  </si>
  <si>
    <t>東レ石川</t>
  </si>
  <si>
    <t>辰　口　町</t>
  </si>
  <si>
    <t>新丸山</t>
  </si>
  <si>
    <t>根上工場</t>
  </si>
  <si>
    <t>尾口</t>
  </si>
  <si>
    <t>尾 添 川</t>
  </si>
  <si>
    <t>石川工場</t>
  </si>
  <si>
    <t>志　雄　町</t>
  </si>
  <si>
    <t>立山合金工業</t>
  </si>
  <si>
    <t>吉野谷</t>
  </si>
  <si>
    <t>三ツ又第一</t>
  </si>
  <si>
    <t>中宮</t>
  </si>
  <si>
    <t>原子力計</t>
  </si>
  <si>
    <t>尾添</t>
  </si>
  <si>
    <t>丸石谷川</t>
  </si>
  <si>
    <t>志賀原子力</t>
  </si>
  <si>
    <t>志　賀　町</t>
  </si>
  <si>
    <t>上寺津</t>
  </si>
  <si>
    <t>犀　　川</t>
  </si>
  <si>
    <t>河川名又は　　　所　 在 　地</t>
  </si>
  <si>
    <t>　       〃</t>
  </si>
  <si>
    <t>　　   〃</t>
  </si>
  <si>
    <t>〃</t>
  </si>
  <si>
    <t>〃</t>
  </si>
  <si>
    <t>自 家 用</t>
  </si>
  <si>
    <t>金    沢    市</t>
  </si>
  <si>
    <t>〃</t>
  </si>
  <si>
    <t>(株)キ タ セ ン</t>
  </si>
  <si>
    <t>資料　中部通商産業局公益事業北陸支局</t>
  </si>
  <si>
    <t>発  電  所  名</t>
  </si>
  <si>
    <t>金    沢    市</t>
  </si>
  <si>
    <t>　　   〃</t>
  </si>
  <si>
    <t>備  考</t>
  </si>
  <si>
    <t>最大認可　　　　出　　力</t>
  </si>
  <si>
    <t>設置者名</t>
  </si>
  <si>
    <t>東　レ　(株)</t>
  </si>
  <si>
    <t>（単位：kW）</t>
  </si>
  <si>
    <t>内  　燃  　力</t>
  </si>
  <si>
    <t>102　電気・ガス及び水道</t>
  </si>
  <si>
    <t>55　　発　　　　電　　　　所（平成10年3月31日現在）</t>
  </si>
  <si>
    <t>９　　電　気　・　ガ　ス　及　び　水　道</t>
  </si>
  <si>
    <t>注    水力については、出力3,000kW以上、火力については、出力1,000kW以上を計上した。</t>
  </si>
  <si>
    <t>資料　北陸電力㈱石川支店</t>
  </si>
  <si>
    <t xml:space="preserve"> 　2　四捨五入のため12カ月の合計と年度計が合わない場合がある。</t>
  </si>
  <si>
    <t xml:space="preserve"> 　 　小口電力：契約電力が500kw未満で動力を使用するもの。</t>
  </si>
  <si>
    <t>注 1　業務用電力：契約電力が50kw以上で電灯、小型機器で動力を使用するもの。大口電力：契約電力が500kw以上で動力を使用するもの。</t>
  </si>
  <si>
    <t>対前年比(％)</t>
  </si>
  <si>
    <t>―</t>
  </si>
  <si>
    <t>平成9年4月</t>
  </si>
  <si>
    <t>平成5年度</t>
  </si>
  <si>
    <t>その他</t>
  </si>
  <si>
    <t>小　　口</t>
  </si>
  <si>
    <t>大　　口</t>
  </si>
  <si>
    <t>業務用</t>
  </si>
  <si>
    <t>原　子　力</t>
  </si>
  <si>
    <t>火　　力</t>
  </si>
  <si>
    <t>水　　力</t>
  </si>
  <si>
    <t>小　　計</t>
  </si>
  <si>
    <t>電　　力　　計</t>
  </si>
  <si>
    <t>電　　灯</t>
  </si>
  <si>
    <t>総　　数</t>
  </si>
  <si>
    <t>県外から　　　の 受 電</t>
  </si>
  <si>
    <t>県　内　発　生　電　力　量</t>
  </si>
  <si>
    <t>消　　　　　費　　　　　電　　　　　力　　　　　量</t>
  </si>
  <si>
    <t>供　　　給　　　電　　　力　　　量</t>
  </si>
  <si>
    <t>年度及び　      　月    次</t>
  </si>
  <si>
    <t>（単位：千kWh）</t>
  </si>
  <si>
    <t xml:space="preserve">      〃</t>
  </si>
  <si>
    <t xml:space="preserve">     5</t>
  </si>
  <si>
    <t xml:space="preserve">     6</t>
  </si>
  <si>
    <t xml:space="preserve">     7</t>
  </si>
  <si>
    <t xml:space="preserve"> 平成10年1月</t>
  </si>
  <si>
    <t xml:space="preserve">     8</t>
  </si>
  <si>
    <t xml:space="preserve">     9</t>
  </si>
  <si>
    <t xml:space="preserve">    10</t>
  </si>
  <si>
    <t xml:space="preserve">    11</t>
  </si>
  <si>
    <t xml:space="preserve">    12</t>
  </si>
  <si>
    <t xml:space="preserve">    2</t>
  </si>
  <si>
    <t xml:space="preserve">    3</t>
  </si>
  <si>
    <t>56　　電　　　力　　　需　　　給　　　状　　　況</t>
  </si>
  <si>
    <t>資料　北陸電力㈱石川支店</t>
  </si>
  <si>
    <t>　 2　四捨五入のため、12カ月の合計と年度計が合わない場合がある。</t>
  </si>
  <si>
    <t>注 1　この表は北陸電力㈱石川支店が取り扱った電力需要量を示したものである。</t>
  </si>
  <si>
    <t>平成10年1月</t>
  </si>
  <si>
    <t>平成9年4月</t>
  </si>
  <si>
    <t>平成5年度</t>
  </si>
  <si>
    <t>その他の　製 造 業</t>
  </si>
  <si>
    <t>鉄　鋼　業</t>
  </si>
  <si>
    <t>窯業土石　　　　製品製造業</t>
  </si>
  <si>
    <t>化学工業</t>
  </si>
  <si>
    <t>繊維工業</t>
  </si>
  <si>
    <t>食 料 品      製 造 業</t>
  </si>
  <si>
    <t>計</t>
  </si>
  <si>
    <t>鉄  道</t>
  </si>
  <si>
    <t>製　　　　　　　　　造　　　　　　　　　業</t>
  </si>
  <si>
    <t>総　　数</t>
  </si>
  <si>
    <t>年 度 及 び　　月  　   次</t>
  </si>
  <si>
    <t>（単位：千kWh）</t>
  </si>
  <si>
    <t>57　産 業 別 大 口 電 力 需 要 状 況</t>
  </si>
  <si>
    <t>電気・ガス及び水道　103</t>
  </si>
  <si>
    <t>パルプ・紙・紙加工品製造業</t>
  </si>
  <si>
    <t>機械器具　製 造 業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</si>
  <si>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</si>
  <si>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</si>
  <si>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</si>
  <si>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</si>
  <si>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</si>
  <si>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2</t>
  </si>
  <si>
    <t xml:space="preserve"> 3</t>
  </si>
  <si>
    <t>資料　金沢市企業局、小松ガス㈱</t>
  </si>
  <si>
    <t xml:space="preserve">        12</t>
  </si>
  <si>
    <t xml:space="preserve">        11</t>
  </si>
  <si>
    <t xml:space="preserve">        10</t>
  </si>
  <si>
    <t xml:space="preserve">        9</t>
  </si>
  <si>
    <t xml:space="preserve">        8</t>
  </si>
  <si>
    <t xml:space="preserve">        7</t>
  </si>
  <si>
    <t xml:space="preserve">        6</t>
  </si>
  <si>
    <t xml:space="preserve">        5</t>
  </si>
  <si>
    <t xml:space="preserve">        4</t>
  </si>
  <si>
    <t xml:space="preserve">        3</t>
  </si>
  <si>
    <t xml:space="preserve">        2</t>
  </si>
  <si>
    <t>平 成 9 年 1 月</t>
  </si>
  <si>
    <t>計</t>
  </si>
  <si>
    <t>小  松  市</t>
  </si>
  <si>
    <t>金  沢  市</t>
  </si>
  <si>
    <t xml:space="preserve">    9</t>
  </si>
  <si>
    <t xml:space="preserve">    8</t>
  </si>
  <si>
    <t xml:space="preserve">    7</t>
  </si>
  <si>
    <t xml:space="preserve">    6</t>
  </si>
  <si>
    <t>平 成 5 年</t>
  </si>
  <si>
    <t>医療用</t>
  </si>
  <si>
    <t>公  用</t>
  </si>
  <si>
    <t>商業用</t>
  </si>
  <si>
    <t>工業用</t>
  </si>
  <si>
    <t>家庭用</t>
  </si>
  <si>
    <t>合  計</t>
  </si>
  <si>
    <t>供給戸数　　　（戸）</t>
  </si>
  <si>
    <t>供　　　　　　給　　　　　　量　　(㎥)</t>
  </si>
  <si>
    <t>製造量　　　（㎥）</t>
  </si>
  <si>
    <t>年次及び月次</t>
  </si>
  <si>
    <t>（単位：標準熱量 5,000kcal/㎥）</t>
  </si>
  <si>
    <t>58　　　ガ　　 　　　 　　ス（都市ガス）</t>
  </si>
  <si>
    <t>104　電気・ガス及び水道</t>
  </si>
  <si>
    <t>資料　石川県生活安全課「水道統計調査」</t>
  </si>
  <si>
    <t>内浦町</t>
  </si>
  <si>
    <t>珠洲郡</t>
  </si>
  <si>
    <t>柳田村</t>
  </si>
  <si>
    <t>能都町</t>
  </si>
  <si>
    <t>門前町</t>
  </si>
  <si>
    <t>穴水町</t>
  </si>
  <si>
    <t>鳳至郡</t>
  </si>
  <si>
    <t>鹿西町</t>
  </si>
  <si>
    <t>能登島町</t>
  </si>
  <si>
    <t>鹿島町</t>
  </si>
  <si>
    <t>中島町</t>
  </si>
  <si>
    <t>鳥屋町</t>
  </si>
  <si>
    <t>田鶴浜町</t>
  </si>
  <si>
    <t>鹿島郡</t>
  </si>
  <si>
    <t>押水町</t>
  </si>
  <si>
    <t>志賀町</t>
  </si>
  <si>
    <t>志雄町</t>
  </si>
  <si>
    <t>富来町</t>
  </si>
  <si>
    <t>羽咋郡</t>
  </si>
  <si>
    <t>内灘町</t>
  </si>
  <si>
    <t>宇ノ気町</t>
  </si>
  <si>
    <t>七塚町</t>
  </si>
  <si>
    <t>高松町</t>
  </si>
  <si>
    <t>津幡町</t>
  </si>
  <si>
    <t>河北郡</t>
  </si>
  <si>
    <t>白峰村</t>
  </si>
  <si>
    <t>尾口村</t>
  </si>
  <si>
    <t>鳥越村</t>
  </si>
  <si>
    <t>吉野谷村</t>
  </si>
  <si>
    <t>河内村</t>
  </si>
  <si>
    <t>野々市町</t>
  </si>
  <si>
    <t>鶴来町</t>
  </si>
  <si>
    <t>美川町</t>
  </si>
  <si>
    <t>石川郡</t>
  </si>
  <si>
    <t>川北町</t>
  </si>
  <si>
    <t>辰口町</t>
  </si>
  <si>
    <t>寺井町</t>
  </si>
  <si>
    <t>根上町</t>
  </si>
  <si>
    <t>能美郡</t>
  </si>
  <si>
    <t>山中町</t>
  </si>
  <si>
    <t>江沼郡</t>
  </si>
  <si>
    <t>松任市</t>
  </si>
  <si>
    <t>羽咋市</t>
  </si>
  <si>
    <t>加賀市</t>
  </si>
  <si>
    <t>珠洲市</t>
  </si>
  <si>
    <t>輪島市</t>
  </si>
  <si>
    <t>小松市</t>
  </si>
  <si>
    <t>七尾市</t>
  </si>
  <si>
    <t>金沢市</t>
  </si>
  <si>
    <t>実 績 年 間　　　　給　水　量</t>
  </si>
  <si>
    <t>給　　水　　　　　人　　口</t>
  </si>
  <si>
    <t>無　　効　　　　　水　　量</t>
  </si>
  <si>
    <t>有　　効　　　　　水　　量</t>
  </si>
  <si>
    <t>左 の う ち　　　　県水受水量</t>
  </si>
  <si>
    <t>実 績 年 間　　　給　水  量</t>
  </si>
  <si>
    <t>簡　　易　　水　　道</t>
  </si>
  <si>
    <t>　　　上　　　　　　　　　水　　　　　　　　　道</t>
  </si>
  <si>
    <t>市 町 村 別</t>
  </si>
  <si>
    <t>（単位：人、千㎥）</t>
  </si>
  <si>
    <t>電気・ガス及び水道　105</t>
  </si>
  <si>
    <t>59　　　　水　　　　　　　　　　　　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</si>
</sst>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;[Red]\-0\ "/>
    <numFmt numFmtId="178" formatCode="#,##0_ ;[Red]\-#,##0\ "/>
  </numFmts>
  <fonts count="4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6" fontId="0" fillId="0" borderId="0" xfId="57" applyFont="1" applyFill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distributed"/>
    </xf>
    <xf numFmtId="37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/>
    </xf>
    <xf numFmtId="6" fontId="0" fillId="0" borderId="10" xfId="57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6" fontId="0" fillId="0" borderId="10" xfId="57" applyFont="1" applyFill="1" applyBorder="1" applyAlignment="1">
      <alignment horizontal="distributed"/>
    </xf>
    <xf numFmtId="0" fontId="0" fillId="0" borderId="0" xfId="0" applyFont="1" applyFill="1" applyAlignment="1">
      <alignment horizontal="center"/>
    </xf>
    <xf numFmtId="37" fontId="0" fillId="0" borderId="0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/>
    </xf>
    <xf numFmtId="6" fontId="0" fillId="0" borderId="12" xfId="57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37" fontId="0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7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 vertical="top"/>
    </xf>
    <xf numFmtId="176" fontId="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37" fontId="0" fillId="0" borderId="0" xfId="0" applyNumberFormat="1" applyFont="1" applyFill="1" applyAlignment="1" applyProtection="1">
      <alignment vertical="center"/>
      <protection/>
    </xf>
    <xf numFmtId="38" fontId="0" fillId="0" borderId="0" xfId="48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7" fillId="0" borderId="0" xfId="0" applyNumberFormat="1" applyFont="1" applyFill="1" applyAlignment="1" applyProtection="1">
      <alignment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left"/>
    </xf>
    <xf numFmtId="38" fontId="1" fillId="0" borderId="0" xfId="48" applyNumberFormat="1" applyFont="1" applyFill="1" applyAlignment="1" applyProtection="1">
      <alignment vertical="center"/>
      <protection/>
    </xf>
    <xf numFmtId="49" fontId="0" fillId="0" borderId="10" xfId="57" applyNumberFormat="1" applyFont="1" applyFill="1" applyBorder="1" applyAlignment="1" quotePrefix="1">
      <alignment horizontal="center" vertical="center"/>
    </xf>
    <xf numFmtId="49" fontId="0" fillId="0" borderId="10" xfId="57" applyNumberFormat="1" applyFont="1" applyFill="1" applyBorder="1" applyAlignment="1">
      <alignment horizontal="center" vertical="center"/>
    </xf>
    <xf numFmtId="49" fontId="0" fillId="0" borderId="0" xfId="57" applyNumberFormat="1" applyFont="1" applyFill="1" applyBorder="1" applyAlignment="1">
      <alignment horizontal="left" vertical="center"/>
    </xf>
    <xf numFmtId="49" fontId="0" fillId="0" borderId="10" xfId="57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49" fontId="7" fillId="0" borderId="10" xfId="57" applyNumberFormat="1" applyFont="1" applyFill="1" applyBorder="1" applyAlignment="1" quotePrefix="1">
      <alignment horizontal="center" vertical="center"/>
    </xf>
    <xf numFmtId="6" fontId="0" fillId="0" borderId="10" xfId="57" applyFont="1" applyFill="1" applyBorder="1" applyAlignment="1">
      <alignment horizontal="center" vertical="center"/>
    </xf>
    <xf numFmtId="37" fontId="0" fillId="0" borderId="0" xfId="0" applyNumberFormat="1" applyFont="1" applyFill="1" applyAlignment="1" applyProtection="1">
      <alignment horizontal="right" vertical="center"/>
      <protection/>
    </xf>
    <xf numFmtId="6" fontId="0" fillId="0" borderId="15" xfId="57" applyFont="1" applyFill="1" applyBorder="1" applyAlignment="1">
      <alignment horizontal="center" vertical="center"/>
    </xf>
    <xf numFmtId="37" fontId="7" fillId="0" borderId="0" xfId="0" applyNumberFormat="1" applyFont="1" applyFill="1" applyAlignment="1" applyProtection="1">
      <alignment horizontal="right" vertical="center"/>
      <protection/>
    </xf>
    <xf numFmtId="176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6" fontId="0" fillId="0" borderId="26" xfId="57" applyFont="1" applyFill="1" applyBorder="1" applyAlignment="1">
      <alignment horizontal="center" vertical="center" wrapText="1"/>
    </xf>
    <xf numFmtId="6" fontId="0" fillId="0" borderId="27" xfId="57" applyFont="1" applyFill="1" applyBorder="1" applyAlignment="1">
      <alignment horizontal="center" vertical="center" wrapText="1"/>
    </xf>
    <xf numFmtId="6" fontId="0" fillId="0" borderId="0" xfId="57" applyFont="1" applyFill="1" applyBorder="1" applyAlignment="1">
      <alignment horizontal="center" vertical="center" wrapText="1"/>
    </xf>
    <xf numFmtId="6" fontId="0" fillId="0" borderId="10" xfId="57" applyFont="1" applyFill="1" applyBorder="1" applyAlignment="1">
      <alignment horizontal="center" vertical="center" wrapText="1"/>
    </xf>
    <xf numFmtId="6" fontId="0" fillId="0" borderId="11" xfId="57" applyFont="1" applyFill="1" applyBorder="1" applyAlignment="1">
      <alignment horizontal="center" vertical="center" wrapText="1"/>
    </xf>
    <xf numFmtId="6" fontId="0" fillId="0" borderId="12" xfId="57" applyFont="1" applyFill="1" applyBorder="1" applyAlignment="1">
      <alignment horizontal="center" vertical="center" wrapText="1"/>
    </xf>
    <xf numFmtId="6" fontId="0" fillId="0" borderId="22" xfId="57" applyFont="1" applyFill="1" applyBorder="1" applyAlignment="1">
      <alignment horizontal="center" vertical="center"/>
    </xf>
    <xf numFmtId="6" fontId="0" fillId="0" borderId="28" xfId="57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distributed"/>
    </xf>
    <xf numFmtId="0" fontId="7" fillId="0" borderId="28" xfId="0" applyFont="1" applyFill="1" applyBorder="1" applyAlignment="1">
      <alignment horizontal="distributed"/>
    </xf>
    <xf numFmtId="0" fontId="0" fillId="0" borderId="29" xfId="0" applyFill="1" applyBorder="1" applyAlignment="1">
      <alignment horizontal="right"/>
    </xf>
    <xf numFmtId="0" fontId="7" fillId="0" borderId="0" xfId="0" applyFont="1" applyFill="1" applyBorder="1" applyAlignment="1">
      <alignment horizontal="distributed"/>
    </xf>
    <xf numFmtId="0" fontId="7" fillId="0" borderId="10" xfId="0" applyFont="1" applyFill="1" applyBorder="1" applyAlignment="1">
      <alignment horizontal="distributed"/>
    </xf>
    <xf numFmtId="0" fontId="0" fillId="0" borderId="30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horizontal="distributed" vertical="center" wrapText="1"/>
    </xf>
    <xf numFmtId="0" fontId="0" fillId="0" borderId="30" xfId="0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distributed"/>
    </xf>
    <xf numFmtId="0" fontId="9" fillId="0" borderId="0" xfId="0" applyFont="1" applyFill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37" fontId="0" fillId="0" borderId="19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31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quotePrefix="1">
      <alignment horizontal="left" indent="2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/>
    </xf>
    <xf numFmtId="37" fontId="7" fillId="0" borderId="31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 quotePrefix="1">
      <alignment horizontal="center"/>
    </xf>
    <xf numFmtId="37" fontId="0" fillId="0" borderId="22" xfId="0" applyNumberFormat="1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distributed"/>
    </xf>
    <xf numFmtId="0" fontId="0" fillId="0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left" indent="2"/>
    </xf>
    <xf numFmtId="0" fontId="0" fillId="0" borderId="12" xfId="0" applyFill="1" applyBorder="1" applyAlignment="1" quotePrefix="1">
      <alignment horizontal="left" indent="2"/>
    </xf>
    <xf numFmtId="0" fontId="0" fillId="0" borderId="0" xfId="0" applyFont="1" applyFill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 quotePrefix="1">
      <alignment horizontal="center" vertical="center"/>
      <protection/>
    </xf>
    <xf numFmtId="0" fontId="0" fillId="0" borderId="10" xfId="0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8" fontId="7" fillId="0" borderId="0" xfId="48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0" xfId="0" applyNumberFormat="1" applyFill="1" applyBorder="1" applyAlignment="1" applyProtection="1" quotePrefix="1">
      <alignment horizontal="center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 applyProtection="1">
      <alignment horizontal="distributed"/>
      <protection/>
    </xf>
    <xf numFmtId="0" fontId="0" fillId="0" borderId="11" xfId="0" applyFont="1" applyFill="1" applyBorder="1" applyAlignment="1" applyProtection="1">
      <alignment horizontal="left"/>
      <protection/>
    </xf>
    <xf numFmtId="37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horizontal="distributed"/>
      <protection/>
    </xf>
    <xf numFmtId="0" fontId="7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37" fontId="7" fillId="0" borderId="10" xfId="0" applyNumberFormat="1" applyFont="1" applyFill="1" applyBorder="1" applyAlignment="1" applyProtection="1" quotePrefix="1">
      <alignment horizontal="left" indent="2"/>
      <protection/>
    </xf>
    <xf numFmtId="37" fontId="7" fillId="0" borderId="0" xfId="0" applyNumberFormat="1" applyFont="1" applyFill="1" applyBorder="1" applyAlignment="1" applyProtection="1" quotePrefix="1">
      <alignment horizontal="left" indent="2"/>
      <protection/>
    </xf>
    <xf numFmtId="37" fontId="0" fillId="0" borderId="10" xfId="0" applyNumberFormat="1" applyFont="1" applyFill="1" applyBorder="1" applyAlignment="1" applyProtection="1" quotePrefix="1">
      <alignment horizontal="left" indent="2"/>
      <protection/>
    </xf>
    <xf numFmtId="37" fontId="0" fillId="0" borderId="0" xfId="0" applyNumberFormat="1" applyFill="1" applyBorder="1" applyAlignment="1" applyProtection="1" quotePrefix="1">
      <alignment horizontal="left" indent="2"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67"/>
  <sheetViews>
    <sheetView showGridLines="0" defaultGridColor="0" zoomScale="87" zoomScaleNormal="87" zoomScalePageLayoutView="0" colorId="27" workbookViewId="0" topLeftCell="A1">
      <selection activeCell="B2" sqref="B2"/>
    </sheetView>
  </sheetViews>
  <sheetFormatPr defaultColWidth="10.59765625" defaultRowHeight="22.5" customHeight="1"/>
  <cols>
    <col min="1" max="1" width="2.59765625" style="4" customWidth="1"/>
    <col min="2" max="2" width="12.8984375" style="4" customWidth="1"/>
    <col min="3" max="3" width="13.69921875" style="4" customWidth="1"/>
    <col min="4" max="4" width="11.8984375" style="4" customWidth="1"/>
    <col min="5" max="5" width="15.69921875" style="4" customWidth="1"/>
    <col min="6" max="6" width="8.59765625" style="4" customWidth="1"/>
    <col min="7" max="7" width="3.59765625" style="4" customWidth="1"/>
    <col min="8" max="8" width="14.5" style="4" customWidth="1"/>
    <col min="9" max="9" width="12.8984375" style="4" customWidth="1"/>
    <col min="10" max="10" width="11.8984375" style="4" customWidth="1"/>
    <col min="11" max="11" width="16.69921875" style="4" customWidth="1"/>
    <col min="12" max="12" width="11.19921875" style="4" customWidth="1"/>
    <col min="13" max="13" width="12.3984375" style="4" customWidth="1"/>
    <col min="14" max="17" width="11.8984375" style="4" customWidth="1"/>
    <col min="18" max="19" width="10.59765625" style="4" customWidth="1"/>
    <col min="20" max="20" width="13.8984375" style="4" customWidth="1"/>
    <col min="21" max="21" width="10.59765625" style="4" customWidth="1"/>
    <col min="22" max="22" width="11.8984375" style="4" customWidth="1"/>
    <col min="23" max="23" width="10.59765625" style="4" customWidth="1"/>
    <col min="24" max="24" width="11.8984375" style="4" customWidth="1"/>
    <col min="25" max="16384" width="10.59765625" style="4" customWidth="1"/>
  </cols>
  <sheetData>
    <row r="1" spans="1:27" ht="22.5" customHeight="1">
      <c r="A1" s="31" t="s">
        <v>82</v>
      </c>
      <c r="Y1" s="115" t="s">
        <v>143</v>
      </c>
      <c r="Z1" s="116"/>
      <c r="AA1" s="116"/>
    </row>
    <row r="2" ht="22.5" customHeight="1">
      <c r="A2" s="23"/>
    </row>
    <row r="3" spans="1:27" ht="22.5" customHeight="1">
      <c r="A3" s="117" t="s">
        <v>84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</row>
    <row r="4" spans="1:12" ht="22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27" s="1" customFormat="1" ht="22.5" customHeight="1">
      <c r="A5" s="88" t="s">
        <v>83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O5" s="47" t="s">
        <v>142</v>
      </c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</row>
    <row r="6" spans="2:27" ht="22.5" customHeight="1" thickBot="1">
      <c r="B6" s="5"/>
      <c r="C6" s="6"/>
      <c r="D6" s="6"/>
      <c r="E6" s="6"/>
      <c r="F6" s="6"/>
      <c r="G6" s="6"/>
      <c r="H6" s="6"/>
      <c r="I6" s="6"/>
      <c r="J6" s="6"/>
      <c r="K6" s="79" t="s">
        <v>80</v>
      </c>
      <c r="L6" s="79"/>
      <c r="AA6" s="114" t="s">
        <v>141</v>
      </c>
    </row>
    <row r="7" spans="1:27" ht="22.5" customHeight="1">
      <c r="A7" s="94" t="s">
        <v>73</v>
      </c>
      <c r="B7" s="95"/>
      <c r="C7" s="84" t="s">
        <v>63</v>
      </c>
      <c r="D7" s="96" t="s">
        <v>77</v>
      </c>
      <c r="E7" s="82" t="s">
        <v>78</v>
      </c>
      <c r="F7" s="82" t="s">
        <v>76</v>
      </c>
      <c r="G7" s="90" t="s">
        <v>73</v>
      </c>
      <c r="H7" s="91"/>
      <c r="I7" s="84" t="s">
        <v>63</v>
      </c>
      <c r="J7" s="86" t="s">
        <v>77</v>
      </c>
      <c r="K7" s="83" t="s">
        <v>0</v>
      </c>
      <c r="L7" s="89" t="s">
        <v>1</v>
      </c>
      <c r="O7" s="113" t="s">
        <v>140</v>
      </c>
      <c r="P7" s="82" t="s">
        <v>139</v>
      </c>
      <c r="Q7" s="58" t="s">
        <v>138</v>
      </c>
      <c r="R7" s="59"/>
      <c r="S7" s="59"/>
      <c r="T7" s="59"/>
      <c r="U7" s="59"/>
      <c r="V7" s="59"/>
      <c r="W7" s="59"/>
      <c r="X7" s="59"/>
      <c r="Y7" s="66"/>
      <c r="Z7" s="83" t="s">
        <v>137</v>
      </c>
      <c r="AA7" s="89" t="s">
        <v>13</v>
      </c>
    </row>
    <row r="8" spans="1:27" ht="22.5" customHeight="1">
      <c r="A8" s="64"/>
      <c r="B8" s="65"/>
      <c r="C8" s="85"/>
      <c r="D8" s="97"/>
      <c r="E8" s="55"/>
      <c r="F8" s="55"/>
      <c r="G8" s="92"/>
      <c r="H8" s="93"/>
      <c r="I8" s="85"/>
      <c r="J8" s="76"/>
      <c r="K8" s="55"/>
      <c r="L8" s="63"/>
      <c r="O8" s="118"/>
      <c r="P8" s="120"/>
      <c r="Q8" s="54" t="s">
        <v>136</v>
      </c>
      <c r="R8" s="75" t="s">
        <v>135</v>
      </c>
      <c r="S8" s="54" t="s">
        <v>134</v>
      </c>
      <c r="T8" s="123" t="s">
        <v>144</v>
      </c>
      <c r="U8" s="54" t="s">
        <v>133</v>
      </c>
      <c r="V8" s="75" t="s">
        <v>132</v>
      </c>
      <c r="W8" s="54" t="s">
        <v>131</v>
      </c>
      <c r="X8" s="122" t="s">
        <v>145</v>
      </c>
      <c r="Y8" s="75" t="s">
        <v>130</v>
      </c>
      <c r="Z8" s="112"/>
      <c r="AA8" s="111"/>
    </row>
    <row r="9" spans="1:27" ht="22.5" customHeight="1">
      <c r="A9" s="77" t="s">
        <v>2</v>
      </c>
      <c r="B9" s="78"/>
      <c r="C9" s="2"/>
      <c r="D9" s="29">
        <f>SUM(D11,J14,J28)</f>
        <v>1663888</v>
      </c>
      <c r="F9" s="7"/>
      <c r="H9" s="8" t="s">
        <v>3</v>
      </c>
      <c r="I9" s="8" t="s">
        <v>4</v>
      </c>
      <c r="J9" s="9">
        <v>6000</v>
      </c>
      <c r="K9" s="4" t="s">
        <v>74</v>
      </c>
      <c r="O9" s="119"/>
      <c r="P9" s="121"/>
      <c r="Q9" s="55"/>
      <c r="R9" s="76"/>
      <c r="S9" s="55"/>
      <c r="T9" s="124"/>
      <c r="U9" s="55"/>
      <c r="V9" s="76"/>
      <c r="W9" s="55"/>
      <c r="X9" s="76"/>
      <c r="Y9" s="76"/>
      <c r="Z9" s="55"/>
      <c r="AA9" s="63"/>
    </row>
    <row r="10" spans="1:27" ht="22.5" customHeight="1">
      <c r="A10" s="10"/>
      <c r="B10" s="11"/>
      <c r="C10" s="7"/>
      <c r="D10" s="30"/>
      <c r="F10" s="7"/>
      <c r="H10" s="8" t="s">
        <v>6</v>
      </c>
      <c r="I10" s="8" t="s">
        <v>7</v>
      </c>
      <c r="J10" s="9">
        <v>7400</v>
      </c>
      <c r="K10" s="4" t="s">
        <v>75</v>
      </c>
      <c r="O10" s="110" t="s">
        <v>129</v>
      </c>
      <c r="P10" s="109">
        <f>SUM(Q10,Z10:AA10)</f>
        <v>1555120</v>
      </c>
      <c r="Q10" s="108">
        <f>SUM(R10:Y10)</f>
        <v>1408861</v>
      </c>
      <c r="R10" s="9">
        <v>65710</v>
      </c>
      <c r="S10" s="9">
        <v>435788</v>
      </c>
      <c r="T10" s="9">
        <v>49421</v>
      </c>
      <c r="U10" s="9">
        <v>123563</v>
      </c>
      <c r="V10" s="9">
        <v>36424</v>
      </c>
      <c r="W10" s="9">
        <v>75809</v>
      </c>
      <c r="X10" s="9">
        <v>463697</v>
      </c>
      <c r="Y10" s="9">
        <v>158449</v>
      </c>
      <c r="Z10" s="9">
        <v>17923</v>
      </c>
      <c r="AA10" s="9">
        <v>128336</v>
      </c>
    </row>
    <row r="11" spans="1:27" ht="22.5" customHeight="1">
      <c r="A11" s="80" t="s">
        <v>8</v>
      </c>
      <c r="B11" s="81"/>
      <c r="C11" s="3"/>
      <c r="D11" s="29">
        <f>SUM(D12:D30,J9:J12)</f>
        <v>559370</v>
      </c>
      <c r="F11" s="7"/>
      <c r="H11" s="8" t="s">
        <v>9</v>
      </c>
      <c r="I11" s="7" t="s">
        <v>64</v>
      </c>
      <c r="J11" s="9">
        <v>3000</v>
      </c>
      <c r="K11" s="4" t="s">
        <v>65</v>
      </c>
      <c r="O11" s="107">
        <v>6</v>
      </c>
      <c r="P11" s="100">
        <f>SUM(Q11,Z11:AA11)</f>
        <v>1668604</v>
      </c>
      <c r="Q11" s="99">
        <f>SUM(R11:Y11)</f>
        <v>1511874</v>
      </c>
      <c r="R11" s="9">
        <v>68413</v>
      </c>
      <c r="S11" s="9">
        <v>457318</v>
      </c>
      <c r="T11" s="9">
        <v>47798</v>
      </c>
      <c r="U11" s="9">
        <v>131028</v>
      </c>
      <c r="V11" s="9">
        <v>39331</v>
      </c>
      <c r="W11" s="9">
        <v>82218</v>
      </c>
      <c r="X11" s="9">
        <v>515129</v>
      </c>
      <c r="Y11" s="9">
        <v>170639</v>
      </c>
      <c r="Z11" s="9">
        <v>18058</v>
      </c>
      <c r="AA11" s="9">
        <v>138672</v>
      </c>
    </row>
    <row r="12" spans="2:27" ht="22.5" customHeight="1">
      <c r="B12" s="13" t="s">
        <v>10</v>
      </c>
      <c r="C12" s="8" t="s">
        <v>11</v>
      </c>
      <c r="D12" s="9">
        <v>5600</v>
      </c>
      <c r="E12" s="12" t="s">
        <v>12</v>
      </c>
      <c r="F12" s="7"/>
      <c r="H12" s="8" t="s">
        <v>13</v>
      </c>
      <c r="I12" s="7"/>
      <c r="J12" s="9">
        <v>9570</v>
      </c>
      <c r="O12" s="107">
        <v>7</v>
      </c>
      <c r="P12" s="100">
        <v>1713096</v>
      </c>
      <c r="Q12" s="99">
        <f>SUM(R12:Y12)</f>
        <v>1553183</v>
      </c>
      <c r="R12" s="9">
        <v>68376</v>
      </c>
      <c r="S12" s="9">
        <v>452403</v>
      </c>
      <c r="T12" s="9">
        <v>38951</v>
      </c>
      <c r="U12" s="9">
        <v>132619</v>
      </c>
      <c r="V12" s="9">
        <v>39734</v>
      </c>
      <c r="W12" s="9">
        <v>81076</v>
      </c>
      <c r="X12" s="9">
        <v>568045</v>
      </c>
      <c r="Y12" s="9">
        <v>171979</v>
      </c>
      <c r="Z12" s="9">
        <v>17272</v>
      </c>
      <c r="AA12" s="9">
        <v>142639</v>
      </c>
    </row>
    <row r="13" spans="2:27" ht="22.5" customHeight="1">
      <c r="B13" s="13" t="s">
        <v>14</v>
      </c>
      <c r="C13" s="8" t="s">
        <v>15</v>
      </c>
      <c r="D13" s="9">
        <v>14800</v>
      </c>
      <c r="E13" s="14" t="s">
        <v>66</v>
      </c>
      <c r="F13" s="7"/>
      <c r="H13" s="7"/>
      <c r="I13" s="7"/>
      <c r="J13" s="12"/>
      <c r="O13" s="107">
        <v>8</v>
      </c>
      <c r="P13" s="100">
        <v>1775237</v>
      </c>
      <c r="Q13" s="99">
        <f>SUM(R13:Y13)</f>
        <v>1611439</v>
      </c>
      <c r="R13" s="99">
        <v>71419</v>
      </c>
      <c r="S13" s="99">
        <v>469402</v>
      </c>
      <c r="T13" s="99">
        <v>40095</v>
      </c>
      <c r="U13" s="99">
        <v>120755</v>
      </c>
      <c r="V13" s="9">
        <v>41747</v>
      </c>
      <c r="W13" s="9">
        <v>85206</v>
      </c>
      <c r="X13" s="9">
        <v>607226</v>
      </c>
      <c r="Y13" s="9">
        <v>175589</v>
      </c>
      <c r="Z13" s="9">
        <v>17047</v>
      </c>
      <c r="AA13" s="9">
        <v>146750</v>
      </c>
    </row>
    <row r="14" spans="2:27" ht="22.5" customHeight="1">
      <c r="B14" s="13" t="s">
        <v>16</v>
      </c>
      <c r="C14" s="8" t="s">
        <v>17</v>
      </c>
      <c r="D14" s="9">
        <v>6200</v>
      </c>
      <c r="E14" s="14" t="s">
        <v>18</v>
      </c>
      <c r="F14" s="7"/>
      <c r="G14" s="87" t="s">
        <v>19</v>
      </c>
      <c r="H14" s="81"/>
      <c r="I14" s="2"/>
      <c r="J14" s="29">
        <f>SUM(J15:J26)</f>
        <v>564518</v>
      </c>
      <c r="O14" s="106">
        <v>9</v>
      </c>
      <c r="P14" s="105">
        <f>SUM(Q14,Z14:AA14)</f>
        <v>1804367</v>
      </c>
      <c r="Q14" s="29">
        <f>SUM(R14:Y14)</f>
        <v>1629047</v>
      </c>
      <c r="R14" s="29">
        <v>71363</v>
      </c>
      <c r="S14" s="29">
        <v>471396</v>
      </c>
      <c r="T14" s="29">
        <v>38575</v>
      </c>
      <c r="U14" s="29">
        <v>122950</v>
      </c>
      <c r="V14" s="29">
        <v>40529</v>
      </c>
      <c r="W14" s="29">
        <v>88730</v>
      </c>
      <c r="X14" s="29">
        <f>SUM(X16:X29)</f>
        <v>634813</v>
      </c>
      <c r="Y14" s="29">
        <f>SUM(Y16:Y29)</f>
        <v>160691</v>
      </c>
      <c r="Z14" s="29">
        <v>16416</v>
      </c>
      <c r="AA14" s="29">
        <f>SUM(AA16:AA29)</f>
        <v>158904</v>
      </c>
    </row>
    <row r="15" spans="2:27" ht="22.5" customHeight="1">
      <c r="B15" s="13" t="s">
        <v>20</v>
      </c>
      <c r="C15" s="41" t="s">
        <v>111</v>
      </c>
      <c r="D15" s="9">
        <v>14200</v>
      </c>
      <c r="E15" s="14" t="s">
        <v>67</v>
      </c>
      <c r="F15" s="7"/>
      <c r="H15" s="8" t="s">
        <v>21</v>
      </c>
      <c r="I15" s="8" t="s">
        <v>22</v>
      </c>
      <c r="J15" s="9">
        <v>500000</v>
      </c>
      <c r="K15" s="4" t="s">
        <v>18</v>
      </c>
      <c r="O15" s="8"/>
      <c r="P15" s="12"/>
      <c r="Q15" s="12"/>
      <c r="R15" s="12"/>
      <c r="S15" s="12"/>
      <c r="T15" s="12"/>
      <c r="U15" s="12"/>
      <c r="V15" s="12"/>
      <c r="W15" s="12"/>
      <c r="X15" s="12"/>
      <c r="Y15" s="104"/>
      <c r="Z15" s="12"/>
      <c r="AA15" s="12"/>
    </row>
    <row r="16" spans="2:27" ht="22.5" customHeight="1">
      <c r="B16" s="13" t="s">
        <v>23</v>
      </c>
      <c r="C16" s="41" t="s">
        <v>111</v>
      </c>
      <c r="D16" s="9">
        <v>7500</v>
      </c>
      <c r="E16" s="14" t="s">
        <v>67</v>
      </c>
      <c r="F16" s="7"/>
      <c r="H16" s="8" t="s">
        <v>24</v>
      </c>
      <c r="I16" s="8" t="s">
        <v>25</v>
      </c>
      <c r="J16" s="9">
        <v>2100</v>
      </c>
      <c r="K16" s="4" t="s">
        <v>26</v>
      </c>
      <c r="L16" s="12" t="s">
        <v>68</v>
      </c>
      <c r="O16" s="102" t="s">
        <v>128</v>
      </c>
      <c r="P16" s="100">
        <f>SUM(Q16,Z16:AA16)</f>
        <v>144518</v>
      </c>
      <c r="Q16" s="99">
        <f>SUM(R16:Y16)</f>
        <v>131371</v>
      </c>
      <c r="R16" s="9">
        <v>5542</v>
      </c>
      <c r="S16" s="9">
        <v>39050</v>
      </c>
      <c r="T16" s="9">
        <v>3462</v>
      </c>
      <c r="U16" s="9">
        <v>10518</v>
      </c>
      <c r="V16" s="9">
        <v>3352</v>
      </c>
      <c r="W16" s="9">
        <v>7590</v>
      </c>
      <c r="X16" s="9">
        <v>48956</v>
      </c>
      <c r="Y16" s="9">
        <v>12901</v>
      </c>
      <c r="Z16" s="9">
        <v>1329</v>
      </c>
      <c r="AA16" s="9">
        <v>11818</v>
      </c>
    </row>
    <row r="17" spans="2:27" ht="22.5" customHeight="1">
      <c r="B17" s="13" t="s">
        <v>27</v>
      </c>
      <c r="C17" s="41" t="s">
        <v>111</v>
      </c>
      <c r="D17" s="9">
        <v>5700</v>
      </c>
      <c r="E17" s="14" t="s">
        <v>67</v>
      </c>
      <c r="F17" s="7"/>
      <c r="H17" s="8" t="s">
        <v>28</v>
      </c>
      <c r="I17" s="8" t="s">
        <v>29</v>
      </c>
      <c r="J17" s="9">
        <v>6300</v>
      </c>
      <c r="K17" s="4" t="s">
        <v>30</v>
      </c>
      <c r="L17" s="14" t="s">
        <v>67</v>
      </c>
      <c r="O17" s="125" t="s">
        <v>146</v>
      </c>
      <c r="P17" s="100">
        <f>SUM(Q17,Z17:AA17)</f>
        <v>145771</v>
      </c>
      <c r="Q17" s="99">
        <f>SUM(R17:Y17)</f>
        <v>132229</v>
      </c>
      <c r="R17" s="9">
        <v>6025</v>
      </c>
      <c r="S17" s="9">
        <v>38349</v>
      </c>
      <c r="T17" s="9">
        <v>3598</v>
      </c>
      <c r="U17" s="9">
        <v>10693</v>
      </c>
      <c r="V17" s="9">
        <v>3064</v>
      </c>
      <c r="W17" s="9">
        <v>7445</v>
      </c>
      <c r="X17" s="9">
        <v>50115</v>
      </c>
      <c r="Y17" s="9">
        <v>12940</v>
      </c>
      <c r="Z17" s="9">
        <v>1313</v>
      </c>
      <c r="AA17" s="9">
        <v>12229</v>
      </c>
    </row>
    <row r="18" spans="2:27" ht="22.5" customHeight="1">
      <c r="B18" s="13" t="s">
        <v>31</v>
      </c>
      <c r="C18" s="41" t="s">
        <v>111</v>
      </c>
      <c r="D18" s="9">
        <v>3900</v>
      </c>
      <c r="E18" s="14" t="s">
        <v>67</v>
      </c>
      <c r="F18" s="7"/>
      <c r="H18" s="8" t="s">
        <v>32</v>
      </c>
      <c r="I18" s="8" t="s">
        <v>25</v>
      </c>
      <c r="J18" s="9">
        <v>3000</v>
      </c>
      <c r="K18" s="10" t="s">
        <v>69</v>
      </c>
      <c r="L18" s="14" t="s">
        <v>67</v>
      </c>
      <c r="O18" s="125" t="s">
        <v>147</v>
      </c>
      <c r="P18" s="100">
        <f>SUM(Q18,Z18:AA18)</f>
        <v>155387</v>
      </c>
      <c r="Q18" s="99">
        <f>SUM(R18:Y18)</f>
        <v>141170</v>
      </c>
      <c r="R18" s="9">
        <v>6568</v>
      </c>
      <c r="S18" s="9">
        <v>41372</v>
      </c>
      <c r="T18" s="9">
        <v>3263</v>
      </c>
      <c r="U18" s="9">
        <v>10561</v>
      </c>
      <c r="V18" s="9">
        <v>3229</v>
      </c>
      <c r="W18" s="9">
        <v>7737</v>
      </c>
      <c r="X18" s="9">
        <v>54786</v>
      </c>
      <c r="Y18" s="9">
        <v>13654</v>
      </c>
      <c r="Z18" s="9">
        <v>1338</v>
      </c>
      <c r="AA18" s="9">
        <v>12879</v>
      </c>
    </row>
    <row r="19" spans="2:27" ht="22.5" customHeight="1">
      <c r="B19" s="13" t="s">
        <v>33</v>
      </c>
      <c r="C19" s="8" t="s">
        <v>34</v>
      </c>
      <c r="D19" s="9">
        <v>4500</v>
      </c>
      <c r="E19" s="14" t="s">
        <v>67</v>
      </c>
      <c r="F19" s="7"/>
      <c r="H19" s="8" t="s">
        <v>35</v>
      </c>
      <c r="I19" s="7" t="s">
        <v>64</v>
      </c>
      <c r="J19" s="9">
        <v>2400</v>
      </c>
      <c r="K19" s="4" t="s">
        <v>65</v>
      </c>
      <c r="L19" s="14" t="s">
        <v>67</v>
      </c>
      <c r="O19" s="125" t="s">
        <v>148</v>
      </c>
      <c r="P19" s="100">
        <f>SUM(Q19,Z19:AA19)</f>
        <v>168341</v>
      </c>
      <c r="Q19" s="99">
        <f>SUM(R19:Y19)</f>
        <v>152258</v>
      </c>
      <c r="R19" s="9">
        <v>7356</v>
      </c>
      <c r="S19" s="9">
        <v>43943</v>
      </c>
      <c r="T19" s="9">
        <v>3474</v>
      </c>
      <c r="U19" s="9">
        <v>11202</v>
      </c>
      <c r="V19" s="9">
        <v>3548</v>
      </c>
      <c r="W19" s="9">
        <v>7852</v>
      </c>
      <c r="X19" s="9">
        <v>59926</v>
      </c>
      <c r="Y19" s="9">
        <v>14957</v>
      </c>
      <c r="Z19" s="9">
        <v>1467</v>
      </c>
      <c r="AA19" s="9">
        <v>14616</v>
      </c>
    </row>
    <row r="20" spans="2:27" ht="22.5" customHeight="1">
      <c r="B20" s="13" t="s">
        <v>36</v>
      </c>
      <c r="C20" s="8" t="s">
        <v>17</v>
      </c>
      <c r="D20" s="9">
        <v>250000</v>
      </c>
      <c r="E20" s="12" t="s">
        <v>37</v>
      </c>
      <c r="F20" s="7"/>
      <c r="H20" s="7" t="s">
        <v>38</v>
      </c>
      <c r="I20" s="7"/>
      <c r="J20" s="12"/>
      <c r="L20" s="14"/>
      <c r="O20" s="103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2:27" ht="22.5" customHeight="1">
      <c r="B21" s="13" t="s">
        <v>39</v>
      </c>
      <c r="C21" s="41" t="s">
        <v>111</v>
      </c>
      <c r="D21" s="9">
        <v>87000</v>
      </c>
      <c r="E21" s="14" t="s">
        <v>18</v>
      </c>
      <c r="F21" s="7"/>
      <c r="G21" s="6"/>
      <c r="H21" s="8" t="s">
        <v>40</v>
      </c>
      <c r="I21" s="7" t="s">
        <v>64</v>
      </c>
      <c r="J21" s="15">
        <v>1600</v>
      </c>
      <c r="K21" s="4" t="s">
        <v>65</v>
      </c>
      <c r="L21" s="14" t="s">
        <v>67</v>
      </c>
      <c r="O21" s="125" t="s">
        <v>149</v>
      </c>
      <c r="P21" s="100">
        <f>SUM(Q21,Z21:AA21)</f>
        <v>155819</v>
      </c>
      <c r="Q21" s="99">
        <f>SUM(R21:Y21)</f>
        <v>139481</v>
      </c>
      <c r="R21" s="9">
        <v>6719</v>
      </c>
      <c r="S21" s="9">
        <v>39166</v>
      </c>
      <c r="T21" s="9">
        <v>3104</v>
      </c>
      <c r="U21" s="9">
        <v>11227</v>
      </c>
      <c r="V21" s="9">
        <v>3282</v>
      </c>
      <c r="W21" s="9">
        <v>6896</v>
      </c>
      <c r="X21" s="9">
        <v>55519</v>
      </c>
      <c r="Y21" s="9">
        <v>13568</v>
      </c>
      <c r="Z21" s="9">
        <v>1495</v>
      </c>
      <c r="AA21" s="9">
        <v>14843</v>
      </c>
    </row>
    <row r="22" spans="2:27" ht="22.5" customHeight="1">
      <c r="B22" s="13" t="s">
        <v>41</v>
      </c>
      <c r="C22" s="8" t="s">
        <v>42</v>
      </c>
      <c r="D22" s="15">
        <v>30000</v>
      </c>
      <c r="E22" s="14" t="s">
        <v>67</v>
      </c>
      <c r="F22" s="16"/>
      <c r="H22" s="25" t="s">
        <v>81</v>
      </c>
      <c r="I22" s="7"/>
      <c r="J22" s="12"/>
      <c r="L22" s="14"/>
      <c r="O22" s="125" t="s">
        <v>150</v>
      </c>
      <c r="P22" s="100">
        <f>SUM(Q22,Z22:AA22)</f>
        <v>157063</v>
      </c>
      <c r="Q22" s="99">
        <f>SUM(R22:Y22)</f>
        <v>142093</v>
      </c>
      <c r="R22" s="9">
        <v>6466</v>
      </c>
      <c r="S22" s="9">
        <v>40005</v>
      </c>
      <c r="T22" s="9">
        <v>3209</v>
      </c>
      <c r="U22" s="9">
        <v>10566</v>
      </c>
      <c r="V22" s="9">
        <v>3411</v>
      </c>
      <c r="W22" s="9">
        <v>7965</v>
      </c>
      <c r="X22" s="9">
        <v>56617</v>
      </c>
      <c r="Y22" s="9">
        <v>13854</v>
      </c>
      <c r="Z22" s="9">
        <v>1327</v>
      </c>
      <c r="AA22" s="9">
        <v>13643</v>
      </c>
    </row>
    <row r="23" spans="2:27" ht="22.5" customHeight="1">
      <c r="B23" s="13" t="s">
        <v>43</v>
      </c>
      <c r="C23" s="8" t="s">
        <v>15</v>
      </c>
      <c r="D23" s="9">
        <v>9000</v>
      </c>
      <c r="E23" s="12" t="s">
        <v>12</v>
      </c>
      <c r="F23" s="7"/>
      <c r="G23" s="6"/>
      <c r="H23" s="8" t="s">
        <v>44</v>
      </c>
      <c r="I23" s="8" t="s">
        <v>45</v>
      </c>
      <c r="J23" s="9">
        <v>10000</v>
      </c>
      <c r="K23" s="24" t="s">
        <v>79</v>
      </c>
      <c r="L23" s="14" t="s">
        <v>67</v>
      </c>
      <c r="O23" s="101">
        <v>10</v>
      </c>
      <c r="P23" s="100">
        <f>SUM(Q23,Z23:AA23)</f>
        <v>157108</v>
      </c>
      <c r="Q23" s="99">
        <f>SUM(R23:Y23)</f>
        <v>142291</v>
      </c>
      <c r="R23" s="9">
        <v>6108</v>
      </c>
      <c r="S23" s="9">
        <v>41321</v>
      </c>
      <c r="T23" s="9">
        <v>3395</v>
      </c>
      <c r="U23" s="9">
        <v>10616</v>
      </c>
      <c r="V23" s="9">
        <v>3577</v>
      </c>
      <c r="W23" s="9">
        <v>8344</v>
      </c>
      <c r="X23" s="9">
        <v>55063</v>
      </c>
      <c r="Y23" s="9">
        <v>13867</v>
      </c>
      <c r="Z23" s="9">
        <v>1277</v>
      </c>
      <c r="AA23" s="9">
        <v>13540</v>
      </c>
    </row>
    <row r="24" spans="2:27" ht="22.5" customHeight="1">
      <c r="B24" s="13" t="s">
        <v>46</v>
      </c>
      <c r="C24" s="41" t="s">
        <v>111</v>
      </c>
      <c r="D24" s="15">
        <v>3100</v>
      </c>
      <c r="E24" s="14" t="s">
        <v>70</v>
      </c>
      <c r="F24" s="16"/>
      <c r="G24" s="6"/>
      <c r="H24" s="8" t="s">
        <v>47</v>
      </c>
      <c r="I24" s="8" t="s">
        <v>29</v>
      </c>
      <c r="J24" s="9">
        <v>2800</v>
      </c>
      <c r="K24" s="10" t="s">
        <v>71</v>
      </c>
      <c r="L24" s="14" t="s">
        <v>70</v>
      </c>
      <c r="O24" s="101">
        <v>11</v>
      </c>
      <c r="P24" s="100">
        <f>SUM(Q24,Z24:AA24)</f>
        <v>148026</v>
      </c>
      <c r="Q24" s="99">
        <f>SUM(R24:Y24)</f>
        <v>134131</v>
      </c>
      <c r="R24" s="9">
        <v>5616</v>
      </c>
      <c r="S24" s="9">
        <v>39413</v>
      </c>
      <c r="T24" s="9">
        <v>3407</v>
      </c>
      <c r="U24" s="9">
        <v>10313</v>
      </c>
      <c r="V24" s="9">
        <v>3384</v>
      </c>
      <c r="W24" s="9">
        <v>7388</v>
      </c>
      <c r="X24" s="9">
        <v>51683</v>
      </c>
      <c r="Y24" s="9">
        <v>12927</v>
      </c>
      <c r="Z24" s="9">
        <v>1286</v>
      </c>
      <c r="AA24" s="9">
        <v>12609</v>
      </c>
    </row>
    <row r="25" spans="2:27" ht="22.5" customHeight="1">
      <c r="B25" s="13" t="s">
        <v>48</v>
      </c>
      <c r="C25" s="8" t="s">
        <v>49</v>
      </c>
      <c r="D25" s="15">
        <v>17200</v>
      </c>
      <c r="E25" s="14" t="s">
        <v>18</v>
      </c>
      <c r="F25" s="16"/>
      <c r="H25" s="8" t="s">
        <v>50</v>
      </c>
      <c r="I25" s="8" t="s">
        <v>51</v>
      </c>
      <c r="J25" s="9">
        <v>5000</v>
      </c>
      <c r="K25" s="4" t="s">
        <v>52</v>
      </c>
      <c r="L25" s="14" t="s">
        <v>70</v>
      </c>
      <c r="O25" s="103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2:27" ht="22.5" customHeight="1">
      <c r="B26" s="13" t="s">
        <v>53</v>
      </c>
      <c r="C26" s="41" t="s">
        <v>111</v>
      </c>
      <c r="D26" s="9">
        <v>12500</v>
      </c>
      <c r="E26" s="14" t="s">
        <v>66</v>
      </c>
      <c r="F26" s="7"/>
      <c r="H26" s="8" t="s">
        <v>13</v>
      </c>
      <c r="I26" s="7"/>
      <c r="J26" s="9">
        <v>31318</v>
      </c>
      <c r="O26" s="101">
        <v>12</v>
      </c>
      <c r="P26" s="100">
        <f>SUM(Q26,Z26:AA26)</f>
        <v>148033</v>
      </c>
      <c r="Q26" s="99">
        <f>SUM(R26:Y26)</f>
        <v>133142</v>
      </c>
      <c r="R26" s="9">
        <v>5625</v>
      </c>
      <c r="S26" s="9">
        <v>37979</v>
      </c>
      <c r="T26" s="9">
        <v>3074</v>
      </c>
      <c r="U26" s="9">
        <v>9475</v>
      </c>
      <c r="V26" s="9">
        <v>3788</v>
      </c>
      <c r="W26" s="9">
        <v>7649</v>
      </c>
      <c r="X26" s="9">
        <v>51869</v>
      </c>
      <c r="Y26" s="9">
        <v>13683</v>
      </c>
      <c r="Z26" s="9">
        <v>1412</v>
      </c>
      <c r="AA26" s="9">
        <v>13479</v>
      </c>
    </row>
    <row r="27" spans="2:27" ht="22.5" customHeight="1">
      <c r="B27" s="13" t="s">
        <v>54</v>
      </c>
      <c r="C27" s="41" t="s">
        <v>111</v>
      </c>
      <c r="D27" s="9">
        <v>13000</v>
      </c>
      <c r="E27" s="14" t="s">
        <v>66</v>
      </c>
      <c r="F27" s="7"/>
      <c r="H27" s="7"/>
      <c r="I27" s="7"/>
      <c r="J27" s="12"/>
      <c r="O27" s="102" t="s">
        <v>127</v>
      </c>
      <c r="P27" s="100">
        <f>SUM(Q27,Z27:AA27)</f>
        <v>139636</v>
      </c>
      <c r="Q27" s="99">
        <f>SUM(R27:Y27)</f>
        <v>124531</v>
      </c>
      <c r="R27" s="9">
        <v>5029</v>
      </c>
      <c r="S27" s="9">
        <v>35195</v>
      </c>
      <c r="T27" s="9">
        <v>2867</v>
      </c>
      <c r="U27" s="9">
        <v>8647</v>
      </c>
      <c r="V27" s="9">
        <v>2875</v>
      </c>
      <c r="W27" s="9">
        <v>7083</v>
      </c>
      <c r="X27" s="9">
        <v>49931</v>
      </c>
      <c r="Y27" s="9">
        <v>12904</v>
      </c>
      <c r="Z27" s="9">
        <v>1488</v>
      </c>
      <c r="AA27" s="9">
        <v>13617</v>
      </c>
    </row>
    <row r="28" spans="2:27" ht="22.5" customHeight="1">
      <c r="B28" s="13" t="s">
        <v>55</v>
      </c>
      <c r="C28" s="41" t="s">
        <v>111</v>
      </c>
      <c r="D28" s="9">
        <v>3000</v>
      </c>
      <c r="E28" s="14" t="s">
        <v>66</v>
      </c>
      <c r="F28" s="7"/>
      <c r="G28" s="87" t="s">
        <v>56</v>
      </c>
      <c r="H28" s="81"/>
      <c r="I28" s="3"/>
      <c r="J28" s="29">
        <f>SUM(J29)</f>
        <v>540000</v>
      </c>
      <c r="O28" s="125" t="s">
        <v>151</v>
      </c>
      <c r="P28" s="100">
        <f>SUM(Q28,Z28:AA28)</f>
        <v>136584</v>
      </c>
      <c r="Q28" s="99">
        <f>SUM(R28:Y28)</f>
        <v>122643</v>
      </c>
      <c r="R28" s="9">
        <v>4818</v>
      </c>
      <c r="S28" s="9">
        <v>36207</v>
      </c>
      <c r="T28" s="9">
        <v>2853</v>
      </c>
      <c r="U28" s="9">
        <v>8418</v>
      </c>
      <c r="V28" s="9">
        <v>3189</v>
      </c>
      <c r="W28" s="9">
        <v>6398</v>
      </c>
      <c r="X28" s="9">
        <v>48524</v>
      </c>
      <c r="Y28" s="9">
        <v>12236</v>
      </c>
      <c r="Z28" s="9">
        <v>1313</v>
      </c>
      <c r="AA28" s="9">
        <v>12628</v>
      </c>
    </row>
    <row r="29" spans="2:27" ht="22.5" customHeight="1">
      <c r="B29" s="13" t="s">
        <v>57</v>
      </c>
      <c r="C29" s="8" t="s">
        <v>58</v>
      </c>
      <c r="D29" s="9">
        <v>30000</v>
      </c>
      <c r="E29" s="14" t="s">
        <v>66</v>
      </c>
      <c r="F29" s="7"/>
      <c r="H29" s="8" t="s">
        <v>59</v>
      </c>
      <c r="I29" s="8" t="s">
        <v>60</v>
      </c>
      <c r="J29" s="9">
        <v>540000</v>
      </c>
      <c r="K29" s="4" t="s">
        <v>18</v>
      </c>
      <c r="O29" s="126" t="s">
        <v>152</v>
      </c>
      <c r="P29" s="98">
        <f>SUM(Q29,Z29:AA29)</f>
        <v>148262</v>
      </c>
      <c r="Q29" s="20">
        <f>SUM(R29:Y29)</f>
        <v>133889</v>
      </c>
      <c r="R29" s="20">
        <v>5492</v>
      </c>
      <c r="S29" s="20">
        <v>39395</v>
      </c>
      <c r="T29" s="20">
        <v>2870</v>
      </c>
      <c r="U29" s="20">
        <v>10895</v>
      </c>
      <c r="V29" s="20">
        <v>3829</v>
      </c>
      <c r="W29" s="20">
        <v>6384</v>
      </c>
      <c r="X29" s="20">
        <v>51824</v>
      </c>
      <c r="Y29" s="20">
        <v>13200</v>
      </c>
      <c r="Z29" s="20">
        <v>1370</v>
      </c>
      <c r="AA29" s="20">
        <v>13003</v>
      </c>
    </row>
    <row r="30" spans="1:15" ht="22.5" customHeight="1">
      <c r="A30" s="17"/>
      <c r="B30" s="18" t="s">
        <v>61</v>
      </c>
      <c r="C30" s="19" t="s">
        <v>62</v>
      </c>
      <c r="D30" s="20">
        <v>16200</v>
      </c>
      <c r="E30" s="21" t="s">
        <v>5</v>
      </c>
      <c r="F30" s="22"/>
      <c r="G30" s="17"/>
      <c r="H30" s="22"/>
      <c r="I30" s="22"/>
      <c r="J30" s="21"/>
      <c r="K30" s="17"/>
      <c r="L30" s="17"/>
      <c r="O30" s="23" t="s">
        <v>126</v>
      </c>
    </row>
    <row r="31" spans="1:15" ht="22.5" customHeight="1">
      <c r="A31" s="23" t="s">
        <v>85</v>
      </c>
      <c r="B31" s="5"/>
      <c r="D31" s="12"/>
      <c r="O31" s="23" t="s">
        <v>125</v>
      </c>
    </row>
    <row r="32" spans="1:15" ht="22.5" customHeight="1">
      <c r="A32" s="4" t="s">
        <v>72</v>
      </c>
      <c r="B32" s="5"/>
      <c r="O32" s="4" t="s">
        <v>124</v>
      </c>
    </row>
    <row r="33" ht="22.5" customHeight="1">
      <c r="B33" s="5"/>
    </row>
    <row r="34" ht="22.5" customHeight="1">
      <c r="B34" s="5"/>
    </row>
    <row r="35" ht="22.5" customHeight="1">
      <c r="B35" s="5"/>
    </row>
    <row r="38" spans="1:16" ht="22.5" customHeight="1">
      <c r="A38" s="47" t="s">
        <v>123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</row>
    <row r="39" spans="3:16" ht="22.5" customHeight="1" thickBot="1">
      <c r="C39" s="12"/>
      <c r="D39" s="12"/>
      <c r="E39" s="12"/>
      <c r="F39" s="12"/>
      <c r="H39" s="12"/>
      <c r="I39" s="12"/>
      <c r="J39" s="12"/>
      <c r="K39" s="12"/>
      <c r="L39" s="12"/>
      <c r="M39" s="12"/>
      <c r="N39" s="12"/>
      <c r="O39" s="12"/>
      <c r="P39" s="40" t="s">
        <v>110</v>
      </c>
    </row>
    <row r="40" spans="1:16" ht="22.5" customHeight="1">
      <c r="A40" s="67" t="s">
        <v>109</v>
      </c>
      <c r="B40" s="68"/>
      <c r="C40" s="58" t="s">
        <v>108</v>
      </c>
      <c r="D40" s="59"/>
      <c r="E40" s="59"/>
      <c r="F40" s="59"/>
      <c r="G40" s="59"/>
      <c r="H40" s="59"/>
      <c r="I40" s="66"/>
      <c r="J40" s="58" t="s">
        <v>107</v>
      </c>
      <c r="K40" s="59"/>
      <c r="L40" s="59"/>
      <c r="M40" s="59"/>
      <c r="N40" s="59"/>
      <c r="O40" s="59"/>
      <c r="P40" s="59"/>
    </row>
    <row r="41" spans="1:16" ht="22.5" customHeight="1">
      <c r="A41" s="69"/>
      <c r="B41" s="70"/>
      <c r="C41" s="54" t="s">
        <v>104</v>
      </c>
      <c r="D41" s="63" t="s">
        <v>106</v>
      </c>
      <c r="E41" s="64"/>
      <c r="F41" s="64"/>
      <c r="G41" s="64"/>
      <c r="H41" s="65"/>
      <c r="I41" s="75" t="s">
        <v>105</v>
      </c>
      <c r="J41" s="54" t="s">
        <v>104</v>
      </c>
      <c r="K41" s="54" t="s">
        <v>103</v>
      </c>
      <c r="L41" s="56" t="s">
        <v>102</v>
      </c>
      <c r="M41" s="39"/>
      <c r="N41" s="39"/>
      <c r="O41" s="39"/>
      <c r="P41" s="39"/>
    </row>
    <row r="42" spans="1:16" ht="22.5" customHeight="1">
      <c r="A42" s="71"/>
      <c r="B42" s="72"/>
      <c r="C42" s="55"/>
      <c r="D42" s="28" t="s">
        <v>101</v>
      </c>
      <c r="E42" s="28" t="s">
        <v>100</v>
      </c>
      <c r="F42" s="61" t="s">
        <v>99</v>
      </c>
      <c r="G42" s="62"/>
      <c r="H42" s="28" t="s">
        <v>98</v>
      </c>
      <c r="I42" s="76"/>
      <c r="J42" s="55"/>
      <c r="K42" s="55"/>
      <c r="L42" s="57"/>
      <c r="M42" s="38" t="s">
        <v>97</v>
      </c>
      <c r="N42" s="28" t="s">
        <v>96</v>
      </c>
      <c r="O42" s="28" t="s">
        <v>95</v>
      </c>
      <c r="P42" s="27" t="s">
        <v>94</v>
      </c>
    </row>
    <row r="43" spans="1:16" ht="22.5" customHeight="1">
      <c r="A43" s="73" t="s">
        <v>93</v>
      </c>
      <c r="B43" s="74"/>
      <c r="C43" s="34">
        <f>SUM(D43,I43)</f>
        <v>7424895</v>
      </c>
      <c r="D43" s="34">
        <f>SUM(E43:H43)</f>
        <v>5790202</v>
      </c>
      <c r="E43" s="34">
        <v>1877251</v>
      </c>
      <c r="F43" s="60">
        <v>521</v>
      </c>
      <c r="G43" s="60"/>
      <c r="H43" s="34">
        <v>3912430</v>
      </c>
      <c r="I43" s="35">
        <v>1634693</v>
      </c>
      <c r="J43" s="34">
        <f>SUM(K43:L43)</f>
        <v>6708982</v>
      </c>
      <c r="K43" s="34">
        <v>1994112</v>
      </c>
      <c r="L43" s="34">
        <f>SUM(M43:P43)</f>
        <v>4714870</v>
      </c>
      <c r="M43" s="34">
        <v>1319638</v>
      </c>
      <c r="N43" s="34">
        <v>1555120</v>
      </c>
      <c r="O43" s="34">
        <v>1625914</v>
      </c>
      <c r="P43" s="34">
        <v>214198</v>
      </c>
    </row>
    <row r="44" spans="1:16" ht="22.5" customHeight="1">
      <c r="A44" s="43">
        <v>6</v>
      </c>
      <c r="B44" s="43"/>
      <c r="C44" s="34">
        <f>SUM(D44,I44)</f>
        <v>8001051</v>
      </c>
      <c r="D44" s="34">
        <f>SUM(E44:H44)</f>
        <v>6355590</v>
      </c>
      <c r="E44" s="34">
        <v>1406773</v>
      </c>
      <c r="F44" s="50">
        <v>1397416</v>
      </c>
      <c r="G44" s="50"/>
      <c r="H44" s="34">
        <v>3551401</v>
      </c>
      <c r="I44" s="35">
        <v>1645461</v>
      </c>
      <c r="J44" s="34">
        <f>SUM(K44:L44)</f>
        <v>7247249</v>
      </c>
      <c r="K44" s="34">
        <v>2145561</v>
      </c>
      <c r="L44" s="34">
        <f>SUM(M44:P44)</f>
        <v>5101688</v>
      </c>
      <c r="M44" s="34">
        <v>1473038</v>
      </c>
      <c r="N44" s="34">
        <v>1668604</v>
      </c>
      <c r="O44" s="34">
        <v>1734334</v>
      </c>
      <c r="P44" s="34">
        <v>225712</v>
      </c>
    </row>
    <row r="45" spans="1:16" ht="22.5" customHeight="1">
      <c r="A45" s="43">
        <v>7</v>
      </c>
      <c r="B45" s="43"/>
      <c r="C45" s="34">
        <f>SUM(D45,I45)</f>
        <v>8236552</v>
      </c>
      <c r="D45" s="34">
        <f>SUM(E45:H45)</f>
        <v>8984680</v>
      </c>
      <c r="E45" s="34">
        <v>1842349</v>
      </c>
      <c r="F45" s="50">
        <v>3388311</v>
      </c>
      <c r="G45" s="50"/>
      <c r="H45" s="34">
        <v>3754020</v>
      </c>
      <c r="I45" s="35">
        <v>-748128</v>
      </c>
      <c r="J45" s="34">
        <f>SUM(K45:L45)</f>
        <v>7410032</v>
      </c>
      <c r="K45" s="34">
        <v>2239124</v>
      </c>
      <c r="L45" s="34">
        <f>SUM(M45:P45)</f>
        <v>5170908</v>
      </c>
      <c r="M45" s="34">
        <v>1521742</v>
      </c>
      <c r="N45" s="34">
        <v>1713096</v>
      </c>
      <c r="O45" s="34">
        <v>1721596</v>
      </c>
      <c r="P45" s="34">
        <v>214474</v>
      </c>
    </row>
    <row r="46" spans="1:16" ht="22.5" customHeight="1">
      <c r="A46" s="43">
        <v>8</v>
      </c>
      <c r="B46" s="43"/>
      <c r="C46" s="34">
        <f>SUM(D46,I46)</f>
        <v>8473954</v>
      </c>
      <c r="D46" s="34">
        <f>SUM(E46:H46)</f>
        <v>9057687</v>
      </c>
      <c r="E46" s="34">
        <v>1825447</v>
      </c>
      <c r="F46" s="50">
        <v>3547630</v>
      </c>
      <c r="G46" s="50"/>
      <c r="H46" s="34">
        <v>3684610</v>
      </c>
      <c r="I46" s="35">
        <v>-583733</v>
      </c>
      <c r="J46" s="34">
        <f>SUM(K46:L46)</f>
        <v>7668794</v>
      </c>
      <c r="K46" s="34">
        <v>2305377</v>
      </c>
      <c r="L46" s="34">
        <f>SUM(M46:P46)</f>
        <v>5363417</v>
      </c>
      <c r="M46" s="34">
        <v>1619774</v>
      </c>
      <c r="N46" s="34">
        <v>1775237</v>
      </c>
      <c r="O46" s="34">
        <v>1753094</v>
      </c>
      <c r="P46" s="34">
        <v>215312</v>
      </c>
    </row>
    <row r="47" spans="1:16" ht="22.5" customHeight="1">
      <c r="A47" s="48">
        <v>9</v>
      </c>
      <c r="B47" s="48"/>
      <c r="C47" s="37">
        <f>SUM(D47,I47)</f>
        <v>8640574</v>
      </c>
      <c r="D47" s="37">
        <f>SUM(E47:H47)</f>
        <v>9246076</v>
      </c>
      <c r="E47" s="37">
        <f>SUM(E49:E62)</f>
        <v>1805457</v>
      </c>
      <c r="F47" s="52">
        <f>SUM(F49:F62)</f>
        <v>3653865</v>
      </c>
      <c r="G47" s="52"/>
      <c r="H47" s="37">
        <f>SUM(H49:H62)</f>
        <v>3786754</v>
      </c>
      <c r="I47" s="42">
        <v>-605502</v>
      </c>
      <c r="J47" s="37">
        <f>SUM(K47:L47)</f>
        <v>7766435</v>
      </c>
      <c r="K47" s="37">
        <v>2336897</v>
      </c>
      <c r="L47" s="37">
        <f>SUM(M47:P47)</f>
        <v>5429538</v>
      </c>
      <c r="M47" s="37">
        <f>SUM(M49:M62)</f>
        <v>1654725</v>
      </c>
      <c r="N47" s="37">
        <v>1804367</v>
      </c>
      <c r="O47" s="37">
        <v>1748643</v>
      </c>
      <c r="P47" s="37">
        <v>221803</v>
      </c>
    </row>
    <row r="48" spans="1:16" ht="22.5" customHeight="1">
      <c r="A48" s="49"/>
      <c r="B48" s="49"/>
      <c r="C48" s="33"/>
      <c r="D48" s="33"/>
      <c r="E48" s="33"/>
      <c r="F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1:16" ht="22.5" customHeight="1">
      <c r="A49" s="44" t="s">
        <v>92</v>
      </c>
      <c r="B49" s="44"/>
      <c r="C49" s="34">
        <f>SUM(D49,I49)</f>
        <v>656464</v>
      </c>
      <c r="D49" s="34">
        <f>SUM(E49:H49)</f>
        <v>624246</v>
      </c>
      <c r="E49" s="34">
        <v>227553</v>
      </c>
      <c r="F49" s="50">
        <v>7893</v>
      </c>
      <c r="G49" s="50"/>
      <c r="H49" s="34">
        <v>388800</v>
      </c>
      <c r="I49" s="35">
        <v>32218</v>
      </c>
      <c r="J49" s="34">
        <f>SUM(K49:L49)</f>
        <v>612930</v>
      </c>
      <c r="K49" s="34">
        <v>195235</v>
      </c>
      <c r="L49" s="34">
        <f>SUM(M49:P49)</f>
        <v>417695</v>
      </c>
      <c r="M49" s="34">
        <v>115873</v>
      </c>
      <c r="N49" s="34">
        <v>144518</v>
      </c>
      <c r="O49" s="34">
        <v>137713</v>
      </c>
      <c r="P49" s="34">
        <v>19591</v>
      </c>
    </row>
    <row r="50" spans="1:16" ht="22.5" customHeight="1">
      <c r="A50" s="43" t="s">
        <v>112</v>
      </c>
      <c r="B50" s="43"/>
      <c r="C50" s="34">
        <f>SUM(D50,I50)</f>
        <v>641739</v>
      </c>
      <c r="D50" s="34">
        <f>SUM(E50:H50)</f>
        <v>625119</v>
      </c>
      <c r="E50" s="34">
        <v>223315</v>
      </c>
      <c r="F50" s="50">
        <v>44</v>
      </c>
      <c r="G50" s="50"/>
      <c r="H50" s="34">
        <v>401760</v>
      </c>
      <c r="I50" s="35">
        <v>16620</v>
      </c>
      <c r="J50" s="34">
        <f>SUM(K50:L50)</f>
        <v>604715</v>
      </c>
      <c r="K50" s="34">
        <v>180622</v>
      </c>
      <c r="L50" s="34">
        <f>SUM(M50:P50)</f>
        <v>424093</v>
      </c>
      <c r="M50" s="34">
        <v>122603</v>
      </c>
      <c r="N50" s="34">
        <v>145771</v>
      </c>
      <c r="O50" s="34">
        <v>134464</v>
      </c>
      <c r="P50" s="34">
        <v>21255</v>
      </c>
    </row>
    <row r="51" spans="1:16" ht="22.5" customHeight="1">
      <c r="A51" s="43" t="s">
        <v>113</v>
      </c>
      <c r="B51" s="43"/>
      <c r="C51" s="34">
        <f>SUM(D51,I51)</f>
        <v>679135</v>
      </c>
      <c r="D51" s="34">
        <f>SUM(E51:H51)</f>
        <v>652854</v>
      </c>
      <c r="E51" s="34">
        <v>132174</v>
      </c>
      <c r="F51" s="50">
        <v>131880</v>
      </c>
      <c r="G51" s="50"/>
      <c r="H51" s="34">
        <v>388800</v>
      </c>
      <c r="I51" s="35">
        <v>26281</v>
      </c>
      <c r="J51" s="34">
        <f>SUM(K51:L51)</f>
        <v>605338</v>
      </c>
      <c r="K51" s="34">
        <v>156716</v>
      </c>
      <c r="L51" s="34">
        <f>SUM(M51:P51)</f>
        <v>448622</v>
      </c>
      <c r="M51" s="34">
        <v>139181</v>
      </c>
      <c r="N51" s="34">
        <v>155387</v>
      </c>
      <c r="O51" s="34">
        <v>137359</v>
      </c>
      <c r="P51" s="34">
        <v>16695</v>
      </c>
    </row>
    <row r="52" spans="1:16" ht="22.5" customHeight="1">
      <c r="A52" s="43" t="s">
        <v>114</v>
      </c>
      <c r="B52" s="43"/>
      <c r="C52" s="34">
        <f>SUM(D52,I52)</f>
        <v>793917</v>
      </c>
      <c r="D52" s="34">
        <f>SUM(E52:H52)</f>
        <v>923122</v>
      </c>
      <c r="E52" s="34">
        <v>218162</v>
      </c>
      <c r="F52" s="50">
        <v>303200</v>
      </c>
      <c r="G52" s="50"/>
      <c r="H52" s="34">
        <v>401760</v>
      </c>
      <c r="I52" s="35">
        <v>-129205</v>
      </c>
      <c r="J52" s="34">
        <f>SUM(K52:L52)</f>
        <v>687448</v>
      </c>
      <c r="K52" s="34">
        <v>172350</v>
      </c>
      <c r="L52" s="34">
        <f>SUM(M52:P52)</f>
        <v>515098</v>
      </c>
      <c r="M52" s="34">
        <v>168859</v>
      </c>
      <c r="N52" s="34">
        <v>168341</v>
      </c>
      <c r="O52" s="34">
        <v>163317</v>
      </c>
      <c r="P52" s="34">
        <v>14581</v>
      </c>
    </row>
    <row r="53" spans="1:16" ht="22.5" customHeight="1">
      <c r="A53" s="44"/>
      <c r="B53" s="44"/>
      <c r="C53" s="33"/>
      <c r="D53" s="33"/>
      <c r="E53" s="33"/>
      <c r="F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1:16" ht="22.5" customHeight="1">
      <c r="A54" s="43" t="s">
        <v>116</v>
      </c>
      <c r="B54" s="43"/>
      <c r="C54" s="34">
        <f>SUM(D54,I54)</f>
        <v>823938</v>
      </c>
      <c r="D54" s="34">
        <f>SUM(E54:H54)</f>
        <v>863562</v>
      </c>
      <c r="E54" s="34">
        <v>149459</v>
      </c>
      <c r="F54" s="50">
        <v>312343</v>
      </c>
      <c r="G54" s="50"/>
      <c r="H54" s="34">
        <v>401760</v>
      </c>
      <c r="I54" s="35">
        <v>-39624</v>
      </c>
      <c r="J54" s="34">
        <f>SUM(K54:L54)</f>
        <v>733561</v>
      </c>
      <c r="K54" s="34">
        <v>208954</v>
      </c>
      <c r="L54" s="34">
        <f>SUM(M54:P54)</f>
        <v>524607</v>
      </c>
      <c r="M54" s="34">
        <v>181112</v>
      </c>
      <c r="N54" s="34">
        <v>155819</v>
      </c>
      <c r="O54" s="34">
        <v>171187</v>
      </c>
      <c r="P54" s="34">
        <v>16489</v>
      </c>
    </row>
    <row r="55" spans="1:16" ht="22.5" customHeight="1">
      <c r="A55" s="43" t="s">
        <v>117</v>
      </c>
      <c r="B55" s="43"/>
      <c r="C55" s="34">
        <f>SUM(D55,I55)</f>
        <v>713565</v>
      </c>
      <c r="D55" s="34">
        <f>SUM(E55:H55)</f>
        <v>784944</v>
      </c>
      <c r="E55" s="34">
        <v>76723</v>
      </c>
      <c r="F55" s="50">
        <v>319421</v>
      </c>
      <c r="G55" s="50"/>
      <c r="H55" s="34">
        <v>388800</v>
      </c>
      <c r="I55" s="35">
        <v>-71379</v>
      </c>
      <c r="J55" s="34">
        <f>SUM(K55:L55)</f>
        <v>672420</v>
      </c>
      <c r="K55" s="34">
        <v>192260</v>
      </c>
      <c r="L55" s="34">
        <f>SUM(M55:P55)</f>
        <v>480160</v>
      </c>
      <c r="M55" s="34">
        <v>141801</v>
      </c>
      <c r="N55" s="34">
        <v>157063</v>
      </c>
      <c r="O55" s="34">
        <v>161766</v>
      </c>
      <c r="P55" s="34">
        <v>19530</v>
      </c>
    </row>
    <row r="56" spans="1:16" ht="22.5" customHeight="1">
      <c r="A56" s="43" t="s">
        <v>118</v>
      </c>
      <c r="B56" s="43"/>
      <c r="C56" s="34">
        <f>SUM(D56,I56)</f>
        <v>683734</v>
      </c>
      <c r="D56" s="34">
        <f>SUM(E56:H56)</f>
        <v>796935</v>
      </c>
      <c r="E56" s="34">
        <v>49419</v>
      </c>
      <c r="F56" s="50">
        <v>345756</v>
      </c>
      <c r="G56" s="50"/>
      <c r="H56" s="34">
        <v>401760</v>
      </c>
      <c r="I56" s="35">
        <v>-113201</v>
      </c>
      <c r="J56" s="34">
        <f>SUM(K56:L56)</f>
        <v>608675</v>
      </c>
      <c r="K56" s="34">
        <v>168329</v>
      </c>
      <c r="L56" s="34">
        <f>SUM(M56:P56)</f>
        <v>440346</v>
      </c>
      <c r="M56" s="34">
        <v>124521</v>
      </c>
      <c r="N56" s="34">
        <v>157108</v>
      </c>
      <c r="O56" s="34">
        <v>139656</v>
      </c>
      <c r="P56" s="34">
        <v>19061</v>
      </c>
    </row>
    <row r="57" spans="1:16" ht="22.5" customHeight="1">
      <c r="A57" s="43" t="s">
        <v>119</v>
      </c>
      <c r="B57" s="43"/>
      <c r="C57" s="34">
        <f>SUM(D57,I57)</f>
        <v>686924</v>
      </c>
      <c r="D57" s="34">
        <f>SUM(E57:H57)</f>
        <v>813805</v>
      </c>
      <c r="E57" s="34">
        <v>102579</v>
      </c>
      <c r="F57" s="50">
        <v>322426</v>
      </c>
      <c r="G57" s="50"/>
      <c r="H57" s="36">
        <v>388800</v>
      </c>
      <c r="I57" s="35">
        <v>-126881</v>
      </c>
      <c r="J57" s="34">
        <f>SUM(K57:L57)</f>
        <v>604722</v>
      </c>
      <c r="K57" s="34">
        <v>183204</v>
      </c>
      <c r="L57" s="34">
        <f>SUM(M57:P57)</f>
        <v>421518</v>
      </c>
      <c r="M57" s="34">
        <v>122257</v>
      </c>
      <c r="N57" s="34">
        <v>147846</v>
      </c>
      <c r="O57" s="34">
        <v>133152</v>
      </c>
      <c r="P57" s="34">
        <v>18263</v>
      </c>
    </row>
    <row r="58" spans="1:16" ht="22.5" customHeight="1">
      <c r="A58" s="44"/>
      <c r="B58" s="44"/>
      <c r="C58" s="33"/>
      <c r="D58" s="33"/>
      <c r="E58" s="33"/>
      <c r="F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ht="22.5" customHeight="1">
      <c r="A59" s="43" t="s">
        <v>120</v>
      </c>
      <c r="B59" s="43"/>
      <c r="C59" s="34">
        <f>SUM(D59,I59)</f>
        <v>756517</v>
      </c>
      <c r="D59" s="34">
        <f>SUM(E59:H59)</f>
        <v>933106</v>
      </c>
      <c r="E59" s="34">
        <v>202011</v>
      </c>
      <c r="F59" s="50">
        <v>330052</v>
      </c>
      <c r="G59" s="50"/>
      <c r="H59" s="34">
        <v>401043</v>
      </c>
      <c r="I59" s="35">
        <v>-176589</v>
      </c>
      <c r="J59" s="34">
        <f>SUM(K59:L59)</f>
        <v>633455</v>
      </c>
      <c r="K59" s="34">
        <v>192176</v>
      </c>
      <c r="L59" s="34">
        <f>SUM(M59:P59)</f>
        <v>441279</v>
      </c>
      <c r="M59" s="34">
        <v>135339</v>
      </c>
      <c r="N59" s="34">
        <v>148033</v>
      </c>
      <c r="O59" s="34">
        <v>140054</v>
      </c>
      <c r="P59" s="34">
        <v>17853</v>
      </c>
    </row>
    <row r="60" spans="1:16" ht="22.5" customHeight="1">
      <c r="A60" s="45" t="s">
        <v>115</v>
      </c>
      <c r="B60" s="46"/>
      <c r="C60" s="34">
        <f>SUM(D60,I60)</f>
        <v>771794</v>
      </c>
      <c r="D60" s="34">
        <f>SUM(E60:H60)</f>
        <v>764202</v>
      </c>
      <c r="E60" s="34">
        <v>139473</v>
      </c>
      <c r="F60" s="50">
        <v>503089</v>
      </c>
      <c r="G60" s="50"/>
      <c r="H60" s="34">
        <v>121640</v>
      </c>
      <c r="I60" s="35">
        <v>7592</v>
      </c>
      <c r="J60" s="34">
        <f>SUM(K60:L60)</f>
        <v>705045</v>
      </c>
      <c r="K60" s="34">
        <v>254216</v>
      </c>
      <c r="L60" s="34">
        <f>SUM(M60:P60)</f>
        <v>450829</v>
      </c>
      <c r="M60" s="34">
        <v>142350</v>
      </c>
      <c r="N60" s="34">
        <v>139636</v>
      </c>
      <c r="O60" s="34">
        <v>147902</v>
      </c>
      <c r="P60" s="34">
        <v>20941</v>
      </c>
    </row>
    <row r="61" spans="1:16" ht="22.5" customHeight="1">
      <c r="A61" s="43" t="s">
        <v>121</v>
      </c>
      <c r="B61" s="43"/>
      <c r="C61" s="34">
        <f>SUM(D61,I61)</f>
        <v>694522</v>
      </c>
      <c r="D61" s="34">
        <f>SUM(E61:H61)</f>
        <v>640518</v>
      </c>
      <c r="E61" s="36">
        <v>148577</v>
      </c>
      <c r="F61" s="50">
        <v>491941</v>
      </c>
      <c r="G61" s="50"/>
      <c r="H61" s="36" t="s">
        <v>91</v>
      </c>
      <c r="I61" s="35">
        <v>54004</v>
      </c>
      <c r="J61" s="34">
        <f>SUM(K61:L61)</f>
        <v>658158</v>
      </c>
      <c r="K61" s="34">
        <v>231531</v>
      </c>
      <c r="L61" s="34">
        <f>SUM(M61:P61)</f>
        <v>426627</v>
      </c>
      <c r="M61" s="34">
        <v>127479</v>
      </c>
      <c r="N61" s="34">
        <v>136584</v>
      </c>
      <c r="O61" s="34">
        <v>142558</v>
      </c>
      <c r="P61" s="34">
        <v>20006</v>
      </c>
    </row>
    <row r="62" spans="1:16" ht="22.5" customHeight="1">
      <c r="A62" s="43" t="s">
        <v>122</v>
      </c>
      <c r="B62" s="43"/>
      <c r="C62" s="34">
        <f>SUM(D62,I62)</f>
        <v>738328</v>
      </c>
      <c r="D62" s="34">
        <f>SUM(E62:H62)</f>
        <v>823663</v>
      </c>
      <c r="E62" s="34">
        <v>136012</v>
      </c>
      <c r="F62" s="50">
        <v>585820</v>
      </c>
      <c r="G62" s="50"/>
      <c r="H62" s="34">
        <v>101831</v>
      </c>
      <c r="I62" s="35">
        <v>-85335</v>
      </c>
      <c r="J62" s="34">
        <f>SUM(K62:L62)</f>
        <v>639964</v>
      </c>
      <c r="K62" s="34">
        <v>201305</v>
      </c>
      <c r="L62" s="34">
        <f>SUM(M62:P62)</f>
        <v>438659</v>
      </c>
      <c r="M62" s="34">
        <v>133350</v>
      </c>
      <c r="N62" s="34">
        <v>148262</v>
      </c>
      <c r="O62" s="34">
        <v>139514</v>
      </c>
      <c r="P62" s="34">
        <v>17533</v>
      </c>
    </row>
    <row r="63" spans="1:16" ht="22.5" customHeight="1">
      <c r="A63" s="51" t="s">
        <v>90</v>
      </c>
      <c r="B63" s="51"/>
      <c r="C63" s="32">
        <f>100*C47/C46</f>
        <v>101.96626037856707</v>
      </c>
      <c r="D63" s="32">
        <f>100*D47/D46</f>
        <v>102.07987977504632</v>
      </c>
      <c r="E63" s="32">
        <f>100*E47/E46</f>
        <v>98.90492575243215</v>
      </c>
      <c r="F63" s="53">
        <f>100*F47/F46</f>
        <v>102.99453437928983</v>
      </c>
      <c r="G63" s="53"/>
      <c r="H63" s="32">
        <f>100*H47/H46</f>
        <v>102.77217941654612</v>
      </c>
      <c r="I63" s="32">
        <v>96.4</v>
      </c>
      <c r="J63" s="32">
        <f aca="true" t="shared" si="0" ref="J63:P63">100*J47/J46</f>
        <v>101.27322496861957</v>
      </c>
      <c r="K63" s="32">
        <f t="shared" si="0"/>
        <v>101.36723841697041</v>
      </c>
      <c r="L63" s="32">
        <f t="shared" si="0"/>
        <v>101.23281482681656</v>
      </c>
      <c r="M63" s="32">
        <f t="shared" si="0"/>
        <v>102.1577701580591</v>
      </c>
      <c r="N63" s="32">
        <f t="shared" si="0"/>
        <v>101.64090766472307</v>
      </c>
      <c r="O63" s="32">
        <f t="shared" si="0"/>
        <v>99.7461060274007</v>
      </c>
      <c r="P63" s="32">
        <f t="shared" si="0"/>
        <v>103.01469495429888</v>
      </c>
    </row>
    <row r="64" ht="22.5" customHeight="1">
      <c r="A64" s="23" t="s">
        <v>89</v>
      </c>
    </row>
    <row r="65" ht="22.5" customHeight="1">
      <c r="A65" s="23" t="s">
        <v>88</v>
      </c>
    </row>
    <row r="66" ht="22.5" customHeight="1">
      <c r="A66" s="23" t="s">
        <v>87</v>
      </c>
    </row>
    <row r="67" ht="22.5" customHeight="1">
      <c r="A67" s="4" t="s">
        <v>86</v>
      </c>
    </row>
  </sheetData>
  <sheetProtection/>
  <mergeCells count="83">
    <mergeCell ref="X8:X9"/>
    <mergeCell ref="Y8:Y9"/>
    <mergeCell ref="Z7:Z9"/>
    <mergeCell ref="AA7:AA9"/>
    <mergeCell ref="O7:O9"/>
    <mergeCell ref="P7:P9"/>
    <mergeCell ref="Q8:Q9"/>
    <mergeCell ref="Q7:Y7"/>
    <mergeCell ref="R8:R9"/>
    <mergeCell ref="S8:S9"/>
    <mergeCell ref="T8:T9"/>
    <mergeCell ref="U8:U9"/>
    <mergeCell ref="V8:V9"/>
    <mergeCell ref="W8:W9"/>
    <mergeCell ref="Y1:AA1"/>
    <mergeCell ref="O5:AA5"/>
    <mergeCell ref="A3:AA3"/>
    <mergeCell ref="G28:H28"/>
    <mergeCell ref="G14:H14"/>
    <mergeCell ref="A5:L5"/>
    <mergeCell ref="L7:L8"/>
    <mergeCell ref="F7:F8"/>
    <mergeCell ref="G7:H8"/>
    <mergeCell ref="A7:B8"/>
    <mergeCell ref="C7:C8"/>
    <mergeCell ref="D7:D8"/>
    <mergeCell ref="A43:B43"/>
    <mergeCell ref="J41:J42"/>
    <mergeCell ref="I41:I42"/>
    <mergeCell ref="A9:B9"/>
    <mergeCell ref="K6:L6"/>
    <mergeCell ref="A11:B11"/>
    <mergeCell ref="E7:E8"/>
    <mergeCell ref="K7:K8"/>
    <mergeCell ref="I7:I8"/>
    <mergeCell ref="J7:J8"/>
    <mergeCell ref="F56:G56"/>
    <mergeCell ref="K41:K42"/>
    <mergeCell ref="L41:L42"/>
    <mergeCell ref="J40:P40"/>
    <mergeCell ref="F43:G43"/>
    <mergeCell ref="F44:G44"/>
    <mergeCell ref="F45:G45"/>
    <mergeCell ref="F42:G42"/>
    <mergeCell ref="D41:H41"/>
    <mergeCell ref="C40:I40"/>
    <mergeCell ref="F49:G49"/>
    <mergeCell ref="F50:G50"/>
    <mergeCell ref="F51:G51"/>
    <mergeCell ref="F52:G52"/>
    <mergeCell ref="F54:G54"/>
    <mergeCell ref="F55:G55"/>
    <mergeCell ref="F57:G57"/>
    <mergeCell ref="F59:G59"/>
    <mergeCell ref="F60:G60"/>
    <mergeCell ref="F61:G61"/>
    <mergeCell ref="F62:G62"/>
    <mergeCell ref="A63:B63"/>
    <mergeCell ref="A61:B61"/>
    <mergeCell ref="A62:B62"/>
    <mergeCell ref="F63:G63"/>
    <mergeCell ref="A38:P38"/>
    <mergeCell ref="A44:B44"/>
    <mergeCell ref="A45:B45"/>
    <mergeCell ref="A46:B46"/>
    <mergeCell ref="A47:B47"/>
    <mergeCell ref="A48:B48"/>
    <mergeCell ref="F46:G46"/>
    <mergeCell ref="F47:G47"/>
    <mergeCell ref="A40:B42"/>
    <mergeCell ref="C41:C42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</mergeCells>
  <printOptions horizontalCentered="1"/>
  <pageMargins left="0.5118110236220472" right="0.5118110236220472" top="0.5118110236220472" bottom="0.31496062992125984" header="0" footer="0"/>
  <pageSetup fitToHeight="1" fitToWidth="1" horizontalDpi="200" verticalDpi="2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tabSelected="1" zoomScalePageLayoutView="0" workbookViewId="0" topLeftCell="A1">
      <selection activeCell="A1" sqref="A1"/>
    </sheetView>
  </sheetViews>
  <sheetFormatPr defaultColWidth="8.796875" defaultRowHeight="18.75" customHeight="1"/>
  <cols>
    <col min="1" max="1" width="15" style="0" customWidth="1"/>
    <col min="2" max="12" width="13.09765625" style="0" customWidth="1"/>
    <col min="13" max="13" width="3.09765625" style="0" customWidth="1"/>
    <col min="14" max="14" width="9.19921875" style="0" customWidth="1"/>
    <col min="15" max="16384" width="13.09765625" style="0" customWidth="1"/>
  </cols>
  <sheetData>
    <row r="1" spans="1:21" ht="18.75" customHeight="1">
      <c r="A1" s="31" t="s">
        <v>186</v>
      </c>
      <c r="B1" s="4"/>
      <c r="C1" s="4"/>
      <c r="D1" s="4"/>
      <c r="E1" s="4"/>
      <c r="F1" s="4"/>
      <c r="G1" s="4"/>
      <c r="H1" s="4"/>
      <c r="I1" s="4"/>
      <c r="J1" s="4"/>
      <c r="M1" s="4"/>
      <c r="N1" s="4"/>
      <c r="O1" s="4"/>
      <c r="P1" s="4"/>
      <c r="Q1" s="4"/>
      <c r="R1" s="4"/>
      <c r="S1" s="115" t="s">
        <v>247</v>
      </c>
      <c r="T1" s="116"/>
      <c r="U1" s="116"/>
    </row>
    <row r="2" spans="1:21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M2" s="4"/>
      <c r="N2" s="4"/>
      <c r="O2" s="4"/>
      <c r="P2" s="4"/>
      <c r="Q2" s="4"/>
      <c r="R2" s="4"/>
      <c r="S2" s="4"/>
      <c r="T2" s="4"/>
      <c r="U2" s="4"/>
    </row>
    <row r="3" spans="1:21" ht="18.75" customHeight="1">
      <c r="A3" s="153" t="s">
        <v>185</v>
      </c>
      <c r="B3" s="153"/>
      <c r="C3" s="153"/>
      <c r="D3" s="153"/>
      <c r="E3" s="153"/>
      <c r="F3" s="153"/>
      <c r="G3" s="153"/>
      <c r="H3" s="153"/>
      <c r="I3" s="153"/>
      <c r="J3" s="182"/>
      <c r="M3" s="153" t="s">
        <v>248</v>
      </c>
      <c r="N3" s="153"/>
      <c r="O3" s="153"/>
      <c r="P3" s="153"/>
      <c r="Q3" s="153"/>
      <c r="R3" s="153"/>
      <c r="S3" s="153"/>
      <c r="T3" s="153"/>
      <c r="U3" s="153"/>
    </row>
    <row r="4" spans="1:21" ht="18.75" customHeight="1" thickBot="1">
      <c r="A4" s="152"/>
      <c r="B4" s="151"/>
      <c r="C4" s="151"/>
      <c r="D4" s="151"/>
      <c r="E4" s="151"/>
      <c r="F4" s="151"/>
      <c r="G4" s="151"/>
      <c r="H4" s="151"/>
      <c r="I4" s="150" t="s">
        <v>184</v>
      </c>
      <c r="J4" s="150"/>
      <c r="M4" s="4"/>
      <c r="N4" s="180"/>
      <c r="O4" s="180"/>
      <c r="P4" s="180"/>
      <c r="Q4" s="180"/>
      <c r="R4" s="180"/>
      <c r="S4" s="180"/>
      <c r="T4" s="180"/>
      <c r="U4" s="179" t="s">
        <v>246</v>
      </c>
    </row>
    <row r="5" spans="1:21" ht="18.75" customHeight="1">
      <c r="A5" s="149" t="s">
        <v>183</v>
      </c>
      <c r="B5" s="148" t="s">
        <v>182</v>
      </c>
      <c r="C5" s="147" t="s">
        <v>181</v>
      </c>
      <c r="D5" s="146"/>
      <c r="E5" s="146"/>
      <c r="F5" s="146"/>
      <c r="G5" s="146"/>
      <c r="H5" s="145"/>
      <c r="I5" s="144" t="s">
        <v>180</v>
      </c>
      <c r="J5" s="183"/>
      <c r="M5" s="178" t="s">
        <v>245</v>
      </c>
      <c r="N5" s="95"/>
      <c r="O5" s="181" t="s">
        <v>244</v>
      </c>
      <c r="P5" s="146"/>
      <c r="Q5" s="146"/>
      <c r="R5" s="146"/>
      <c r="S5" s="145"/>
      <c r="T5" s="181" t="s">
        <v>243</v>
      </c>
      <c r="U5" s="146"/>
    </row>
    <row r="6" spans="1:21" ht="18.75" customHeight="1">
      <c r="A6" s="65"/>
      <c r="B6" s="76"/>
      <c r="C6" s="143" t="s">
        <v>179</v>
      </c>
      <c r="D6" s="143" t="s">
        <v>178</v>
      </c>
      <c r="E6" s="143" t="s">
        <v>177</v>
      </c>
      <c r="F6" s="143" t="s">
        <v>176</v>
      </c>
      <c r="G6" s="143" t="s">
        <v>175</v>
      </c>
      <c r="H6" s="143" t="s">
        <v>174</v>
      </c>
      <c r="I6" s="57"/>
      <c r="J6" s="184"/>
      <c r="M6" s="177"/>
      <c r="N6" s="176"/>
      <c r="O6" s="174" t="s">
        <v>238</v>
      </c>
      <c r="P6" s="175" t="s">
        <v>242</v>
      </c>
      <c r="Q6" s="174" t="s">
        <v>241</v>
      </c>
      <c r="R6" s="174" t="s">
        <v>240</v>
      </c>
      <c r="S6" s="174" t="s">
        <v>239</v>
      </c>
      <c r="T6" s="174" t="s">
        <v>238</v>
      </c>
      <c r="U6" s="173" t="s">
        <v>237</v>
      </c>
    </row>
    <row r="7" spans="1:21" ht="18.75" customHeight="1">
      <c r="A7" s="142" t="s">
        <v>173</v>
      </c>
      <c r="B7" s="34">
        <v>71279368</v>
      </c>
      <c r="C7" s="34">
        <f>SUM(D7:H7)</f>
        <v>70177925</v>
      </c>
      <c r="D7" s="34">
        <v>46635711</v>
      </c>
      <c r="E7" s="34">
        <v>846572</v>
      </c>
      <c r="F7" s="34">
        <v>17376347</v>
      </c>
      <c r="G7" s="34">
        <v>3231426</v>
      </c>
      <c r="H7" s="34">
        <v>2087869</v>
      </c>
      <c r="I7" s="34">
        <v>80989</v>
      </c>
      <c r="J7" s="34"/>
      <c r="M7" s="64"/>
      <c r="N7" s="65"/>
      <c r="O7" s="76"/>
      <c r="P7" s="76"/>
      <c r="Q7" s="76"/>
      <c r="R7" s="76"/>
      <c r="S7" s="76"/>
      <c r="T7" s="76"/>
      <c r="U7" s="57"/>
    </row>
    <row r="8" spans="1:21" ht="18.75" customHeight="1">
      <c r="A8" s="141" t="s">
        <v>172</v>
      </c>
      <c r="B8" s="140">
        <v>72718895</v>
      </c>
      <c r="C8" s="34">
        <f>SUM(D8:H8)</f>
        <v>71842214</v>
      </c>
      <c r="D8" s="140">
        <v>46273157</v>
      </c>
      <c r="E8" s="140">
        <v>735926</v>
      </c>
      <c r="F8" s="140">
        <v>18495032</v>
      </c>
      <c r="G8" s="140">
        <v>4016512</v>
      </c>
      <c r="H8" s="140">
        <v>2321587</v>
      </c>
      <c r="I8" s="140">
        <v>82627</v>
      </c>
      <c r="J8" s="140"/>
      <c r="M8" s="172" t="s">
        <v>173</v>
      </c>
      <c r="N8" s="171"/>
      <c r="O8" s="9">
        <v>1049418</v>
      </c>
      <c r="P8" s="108">
        <f>SUM(R8:S8)</f>
        <v>161902</v>
      </c>
      <c r="Q8" s="9">
        <v>56911</v>
      </c>
      <c r="R8" s="9">
        <v>147124</v>
      </c>
      <c r="S8" s="9">
        <v>14778</v>
      </c>
      <c r="T8" s="9">
        <v>72987</v>
      </c>
      <c r="U8" s="9">
        <v>8592</v>
      </c>
    </row>
    <row r="9" spans="1:21" ht="18.75" customHeight="1">
      <c r="A9" s="130" t="s">
        <v>171</v>
      </c>
      <c r="B9" s="140">
        <v>77133493</v>
      </c>
      <c r="C9" s="34">
        <f>SUM(D9:H9)</f>
        <v>75538471</v>
      </c>
      <c r="D9" s="140">
        <v>48609097</v>
      </c>
      <c r="E9" s="140">
        <v>676350</v>
      </c>
      <c r="F9" s="140">
        <v>18428416</v>
      </c>
      <c r="G9" s="140">
        <v>4672385</v>
      </c>
      <c r="H9" s="140">
        <v>3152223</v>
      </c>
      <c r="I9" s="140">
        <v>84896</v>
      </c>
      <c r="J9" s="140"/>
      <c r="M9" s="170">
        <v>6</v>
      </c>
      <c r="N9" s="169"/>
      <c r="O9" s="9">
        <v>1057655</v>
      </c>
      <c r="P9" s="99">
        <f>SUM(R9:S9)</f>
        <v>166536</v>
      </c>
      <c r="Q9" s="9">
        <v>59937</v>
      </c>
      <c r="R9" s="9">
        <v>153533</v>
      </c>
      <c r="S9" s="9">
        <v>13003</v>
      </c>
      <c r="T9" s="9">
        <v>71429</v>
      </c>
      <c r="U9" s="9">
        <v>8854</v>
      </c>
    </row>
    <row r="10" spans="1:21" ht="18.75" customHeight="1">
      <c r="A10" s="130" t="s">
        <v>170</v>
      </c>
      <c r="B10" s="34">
        <v>79705219</v>
      </c>
      <c r="C10" s="34">
        <f>SUM(D10:H10)</f>
        <v>79122674</v>
      </c>
      <c r="D10" s="34">
        <v>50700933</v>
      </c>
      <c r="E10" s="34">
        <v>680316</v>
      </c>
      <c r="F10" s="34">
        <v>18851676</v>
      </c>
      <c r="G10" s="34">
        <v>5507902</v>
      </c>
      <c r="H10" s="34">
        <v>3381847</v>
      </c>
      <c r="I10" s="34">
        <v>86083</v>
      </c>
      <c r="J10" s="34"/>
      <c r="M10" s="170">
        <v>7</v>
      </c>
      <c r="N10" s="169"/>
      <c r="O10" s="9">
        <v>1068515</v>
      </c>
      <c r="P10" s="99">
        <f>SUM(R10:S10)</f>
        <v>166052</v>
      </c>
      <c r="Q10" s="9">
        <v>61990</v>
      </c>
      <c r="R10" s="9">
        <v>152369</v>
      </c>
      <c r="S10" s="9">
        <v>13683</v>
      </c>
      <c r="T10" s="9">
        <v>69165</v>
      </c>
      <c r="U10" s="9">
        <v>8503</v>
      </c>
    </row>
    <row r="11" spans="1:21" ht="18.75" customHeight="1">
      <c r="A11" s="139" t="s">
        <v>169</v>
      </c>
      <c r="B11" s="138">
        <f>SUM(B15,B34)</f>
        <v>77978553</v>
      </c>
      <c r="C11" s="138">
        <f>SUM(C15,C34)</f>
        <v>77662526</v>
      </c>
      <c r="D11" s="138">
        <f>SUM(D15,D34)</f>
        <v>50048967</v>
      </c>
      <c r="E11" s="138">
        <f>SUM(E15,E34)</f>
        <v>571734</v>
      </c>
      <c r="F11" s="138">
        <f>SUM(F15,F34)</f>
        <v>18371256</v>
      </c>
      <c r="G11" s="138">
        <f>SUM(G15,G34)</f>
        <v>5605369</v>
      </c>
      <c r="H11" s="138">
        <f>SUM(H15,H34)</f>
        <v>3065200</v>
      </c>
      <c r="I11" s="138">
        <f>SUM(I15,I34)</f>
        <v>91129</v>
      </c>
      <c r="J11" s="138"/>
      <c r="M11" s="170">
        <v>8</v>
      </c>
      <c r="N11" s="169"/>
      <c r="O11" s="9">
        <v>1075740</v>
      </c>
      <c r="P11" s="99">
        <f>SUM(R11:S11)</f>
        <v>168866</v>
      </c>
      <c r="Q11" s="9">
        <v>62442</v>
      </c>
      <c r="R11" s="9">
        <v>155689</v>
      </c>
      <c r="S11" s="9">
        <v>13177</v>
      </c>
      <c r="T11" s="9">
        <v>67812</v>
      </c>
      <c r="U11" s="9">
        <v>8689</v>
      </c>
    </row>
    <row r="12" spans="1:21" ht="18.75" customHeight="1">
      <c r="A12" s="136"/>
      <c r="B12" s="131"/>
      <c r="C12" s="131"/>
      <c r="D12" s="131"/>
      <c r="E12" s="131"/>
      <c r="F12" s="131"/>
      <c r="G12" s="131"/>
      <c r="H12" s="131"/>
      <c r="I12" s="131"/>
      <c r="J12" s="131"/>
      <c r="M12" s="168">
        <v>9</v>
      </c>
      <c r="N12" s="167"/>
      <c r="O12" s="29">
        <f>SUM(O14:O23,O26,O32,O42,O49,O55,O63,O69)</f>
        <v>1084714</v>
      </c>
      <c r="P12" s="29">
        <f>SUM(P14:P23,P26,P32,P42,P49,P55,P63,P69)</f>
        <v>167478</v>
      </c>
      <c r="Q12" s="29">
        <f>SUM(Q14:Q23,Q26,Q32,Q42,Q49,Q55,Q63,Q69)</f>
        <v>62333</v>
      </c>
      <c r="R12" s="29">
        <f>SUM(R14:R23,R26,R32,R42,R49,R55,R63,R69)</f>
        <v>155164</v>
      </c>
      <c r="S12" s="29">
        <f>SUM(S14:S23,S26,S32,S42,S49,S55,S63,S69)</f>
        <v>12314</v>
      </c>
      <c r="T12" s="29">
        <f>SUM(T14:T23,T26,T32,T42,T49,T55,T63,T69)</f>
        <v>62769</v>
      </c>
      <c r="U12" s="29">
        <f>SUM(U14:U23,U26,U32,U42,U49,U55,U63,U69)</f>
        <v>7754</v>
      </c>
    </row>
    <row r="13" spans="1:21" ht="18.75" customHeight="1">
      <c r="A13" s="136" t="s">
        <v>168</v>
      </c>
      <c r="B13" s="34"/>
      <c r="C13" s="34"/>
      <c r="D13" s="34"/>
      <c r="E13" s="34"/>
      <c r="F13" s="34"/>
      <c r="G13" s="34"/>
      <c r="H13" s="34"/>
      <c r="I13" s="34"/>
      <c r="J13" s="34"/>
      <c r="M13" s="166"/>
      <c r="N13" s="165"/>
      <c r="O13" s="164"/>
      <c r="P13" s="164"/>
      <c r="Q13" s="164"/>
      <c r="R13" s="164"/>
      <c r="S13" s="164"/>
      <c r="T13" s="164"/>
      <c r="U13" s="164"/>
    </row>
    <row r="14" spans="1:21" ht="18.75" customHeight="1">
      <c r="A14" s="136"/>
      <c r="B14" s="131"/>
      <c r="C14" s="131"/>
      <c r="D14" s="131"/>
      <c r="E14" s="131"/>
      <c r="F14" s="131"/>
      <c r="G14" s="131"/>
      <c r="H14" s="131"/>
      <c r="I14" s="131"/>
      <c r="J14" s="131"/>
      <c r="M14" s="159" t="s">
        <v>236</v>
      </c>
      <c r="N14" s="158"/>
      <c r="O14" s="29">
        <v>446357</v>
      </c>
      <c r="P14" s="29">
        <f>SUM(R14:S14)</f>
        <v>63254</v>
      </c>
      <c r="Q14" s="29">
        <v>30392</v>
      </c>
      <c r="R14" s="29">
        <v>60433</v>
      </c>
      <c r="S14" s="29">
        <v>2821</v>
      </c>
      <c r="T14" s="29">
        <v>4229</v>
      </c>
      <c r="U14" s="29">
        <v>413</v>
      </c>
    </row>
    <row r="15" spans="1:21" ht="18.75" customHeight="1">
      <c r="A15" s="137" t="s">
        <v>166</v>
      </c>
      <c r="B15" s="135">
        <f>SUM(B17:B30)</f>
        <v>68806403</v>
      </c>
      <c r="C15" s="135">
        <f>SUM(C17:C30)</f>
        <v>68608406</v>
      </c>
      <c r="D15" s="135">
        <f>SUM(D17:D30)</f>
        <v>44142305</v>
      </c>
      <c r="E15" s="135">
        <f>SUM(E17:E30)</f>
        <v>528187</v>
      </c>
      <c r="F15" s="135">
        <f>SUM(F17:F30)</f>
        <v>17068574</v>
      </c>
      <c r="G15" s="135">
        <f>SUM(G17:G30)</f>
        <v>4544491</v>
      </c>
      <c r="H15" s="135">
        <f>SUM(H17:H30)</f>
        <v>2324849</v>
      </c>
      <c r="I15" s="135">
        <f>SUM(I30)</f>
        <v>80367</v>
      </c>
      <c r="J15" s="135"/>
      <c r="M15" s="159" t="s">
        <v>235</v>
      </c>
      <c r="N15" s="158"/>
      <c r="O15" s="29">
        <v>47305</v>
      </c>
      <c r="P15" s="29">
        <f>SUM(R15:S15)</f>
        <v>8239</v>
      </c>
      <c r="Q15" s="29">
        <v>5327</v>
      </c>
      <c r="R15" s="29">
        <v>7617</v>
      </c>
      <c r="S15" s="29">
        <v>622</v>
      </c>
      <c r="T15" s="29">
        <v>277</v>
      </c>
      <c r="U15" s="29">
        <v>16</v>
      </c>
    </row>
    <row r="16" spans="1:21" ht="18.75" customHeight="1">
      <c r="A16" s="134"/>
      <c r="B16" s="131"/>
      <c r="C16" s="131"/>
      <c r="D16" s="131"/>
      <c r="E16" s="131"/>
      <c r="F16" s="131"/>
      <c r="G16" s="131"/>
      <c r="H16" s="131"/>
      <c r="I16" s="131"/>
      <c r="J16" s="131"/>
      <c r="M16" s="159" t="s">
        <v>234</v>
      </c>
      <c r="N16" s="158"/>
      <c r="O16" s="29">
        <v>106438</v>
      </c>
      <c r="P16" s="29">
        <f>SUM(R16:S16)</f>
        <v>19290</v>
      </c>
      <c r="Q16" s="29">
        <v>8237</v>
      </c>
      <c r="R16" s="29">
        <v>17661</v>
      </c>
      <c r="S16" s="29">
        <v>1629</v>
      </c>
      <c r="T16" s="29">
        <v>458</v>
      </c>
      <c r="U16" s="29">
        <v>36</v>
      </c>
    </row>
    <row r="17" spans="1:21" ht="18.75" customHeight="1">
      <c r="A17" s="133" t="s">
        <v>165</v>
      </c>
      <c r="B17" s="34">
        <v>7639684</v>
      </c>
      <c r="C17" s="34">
        <f>SUM(D17:H17)</f>
        <v>6869915</v>
      </c>
      <c r="D17" s="34">
        <v>4562047</v>
      </c>
      <c r="E17" s="34">
        <v>54308</v>
      </c>
      <c r="F17" s="34">
        <v>1565988</v>
      </c>
      <c r="G17" s="34">
        <v>461585</v>
      </c>
      <c r="H17" s="34">
        <v>225987</v>
      </c>
      <c r="I17" s="34">
        <v>79103</v>
      </c>
      <c r="J17" s="34"/>
      <c r="M17" s="159" t="s">
        <v>233</v>
      </c>
      <c r="N17" s="158"/>
      <c r="O17" s="29">
        <v>18594</v>
      </c>
      <c r="P17" s="29">
        <f>SUM(R17:S17)</f>
        <v>2932</v>
      </c>
      <c r="Q17" s="157" t="s">
        <v>91</v>
      </c>
      <c r="R17" s="29">
        <v>2522</v>
      </c>
      <c r="S17" s="29">
        <v>410</v>
      </c>
      <c r="T17" s="29">
        <v>5694</v>
      </c>
      <c r="U17" s="29">
        <v>783</v>
      </c>
    </row>
    <row r="18" spans="1:21" ht="18.75" customHeight="1">
      <c r="A18" s="130" t="s">
        <v>164</v>
      </c>
      <c r="B18" s="34">
        <v>7163486</v>
      </c>
      <c r="C18" s="34">
        <f>SUM(D18:H18)</f>
        <v>7874645</v>
      </c>
      <c r="D18" s="34">
        <v>5142350</v>
      </c>
      <c r="E18" s="34">
        <v>63083</v>
      </c>
      <c r="F18" s="34">
        <v>1764990</v>
      </c>
      <c r="G18" s="34">
        <v>652724</v>
      </c>
      <c r="H18" s="34">
        <v>251498</v>
      </c>
      <c r="I18" s="34">
        <v>79143</v>
      </c>
      <c r="J18" s="34"/>
      <c r="M18" s="159" t="s">
        <v>232</v>
      </c>
      <c r="N18" s="158"/>
      <c r="O18" s="29">
        <v>14761</v>
      </c>
      <c r="P18" s="29">
        <f>SUM(R18:S18)</f>
        <v>1713</v>
      </c>
      <c r="Q18" s="157" t="s">
        <v>91</v>
      </c>
      <c r="R18" s="29">
        <v>1627</v>
      </c>
      <c r="S18" s="29">
        <v>86</v>
      </c>
      <c r="T18" s="29">
        <v>4773</v>
      </c>
      <c r="U18" s="29">
        <v>403</v>
      </c>
    </row>
    <row r="19" spans="1:21" ht="18.75" customHeight="1">
      <c r="A19" s="130" t="s">
        <v>163</v>
      </c>
      <c r="B19" s="34">
        <v>6818843</v>
      </c>
      <c r="C19" s="34">
        <f>SUM(D19:H19)</f>
        <v>6867383</v>
      </c>
      <c r="D19" s="34">
        <v>4447828</v>
      </c>
      <c r="E19" s="34">
        <v>52304</v>
      </c>
      <c r="F19" s="34">
        <v>1592893</v>
      </c>
      <c r="G19" s="34">
        <v>540508</v>
      </c>
      <c r="H19" s="34">
        <v>233850</v>
      </c>
      <c r="I19" s="34">
        <v>79671</v>
      </c>
      <c r="J19" s="34"/>
      <c r="M19" s="159" t="s">
        <v>231</v>
      </c>
      <c r="N19" s="158"/>
      <c r="O19" s="29">
        <v>68583</v>
      </c>
      <c r="P19" s="29">
        <f>SUM(R19:S19)</f>
        <v>15215</v>
      </c>
      <c r="Q19" s="29">
        <v>6257</v>
      </c>
      <c r="R19" s="29">
        <v>13098</v>
      </c>
      <c r="S19" s="29">
        <v>2117</v>
      </c>
      <c r="T19" s="29">
        <v>662</v>
      </c>
      <c r="U19" s="29">
        <v>98</v>
      </c>
    </row>
    <row r="20" spans="1:21" ht="18.75" customHeight="1">
      <c r="A20" s="130" t="s">
        <v>162</v>
      </c>
      <c r="B20" s="34">
        <v>5944827</v>
      </c>
      <c r="C20" s="34">
        <f>SUM(D20:H20)</f>
        <v>6663578</v>
      </c>
      <c r="D20" s="34">
        <v>4418652</v>
      </c>
      <c r="E20" s="34">
        <v>51481</v>
      </c>
      <c r="F20" s="34">
        <v>1570001</v>
      </c>
      <c r="G20" s="34">
        <v>403995</v>
      </c>
      <c r="H20" s="34">
        <v>219449</v>
      </c>
      <c r="I20" s="34">
        <v>79829</v>
      </c>
      <c r="J20" s="34"/>
      <c r="M20" s="159" t="s">
        <v>230</v>
      </c>
      <c r="N20" s="158"/>
      <c r="O20" s="29">
        <v>23088</v>
      </c>
      <c r="P20" s="29">
        <f>SUM(R20:S20)</f>
        <v>3095</v>
      </c>
      <c r="Q20" s="29">
        <v>1898</v>
      </c>
      <c r="R20" s="29">
        <v>2785</v>
      </c>
      <c r="S20" s="29">
        <v>310</v>
      </c>
      <c r="T20" s="29">
        <v>535</v>
      </c>
      <c r="U20" s="29">
        <v>58</v>
      </c>
    </row>
    <row r="21" spans="1:21" ht="18.75" customHeight="1">
      <c r="A21" s="132"/>
      <c r="B21" s="131"/>
      <c r="C21" s="131"/>
      <c r="D21" s="131"/>
      <c r="E21" s="131"/>
      <c r="F21" s="131"/>
      <c r="G21" s="131"/>
      <c r="H21" s="131"/>
      <c r="I21" s="131"/>
      <c r="J21" s="131"/>
      <c r="M21" s="159" t="s">
        <v>229</v>
      </c>
      <c r="N21" s="158"/>
      <c r="O21" s="29">
        <v>40035</v>
      </c>
      <c r="P21" s="29">
        <f>SUM(R21:S21)</f>
        <v>5576</v>
      </c>
      <c r="Q21" s="157" t="s">
        <v>91</v>
      </c>
      <c r="R21" s="29">
        <v>5332</v>
      </c>
      <c r="S21" s="29">
        <v>244</v>
      </c>
      <c r="T21" s="29">
        <v>19688</v>
      </c>
      <c r="U21" s="29">
        <v>2377</v>
      </c>
    </row>
    <row r="22" spans="1:21" ht="18.75" customHeight="1">
      <c r="A22" s="130" t="s">
        <v>161</v>
      </c>
      <c r="B22" s="34">
        <v>5159677</v>
      </c>
      <c r="C22" s="34">
        <f>SUM(D22:H22)</f>
        <v>5628325</v>
      </c>
      <c r="D22" s="34">
        <v>3846486</v>
      </c>
      <c r="E22" s="34">
        <v>44735</v>
      </c>
      <c r="F22" s="34">
        <v>1304787</v>
      </c>
      <c r="G22" s="34">
        <v>247734</v>
      </c>
      <c r="H22" s="34">
        <v>184583</v>
      </c>
      <c r="I22" s="34">
        <v>79765</v>
      </c>
      <c r="J22" s="34"/>
      <c r="M22" s="159"/>
      <c r="N22" s="158"/>
      <c r="O22" s="164"/>
      <c r="P22" s="164"/>
      <c r="Q22" s="164"/>
      <c r="R22" s="164"/>
      <c r="S22" s="164"/>
      <c r="T22" s="164"/>
      <c r="U22" s="164"/>
    </row>
    <row r="23" spans="1:21" ht="18.75" customHeight="1">
      <c r="A23" s="130" t="s">
        <v>160</v>
      </c>
      <c r="B23" s="34">
        <v>4742542</v>
      </c>
      <c r="C23" s="34">
        <f>SUM(D23:H23)</f>
        <v>5217691</v>
      </c>
      <c r="D23" s="34">
        <v>3509833</v>
      </c>
      <c r="E23" s="34">
        <v>40926</v>
      </c>
      <c r="F23" s="34">
        <v>1322919</v>
      </c>
      <c r="G23" s="34">
        <v>172129</v>
      </c>
      <c r="H23" s="34">
        <v>171884</v>
      </c>
      <c r="I23" s="34">
        <v>79744</v>
      </c>
      <c r="J23" s="34"/>
      <c r="M23" s="159" t="s">
        <v>228</v>
      </c>
      <c r="N23" s="158"/>
      <c r="O23" s="29">
        <f>SUM(O24)</f>
        <v>10825</v>
      </c>
      <c r="P23" s="29">
        <f>SUM(P24)</f>
        <v>3487</v>
      </c>
      <c r="Q23" s="157" t="s">
        <v>91</v>
      </c>
      <c r="R23" s="29">
        <f>SUM(R24)</f>
        <v>2841</v>
      </c>
      <c r="S23" s="29">
        <f>SUM(S24)</f>
        <v>646</v>
      </c>
      <c r="T23" s="29">
        <f>SUM(T24)</f>
        <v>27</v>
      </c>
      <c r="U23" s="29">
        <f>SUM(U24)</f>
        <v>3</v>
      </c>
    </row>
    <row r="24" spans="1:21" ht="18.75" customHeight="1">
      <c r="A24" s="130" t="s">
        <v>159</v>
      </c>
      <c r="B24" s="34">
        <v>4714815</v>
      </c>
      <c r="C24" s="34">
        <f>SUM(D24:H24)</f>
        <v>4611128</v>
      </c>
      <c r="D24" s="34">
        <v>2769168</v>
      </c>
      <c r="E24" s="34">
        <v>35119</v>
      </c>
      <c r="F24" s="34">
        <v>1365534</v>
      </c>
      <c r="G24" s="34">
        <v>285283</v>
      </c>
      <c r="H24" s="34">
        <v>156024</v>
      </c>
      <c r="I24" s="34">
        <v>79830</v>
      </c>
      <c r="J24" s="34"/>
      <c r="M24" s="162"/>
      <c r="N24" s="161" t="s">
        <v>227</v>
      </c>
      <c r="O24" s="9">
        <v>10825</v>
      </c>
      <c r="P24" s="99">
        <f>SUM(R24:S24)</f>
        <v>3487</v>
      </c>
      <c r="Q24" s="15" t="s">
        <v>91</v>
      </c>
      <c r="R24" s="9">
        <v>2841</v>
      </c>
      <c r="S24" s="9">
        <v>646</v>
      </c>
      <c r="T24" s="9">
        <v>27</v>
      </c>
      <c r="U24" s="9">
        <v>3</v>
      </c>
    </row>
    <row r="25" spans="1:21" ht="18.75" customHeight="1">
      <c r="A25" s="130" t="s">
        <v>158</v>
      </c>
      <c r="B25" s="34">
        <v>4377596</v>
      </c>
      <c r="C25" s="34">
        <f>SUM(D25:H25)</f>
        <v>4455539</v>
      </c>
      <c r="D25" s="34">
        <v>2460708</v>
      </c>
      <c r="E25" s="34">
        <v>32179</v>
      </c>
      <c r="F25" s="34">
        <v>1340208</v>
      </c>
      <c r="G25" s="34">
        <v>431656</v>
      </c>
      <c r="H25" s="34">
        <v>190788</v>
      </c>
      <c r="I25" s="34">
        <v>79819</v>
      </c>
      <c r="J25" s="34"/>
      <c r="M25" s="162"/>
      <c r="N25" s="161"/>
      <c r="O25" s="160"/>
      <c r="P25" s="160"/>
      <c r="Q25" s="160"/>
      <c r="R25" s="160"/>
      <c r="S25" s="160"/>
      <c r="T25" s="160"/>
      <c r="U25" s="160"/>
    </row>
    <row r="26" spans="1:21" ht="18.75" customHeight="1">
      <c r="A26" s="132"/>
      <c r="B26" s="131"/>
      <c r="C26" s="131"/>
      <c r="D26" s="131"/>
      <c r="E26" s="131"/>
      <c r="F26" s="131"/>
      <c r="G26" s="131"/>
      <c r="H26" s="131"/>
      <c r="I26" s="131"/>
      <c r="J26" s="131"/>
      <c r="M26" s="159" t="s">
        <v>226</v>
      </c>
      <c r="N26" s="158"/>
      <c r="O26" s="29">
        <f>SUM(O27:O30)</f>
        <v>43204</v>
      </c>
      <c r="P26" s="29">
        <f>SUM(P27:P30)</f>
        <v>10773</v>
      </c>
      <c r="Q26" s="157" t="s">
        <v>91</v>
      </c>
      <c r="R26" s="29">
        <f>SUM(R27:R30)</f>
        <v>9920</v>
      </c>
      <c r="S26" s="29">
        <f>SUM(S27:S30)</f>
        <v>853</v>
      </c>
      <c r="T26" s="29">
        <f>SUM(T27:T30)</f>
        <v>4477</v>
      </c>
      <c r="U26" s="29">
        <f>SUM(U27:U30)</f>
        <v>565</v>
      </c>
    </row>
    <row r="27" spans="1:21" ht="18.75" customHeight="1">
      <c r="A27" s="130" t="s">
        <v>157</v>
      </c>
      <c r="B27" s="34">
        <v>4388051</v>
      </c>
      <c r="C27" s="34">
        <f>SUM(D27:H27)</f>
        <v>4488149</v>
      </c>
      <c r="D27" s="34">
        <v>2399206</v>
      </c>
      <c r="E27" s="34">
        <v>30928</v>
      </c>
      <c r="F27" s="34">
        <v>1405278</v>
      </c>
      <c r="G27" s="34">
        <v>456018</v>
      </c>
      <c r="H27" s="34">
        <v>196719</v>
      </c>
      <c r="I27" s="34">
        <v>79968</v>
      </c>
      <c r="J27" s="34"/>
      <c r="M27" s="162"/>
      <c r="N27" s="161" t="s">
        <v>225</v>
      </c>
      <c r="O27" s="9">
        <v>14955</v>
      </c>
      <c r="P27" s="99">
        <f>SUM(R27:S27)</f>
        <v>5376</v>
      </c>
      <c r="Q27" s="15" t="s">
        <v>91</v>
      </c>
      <c r="R27" s="9">
        <v>5221</v>
      </c>
      <c r="S27" s="9">
        <v>155</v>
      </c>
      <c r="T27" s="15" t="s">
        <v>91</v>
      </c>
      <c r="U27" s="15" t="s">
        <v>91</v>
      </c>
    </row>
    <row r="28" spans="1:21" ht="18.75" customHeight="1">
      <c r="A28" s="130" t="s">
        <v>156</v>
      </c>
      <c r="B28" s="34">
        <v>5086253</v>
      </c>
      <c r="C28" s="34">
        <f>SUM(D28:H28)</f>
        <v>4633413</v>
      </c>
      <c r="D28" s="34">
        <v>2872667</v>
      </c>
      <c r="E28" s="34">
        <v>34163</v>
      </c>
      <c r="F28" s="34">
        <v>1259789</v>
      </c>
      <c r="G28" s="34">
        <v>298560</v>
      </c>
      <c r="H28" s="34">
        <v>168234</v>
      </c>
      <c r="I28" s="34">
        <v>80141</v>
      </c>
      <c r="J28" s="34"/>
      <c r="M28" s="162"/>
      <c r="N28" s="161" t="s">
        <v>224</v>
      </c>
      <c r="O28" s="9">
        <v>14957</v>
      </c>
      <c r="P28" s="99">
        <f>SUM(R28:S28)</f>
        <v>2806</v>
      </c>
      <c r="Q28" s="15" t="s">
        <v>91</v>
      </c>
      <c r="R28" s="9">
        <v>2487</v>
      </c>
      <c r="S28" s="9">
        <v>319</v>
      </c>
      <c r="T28" s="15" t="s">
        <v>91</v>
      </c>
      <c r="U28" s="15" t="s">
        <v>91</v>
      </c>
    </row>
    <row r="29" spans="1:21" ht="18.75" customHeight="1">
      <c r="A29" s="130" t="s">
        <v>155</v>
      </c>
      <c r="B29" s="34">
        <v>5708908</v>
      </c>
      <c r="C29" s="34">
        <f>SUM(D29:H29)</f>
        <v>5391968</v>
      </c>
      <c r="D29" s="34">
        <v>3667178</v>
      </c>
      <c r="E29" s="34">
        <v>42335</v>
      </c>
      <c r="F29" s="34">
        <v>1260223</v>
      </c>
      <c r="G29" s="34">
        <v>276379</v>
      </c>
      <c r="H29" s="34">
        <v>145853</v>
      </c>
      <c r="I29" s="34">
        <v>80284</v>
      </c>
      <c r="J29" s="34"/>
      <c r="M29" s="162"/>
      <c r="N29" s="161" t="s">
        <v>223</v>
      </c>
      <c r="O29" s="9">
        <v>13292</v>
      </c>
      <c r="P29" s="99">
        <f>SUM(R29:S29)</f>
        <v>2591</v>
      </c>
      <c r="Q29" s="15" t="s">
        <v>91</v>
      </c>
      <c r="R29" s="9">
        <v>2212</v>
      </c>
      <c r="S29" s="9">
        <v>379</v>
      </c>
      <c r="T29" s="9">
        <v>91</v>
      </c>
      <c r="U29" s="9">
        <v>9</v>
      </c>
    </row>
    <row r="30" spans="1:21" ht="18.75" customHeight="1">
      <c r="A30" s="130" t="s">
        <v>154</v>
      </c>
      <c r="B30" s="34">
        <v>7061721</v>
      </c>
      <c r="C30" s="34">
        <f>SUM(D30:H30)</f>
        <v>5906672</v>
      </c>
      <c r="D30" s="34">
        <v>4046182</v>
      </c>
      <c r="E30" s="34">
        <v>46626</v>
      </c>
      <c r="F30" s="34">
        <v>1315964</v>
      </c>
      <c r="G30" s="34">
        <v>317920</v>
      </c>
      <c r="H30" s="34">
        <v>179980</v>
      </c>
      <c r="I30" s="34">
        <v>80367</v>
      </c>
      <c r="J30" s="34"/>
      <c r="M30" s="162"/>
      <c r="N30" s="161" t="s">
        <v>222</v>
      </c>
      <c r="O30" s="15" t="s">
        <v>91</v>
      </c>
      <c r="P30" s="15" t="s">
        <v>91</v>
      </c>
      <c r="Q30" s="15" t="s">
        <v>91</v>
      </c>
      <c r="R30" s="15" t="s">
        <v>91</v>
      </c>
      <c r="S30" s="15" t="s">
        <v>91</v>
      </c>
      <c r="T30" s="9">
        <v>4386</v>
      </c>
      <c r="U30" s="9">
        <v>556</v>
      </c>
    </row>
    <row r="31" spans="1:21" ht="18.75" customHeight="1">
      <c r="A31" s="134"/>
      <c r="B31" s="131"/>
      <c r="C31" s="131"/>
      <c r="D31" s="131"/>
      <c r="E31" s="131"/>
      <c r="F31" s="131"/>
      <c r="G31" s="131"/>
      <c r="H31" s="131"/>
      <c r="I31" s="131"/>
      <c r="J31" s="131"/>
      <c r="M31" s="162"/>
      <c r="N31" s="161"/>
      <c r="O31" s="160"/>
      <c r="P31" s="160"/>
      <c r="Q31" s="160"/>
      <c r="R31" s="160"/>
      <c r="S31" s="160"/>
      <c r="T31" s="160"/>
      <c r="U31" s="160"/>
    </row>
    <row r="32" spans="1:21" ht="18.75" customHeight="1">
      <c r="A32" s="136" t="s">
        <v>167</v>
      </c>
      <c r="B32" s="34"/>
      <c r="C32" s="34"/>
      <c r="D32" s="34"/>
      <c r="E32" s="34"/>
      <c r="F32" s="34"/>
      <c r="G32" s="34"/>
      <c r="H32" s="34"/>
      <c r="I32" s="34"/>
      <c r="J32" s="34"/>
      <c r="M32" s="159" t="s">
        <v>221</v>
      </c>
      <c r="N32" s="158"/>
      <c r="O32" s="29">
        <f>SUM(O33:O40)</f>
        <v>72643</v>
      </c>
      <c r="P32" s="29">
        <f>SUM(P33:P40)</f>
        <v>9650</v>
      </c>
      <c r="Q32" s="29">
        <f>SUM(Q33:Q40)</f>
        <v>2676</v>
      </c>
      <c r="R32" s="29">
        <f>SUM(R33:R40)</f>
        <v>9220</v>
      </c>
      <c r="S32" s="29">
        <f>SUM(S33:S40)</f>
        <v>430</v>
      </c>
      <c r="T32" s="29">
        <f>SUM(T33:T40)</f>
        <v>8163</v>
      </c>
      <c r="U32" s="29">
        <f>SUM(U33:U40)</f>
        <v>1379</v>
      </c>
    </row>
    <row r="33" spans="1:21" ht="18.75" customHeight="1">
      <c r="A33" s="136"/>
      <c r="B33" s="131"/>
      <c r="C33" s="131"/>
      <c r="D33" s="131"/>
      <c r="E33" s="131"/>
      <c r="F33" s="131"/>
      <c r="G33" s="131"/>
      <c r="H33" s="131"/>
      <c r="I33" s="131"/>
      <c r="J33" s="131"/>
      <c r="M33" s="162"/>
      <c r="N33" s="161" t="s">
        <v>220</v>
      </c>
      <c r="O33" s="9">
        <v>11850</v>
      </c>
      <c r="P33" s="99">
        <f>SUM(R33:S33)</f>
        <v>1205</v>
      </c>
      <c r="Q33" s="15" t="s">
        <v>91</v>
      </c>
      <c r="R33" s="9">
        <v>1121</v>
      </c>
      <c r="S33" s="9">
        <v>84</v>
      </c>
      <c r="T33" s="15" t="s">
        <v>91</v>
      </c>
      <c r="U33" s="15" t="s">
        <v>91</v>
      </c>
    </row>
    <row r="34" spans="1:21" ht="18.75" customHeight="1">
      <c r="A34" s="136" t="s">
        <v>166</v>
      </c>
      <c r="B34" s="135">
        <f>SUM(B36:B49)</f>
        <v>9172150</v>
      </c>
      <c r="C34" s="135">
        <f>SUM(C36:C49)</f>
        <v>9054120</v>
      </c>
      <c r="D34" s="135">
        <f>SUM(D36:D49)</f>
        <v>5906662</v>
      </c>
      <c r="E34" s="135">
        <f>SUM(E36:E49)</f>
        <v>43547</v>
      </c>
      <c r="F34" s="135">
        <f>SUM(F36:F49)</f>
        <v>1302682</v>
      </c>
      <c r="G34" s="135">
        <f>SUM(G36:G49)</f>
        <v>1060878</v>
      </c>
      <c r="H34" s="135">
        <f>SUM(H36:H49)</f>
        <v>740351</v>
      </c>
      <c r="I34" s="135">
        <f>SUM(I49)</f>
        <v>10762</v>
      </c>
      <c r="J34" s="135"/>
      <c r="M34" s="162"/>
      <c r="N34" s="161" t="s">
        <v>219</v>
      </c>
      <c r="O34" s="9">
        <v>21283</v>
      </c>
      <c r="P34" s="99">
        <f>SUM(R34:S34)</f>
        <v>2636</v>
      </c>
      <c r="Q34" s="9">
        <v>1293</v>
      </c>
      <c r="R34" s="9">
        <v>2451</v>
      </c>
      <c r="S34" s="9">
        <v>185</v>
      </c>
      <c r="T34" s="9">
        <v>103</v>
      </c>
      <c r="U34" s="9">
        <v>13</v>
      </c>
    </row>
    <row r="35" spans="1:21" ht="18.75" customHeight="1">
      <c r="A35" s="134"/>
      <c r="B35" s="131"/>
      <c r="C35" s="131"/>
      <c r="D35" s="131"/>
      <c r="E35" s="131"/>
      <c r="F35" s="131"/>
      <c r="G35" s="131"/>
      <c r="H35" s="131"/>
      <c r="I35" s="131"/>
      <c r="J35" s="131"/>
      <c r="M35" s="162"/>
      <c r="N35" s="161" t="s">
        <v>218</v>
      </c>
      <c r="O35" s="9">
        <v>39510</v>
      </c>
      <c r="P35" s="99">
        <f>SUM(R35:S35)</f>
        <v>5809</v>
      </c>
      <c r="Q35" s="9">
        <v>1383</v>
      </c>
      <c r="R35" s="9">
        <v>5648</v>
      </c>
      <c r="S35" s="9">
        <v>161</v>
      </c>
      <c r="T35" s="9">
        <v>699</v>
      </c>
      <c r="U35" s="9">
        <v>91</v>
      </c>
    </row>
    <row r="36" spans="1:21" ht="18.75" customHeight="1">
      <c r="A36" s="133" t="s">
        <v>165</v>
      </c>
      <c r="B36" s="34">
        <v>986560</v>
      </c>
      <c r="C36" s="34">
        <f>SUM(D36:H36)</f>
        <v>899767</v>
      </c>
      <c r="D36" s="34">
        <v>628762</v>
      </c>
      <c r="E36" s="34">
        <v>4288</v>
      </c>
      <c r="F36" s="34">
        <v>124640</v>
      </c>
      <c r="G36" s="34">
        <v>90183</v>
      </c>
      <c r="H36" s="34">
        <v>51894</v>
      </c>
      <c r="I36" s="34">
        <v>10655</v>
      </c>
      <c r="J36" s="34"/>
      <c r="M36" s="162"/>
      <c r="N36" s="161" t="s">
        <v>217</v>
      </c>
      <c r="O36" s="15" t="s">
        <v>91</v>
      </c>
      <c r="P36" s="15" t="s">
        <v>91</v>
      </c>
      <c r="Q36" s="15" t="s">
        <v>91</v>
      </c>
      <c r="R36" s="15" t="s">
        <v>91</v>
      </c>
      <c r="S36" s="15" t="s">
        <v>91</v>
      </c>
      <c r="T36" s="9">
        <v>976</v>
      </c>
      <c r="U36" s="9">
        <v>91</v>
      </c>
    </row>
    <row r="37" spans="1:21" ht="18.75" customHeight="1">
      <c r="A37" s="130" t="s">
        <v>164</v>
      </c>
      <c r="B37" s="34">
        <v>930210</v>
      </c>
      <c r="C37" s="34">
        <f>SUM(D37:H37)</f>
        <v>907692</v>
      </c>
      <c r="D37" s="34">
        <v>618732</v>
      </c>
      <c r="E37" s="34">
        <v>4547</v>
      </c>
      <c r="F37" s="34">
        <v>124768</v>
      </c>
      <c r="G37" s="34">
        <v>106960</v>
      </c>
      <c r="H37" s="34">
        <v>52685</v>
      </c>
      <c r="I37" s="34">
        <v>10676</v>
      </c>
      <c r="J37" s="34"/>
      <c r="M37" s="162"/>
      <c r="N37" s="161" t="s">
        <v>216</v>
      </c>
      <c r="O37" s="15" t="s">
        <v>91</v>
      </c>
      <c r="P37" s="15" t="s">
        <v>91</v>
      </c>
      <c r="Q37" s="15" t="s">
        <v>91</v>
      </c>
      <c r="R37" s="15" t="s">
        <v>91</v>
      </c>
      <c r="S37" s="15" t="s">
        <v>91</v>
      </c>
      <c r="T37" s="9">
        <v>1527</v>
      </c>
      <c r="U37" s="9">
        <v>257</v>
      </c>
    </row>
    <row r="38" spans="1:21" ht="18.75" customHeight="1">
      <c r="A38" s="130" t="s">
        <v>163</v>
      </c>
      <c r="B38" s="34">
        <v>876480</v>
      </c>
      <c r="C38" s="34">
        <f>SUM(D38:H38)</f>
        <v>797413</v>
      </c>
      <c r="D38" s="34">
        <v>546779</v>
      </c>
      <c r="E38" s="34">
        <v>3885</v>
      </c>
      <c r="F38" s="34">
        <v>107298</v>
      </c>
      <c r="G38" s="34">
        <v>90505</v>
      </c>
      <c r="H38" s="34">
        <v>48946</v>
      </c>
      <c r="I38" s="34">
        <v>10703</v>
      </c>
      <c r="J38" s="34"/>
      <c r="M38" s="162"/>
      <c r="N38" s="161" t="s">
        <v>215</v>
      </c>
      <c r="O38" s="15" t="s">
        <v>91</v>
      </c>
      <c r="P38" s="15" t="s">
        <v>91</v>
      </c>
      <c r="Q38" s="15" t="s">
        <v>91</v>
      </c>
      <c r="R38" s="15" t="s">
        <v>91</v>
      </c>
      <c r="S38" s="15" t="s">
        <v>91</v>
      </c>
      <c r="T38" s="9">
        <v>3091</v>
      </c>
      <c r="U38" s="9">
        <v>395</v>
      </c>
    </row>
    <row r="39" spans="1:21" ht="18.75" customHeight="1">
      <c r="A39" s="130" t="s">
        <v>162</v>
      </c>
      <c r="B39" s="34">
        <v>762450</v>
      </c>
      <c r="C39" s="34">
        <f>SUM(D39:H39)</f>
        <v>842469</v>
      </c>
      <c r="D39" s="34">
        <v>578218</v>
      </c>
      <c r="E39" s="34">
        <v>3478</v>
      </c>
      <c r="F39" s="34">
        <v>113815</v>
      </c>
      <c r="G39" s="34">
        <v>77668</v>
      </c>
      <c r="H39" s="34">
        <v>69290</v>
      </c>
      <c r="I39" s="34">
        <v>10703</v>
      </c>
      <c r="J39" s="34"/>
      <c r="M39" s="162"/>
      <c r="N39" s="161" t="s">
        <v>214</v>
      </c>
      <c r="O39" s="15" t="s">
        <v>91</v>
      </c>
      <c r="P39" s="15" t="s">
        <v>91</v>
      </c>
      <c r="Q39" s="15" t="s">
        <v>91</v>
      </c>
      <c r="R39" s="15" t="s">
        <v>91</v>
      </c>
      <c r="S39" s="15" t="s">
        <v>91</v>
      </c>
      <c r="T39" s="9">
        <v>581</v>
      </c>
      <c r="U39" s="9">
        <v>251</v>
      </c>
    </row>
    <row r="40" spans="1:21" ht="18.75" customHeight="1">
      <c r="A40" s="132"/>
      <c r="B40" s="131"/>
      <c r="C40" s="131"/>
      <c r="D40" s="131"/>
      <c r="E40" s="131"/>
      <c r="F40" s="131"/>
      <c r="G40" s="131"/>
      <c r="H40" s="131"/>
      <c r="I40" s="131"/>
      <c r="J40" s="131"/>
      <c r="M40" s="162"/>
      <c r="N40" s="161" t="s">
        <v>213</v>
      </c>
      <c r="O40" s="15" t="s">
        <v>91</v>
      </c>
      <c r="P40" s="15" t="s">
        <v>91</v>
      </c>
      <c r="Q40" s="15" t="s">
        <v>91</v>
      </c>
      <c r="R40" s="15" t="s">
        <v>91</v>
      </c>
      <c r="S40" s="15" t="s">
        <v>91</v>
      </c>
      <c r="T40" s="9">
        <v>1186</v>
      </c>
      <c r="U40" s="9">
        <v>281</v>
      </c>
    </row>
    <row r="41" spans="1:21" ht="18.75" customHeight="1">
      <c r="A41" s="130" t="s">
        <v>161</v>
      </c>
      <c r="B41" s="34">
        <v>675770</v>
      </c>
      <c r="C41" s="34">
        <f>SUM(D41:H41)</f>
        <v>699155</v>
      </c>
      <c r="D41" s="34">
        <v>498269</v>
      </c>
      <c r="E41" s="34">
        <v>1580</v>
      </c>
      <c r="F41" s="34">
        <v>96108</v>
      </c>
      <c r="G41" s="34">
        <v>47275</v>
      </c>
      <c r="H41" s="34">
        <v>55923</v>
      </c>
      <c r="I41" s="34">
        <v>10696</v>
      </c>
      <c r="J41" s="34"/>
      <c r="M41" s="162"/>
      <c r="N41" s="161"/>
      <c r="O41" s="160"/>
      <c r="P41" s="160"/>
      <c r="Q41" s="160"/>
      <c r="R41" s="160"/>
      <c r="S41" s="160"/>
      <c r="T41" s="160"/>
      <c r="U41" s="160"/>
    </row>
    <row r="42" spans="1:21" ht="18.75" customHeight="1">
      <c r="A42" s="130" t="s">
        <v>160</v>
      </c>
      <c r="B42" s="34">
        <v>641580</v>
      </c>
      <c r="C42" s="34">
        <f>SUM(D42:H42)</f>
        <v>696888</v>
      </c>
      <c r="D42" s="34">
        <v>471989</v>
      </c>
      <c r="E42" s="34">
        <v>2351</v>
      </c>
      <c r="F42" s="34">
        <v>102411</v>
      </c>
      <c r="G42" s="34">
        <v>61854</v>
      </c>
      <c r="H42" s="34">
        <v>58283</v>
      </c>
      <c r="I42" s="34">
        <v>10698</v>
      </c>
      <c r="J42" s="34"/>
      <c r="M42" s="159" t="s">
        <v>212</v>
      </c>
      <c r="N42" s="158"/>
      <c r="O42" s="29">
        <f>SUM(O43:O47)</f>
        <v>90799</v>
      </c>
      <c r="P42" s="29">
        <f>SUM(P43:P47)</f>
        <v>10719</v>
      </c>
      <c r="Q42" s="29">
        <f>SUM(Q43:Q47)</f>
        <v>6577</v>
      </c>
      <c r="R42" s="29">
        <f>SUM(R43:R47)</f>
        <v>10090</v>
      </c>
      <c r="S42" s="29">
        <f>SUM(S43:S47)</f>
        <v>629</v>
      </c>
      <c r="T42" s="29">
        <f>SUM(T43:T47)</f>
        <v>427</v>
      </c>
      <c r="U42" s="29">
        <f>SUM(U43:U47)</f>
        <v>36</v>
      </c>
    </row>
    <row r="43" spans="1:21" ht="18.75" customHeight="1">
      <c r="A43" s="130" t="s">
        <v>159</v>
      </c>
      <c r="B43" s="34">
        <v>693880</v>
      </c>
      <c r="C43" s="34">
        <f>SUM(D43:H43)</f>
        <v>675982</v>
      </c>
      <c r="D43" s="34">
        <v>388215</v>
      </c>
      <c r="E43" s="34">
        <v>3596</v>
      </c>
      <c r="F43" s="34">
        <v>104965</v>
      </c>
      <c r="G43" s="34">
        <v>119488</v>
      </c>
      <c r="H43" s="34">
        <v>59718</v>
      </c>
      <c r="I43" s="34">
        <v>10705</v>
      </c>
      <c r="J43" s="34"/>
      <c r="M43" s="162"/>
      <c r="N43" s="161" t="s">
        <v>211</v>
      </c>
      <c r="O43" s="9">
        <v>31698</v>
      </c>
      <c r="P43" s="99">
        <f>SUM(R43:S43)</f>
        <v>3891</v>
      </c>
      <c r="Q43" s="9">
        <v>2540</v>
      </c>
      <c r="R43" s="9">
        <v>3520</v>
      </c>
      <c r="S43" s="9">
        <v>371</v>
      </c>
      <c r="T43" s="9">
        <v>427</v>
      </c>
      <c r="U43" s="9">
        <v>36</v>
      </c>
    </row>
    <row r="44" spans="1:21" ht="18.75" customHeight="1">
      <c r="A44" s="130" t="s">
        <v>158</v>
      </c>
      <c r="B44" s="34">
        <v>649660</v>
      </c>
      <c r="C44" s="34">
        <f>SUM(D44:H44)</f>
        <v>680208</v>
      </c>
      <c r="D44" s="34">
        <v>382634</v>
      </c>
      <c r="E44" s="34">
        <v>4718</v>
      </c>
      <c r="F44" s="34">
        <v>118985</v>
      </c>
      <c r="G44" s="34">
        <v>102465</v>
      </c>
      <c r="H44" s="34">
        <v>71406</v>
      </c>
      <c r="I44" s="34">
        <v>10701</v>
      </c>
      <c r="J44" s="34"/>
      <c r="M44" s="162"/>
      <c r="N44" s="161" t="s">
        <v>210</v>
      </c>
      <c r="O44" s="9">
        <v>10907</v>
      </c>
      <c r="P44" s="99">
        <f>SUM(R44:S44)</f>
        <v>1314</v>
      </c>
      <c r="Q44" s="9">
        <v>526</v>
      </c>
      <c r="R44" s="9">
        <v>1285</v>
      </c>
      <c r="S44" s="9">
        <v>29</v>
      </c>
      <c r="T44" s="15" t="s">
        <v>91</v>
      </c>
      <c r="U44" s="15" t="s">
        <v>91</v>
      </c>
    </row>
    <row r="45" spans="1:21" ht="18.75" customHeight="1">
      <c r="A45" s="132"/>
      <c r="B45" s="131"/>
      <c r="C45" s="131"/>
      <c r="D45" s="131"/>
      <c r="E45" s="131"/>
      <c r="F45" s="131"/>
      <c r="G45" s="131"/>
      <c r="H45" s="131"/>
      <c r="I45" s="131"/>
      <c r="J45" s="131"/>
      <c r="M45" s="162"/>
      <c r="N45" s="161" t="s">
        <v>209</v>
      </c>
      <c r="O45" s="9">
        <v>10962</v>
      </c>
      <c r="P45" s="99">
        <f>SUM(R45:S45)</f>
        <v>810</v>
      </c>
      <c r="Q45" s="9">
        <v>571</v>
      </c>
      <c r="R45" s="9">
        <v>768</v>
      </c>
      <c r="S45" s="9">
        <v>42</v>
      </c>
      <c r="T45" s="15" t="s">
        <v>91</v>
      </c>
      <c r="U45" s="15" t="s">
        <v>91</v>
      </c>
    </row>
    <row r="46" spans="1:21" ht="18.75" customHeight="1">
      <c r="A46" s="130" t="s">
        <v>157</v>
      </c>
      <c r="B46" s="34">
        <v>617510</v>
      </c>
      <c r="C46" s="34">
        <f>SUM(D46:H46)</f>
        <v>654158</v>
      </c>
      <c r="D46" s="34">
        <v>358871</v>
      </c>
      <c r="E46" s="34">
        <v>4231</v>
      </c>
      <c r="F46" s="34">
        <v>108121</v>
      </c>
      <c r="G46" s="34">
        <v>115988</v>
      </c>
      <c r="H46" s="34">
        <v>66947</v>
      </c>
      <c r="I46" s="34">
        <v>10714</v>
      </c>
      <c r="J46" s="34"/>
      <c r="M46" s="162"/>
      <c r="N46" s="161" t="s">
        <v>208</v>
      </c>
      <c r="O46" s="9">
        <v>12156</v>
      </c>
      <c r="P46" s="99">
        <f>SUM(R46:S46)</f>
        <v>1431</v>
      </c>
      <c r="Q46" s="9">
        <v>301</v>
      </c>
      <c r="R46" s="9">
        <v>1334</v>
      </c>
      <c r="S46" s="9">
        <v>97</v>
      </c>
      <c r="T46" s="15" t="s">
        <v>91</v>
      </c>
      <c r="U46" s="15" t="s">
        <v>91</v>
      </c>
    </row>
    <row r="47" spans="1:21" ht="18.75" customHeight="1">
      <c r="A47" s="130" t="s">
        <v>156</v>
      </c>
      <c r="B47" s="34">
        <v>665180</v>
      </c>
      <c r="C47" s="34">
        <f>SUM(D47:H47)</f>
        <v>656042</v>
      </c>
      <c r="D47" s="34">
        <v>436926</v>
      </c>
      <c r="E47" s="34">
        <v>2557</v>
      </c>
      <c r="F47" s="34">
        <v>100772</v>
      </c>
      <c r="G47" s="34">
        <v>56064</v>
      </c>
      <c r="H47" s="34">
        <v>59723</v>
      </c>
      <c r="I47" s="34">
        <v>10752</v>
      </c>
      <c r="J47" s="34"/>
      <c r="M47" s="162"/>
      <c r="N47" s="161" t="s">
        <v>207</v>
      </c>
      <c r="O47" s="9">
        <v>25076</v>
      </c>
      <c r="P47" s="99">
        <f>SUM(R47:S47)</f>
        <v>3273</v>
      </c>
      <c r="Q47" s="9">
        <v>2639</v>
      </c>
      <c r="R47" s="9">
        <v>3183</v>
      </c>
      <c r="S47" s="9">
        <v>90</v>
      </c>
      <c r="T47" s="15" t="s">
        <v>91</v>
      </c>
      <c r="U47" s="15" t="s">
        <v>91</v>
      </c>
    </row>
    <row r="48" spans="1:21" ht="18.75" customHeight="1">
      <c r="A48" s="130" t="s">
        <v>155</v>
      </c>
      <c r="B48" s="34">
        <v>734350</v>
      </c>
      <c r="C48" s="34">
        <f>SUM(D48:H48)</f>
        <v>727987</v>
      </c>
      <c r="D48" s="34">
        <v>483424</v>
      </c>
      <c r="E48" s="34">
        <v>3434</v>
      </c>
      <c r="F48" s="34">
        <v>95967</v>
      </c>
      <c r="G48" s="34">
        <v>74532</v>
      </c>
      <c r="H48" s="34">
        <v>70630</v>
      </c>
      <c r="I48" s="34">
        <v>10754</v>
      </c>
      <c r="J48" s="34"/>
      <c r="M48" s="162"/>
      <c r="N48" s="161"/>
      <c r="O48" s="160"/>
      <c r="P48" s="160"/>
      <c r="Q48" s="160"/>
      <c r="R48" s="160"/>
      <c r="S48" s="160"/>
      <c r="T48" s="160"/>
      <c r="U48" s="160"/>
    </row>
    <row r="49" spans="1:21" ht="18.75" customHeight="1">
      <c r="A49" s="129" t="s">
        <v>154</v>
      </c>
      <c r="B49" s="128">
        <v>938520</v>
      </c>
      <c r="C49" s="128">
        <f>SUM(D49:H49)</f>
        <v>816359</v>
      </c>
      <c r="D49" s="128">
        <v>513843</v>
      </c>
      <c r="E49" s="128">
        <v>4882</v>
      </c>
      <c r="F49" s="128">
        <v>104832</v>
      </c>
      <c r="G49" s="128">
        <v>117896</v>
      </c>
      <c r="H49" s="128">
        <v>74906</v>
      </c>
      <c r="I49" s="128">
        <v>10762</v>
      </c>
      <c r="J49" s="140"/>
      <c r="M49" s="159" t="s">
        <v>206</v>
      </c>
      <c r="N49" s="158"/>
      <c r="O49" s="29">
        <f>SUM(O50:O53)</f>
        <v>39327</v>
      </c>
      <c r="P49" s="29">
        <f>SUM(P50:P53)</f>
        <v>4961</v>
      </c>
      <c r="Q49" s="29">
        <f>SUM(Q50:Q53)</f>
        <v>624</v>
      </c>
      <c r="R49" s="29">
        <f>SUM(R50:R53)</f>
        <v>4586</v>
      </c>
      <c r="S49" s="29">
        <f>SUM(S50:S53)</f>
        <v>375</v>
      </c>
      <c r="T49" s="29">
        <f>SUM(T50:T53)</f>
        <v>602</v>
      </c>
      <c r="U49" s="29">
        <f>SUM(U50:U53)</f>
        <v>187</v>
      </c>
    </row>
    <row r="50" spans="1:21" ht="18.75" customHeight="1">
      <c r="A50" s="127" t="s">
        <v>153</v>
      </c>
      <c r="B50" s="127"/>
      <c r="C50" s="127"/>
      <c r="D50" s="127"/>
      <c r="E50" s="127"/>
      <c r="F50" s="127"/>
      <c r="G50" s="127"/>
      <c r="H50" s="127"/>
      <c r="I50" s="127"/>
      <c r="J50" s="127"/>
      <c r="M50" s="163"/>
      <c r="N50" s="161" t="s">
        <v>205</v>
      </c>
      <c r="O50" s="9">
        <v>9206</v>
      </c>
      <c r="P50" s="99">
        <f>SUM(R50:S50)</f>
        <v>1135</v>
      </c>
      <c r="Q50" s="15" t="s">
        <v>91</v>
      </c>
      <c r="R50" s="9">
        <v>1127</v>
      </c>
      <c r="S50" s="9">
        <v>8</v>
      </c>
      <c r="T50" s="9">
        <v>401</v>
      </c>
      <c r="U50" s="9">
        <v>45</v>
      </c>
    </row>
    <row r="51" spans="13:21" ht="18.75" customHeight="1">
      <c r="M51" s="163"/>
      <c r="N51" s="161" t="s">
        <v>204</v>
      </c>
      <c r="O51" s="9">
        <v>7197</v>
      </c>
      <c r="P51" s="99">
        <f>SUM(R51:S51)</f>
        <v>962</v>
      </c>
      <c r="Q51" s="15" t="s">
        <v>91</v>
      </c>
      <c r="R51" s="9">
        <v>838</v>
      </c>
      <c r="S51" s="9">
        <v>124</v>
      </c>
      <c r="T51" s="15" t="s">
        <v>91</v>
      </c>
      <c r="U51" s="15" t="s">
        <v>91</v>
      </c>
    </row>
    <row r="52" spans="13:21" ht="18.75" customHeight="1">
      <c r="M52" s="163"/>
      <c r="N52" s="161" t="s">
        <v>203</v>
      </c>
      <c r="O52" s="9">
        <v>15040</v>
      </c>
      <c r="P52" s="99">
        <f>SUM(R52:S52)</f>
        <v>2134</v>
      </c>
      <c r="Q52" s="15" t="s">
        <v>91</v>
      </c>
      <c r="R52" s="9">
        <v>1967</v>
      </c>
      <c r="S52" s="9">
        <v>167</v>
      </c>
      <c r="T52" s="15" t="s">
        <v>91</v>
      </c>
      <c r="U52" s="9">
        <v>123</v>
      </c>
    </row>
    <row r="53" spans="13:21" ht="18.75" customHeight="1">
      <c r="M53" s="163"/>
      <c r="N53" s="161" t="s">
        <v>202</v>
      </c>
      <c r="O53" s="9">
        <v>7884</v>
      </c>
      <c r="P53" s="99">
        <f>SUM(R53:S53)</f>
        <v>730</v>
      </c>
      <c r="Q53" s="9">
        <v>624</v>
      </c>
      <c r="R53" s="9">
        <v>654</v>
      </c>
      <c r="S53" s="9">
        <v>76</v>
      </c>
      <c r="T53" s="9">
        <v>201</v>
      </c>
      <c r="U53" s="9">
        <v>19</v>
      </c>
    </row>
    <row r="54" spans="13:21" ht="18.75" customHeight="1">
      <c r="M54" s="163"/>
      <c r="N54" s="161"/>
      <c r="O54" s="160"/>
      <c r="P54" s="160"/>
      <c r="Q54" s="160"/>
      <c r="R54" s="160"/>
      <c r="S54" s="160"/>
      <c r="T54" s="160"/>
      <c r="U54" s="160"/>
    </row>
    <row r="55" spans="13:21" ht="18.75" customHeight="1">
      <c r="M55" s="159" t="s">
        <v>201</v>
      </c>
      <c r="N55" s="158"/>
      <c r="O55" s="29">
        <f>SUM(O56:O61)</f>
        <v>31284</v>
      </c>
      <c r="P55" s="29">
        <f>SUM(P56:P61)</f>
        <v>3954</v>
      </c>
      <c r="Q55" s="29">
        <f>SUM(Q56:Q61)</f>
        <v>345</v>
      </c>
      <c r="R55" s="29">
        <f>SUM(R56:R61)</f>
        <v>3559</v>
      </c>
      <c r="S55" s="29">
        <f>SUM(S56:S61)</f>
        <v>395</v>
      </c>
      <c r="T55" s="29">
        <f>SUM(T56:T61)</f>
        <v>4435</v>
      </c>
      <c r="U55" s="29">
        <f>SUM(U56:U61)</f>
        <v>528</v>
      </c>
    </row>
    <row r="56" spans="13:21" ht="18.75" customHeight="1">
      <c r="M56" s="162"/>
      <c r="N56" s="161" t="s">
        <v>200</v>
      </c>
      <c r="O56" s="9">
        <v>5866</v>
      </c>
      <c r="P56" s="99">
        <f>SUM(R56:S56)</f>
        <v>748</v>
      </c>
      <c r="Q56" s="15" t="s">
        <v>91</v>
      </c>
      <c r="R56" s="9">
        <v>672</v>
      </c>
      <c r="S56" s="9">
        <v>76</v>
      </c>
      <c r="T56" s="15" t="s">
        <v>91</v>
      </c>
      <c r="U56" s="15" t="s">
        <v>91</v>
      </c>
    </row>
    <row r="57" spans="13:21" ht="18.75" customHeight="1">
      <c r="M57" s="162"/>
      <c r="N57" s="161" t="s">
        <v>199</v>
      </c>
      <c r="O57" s="9">
        <v>5533</v>
      </c>
      <c r="P57" s="99">
        <f>SUM(R57:S57)</f>
        <v>785</v>
      </c>
      <c r="Q57" s="15" t="s">
        <v>91</v>
      </c>
      <c r="R57" s="9">
        <v>734</v>
      </c>
      <c r="S57" s="9">
        <v>51</v>
      </c>
      <c r="T57" s="15" t="s">
        <v>91</v>
      </c>
      <c r="U57" s="15" t="s">
        <v>91</v>
      </c>
    </row>
    <row r="58" spans="13:21" ht="18.75" customHeight="1">
      <c r="M58" s="162"/>
      <c r="N58" s="161" t="s">
        <v>198</v>
      </c>
      <c r="O58" s="9">
        <v>6156</v>
      </c>
      <c r="P58" s="99">
        <f>SUM(R58:S58)</f>
        <v>768</v>
      </c>
      <c r="Q58" s="15" t="s">
        <v>91</v>
      </c>
      <c r="R58" s="9">
        <v>711</v>
      </c>
      <c r="S58" s="9">
        <v>57</v>
      </c>
      <c r="T58" s="9">
        <v>1099</v>
      </c>
      <c r="U58" s="9">
        <v>120</v>
      </c>
    </row>
    <row r="59" spans="13:21" ht="18.75" customHeight="1">
      <c r="M59" s="162"/>
      <c r="N59" s="161" t="s">
        <v>197</v>
      </c>
      <c r="O59" s="9">
        <v>8574</v>
      </c>
      <c r="P59" s="99">
        <f>SUM(R59:S59)</f>
        <v>984</v>
      </c>
      <c r="Q59" s="15" t="s">
        <v>91</v>
      </c>
      <c r="R59" s="9">
        <v>828</v>
      </c>
      <c r="S59" s="9">
        <v>156</v>
      </c>
      <c r="T59" s="15" t="s">
        <v>91</v>
      </c>
      <c r="U59" s="15" t="s">
        <v>91</v>
      </c>
    </row>
    <row r="60" spans="13:21" ht="18.75" customHeight="1">
      <c r="M60" s="162"/>
      <c r="N60" s="161" t="s">
        <v>196</v>
      </c>
      <c r="O60" s="15" t="s">
        <v>91</v>
      </c>
      <c r="P60" s="15" t="s">
        <v>91</v>
      </c>
      <c r="Q60" s="15" t="s">
        <v>91</v>
      </c>
      <c r="R60" s="15" t="s">
        <v>91</v>
      </c>
      <c r="S60" s="15" t="s">
        <v>91</v>
      </c>
      <c r="T60" s="9">
        <v>3336</v>
      </c>
      <c r="U60" s="9">
        <v>408</v>
      </c>
    </row>
    <row r="61" spans="13:21" ht="18.75" customHeight="1">
      <c r="M61" s="162"/>
      <c r="N61" s="161" t="s">
        <v>195</v>
      </c>
      <c r="O61" s="9">
        <v>5155</v>
      </c>
      <c r="P61" s="99">
        <f>SUM(R61:S61)</f>
        <v>669</v>
      </c>
      <c r="Q61" s="9">
        <v>345</v>
      </c>
      <c r="R61" s="9">
        <v>614</v>
      </c>
      <c r="S61" s="9">
        <v>55</v>
      </c>
      <c r="T61" s="15" t="s">
        <v>91</v>
      </c>
      <c r="U61" s="15" t="s">
        <v>91</v>
      </c>
    </row>
    <row r="62" spans="13:21" ht="18.75" customHeight="1">
      <c r="M62" s="162"/>
      <c r="N62" s="161"/>
      <c r="O62" s="160"/>
      <c r="P62" s="160"/>
      <c r="Q62" s="160"/>
      <c r="R62" s="160"/>
      <c r="S62" s="160"/>
      <c r="T62" s="160"/>
      <c r="U62" s="160"/>
    </row>
    <row r="63" spans="13:21" ht="18.75" customHeight="1">
      <c r="M63" s="159" t="s">
        <v>194</v>
      </c>
      <c r="N63" s="158"/>
      <c r="O63" s="29">
        <f>SUM(O64:O67)</f>
        <v>23700</v>
      </c>
      <c r="P63" s="29">
        <f>SUM(P64:P67)</f>
        <v>3270</v>
      </c>
      <c r="Q63" s="157" t="s">
        <v>91</v>
      </c>
      <c r="R63" s="29">
        <f>SUM(R64:R67)</f>
        <v>2772</v>
      </c>
      <c r="S63" s="29">
        <f>SUM(S64:S67)</f>
        <v>498</v>
      </c>
      <c r="T63" s="29">
        <f>SUM(T64:T67)</f>
        <v>8322</v>
      </c>
      <c r="U63" s="29">
        <f>SUM(U64:U67)</f>
        <v>872</v>
      </c>
    </row>
    <row r="64" spans="13:21" ht="18.75" customHeight="1">
      <c r="M64" s="162"/>
      <c r="N64" s="161" t="s">
        <v>193</v>
      </c>
      <c r="O64" s="9">
        <v>7069</v>
      </c>
      <c r="P64" s="99">
        <f>SUM(R64:S64)</f>
        <v>977</v>
      </c>
      <c r="Q64" s="15" t="s">
        <v>91</v>
      </c>
      <c r="R64" s="9">
        <v>855</v>
      </c>
      <c r="S64" s="9">
        <v>122</v>
      </c>
      <c r="T64" s="9">
        <v>1992</v>
      </c>
      <c r="U64" s="9">
        <v>169</v>
      </c>
    </row>
    <row r="65" spans="13:21" ht="18.75" customHeight="1">
      <c r="M65" s="162"/>
      <c r="N65" s="161" t="s">
        <v>192</v>
      </c>
      <c r="O65" s="9">
        <v>6086</v>
      </c>
      <c r="P65" s="99">
        <f>SUM(R65:S65)</f>
        <v>965</v>
      </c>
      <c r="Q65" s="15" t="s">
        <v>91</v>
      </c>
      <c r="R65" s="9">
        <v>849</v>
      </c>
      <c r="S65" s="9">
        <v>116</v>
      </c>
      <c r="T65" s="9">
        <v>1505</v>
      </c>
      <c r="U65" s="9">
        <v>104</v>
      </c>
    </row>
    <row r="66" spans="13:21" ht="18.75" customHeight="1">
      <c r="M66" s="162"/>
      <c r="N66" s="161" t="s">
        <v>191</v>
      </c>
      <c r="O66" s="9">
        <v>10545</v>
      </c>
      <c r="P66" s="99">
        <f>SUM(R66:S66)</f>
        <v>1328</v>
      </c>
      <c r="Q66" s="15" t="s">
        <v>91</v>
      </c>
      <c r="R66" s="9">
        <v>1068</v>
      </c>
      <c r="S66" s="9">
        <v>260</v>
      </c>
      <c r="T66" s="9">
        <v>393</v>
      </c>
      <c r="U66" s="9">
        <v>34</v>
      </c>
    </row>
    <row r="67" spans="13:21" ht="18.75" customHeight="1">
      <c r="M67" s="162"/>
      <c r="N67" s="161" t="s">
        <v>190</v>
      </c>
      <c r="O67" s="15" t="s">
        <v>91</v>
      </c>
      <c r="P67" s="15" t="s">
        <v>91</v>
      </c>
      <c r="Q67" s="15" t="s">
        <v>91</v>
      </c>
      <c r="R67" s="15" t="s">
        <v>91</v>
      </c>
      <c r="S67" s="15" t="s">
        <v>91</v>
      </c>
      <c r="T67" s="9">
        <v>4432</v>
      </c>
      <c r="U67" s="9">
        <v>565</v>
      </c>
    </row>
    <row r="68" spans="13:21" ht="18.75" customHeight="1">
      <c r="M68" s="162"/>
      <c r="N68" s="161"/>
      <c r="O68" s="160"/>
      <c r="P68" s="160"/>
      <c r="Q68" s="160"/>
      <c r="R68" s="160"/>
      <c r="S68" s="160"/>
      <c r="T68" s="160"/>
      <c r="U68" s="160"/>
    </row>
    <row r="69" spans="13:21" ht="18.75" customHeight="1">
      <c r="M69" s="159" t="s">
        <v>189</v>
      </c>
      <c r="N69" s="158"/>
      <c r="O69" s="29">
        <f>SUM(O70)</f>
        <v>7771</v>
      </c>
      <c r="P69" s="29">
        <f>SUM(P70)</f>
        <v>1350</v>
      </c>
      <c r="Q69" s="157" t="s">
        <v>91</v>
      </c>
      <c r="R69" s="29">
        <f>SUM(R70)</f>
        <v>1101</v>
      </c>
      <c r="S69" s="29">
        <f>SUM(S70)</f>
        <v>249</v>
      </c>
      <c r="T69" s="157" t="s">
        <v>91</v>
      </c>
      <c r="U69" s="157" t="s">
        <v>91</v>
      </c>
    </row>
    <row r="70" spans="13:21" ht="18.75" customHeight="1">
      <c r="M70" s="156"/>
      <c r="N70" s="155" t="s">
        <v>188</v>
      </c>
      <c r="O70" s="20">
        <v>7771</v>
      </c>
      <c r="P70" s="20">
        <f>SUM(R70:S70)</f>
        <v>1350</v>
      </c>
      <c r="Q70" s="154" t="s">
        <v>91</v>
      </c>
      <c r="R70" s="20">
        <v>1101</v>
      </c>
      <c r="S70" s="20">
        <v>249</v>
      </c>
      <c r="T70" s="154" t="s">
        <v>91</v>
      </c>
      <c r="U70" s="154" t="s">
        <v>91</v>
      </c>
    </row>
    <row r="71" spans="13:21" ht="18.75" customHeight="1">
      <c r="M71" s="4" t="s">
        <v>187</v>
      </c>
      <c r="N71" s="4"/>
      <c r="O71" s="4"/>
      <c r="P71" s="4"/>
      <c r="Q71" s="4"/>
      <c r="R71" s="4"/>
      <c r="S71" s="4"/>
      <c r="T71" s="4"/>
      <c r="U71" s="4"/>
    </row>
  </sheetData>
  <sheetProtection/>
  <mergeCells count="39">
    <mergeCell ref="M17:N17"/>
    <mergeCell ref="M18:N18"/>
    <mergeCell ref="M22:N22"/>
    <mergeCell ref="M21:N21"/>
    <mergeCell ref="M19:N19"/>
    <mergeCell ref="M20:N20"/>
    <mergeCell ref="M69:N69"/>
    <mergeCell ref="M26:N26"/>
    <mergeCell ref="M32:N32"/>
    <mergeCell ref="M42:N42"/>
    <mergeCell ref="M49:N49"/>
    <mergeCell ref="M55:N55"/>
    <mergeCell ref="S1:U1"/>
    <mergeCell ref="M3:U3"/>
    <mergeCell ref="M5:N7"/>
    <mergeCell ref="U6:U7"/>
    <mergeCell ref="O5:S5"/>
    <mergeCell ref="M63:N63"/>
    <mergeCell ref="M23:N23"/>
    <mergeCell ref="M14:N14"/>
    <mergeCell ref="M15:N15"/>
    <mergeCell ref="M16:N16"/>
    <mergeCell ref="S6:S7"/>
    <mergeCell ref="T6:T7"/>
    <mergeCell ref="M10:N10"/>
    <mergeCell ref="M11:N11"/>
    <mergeCell ref="M12:N12"/>
    <mergeCell ref="M8:N8"/>
    <mergeCell ref="M9:N9"/>
    <mergeCell ref="A3:I3"/>
    <mergeCell ref="I5:I6"/>
    <mergeCell ref="A5:A6"/>
    <mergeCell ref="B5:B6"/>
    <mergeCell ref="C5:H5"/>
    <mergeCell ref="T5:U5"/>
    <mergeCell ref="O6:O7"/>
    <mergeCell ref="P6:P7"/>
    <mergeCell ref="Q6:Q7"/>
    <mergeCell ref="R6:R7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尾村 国男</dc:creator>
  <cp:keywords/>
  <dc:description/>
  <cp:lastModifiedBy>yutaka-k</cp:lastModifiedBy>
  <cp:lastPrinted>2013-05-29T00:13:13Z</cp:lastPrinted>
  <dcterms:created xsi:type="dcterms:W3CDTF">1998-02-13T08:27:49Z</dcterms:created>
  <dcterms:modified xsi:type="dcterms:W3CDTF">2013-05-29T00:13:16Z</dcterms:modified>
  <cp:category/>
  <cp:version/>
  <cp:contentType/>
  <cp:contentStatus/>
</cp:coreProperties>
</file>