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8"/>
  </bookViews>
  <sheets>
    <sheet name="120" sheetId="1" r:id="rId1"/>
    <sheet name="122" sheetId="2" r:id="rId2"/>
    <sheet name="124" sheetId="3" r:id="rId3"/>
    <sheet name="126" sheetId="4" r:id="rId4"/>
    <sheet name="128" sheetId="5" r:id="rId5"/>
    <sheet name="130" sheetId="6" r:id="rId6"/>
    <sheet name="132" sheetId="7" r:id="rId7"/>
    <sheet name="134" sheetId="8" r:id="rId8"/>
    <sheet name="136" sheetId="9" r:id="rId9"/>
  </sheets>
  <definedNames>
    <definedName name="_xlnm.Print_Area" localSheetId="0">'120'!$A$1:$T$75</definedName>
    <definedName name="_xlnm.Print_Area" localSheetId="1">'122'!$A$1:$L$44</definedName>
    <definedName name="_xlnm.Print_Area" localSheetId="2">'124'!$A$1:$V$68</definedName>
    <definedName name="_xlnm.Print_Area" localSheetId="3">'126'!$A$1:$V$67</definedName>
    <definedName name="_xlnm.Print_Area" localSheetId="4">'128'!$A$1:$V$66</definedName>
    <definedName name="_xlnm.Print_Area" localSheetId="5">'130'!$A$1:$V$67</definedName>
    <definedName name="_xlnm.Print_Area" localSheetId="6">'132'!$A$1:$V$66</definedName>
    <definedName name="_xlnm.Print_Area" localSheetId="7">'134'!$A$1:$V$72</definedName>
    <definedName name="_xlnm.Print_Area" localSheetId="8">'136'!$A$1:$X$51</definedName>
  </definedNames>
  <calcPr fullCalcOnLoad="1"/>
</workbook>
</file>

<file path=xl/sharedStrings.xml><?xml version="1.0" encoding="utf-8"?>
<sst xmlns="http://schemas.openxmlformats.org/spreadsheetml/2006/main" count="2091" uniqueCount="521">
  <si>
    <t>％</t>
  </si>
  <si>
    <t>―</t>
  </si>
  <si>
    <t>X</t>
  </si>
  <si>
    <t>商　　　　　店　　　　　数</t>
  </si>
  <si>
    <t>年　間　商　品　販　売　額</t>
  </si>
  <si>
    <t>商　店　数</t>
  </si>
  <si>
    <t>構　成　比</t>
  </si>
  <si>
    <t>従 業 者 数</t>
  </si>
  <si>
    <t>年間商品販売額</t>
  </si>
  <si>
    <t>増減率</t>
  </si>
  <si>
    <t>店</t>
  </si>
  <si>
    <t>店</t>
  </si>
  <si>
    <t>人</t>
  </si>
  <si>
    <t>万円</t>
  </si>
  <si>
    <t>合計</t>
  </si>
  <si>
    <t>卸売業計</t>
  </si>
  <si>
    <t>卸売業（代理商、仲立業を除く）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</si>
  <si>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</si>
  <si>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</si>
  <si>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</si>
  <si>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</si>
  <si>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</si>
  <si>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</si>
  <si>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</si>
  <si>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</si>
  <si>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</si>
  <si>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</si>
  <si>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</si>
  <si>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</si>
  <si>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</si>
  <si>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</si>
  <si>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</si>
  <si>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</si>
  <si>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</si>
  <si>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小売業計</t>
  </si>
  <si>
    <t>各種商品小売業</t>
  </si>
  <si>
    <t>繊維・衣服・身の回り品小売業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</si>
  <si>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</si>
  <si>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</si>
  <si>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</si>
  <si>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</si>
  <si>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資料　石川県統計課「商業統計」</t>
  </si>
  <si>
    <t>産　　業　　分　　類</t>
  </si>
  <si>
    <t>平成6年</t>
  </si>
  <si>
    <t>9  年</t>
  </si>
  <si>
    <t>対平成6年増減</t>
  </si>
  <si>
    <t xml:space="preserve">   2　（　　）内は x の数値を含む。</t>
  </si>
  <si>
    <t>注 1　年間商品販売額、修理料・サービス料・仲立手数料は平成8年6月1日から平成9年5月31日までの1か年の実績である。</t>
  </si>
  <si>
    <t xml:space="preserve">(1)　産 業 分 類 別 商 店 数 、 従 業 者 数 、 年 間 商 品 販 売 額 （ 飲食店を除く ）（平成9年6月1日現在） </t>
  </si>
  <si>
    <t>実数</t>
  </si>
  <si>
    <t>120　商業及び貿易</t>
  </si>
  <si>
    <t>商業及び貿易　121</t>
  </si>
  <si>
    <t>―</t>
  </si>
  <si>
    <t>１１　　　商　　　　　業　　　　　及　　　　　び　　　　　貿　　　　　易</t>
  </si>
  <si>
    <t>69　　　　商　　　　　　　　　　　　　　　　業</t>
  </si>
  <si>
    <t>資料　石川県統計課「商業統計」</t>
  </si>
  <si>
    <t>注　  牛乳小売業、新聞小売業は開店、閉店時刻を調査していないので、含まれていない。</t>
  </si>
  <si>
    <t>（産業別構成比）</t>
  </si>
  <si>
    <t>（時間階級別構成比）</t>
  </si>
  <si>
    <t>家具・建具・じゅう器小売業</t>
  </si>
  <si>
    <t>―</t>
  </si>
  <si>
    <t>飲食料品小売業</t>
  </si>
  <si>
    <t>各種商品小売業</t>
  </si>
  <si>
    <t>％</t>
  </si>
  <si>
    <t>終　日　営　業</t>
  </si>
  <si>
    <t>14 時 間 以 上</t>
  </si>
  <si>
    <t>12時間以上14時間未満</t>
  </si>
  <si>
    <t>10時間以上12時間未満</t>
  </si>
  <si>
    <t>8時間以上10時間未満</t>
  </si>
  <si>
    <t>8　時　間　未　満</t>
  </si>
  <si>
    <t>計</t>
  </si>
  <si>
    <t>産業分類</t>
  </si>
  <si>
    <t>(2)　産業分類別営業時間階級別の商店数（平成9年6月1日現在）</t>
  </si>
  <si>
    <t>従　　　業　　　者　　　数</t>
  </si>
  <si>
    <t>資料　石川県統計課「商業統計」</t>
  </si>
  <si>
    <t xml:space="preserve">   2　自動車 (新車及び中古車）、牛乳、畳、建具、新聞の小売店及びガソリンスタンドは、売場面積を調査していないので、含まれていない。</t>
  </si>
  <si>
    <t>注 1　調査商店数とは、売場面積を調査している業種の商店数。</t>
  </si>
  <si>
    <t>他に分類されない小売業</t>
  </si>
  <si>
    <t xml:space="preserve">中 古 品 小 売 業 </t>
  </si>
  <si>
    <t>時計・眼鏡・光学機械小売業</t>
  </si>
  <si>
    <t>写真機・写真材料小売業</t>
  </si>
  <si>
    <t>スポーツ用品･がん具･娯楽用品･楽器小売業</t>
  </si>
  <si>
    <t>書籍・文房具小売業</t>
  </si>
  <si>
    <t>燃  料  小  売  業</t>
  </si>
  <si>
    <t xml:space="preserve">農 耕 用 品 小 売 業 </t>
  </si>
  <si>
    <t>医薬品・化粧品小売業</t>
  </si>
  <si>
    <t>その他のじゅう器小売業</t>
  </si>
  <si>
    <t>家庭用機械器具小売業</t>
  </si>
  <si>
    <t>陶磁器・ガラス器小売業</t>
  </si>
  <si>
    <t>金物・荒物小売業</t>
  </si>
  <si>
    <t>家具・建具・畳小売業</t>
  </si>
  <si>
    <t xml:space="preserve">自 転 車 小 売 業 </t>
  </si>
  <si>
    <t xml:space="preserve">自 動 車 小 売 業 </t>
  </si>
  <si>
    <t>その他の飲食料品小売業</t>
  </si>
  <si>
    <t>米 穀 類 小 売 業</t>
  </si>
  <si>
    <t>菓子・パン小売業</t>
  </si>
  <si>
    <t>野菜・果実小売業</t>
  </si>
  <si>
    <t>乾  物  小  売  業</t>
  </si>
  <si>
    <t>鮮  魚  小  売  業</t>
  </si>
  <si>
    <t>食  肉  小  売  業</t>
  </si>
  <si>
    <t>酒   小   売   業</t>
  </si>
  <si>
    <t>各種食料品小売業</t>
  </si>
  <si>
    <t>その他の繊維・衣服・身の回り品小売業</t>
  </si>
  <si>
    <t>靴・履物小売業</t>
  </si>
  <si>
    <t>婦人・子供服小売業</t>
  </si>
  <si>
    <t>男 子 服 小 売 業</t>
  </si>
  <si>
    <t>呉服・服地・寝具小売業</t>
  </si>
  <si>
    <t>その他の各種商品小売業</t>
  </si>
  <si>
    <t>百　　　貨　　　店</t>
  </si>
  <si>
    <t>小　　売　　業　　計</t>
  </si>
  <si>
    <t>㎡</t>
  </si>
  <si>
    <t>店</t>
  </si>
  <si>
    <t>9    年</t>
  </si>
  <si>
    <t>平成 6 年</t>
  </si>
  <si>
    <t>対 平成 6 年
増　 減 　率</t>
  </si>
  <si>
    <t>１店当たり売場面積</t>
  </si>
  <si>
    <t>対 平成 6 年　　　　増   減   率</t>
  </si>
  <si>
    <t>売　場　面　積</t>
  </si>
  <si>
    <t>調　査　商　店　数</t>
  </si>
  <si>
    <t xml:space="preserve">(3)　産業分類別売場面積（飲食店を除く）（平成9年6月1日現在） </t>
  </si>
  <si>
    <t>69　   商                     業 （つづき）</t>
  </si>
  <si>
    <t>商業及び貿易　123</t>
  </si>
  <si>
    <t>122　商業及び貿易</t>
  </si>
  <si>
    <t>構　　成　　比</t>
  </si>
  <si>
    <t>産　　　　業　　　　分　　　　類</t>
  </si>
  <si>
    <t>他に分類されないその他の小売業</t>
  </si>
  <si>
    <t>貴金属製品小売業(宝石を含む)</t>
  </si>
  <si>
    <t>建築材料小売業</t>
  </si>
  <si>
    <t>花・植木小売業</t>
  </si>
  <si>
    <t>たばこ・喫煙具専門小売業</t>
  </si>
  <si>
    <t>その他の中古品小売業</t>
  </si>
  <si>
    <t>骨とう品小売業</t>
  </si>
  <si>
    <t>中古品小売業（他に分類されないもの）</t>
  </si>
  <si>
    <t>楽器小売業</t>
  </si>
  <si>
    <t>がん具・娯楽用品小売業</t>
  </si>
  <si>
    <t>スポーツ用品小売業</t>
  </si>
  <si>
    <t>スポーツ用品・がん具・娯楽用品・楽器小売業</t>
  </si>
  <si>
    <t>紙・文房具小売業</t>
  </si>
  <si>
    <t>新聞小売業</t>
  </si>
  <si>
    <t>書籍・雑誌小売業</t>
  </si>
  <si>
    <t>燃料小売業(ガソリンスタンドを除く)</t>
  </si>
  <si>
    <t>ガソリンスタンド</t>
  </si>
  <si>
    <t>燃料小売業</t>
  </si>
  <si>
    <t>肥料・飼料小売業</t>
  </si>
  <si>
    <t>苗・種子小売業</t>
  </si>
  <si>
    <t>農耕用機械器具小売業</t>
  </si>
  <si>
    <t>農耕用品小売業</t>
  </si>
  <si>
    <t>化粧品小売業</t>
  </si>
  <si>
    <t>医薬品小売業</t>
  </si>
  <si>
    <t>その他の小売業</t>
  </si>
  <si>
    <t>家庭用機械器具小売業(家庭用電機機械器具は除く)</t>
  </si>
  <si>
    <t>家庭用電気機械器具小売業</t>
  </si>
  <si>
    <t>荒   物　 小　 売　 業</t>
  </si>
  <si>
    <t>金　　　物　　　小　　　売　　　業</t>
  </si>
  <si>
    <t>金　物　・　荒　物　小　売　業</t>
  </si>
  <si>
    <t>宗教用具小売業（製造小売でないもの）</t>
  </si>
  <si>
    <t>宗教用具小売業（製造小売）</t>
  </si>
  <si>
    <t>畳小売業（製造小売でないもの）</t>
  </si>
  <si>
    <t>畳小売業（製造小売）</t>
  </si>
  <si>
    <t>建具小売業（製造小売でないもの）</t>
  </si>
  <si>
    <t>建具小売業（製造小売）</t>
  </si>
  <si>
    <t>家具小売業（製造小売でないもの）</t>
  </si>
  <si>
    <t>家具小売業（製造小売）</t>
  </si>
  <si>
    <t>家具・じゅう器・家庭用機械器具小売業</t>
  </si>
  <si>
    <t>自転車小売業</t>
  </si>
  <si>
    <t>二輪自動車小売業（原動機付自転車を含む)</t>
  </si>
  <si>
    <t>自動車部分品・附属品小売業</t>
  </si>
  <si>
    <t>中古自動車小売業</t>
  </si>
  <si>
    <t>自動車（新車）小売業</t>
  </si>
  <si>
    <t>自動車小売業</t>
  </si>
  <si>
    <t>自 動 車 ・ 自 転 車 小 売 業</t>
  </si>
  <si>
    <t>他に分類されない飲食料品小売業</t>
  </si>
  <si>
    <t>豆腐･かまぼこ等加工食品小売業(製造小売でないもの)</t>
  </si>
  <si>
    <t>豆腐･かまぼこ等加工食品小売業(製造小売)</t>
  </si>
  <si>
    <t>茶　　小　　売　　業</t>
  </si>
  <si>
    <t>料　理　品　小　売　業</t>
  </si>
  <si>
    <t>牛　　乳　　小　　売　　業</t>
  </si>
  <si>
    <t>米　穀　類　小　売　業</t>
  </si>
  <si>
    <t>パン小売業（製造小売でないもの）</t>
  </si>
  <si>
    <t>パン小売業（製造小売）</t>
  </si>
  <si>
    <t>菓子小売業（製造小売でないもの）</t>
  </si>
  <si>
    <t>菓子小売業（製造小売）</t>
  </si>
  <si>
    <t xml:space="preserve">菓 子 ・ パ ン 小 売 業 </t>
  </si>
  <si>
    <t>果   実   小   売   業</t>
  </si>
  <si>
    <t>野   菜   小   売   業</t>
  </si>
  <si>
    <t xml:space="preserve">野 菜 ・ 果 実 小 売 業 </t>
  </si>
  <si>
    <t>乾　　物　　小　　売　　業</t>
  </si>
  <si>
    <t>鮮　　魚　　小　　売　　業</t>
  </si>
  <si>
    <t>食肉小売業（卵、鳥肉を除く）</t>
  </si>
  <si>
    <t>食　　肉　　小　　売　　業</t>
  </si>
  <si>
    <t>酒　　　小　　　売　　　業</t>
  </si>
  <si>
    <t>各　種　食　料　品　小　売　業</t>
  </si>
  <si>
    <t>飲　食　料　品　小　売　業</t>
  </si>
  <si>
    <t>他に分類されない織物･衣服･身の回り品小売業</t>
  </si>
  <si>
    <t>洋品雑貨・小間物小売業</t>
  </si>
  <si>
    <t>かばん・袋物小売業</t>
  </si>
  <si>
    <t>その他の繊維･衣服･身の回り品小売業</t>
  </si>
  <si>
    <t>履物小売業（靴を除く）</t>
  </si>
  <si>
    <t>靴　　小　　売　　業</t>
  </si>
  <si>
    <t>靴・履 き 物 小 売 業</t>
  </si>
  <si>
    <t>婦 人・子 供 服 小 売 業</t>
  </si>
  <si>
    <t>男子服小売業(製造小売でないもの)</t>
  </si>
  <si>
    <t>男子服小売業（製造小売）</t>
  </si>
  <si>
    <t>男　子　服　小　売　業</t>
  </si>
  <si>
    <t>寝　　具　　小　　売　　業</t>
  </si>
  <si>
    <t>呉　服 ・ 服　地　小　売　業</t>
  </si>
  <si>
    <t>繊維・衣服・身の回り品小売業</t>
  </si>
  <si>
    <t>その他の各種商品小売業(従業員が常時50人未満)</t>
  </si>
  <si>
    <t>百　　　　貨　　　　店</t>
  </si>
  <si>
    <t>各　種　商　品　小　売　業</t>
  </si>
  <si>
    <t>小　　　売　　　業　　　計</t>
  </si>
  <si>
    <t>―</t>
  </si>
  <si>
    <t>他に分類されないその他の卸売業</t>
  </si>
  <si>
    <t>貴金属製品卸売業（宝石を含む）</t>
  </si>
  <si>
    <t>た  ば  こ  卸  売  業</t>
  </si>
  <si>
    <t>スポーツ用品･娯楽用品･がん具卸売業</t>
  </si>
  <si>
    <t>肥 料 ・ 飼 料 卸 売 業</t>
  </si>
  <si>
    <t>薪   炭   卸   売   業</t>
  </si>
  <si>
    <t>金   物   卸   売   業</t>
  </si>
  <si>
    <t>紙 ・ 紙 製 品 卸 売 業</t>
  </si>
  <si>
    <t>他に分類されない卸売業</t>
  </si>
  <si>
    <t>代　理　商　、　仲　立　業</t>
  </si>
  <si>
    <t>合　成　洗　剤　卸　売　業</t>
  </si>
  <si>
    <t>化　粧　品　卸　売　業</t>
  </si>
  <si>
    <t>医　薬　用　品　卸　売　業</t>
  </si>
  <si>
    <t>医　薬　品　卸　売　業</t>
  </si>
  <si>
    <t>医 薬 品 ・ 化 粧 品 等 卸 売 業</t>
  </si>
  <si>
    <t>その他のじゅう器卸売業</t>
  </si>
  <si>
    <t>陶磁器・ガラス器卸売業</t>
  </si>
  <si>
    <t>室内装飾繊維品卸売業</t>
  </si>
  <si>
    <t>畳卸売業</t>
  </si>
  <si>
    <t>荒物卸売業</t>
  </si>
  <si>
    <t>家具・建具卸売業</t>
  </si>
  <si>
    <t>その他の卸売業</t>
  </si>
  <si>
    <t>医療用機械器具卸売業</t>
  </si>
  <si>
    <t>精密機械器具卸売業</t>
  </si>
  <si>
    <t>輸送用機械器具卸売業（自動車を除く）</t>
  </si>
  <si>
    <t>電気機械器具卸売業（家庭用を除く）</t>
  </si>
  <si>
    <t>家庭用電気機械器具卸売業</t>
  </si>
  <si>
    <t>自動車部分品・附属品卸売業</t>
  </si>
  <si>
    <t>自動車卸売業（二輪自動車を含む）</t>
  </si>
  <si>
    <t>その他の一般機器卸売業</t>
  </si>
  <si>
    <t>事務用機械器具卸売業</t>
  </si>
  <si>
    <t>金属加工機械卸売業</t>
  </si>
  <si>
    <t>建設機械・鉱山機械卸売業</t>
  </si>
  <si>
    <t>農業用機械器具卸売業</t>
  </si>
  <si>
    <t>機械器具卸売業</t>
  </si>
  <si>
    <t>その他の再生資源卸売業</t>
  </si>
  <si>
    <t>古紙卸売業</t>
  </si>
  <si>
    <t>非鉄金属スクラップ卸売業</t>
  </si>
  <si>
    <t>鉄スクラップ卸売業</t>
  </si>
  <si>
    <t>空瓶・空缶等空容器卸売業</t>
  </si>
  <si>
    <t>非鉄金属卸売業</t>
  </si>
  <si>
    <t>鉄鋼卸売業</t>
  </si>
  <si>
    <t>非金属鉱物卸売業</t>
  </si>
  <si>
    <t>金属鉱物卸売業</t>
  </si>
  <si>
    <t>石油卸売業</t>
  </si>
  <si>
    <t>石炭卸売業</t>
  </si>
  <si>
    <t>その他の化学製品卸売業</t>
  </si>
  <si>
    <t>火薬類卸売業</t>
  </si>
  <si>
    <t>油脂・ろう卸売業</t>
  </si>
  <si>
    <t>染料・顔料卸売業</t>
  </si>
  <si>
    <t>塗料卸売業</t>
  </si>
  <si>
    <t>その他の建築材料卸売業</t>
  </si>
  <si>
    <t>板ガラス卸売業</t>
  </si>
  <si>
    <t xml:space="preserve">セ メ ン ト 卸 売 業 </t>
  </si>
  <si>
    <t>木 材・竹 材 卸 売 業</t>
  </si>
  <si>
    <t>建 築 材 料 卸 売 業</t>
  </si>
  <si>
    <t>建築材料、鉱物・金属材料卸売業</t>
  </si>
  <si>
    <t>その他の食料・飲料卸売業</t>
  </si>
  <si>
    <t>茶　類　卸　売　業　</t>
  </si>
  <si>
    <t xml:space="preserve">清 涼 飲 料 卸 売 業 </t>
  </si>
  <si>
    <t>菓子・パン類卸売業</t>
  </si>
  <si>
    <t>缶詰・瓶詰食品卸売業</t>
  </si>
  <si>
    <t>乾　物　卸　売　業</t>
  </si>
  <si>
    <t>酒　類　卸　売　業</t>
  </si>
  <si>
    <t>味そ・しょう油卸売業</t>
  </si>
  <si>
    <t>砂　糖　卸　売　業　</t>
  </si>
  <si>
    <t xml:space="preserve">食 料・飲 料 卸 売 業 </t>
  </si>
  <si>
    <t>その他の農畜産物・水産物卸売業</t>
  </si>
  <si>
    <t>生 鮮 魚 介 卸 売 業</t>
  </si>
  <si>
    <t>食　肉　卸　売　業</t>
  </si>
  <si>
    <t>果　実　卸　売　業</t>
  </si>
  <si>
    <t>野　菜　卸　売　業</t>
  </si>
  <si>
    <t>雑穀・豆類卸売業</t>
  </si>
  <si>
    <t>米　麦　卸　売　業</t>
  </si>
  <si>
    <t>農畜産物・水産物卸売業</t>
  </si>
  <si>
    <t>飲　食　料　品　卸　売　業</t>
  </si>
  <si>
    <t>その他の衣服・身の回り品卸売業</t>
  </si>
  <si>
    <t>かばん・袋物卸売業</t>
  </si>
  <si>
    <t>履物卸売業(靴を除く)</t>
  </si>
  <si>
    <t>靴　　卸　　売　　業</t>
  </si>
  <si>
    <t>寝　具　類　卸　売　業</t>
  </si>
  <si>
    <t>下　着　類　卸　売　業</t>
  </si>
  <si>
    <t>婦人・子供服卸売業</t>
  </si>
  <si>
    <t>男　子　服　卸　売　業</t>
  </si>
  <si>
    <t>衣服・身の回り品卸売業</t>
  </si>
  <si>
    <t>織物卸売業(室内装飾繊維品を除く)</t>
  </si>
  <si>
    <t>糸    卸    売    業</t>
  </si>
  <si>
    <t>繊維原料卸売業(生糸、繭を除く)</t>
  </si>
  <si>
    <t>生  糸 ・ 繭  卸  売  業</t>
  </si>
  <si>
    <t>繊維品卸売業(衣服・身の回り品を除く)</t>
  </si>
  <si>
    <t xml:space="preserve">繊 維・衣 服 等 卸 売 業 </t>
  </si>
  <si>
    <t>その他の各種商品卸売業(従業員が常時100人未満)</t>
  </si>
  <si>
    <t>各種商品卸売業(従業員が常時100人以上)</t>
  </si>
  <si>
    <t xml:space="preserve">各 種 商 品 卸 売 業 </t>
  </si>
  <si>
    <t>卸　　売　　業　　計</t>
  </si>
  <si>
    <t>合　　　　　　　　　計</t>
  </si>
  <si>
    <t>万円</t>
  </si>
  <si>
    <t>人</t>
  </si>
  <si>
    <t>以　　上</t>
  </si>
  <si>
    <t>99 人</t>
  </si>
  <si>
    <t>49 人</t>
  </si>
  <si>
    <t>29 人</t>
  </si>
  <si>
    <t>19 人</t>
  </si>
  <si>
    <t>9 人</t>
  </si>
  <si>
    <t>4 人</t>
  </si>
  <si>
    <t>2 人</t>
  </si>
  <si>
    <t>（小売業のみ）</t>
  </si>
  <si>
    <t>女</t>
  </si>
  <si>
    <t>男</t>
  </si>
  <si>
    <t>計</t>
  </si>
  <si>
    <t>100 人</t>
  </si>
  <si>
    <t>50 ～</t>
  </si>
  <si>
    <t>30 ～</t>
  </si>
  <si>
    <t>20 ～</t>
  </si>
  <si>
    <t>10 ～</t>
  </si>
  <si>
    <t>5 ～</t>
  </si>
  <si>
    <t>3 ～</t>
  </si>
  <si>
    <t>1 ～</t>
  </si>
  <si>
    <t>個　人</t>
  </si>
  <si>
    <t>法　人</t>
  </si>
  <si>
    <t>常　　　　用</t>
  </si>
  <si>
    <t>家　　　　族</t>
  </si>
  <si>
    <t>従　　業　　者　　規　　模　　別</t>
  </si>
  <si>
    <t>経 営 組 織 別</t>
  </si>
  <si>
    <t>商品手持額</t>
  </si>
  <si>
    <t>そ の 他 の　　　　　　収　入　額</t>
  </si>
  <si>
    <t>従　　　　　業　　　　　者　　　　　数</t>
  </si>
  <si>
    <t>商　　　　　　　店　　　　　　　数</t>
  </si>
  <si>
    <t>産　　　　業　　　　分　　　　類</t>
  </si>
  <si>
    <t>(4)　　産業細分類別の商店数、従業者数、年間商品販売額、その他の収入額、商品手持額及び売場面積（飲食店を除く）（平成9年6月1日現在）</t>
  </si>
  <si>
    <t>69　   商                        業   （つづき）</t>
  </si>
  <si>
    <t>年　 　 間          商品販売額</t>
  </si>
  <si>
    <t>売 場 面 積</t>
  </si>
  <si>
    <t>注１　従業者数の家族は個人事業主及び家族従業者で、常用は有給役員及び常時雇用従業者である。</t>
  </si>
  <si>
    <t>　２　年間商品販売額、修理料・サービス料・仲立手数料は平成8年6月1日から平成9年5月31日までの１カ年間の実績である。</t>
  </si>
  <si>
    <t>124　商業及び貿易</t>
  </si>
  <si>
    <t>商業及び貿易　125</t>
  </si>
  <si>
    <t>126　商業及び貿易</t>
  </si>
  <si>
    <t>商業及び貿易  127</t>
  </si>
  <si>
    <t>(4)　　産業細分類別の商店数、従業者数、年間商品販売額、その他の収入額、商品手持額及び売場面積（飲食店を除く）（平成9年6月1日現在）（つづき）</t>
  </si>
  <si>
    <t>128　商業及び貿易</t>
  </si>
  <si>
    <t>商業及び貿易  129</t>
  </si>
  <si>
    <t>130　商業及び貿易</t>
  </si>
  <si>
    <t>商業及び貿易  131</t>
  </si>
  <si>
    <t>卵、鳥　肉　小　売　業</t>
  </si>
  <si>
    <t>132　商業及び貿易</t>
  </si>
  <si>
    <t>商業及び貿易  133</t>
  </si>
  <si>
    <t>注　  年間商品販売額は平成8年6月1日から平成9年5月31日までの1年間の実績である。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</si>
  <si>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</si>
  <si>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</si>
  <si>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</si>
  <si>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</si>
  <si>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</si>
  <si>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</si>
  <si>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</si>
  <si>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</si>
  <si>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</si>
  <si>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</si>
  <si>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</si>
  <si>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</si>
  <si>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</si>
  <si>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</si>
  <si>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</si>
  <si>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</si>
  <si>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</si>
  <si>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</si>
  <si>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</si>
  <si>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</si>
  <si>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</si>
  <si>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</si>
  <si>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</si>
  <si>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</si>
  <si>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</si>
  <si>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</si>
  <si>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</si>
  <si>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</si>
  <si>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</si>
  <si>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</si>
  <si>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</si>
  <si>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</si>
  <si>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</si>
  <si>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</si>
  <si>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</si>
  <si>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</si>
  <si>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</si>
  <si>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</si>
  <si>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</si>
  <si>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</si>
  <si>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</si>
  <si>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</si>
  <si>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</si>
  <si>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</si>
  <si>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</si>
  <si>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</si>
  <si>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</si>
  <si>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</si>
  <si>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</si>
  <si>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郡部計</t>
  </si>
  <si>
    <t>市部計</t>
  </si>
  <si>
    <t>合　計</t>
  </si>
  <si>
    <t>年間商品　　　　販 売 額</t>
  </si>
  <si>
    <t>従業者数</t>
  </si>
  <si>
    <t>小　売　業　計</t>
  </si>
  <si>
    <t>卸　売　業　計</t>
  </si>
  <si>
    <t>合　　　　　計</t>
  </si>
  <si>
    <t>市町村別</t>
  </si>
  <si>
    <t>（単位：店、人、万円）</t>
  </si>
  <si>
    <t>(5)　市町村別商店数、従業者数及び年間商品販売額（飲食店を除く）（平成9年6月1日現在）</t>
  </si>
  <si>
    <t>69　   商                    業 （つづき）</t>
  </si>
  <si>
    <t>134　商業及び貿易</t>
  </si>
  <si>
    <t>商 店 数</t>
  </si>
  <si>
    <t xml:space="preserve">― </t>
  </si>
  <si>
    <t>山中町</t>
  </si>
  <si>
    <t>駐車台数</t>
  </si>
  <si>
    <t>売場面積</t>
  </si>
  <si>
    <t>その他の　　　　　　収 入 額</t>
  </si>
  <si>
    <t>（単位：店、人、万円、㎡、台）</t>
  </si>
  <si>
    <t>商業及び貿易　135</t>
  </si>
  <si>
    <t>商    品                手持ち額</t>
  </si>
  <si>
    <t>(6)　市町村別大規模小売店舗内の小売商店数、従業者数及び年間商品販売額等（平成9年6月1日現在）</t>
  </si>
  <si>
    <t>※前回まで掲載した飲食店に関する数値は、調査中止により掲載をやめることとなった。</t>
  </si>
  <si>
    <t>資料　北陸財務局経済調査課「百貨店、主要スーパー等売上高調査」</t>
  </si>
  <si>
    <t>平成9年1月</t>
  </si>
  <si>
    <t>平 成 5 年</t>
  </si>
  <si>
    <t>そ の 他</t>
  </si>
  <si>
    <t>食堂・喫茶</t>
  </si>
  <si>
    <t>食  料  品</t>
  </si>
  <si>
    <t>家 庭 用 品</t>
  </si>
  <si>
    <t>身の回り品</t>
  </si>
  <si>
    <t>衣　料　品</t>
  </si>
  <si>
    <t>総　　　額</t>
  </si>
  <si>
    <t>年次及び月次</t>
  </si>
  <si>
    <t>（単位：百万円）</t>
  </si>
  <si>
    <t>(1)　　百　貨　店　売　上　高</t>
  </si>
  <si>
    <t>70　百　貨　店　及　び　ス　ー　パ　ー　売　上　高</t>
  </si>
  <si>
    <t>136　商業及び貿易</t>
  </si>
  <si>
    <t>資料　（社）北陸経済調査会「石川県輸出実態調査報告書」</t>
  </si>
  <si>
    <t xml:space="preserve">比　　　　　　　　率 </t>
  </si>
  <si>
    <t>そ　の　他</t>
  </si>
  <si>
    <t>(2)</t>
  </si>
  <si>
    <t>漆　　　器</t>
  </si>
  <si>
    <t>(1)</t>
  </si>
  <si>
    <t>そ　　の　　他</t>
  </si>
  <si>
    <t>その他の機械・部品</t>
  </si>
  <si>
    <t>(7)</t>
  </si>
  <si>
    <t>輸送用機械</t>
  </si>
  <si>
    <t>(6)</t>
  </si>
  <si>
    <t>電 気 機 械</t>
  </si>
  <si>
    <t>(5)</t>
  </si>
  <si>
    <t>(4)</t>
  </si>
  <si>
    <t>繊 維 機 械</t>
  </si>
  <si>
    <t>(3)</t>
  </si>
  <si>
    <t>金属加工機械</t>
  </si>
  <si>
    <t>建 設 機 械</t>
  </si>
  <si>
    <t>機  械  器  具</t>
  </si>
  <si>
    <t>鉄  鋼 ・ 金  属</t>
  </si>
  <si>
    <t>そ   の   他</t>
  </si>
  <si>
    <t>九  谷  焼</t>
  </si>
  <si>
    <t>洋飲食器</t>
  </si>
  <si>
    <t>陶  磁  器</t>
  </si>
  <si>
    <t>耐火断熱レンガ</t>
  </si>
  <si>
    <t>窯  業  製  品</t>
  </si>
  <si>
    <t>化  学  製  品</t>
  </si>
  <si>
    <t xml:space="preserve">紙 製 品・印 刷 </t>
  </si>
  <si>
    <t>メ リ ヤ ス</t>
  </si>
  <si>
    <t>縫  製  品</t>
  </si>
  <si>
    <t>繊 維 雑 品</t>
  </si>
  <si>
    <t>漁      網</t>
  </si>
  <si>
    <t>〃</t>
  </si>
  <si>
    <t>合繊繊維織物</t>
  </si>
  <si>
    <t>アセテート織物</t>
  </si>
  <si>
    <t>キュプラ織物</t>
  </si>
  <si>
    <t>ビスコース人絹織物</t>
  </si>
  <si>
    <t>絹  織  物</t>
  </si>
  <si>
    <t>千㎡</t>
  </si>
  <si>
    <t>織      物</t>
  </si>
  <si>
    <t>t</t>
  </si>
  <si>
    <t>合  繊  糸</t>
  </si>
  <si>
    <t>…</t>
  </si>
  <si>
    <t>繊    維    品</t>
  </si>
  <si>
    <t>Ｘ</t>
  </si>
  <si>
    <t>食品加工品</t>
  </si>
  <si>
    <t>不   明</t>
  </si>
  <si>
    <t>オセアニア</t>
  </si>
  <si>
    <t>アフリカ</t>
  </si>
  <si>
    <t>南アメリカ</t>
  </si>
  <si>
    <t>北アメリカ</t>
  </si>
  <si>
    <t>ヨーロッパ</t>
  </si>
  <si>
    <t>ア ジ ア</t>
  </si>
  <si>
    <t>金 額 計</t>
  </si>
  <si>
    <t>数   量</t>
  </si>
  <si>
    <t>品　　　　目　　　　別</t>
  </si>
  <si>
    <t>（単位：金額　万円）</t>
  </si>
  <si>
    <t>71  　品　目　別　仕　向　地　別　輸　出　実　績（平成9年）</t>
  </si>
  <si>
    <t>商業及び貿易　137</t>
  </si>
  <si>
    <t>食料品加工機械(充填含む)</t>
  </si>
  <si>
    <t>単位</t>
  </si>
  <si>
    <t>食　料　品</t>
  </si>
  <si>
    <t>年次及び月次</t>
  </si>
  <si>
    <t>(2)　　ス ー パ ー 売 上 高</t>
  </si>
  <si>
    <t>70　百 貨 店 及 び ス ー パ ー 売 上 高（つづき）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</si>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</sst>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.0"/>
    <numFmt numFmtId="186" formatCode="\(#,##0.00\)"/>
    <numFmt numFmtId="187" formatCode="\(#,##0.0\)"/>
    <numFmt numFmtId="188" formatCode="\(#,##0\)"/>
    <numFmt numFmtId="189" formatCode="#,##0_ ;[Red]\-#,##0\ "/>
    <numFmt numFmtId="190" formatCode="#,##0.0_ "/>
    <numFmt numFmtId="191" formatCode="#,##0.0_);[Red]\(#,##0.0\)"/>
  </numFmts>
  <fonts count="4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NumberFormat="1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38" fontId="0" fillId="0" borderId="0" xfId="48" applyFont="1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188" fontId="0" fillId="0" borderId="0" xfId="48" applyNumberFormat="1" applyFont="1" applyFill="1" applyBorder="1" applyAlignment="1" applyProtection="1">
      <alignment horizontal="right" vertical="center"/>
      <protection/>
    </xf>
    <xf numFmtId="188" fontId="0" fillId="0" borderId="0" xfId="48" applyNumberFormat="1" applyFont="1" applyFill="1" applyAlignment="1" quotePrefix="1">
      <alignment horizontal="right" vertical="center"/>
    </xf>
    <xf numFmtId="187" fontId="0" fillId="0" borderId="0" xfId="48" applyNumberFormat="1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38" fontId="0" fillId="0" borderId="14" xfId="48" applyNumberFormat="1" applyFont="1" applyFill="1" applyBorder="1" applyAlignment="1">
      <alignment vertical="center"/>
    </xf>
    <xf numFmtId="184" fontId="0" fillId="0" borderId="14" xfId="0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88" fontId="3" fillId="0" borderId="0" xfId="48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/>
    </xf>
    <xf numFmtId="187" fontId="0" fillId="0" borderId="14" xfId="48" applyNumberFormat="1" applyFont="1" applyFill="1" applyBorder="1" applyAlignment="1" quotePrefix="1">
      <alignment horizontal="right"/>
    </xf>
    <xf numFmtId="38" fontId="0" fillId="0" borderId="14" xfId="48" applyNumberFormat="1" applyFont="1" applyFill="1" applyBorder="1" applyAlignment="1">
      <alignment horizontal="right"/>
    </xf>
    <xf numFmtId="187" fontId="0" fillId="0" borderId="21" xfId="48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187" fontId="0" fillId="0" borderId="0" xfId="48" applyNumberFormat="1" applyFont="1" applyFill="1" applyAlignment="1" quotePrefix="1">
      <alignment horizontal="right"/>
    </xf>
    <xf numFmtId="38" fontId="0" fillId="0" borderId="0" xfId="48" applyNumberFormat="1" applyFont="1" applyFill="1" applyAlignment="1">
      <alignment horizontal="right"/>
    </xf>
    <xf numFmtId="187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distributed"/>
    </xf>
    <xf numFmtId="38" fontId="0" fillId="0" borderId="0" xfId="48" applyFont="1" applyFill="1" applyAlignment="1">
      <alignment horizontal="right"/>
    </xf>
    <xf numFmtId="38" fontId="0" fillId="0" borderId="22" xfId="48" applyNumberFormat="1" applyFont="1" applyFill="1" applyBorder="1" applyAlignment="1">
      <alignment horizontal="right"/>
    </xf>
    <xf numFmtId="187" fontId="0" fillId="0" borderId="22" xfId="48" applyNumberFormat="1" applyFont="1" applyFill="1" applyBorder="1" applyAlignment="1" quotePrefix="1">
      <alignment horizontal="right"/>
    </xf>
    <xf numFmtId="18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38" fontId="3" fillId="0" borderId="0" xfId="48" applyFont="1" applyFill="1" applyAlignment="1" quotePrefix="1">
      <alignment horizontal="left"/>
    </xf>
    <xf numFmtId="187" fontId="3" fillId="0" borderId="0" xfId="48" applyNumberFormat="1" applyFont="1" applyFill="1" applyAlignment="1" quotePrefix="1">
      <alignment horizontal="right"/>
    </xf>
    <xf numFmtId="187" fontId="3" fillId="0" borderId="0" xfId="48" applyNumberFormat="1" applyFont="1" applyFill="1" applyAlignment="1" quotePrefix="1">
      <alignment horizontal="left"/>
    </xf>
    <xf numFmtId="187" fontId="3" fillId="0" borderId="22" xfId="48" applyNumberFormat="1" applyFont="1" applyFill="1" applyBorder="1" applyAlignment="1" quotePrefix="1">
      <alignment horizontal="right"/>
    </xf>
    <xf numFmtId="0" fontId="3" fillId="0" borderId="12" xfId="0" applyFont="1" applyFill="1" applyBorder="1" applyAlignment="1">
      <alignment horizontal="distributed"/>
    </xf>
    <xf numFmtId="187" fontId="3" fillId="0" borderId="0" xfId="48" applyNumberFormat="1" applyFont="1" applyFill="1" applyBorder="1" applyAlignment="1" applyProtection="1">
      <alignment horizontal="right" vertical="center"/>
      <protection/>
    </xf>
    <xf numFmtId="38" fontId="3" fillId="0" borderId="0" xfId="48" applyFont="1" applyFill="1" applyAlignment="1">
      <alignment horizontal="right"/>
    </xf>
    <xf numFmtId="38" fontId="3" fillId="0" borderId="0" xfId="48" applyNumberFormat="1" applyFont="1" applyFill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0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84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84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34" xfId="0" applyFill="1" applyBorder="1" applyAlignment="1" applyProtection="1">
      <alignment horizontal="centerContinuous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37" fontId="0" fillId="0" borderId="27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14" xfId="0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3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37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distributed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6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/>
      <protection/>
    </xf>
    <xf numFmtId="0" fontId="0" fillId="0" borderId="26" xfId="0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37" xfId="0" applyNumberFormat="1" applyFont="1" applyFill="1" applyBorder="1" applyAlignment="1" applyProtection="1">
      <alignment/>
      <protection/>
    </xf>
    <xf numFmtId="0" fontId="28" fillId="0" borderId="26" xfId="0" applyFont="1" applyFill="1" applyBorder="1" applyAlignment="1" applyProtection="1">
      <alignment horizontal="distributed"/>
      <protection/>
    </xf>
    <xf numFmtId="0" fontId="28" fillId="0" borderId="0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distributed"/>
      <protection/>
    </xf>
    <xf numFmtId="0" fontId="28" fillId="0" borderId="26" xfId="0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 quotePrefix="1">
      <alignment horizontal="right"/>
      <protection/>
    </xf>
    <xf numFmtId="37" fontId="3" fillId="0" borderId="0" xfId="0" applyNumberFormat="1" applyFont="1" applyFill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 horizontal="distributed"/>
      <protection/>
    </xf>
    <xf numFmtId="38" fontId="0" fillId="0" borderId="0" xfId="48" applyFont="1" applyFill="1" applyAlignment="1" applyProtection="1">
      <alignment/>
      <protection/>
    </xf>
    <xf numFmtId="38" fontId="0" fillId="0" borderId="26" xfId="48" applyFont="1" applyFill="1" applyBorder="1" applyAlignment="1">
      <alignment horizontal="distributed"/>
    </xf>
    <xf numFmtId="38" fontId="0" fillId="0" borderId="0" xfId="48" applyFont="1" applyFill="1" applyBorder="1" applyAlignment="1" applyProtection="1">
      <alignment horizontal="distributed"/>
      <protection/>
    </xf>
    <xf numFmtId="38" fontId="3" fillId="0" borderId="26" xfId="48" applyFont="1" applyFill="1" applyBorder="1" applyAlignment="1" applyProtection="1">
      <alignment horizontal="distributed"/>
      <protection/>
    </xf>
    <xf numFmtId="38" fontId="3" fillId="0" borderId="0" xfId="48" applyFont="1" applyFill="1" applyAlignment="1" applyProtection="1">
      <alignment/>
      <protection/>
    </xf>
    <xf numFmtId="38" fontId="3" fillId="0" borderId="0" xfId="48" applyFont="1" applyFill="1" applyBorder="1" applyAlignment="1" applyProtection="1">
      <alignment horizontal="right"/>
      <protection/>
    </xf>
    <xf numFmtId="38" fontId="3" fillId="0" borderId="26" xfId="48" applyFont="1" applyFill="1" applyBorder="1" applyAlignment="1" applyProtection="1">
      <alignment horizontal="distributed"/>
      <protection/>
    </xf>
    <xf numFmtId="38" fontId="3" fillId="0" borderId="0" xfId="48" applyFont="1" applyFill="1" applyAlignment="1" applyProtection="1">
      <alignment horizontal="distributed"/>
      <protection/>
    </xf>
    <xf numFmtId="38" fontId="0" fillId="0" borderId="0" xfId="48" applyFont="1" applyFill="1" applyAlignment="1" applyProtection="1">
      <alignment horizontal="right"/>
      <protection/>
    </xf>
    <xf numFmtId="38" fontId="3" fillId="0" borderId="0" xfId="48" applyFont="1" applyFill="1" applyBorder="1" applyAlignment="1" applyProtection="1">
      <alignment/>
      <protection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/>
    </xf>
    <xf numFmtId="0" fontId="0" fillId="0" borderId="26" xfId="0" applyFill="1" applyBorder="1" applyAlignment="1" applyProtection="1">
      <alignment horizontal="distributed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distributed"/>
      <protection/>
    </xf>
    <xf numFmtId="37" fontId="0" fillId="0" borderId="44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8" fontId="0" fillId="0" borderId="10" xfId="48" applyFont="1" applyFill="1" applyBorder="1" applyAlignment="1" applyProtection="1">
      <alignment/>
      <protection/>
    </xf>
    <xf numFmtId="38" fontId="0" fillId="0" borderId="43" xfId="48" applyFont="1" applyFill="1" applyBorder="1" applyAlignment="1" applyProtection="1">
      <alignment horizontal="distributed"/>
      <protection/>
    </xf>
    <xf numFmtId="38" fontId="0" fillId="0" borderId="10" xfId="48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distributed"/>
      <protection/>
    </xf>
    <xf numFmtId="0" fontId="3" fillId="0" borderId="46" xfId="0" applyFont="1" applyFill="1" applyBorder="1" applyAlignment="1" applyProtection="1">
      <alignment horizontal="distributed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25" xfId="0" applyFont="1" applyFill="1" applyBorder="1" applyAlignment="1" applyProtection="1" quotePrefix="1">
      <alignment horizontal="left" indent="2"/>
      <protection/>
    </xf>
    <xf numFmtId="0" fontId="0" fillId="0" borderId="26" xfId="0" applyFont="1" applyFill="1" applyBorder="1" applyAlignment="1" applyProtection="1" quotePrefix="1">
      <alignment horizontal="left" indent="2"/>
      <protection/>
    </xf>
    <xf numFmtId="0" fontId="0" fillId="0" borderId="26" xfId="0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 quotePrefix="1">
      <alignment horizontal="left" indent="2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84" fontId="0" fillId="0" borderId="14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37" xfId="48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38" fontId="0" fillId="0" borderId="37" xfId="48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 quotePrefix="1">
      <alignment horizontal="left" indent="2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zoomScale="80" zoomScaleNormal="80" zoomScalePageLayoutView="0" workbookViewId="0" topLeftCell="A50">
      <selection activeCell="A85" sqref="A85"/>
    </sheetView>
  </sheetViews>
  <sheetFormatPr defaultColWidth="8.796875" defaultRowHeight="15"/>
  <cols>
    <col min="1" max="1" width="2.09765625" style="1" customWidth="1"/>
    <col min="2" max="2" width="31.19921875" style="1" customWidth="1"/>
    <col min="3" max="8" width="9.8984375" style="1" customWidth="1"/>
    <col min="9" max="10" width="12" style="1" bestFit="1" customWidth="1"/>
    <col min="11" max="13" width="9.8984375" style="1" customWidth="1"/>
    <col min="14" max="14" width="10" style="1" customWidth="1"/>
    <col min="15" max="15" width="14.69921875" style="1" customWidth="1"/>
    <col min="16" max="16" width="16.19921875" style="1" bestFit="1" customWidth="1"/>
    <col min="17" max="18" width="9.8984375" style="1" customWidth="1"/>
    <col min="19" max="19" width="15.69921875" style="1" customWidth="1"/>
    <col min="20" max="20" width="9.8984375" style="1" customWidth="1"/>
    <col min="21" max="16384" width="9" style="1" customWidth="1"/>
  </cols>
  <sheetData>
    <row r="1" spans="1:20" ht="14.25">
      <c r="A1" s="57" t="s">
        <v>50</v>
      </c>
      <c r="S1" s="58" t="s">
        <v>51</v>
      </c>
      <c r="T1" s="59"/>
    </row>
    <row r="3" spans="1:20" ht="18.75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8.7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3" customFormat="1" ht="17.2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4.25">
      <c r="A6" s="64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ht="15" thickBot="1"/>
    <row r="8" spans="1:20" s="5" customFormat="1" ht="14.25">
      <c r="A8" s="48" t="s">
        <v>42</v>
      </c>
      <c r="B8" s="49"/>
      <c r="C8" s="54" t="s">
        <v>3</v>
      </c>
      <c r="D8" s="55"/>
      <c r="E8" s="55"/>
      <c r="F8" s="55"/>
      <c r="G8" s="55"/>
      <c r="H8" s="56"/>
      <c r="I8" s="104" t="s">
        <v>73</v>
      </c>
      <c r="J8" s="55"/>
      <c r="K8" s="55"/>
      <c r="L8" s="55"/>
      <c r="M8" s="55"/>
      <c r="N8" s="56"/>
      <c r="O8" s="43" t="s">
        <v>4</v>
      </c>
      <c r="P8" s="43"/>
      <c r="Q8" s="43"/>
      <c r="R8" s="43"/>
      <c r="S8" s="43"/>
      <c r="T8" s="43"/>
    </row>
    <row r="9" spans="1:20" s="5" customFormat="1" ht="14.25" customHeight="1">
      <c r="A9" s="50"/>
      <c r="B9" s="51"/>
      <c r="C9" s="40" t="s">
        <v>5</v>
      </c>
      <c r="D9" s="40"/>
      <c r="E9" s="40" t="s">
        <v>6</v>
      </c>
      <c r="F9" s="40"/>
      <c r="G9" s="46" t="s">
        <v>45</v>
      </c>
      <c r="H9" s="47"/>
      <c r="I9" s="40" t="s">
        <v>7</v>
      </c>
      <c r="J9" s="40"/>
      <c r="K9" s="40" t="s">
        <v>6</v>
      </c>
      <c r="L9" s="40"/>
      <c r="M9" s="41" t="s">
        <v>45</v>
      </c>
      <c r="N9" s="40"/>
      <c r="O9" s="40" t="s">
        <v>8</v>
      </c>
      <c r="P9" s="40"/>
      <c r="Q9" s="40" t="s">
        <v>6</v>
      </c>
      <c r="R9" s="40"/>
      <c r="S9" s="44" t="s">
        <v>45</v>
      </c>
      <c r="T9" s="45"/>
    </row>
    <row r="10" spans="1:20" s="5" customFormat="1" ht="14.25">
      <c r="A10" s="52"/>
      <c r="B10" s="53"/>
      <c r="C10" s="7" t="s">
        <v>43</v>
      </c>
      <c r="D10" s="7" t="s">
        <v>44</v>
      </c>
      <c r="E10" s="7" t="s">
        <v>43</v>
      </c>
      <c r="F10" s="7" t="s">
        <v>44</v>
      </c>
      <c r="G10" s="7" t="s">
        <v>49</v>
      </c>
      <c r="H10" s="6" t="s">
        <v>9</v>
      </c>
      <c r="I10" s="7" t="s">
        <v>43</v>
      </c>
      <c r="J10" s="7" t="s">
        <v>44</v>
      </c>
      <c r="K10" s="7" t="s">
        <v>43</v>
      </c>
      <c r="L10" s="7" t="s">
        <v>44</v>
      </c>
      <c r="M10" s="7" t="s">
        <v>49</v>
      </c>
      <c r="N10" s="6" t="s">
        <v>9</v>
      </c>
      <c r="O10" s="7" t="s">
        <v>43</v>
      </c>
      <c r="P10" s="7" t="s">
        <v>44</v>
      </c>
      <c r="Q10" s="7" t="s">
        <v>43</v>
      </c>
      <c r="R10" s="7" t="s">
        <v>44</v>
      </c>
      <c r="S10" s="7" t="s">
        <v>49</v>
      </c>
      <c r="T10" s="2" t="s">
        <v>9</v>
      </c>
    </row>
    <row r="11" spans="2:20" s="5" customFormat="1" ht="14.25">
      <c r="B11" s="8"/>
      <c r="C11" s="9" t="s">
        <v>10</v>
      </c>
      <c r="D11" s="9" t="s">
        <v>10</v>
      </c>
      <c r="E11" s="9" t="s">
        <v>0</v>
      </c>
      <c r="F11" s="9" t="s">
        <v>0</v>
      </c>
      <c r="G11" s="10" t="s">
        <v>11</v>
      </c>
      <c r="H11" s="9" t="s">
        <v>0</v>
      </c>
      <c r="I11" s="10" t="s">
        <v>12</v>
      </c>
      <c r="J11" s="10" t="s">
        <v>12</v>
      </c>
      <c r="K11" s="9" t="s">
        <v>0</v>
      </c>
      <c r="L11" s="9" t="s">
        <v>0</v>
      </c>
      <c r="M11" s="10" t="s">
        <v>12</v>
      </c>
      <c r="N11" s="9" t="s">
        <v>0</v>
      </c>
      <c r="O11" s="10" t="s">
        <v>13</v>
      </c>
      <c r="P11" s="10" t="s">
        <v>13</v>
      </c>
      <c r="Q11" s="10" t="s">
        <v>0</v>
      </c>
      <c r="R11" s="10" t="s">
        <v>0</v>
      </c>
      <c r="S11" s="10" t="s">
        <v>13</v>
      </c>
      <c r="T11" s="9" t="s">
        <v>0</v>
      </c>
    </row>
    <row r="12" spans="1:20" s="12" customFormat="1" ht="14.25">
      <c r="A12" s="42" t="s">
        <v>14</v>
      </c>
      <c r="B12" s="39"/>
      <c r="C12" s="14">
        <f>SUM(C14,C35)</f>
        <v>21138</v>
      </c>
      <c r="D12" s="14">
        <f>SUM(D14,D35)</f>
        <v>19964</v>
      </c>
      <c r="E12" s="11" t="s">
        <v>52</v>
      </c>
      <c r="F12" s="11" t="s">
        <v>52</v>
      </c>
      <c r="G12" s="15">
        <f>D12-C12</f>
        <v>-1174</v>
      </c>
      <c r="H12" s="16">
        <f>100*G12/C12</f>
        <v>-5.553978616709244</v>
      </c>
      <c r="I12" s="14">
        <f>SUM(I14,I35)</f>
        <v>117854</v>
      </c>
      <c r="J12" s="14">
        <f>SUM(J14,J35)</f>
        <v>118147</v>
      </c>
      <c r="K12" s="11" t="s">
        <v>52</v>
      </c>
      <c r="L12" s="11" t="s">
        <v>52</v>
      </c>
      <c r="M12" s="15">
        <f>J12-I12</f>
        <v>293</v>
      </c>
      <c r="N12" s="16">
        <f>100*M12/I12</f>
        <v>0.24861269027780133</v>
      </c>
      <c r="O12" s="14">
        <f>SUM(O14,O35)</f>
        <v>519542391</v>
      </c>
      <c r="P12" s="14">
        <f>SUM(P14,P35)</f>
        <v>547490588</v>
      </c>
      <c r="Q12" s="11" t="s">
        <v>52</v>
      </c>
      <c r="R12" s="11" t="s">
        <v>52</v>
      </c>
      <c r="S12" s="15">
        <f>P12-O12</f>
        <v>27948197</v>
      </c>
      <c r="T12" s="16">
        <f>100*S12/O12</f>
        <v>5.379387223091869</v>
      </c>
    </row>
    <row r="13" spans="2:20" s="12" customFormat="1" ht="14.25">
      <c r="B13" s="13"/>
      <c r="C13" s="14"/>
      <c r="D13" s="14"/>
      <c r="G13" s="15"/>
      <c r="H13" s="16"/>
      <c r="I13" s="14"/>
      <c r="J13" s="14"/>
      <c r="M13" s="15"/>
      <c r="N13" s="16"/>
      <c r="O13" s="14"/>
      <c r="P13" s="14"/>
      <c r="S13" s="15"/>
      <c r="T13" s="16"/>
    </row>
    <row r="14" spans="1:20" s="12" customFormat="1" ht="14.25">
      <c r="A14" s="42" t="s">
        <v>15</v>
      </c>
      <c r="B14" s="39"/>
      <c r="C14" s="14">
        <f>SUM(C16,C32)</f>
        <v>4801</v>
      </c>
      <c r="D14" s="14">
        <f>SUM(D16,D32)</f>
        <v>4530</v>
      </c>
      <c r="E14" s="36">
        <f>100*C14/C$14</f>
        <v>100</v>
      </c>
      <c r="F14" s="36">
        <f>100*D14/D$14</f>
        <v>100</v>
      </c>
      <c r="G14" s="15">
        <f>D14-C14</f>
        <v>-271</v>
      </c>
      <c r="H14" s="16">
        <f>100*G14/C14</f>
        <v>-5.644657363049364</v>
      </c>
      <c r="I14" s="14">
        <f>SUM(I16,I32)</f>
        <v>44901</v>
      </c>
      <c r="J14" s="14">
        <f>SUM(J16,J32)</f>
        <v>44287</v>
      </c>
      <c r="K14" s="36">
        <f>100*I14/I$14</f>
        <v>100</v>
      </c>
      <c r="L14" s="36">
        <f>100*J14/J$14</f>
        <v>100</v>
      </c>
      <c r="M14" s="15">
        <f>J14-I14</f>
        <v>-614</v>
      </c>
      <c r="N14" s="16">
        <f>100*M14/I14</f>
        <v>-1.3674528406939712</v>
      </c>
      <c r="O14" s="14">
        <f>SUM(O16,O32)</f>
        <v>380486331</v>
      </c>
      <c r="P14" s="14">
        <f>SUM(P16,P32)</f>
        <v>399918169</v>
      </c>
      <c r="Q14" s="36">
        <f>100*O14/O$14</f>
        <v>100</v>
      </c>
      <c r="R14" s="36">
        <f>100*P14/P$14</f>
        <v>100</v>
      </c>
      <c r="S14" s="15">
        <f>P14-O14</f>
        <v>19431838</v>
      </c>
      <c r="T14" s="16">
        <f>100*S14/O14</f>
        <v>5.107105411363648</v>
      </c>
    </row>
    <row r="15" spans="2:20" s="12" customFormat="1" ht="14.25">
      <c r="B15" s="13"/>
      <c r="C15" s="14"/>
      <c r="D15" s="14"/>
      <c r="G15" s="15"/>
      <c r="H15" s="16"/>
      <c r="I15" s="14"/>
      <c r="J15" s="14"/>
      <c r="M15" s="15"/>
      <c r="N15" s="16"/>
      <c r="O15" s="14"/>
      <c r="P15" s="14"/>
      <c r="S15" s="15"/>
      <c r="T15" s="16"/>
    </row>
    <row r="16" spans="1:20" s="12" customFormat="1" ht="14.25">
      <c r="A16" s="39" t="s">
        <v>16</v>
      </c>
      <c r="B16" s="39"/>
      <c r="C16" s="14">
        <f>SUM(C17:C31,C33)</f>
        <v>4799</v>
      </c>
      <c r="D16" s="14">
        <f>SUM(D17:D31,D33)</f>
        <v>4529</v>
      </c>
      <c r="E16" s="36">
        <f aca="true" t="shared" si="0" ref="E16:E33">100*C16/C$14</f>
        <v>99.95834201208082</v>
      </c>
      <c r="F16" s="36">
        <f aca="true" t="shared" si="1" ref="F16:F33">100*D16/D$14</f>
        <v>99.97792494481236</v>
      </c>
      <c r="G16" s="15">
        <f aca="true" t="shared" si="2" ref="G16:G41">D16-C16</f>
        <v>-270</v>
      </c>
      <c r="H16" s="16">
        <f aca="true" t="shared" si="3" ref="H16:H41">100*G16/C16</f>
        <v>-5.626172119191498</v>
      </c>
      <c r="I16" s="37">
        <f>SUM(I17:I31,I33)</f>
        <v>44901</v>
      </c>
      <c r="J16" s="37">
        <f>SUM(J17:J31,J33)</f>
        <v>44287</v>
      </c>
      <c r="K16" s="38">
        <f aca="true" t="shared" si="4" ref="K16:K33">100*I16/I$14</f>
        <v>100</v>
      </c>
      <c r="L16" s="38">
        <f aca="true" t="shared" si="5" ref="L16:L33">100*J16/J$14</f>
        <v>100</v>
      </c>
      <c r="M16" s="37">
        <f aca="true" t="shared" si="6" ref="M16:M33">J16-I16</f>
        <v>-614</v>
      </c>
      <c r="N16" s="38">
        <f aca="true" t="shared" si="7" ref="N16:N33">100*M16/I16</f>
        <v>-1.3674528406939712</v>
      </c>
      <c r="O16" s="14">
        <f>SUM(O17:O31,O33)</f>
        <v>380486331</v>
      </c>
      <c r="P16" s="14">
        <f>SUM(P17:P31,P33)</f>
        <v>399918169</v>
      </c>
      <c r="Q16" s="36">
        <f aca="true" t="shared" si="8" ref="Q16:Q33">100*O16/O$14</f>
        <v>100</v>
      </c>
      <c r="R16" s="36">
        <f aca="true" t="shared" si="9" ref="R16:R33">100*P16/P$14</f>
        <v>100</v>
      </c>
      <c r="S16" s="15">
        <f aca="true" t="shared" si="10" ref="S16:S33">P16-O16</f>
        <v>19431838</v>
      </c>
      <c r="T16" s="16">
        <f aca="true" t="shared" si="11" ref="T16:T33">100*S16/O16</f>
        <v>5.107105411363648</v>
      </c>
    </row>
    <row r="17" spans="2:20" s="5" customFormat="1" ht="14.25">
      <c r="B17" s="17" t="s">
        <v>17</v>
      </c>
      <c r="C17" s="22">
        <v>11</v>
      </c>
      <c r="D17" s="22">
        <v>7</v>
      </c>
      <c r="E17" s="25">
        <f t="shared" si="0"/>
        <v>0.22911893355550927</v>
      </c>
      <c r="F17" s="25">
        <f t="shared" si="1"/>
        <v>0.1545253863134658</v>
      </c>
      <c r="G17" s="23">
        <f t="shared" si="2"/>
        <v>-4</v>
      </c>
      <c r="H17" s="24">
        <f t="shared" si="3"/>
        <v>-36.36363636363637</v>
      </c>
      <c r="I17" s="22">
        <v>165</v>
      </c>
      <c r="J17" s="22">
        <v>83</v>
      </c>
      <c r="K17" s="25">
        <f t="shared" si="4"/>
        <v>0.367475111912875</v>
      </c>
      <c r="L17" s="25">
        <f t="shared" si="5"/>
        <v>0.18741391378959965</v>
      </c>
      <c r="M17" s="23">
        <f t="shared" si="6"/>
        <v>-82</v>
      </c>
      <c r="N17" s="24">
        <f t="shared" si="7"/>
        <v>-49.696969696969695</v>
      </c>
      <c r="O17" s="22">
        <v>4927137</v>
      </c>
      <c r="P17" s="22">
        <v>481386</v>
      </c>
      <c r="Q17" s="25">
        <f t="shared" si="8"/>
        <v>1.2949576892947567</v>
      </c>
      <c r="R17" s="25">
        <f t="shared" si="9"/>
        <v>0.12037112522387049</v>
      </c>
      <c r="S17" s="23">
        <f t="shared" si="10"/>
        <v>-4445751</v>
      </c>
      <c r="T17" s="24">
        <f t="shared" si="11"/>
        <v>-90.22990430345249</v>
      </c>
    </row>
    <row r="18" spans="2:20" s="5" customFormat="1" ht="14.25">
      <c r="B18" s="17" t="s">
        <v>18</v>
      </c>
      <c r="C18" s="22">
        <v>165</v>
      </c>
      <c r="D18" s="22">
        <v>144</v>
      </c>
      <c r="E18" s="25">
        <f t="shared" si="0"/>
        <v>3.436784003332639</v>
      </c>
      <c r="F18" s="25">
        <f t="shared" si="1"/>
        <v>3.1788079470198674</v>
      </c>
      <c r="G18" s="23">
        <f t="shared" si="2"/>
        <v>-21</v>
      </c>
      <c r="H18" s="24">
        <f t="shared" si="3"/>
        <v>-12.727272727272727</v>
      </c>
      <c r="I18" s="22">
        <v>1229</v>
      </c>
      <c r="J18" s="22">
        <v>904</v>
      </c>
      <c r="K18" s="25">
        <f t="shared" si="4"/>
        <v>2.7371328032783233</v>
      </c>
      <c r="L18" s="25">
        <f t="shared" si="5"/>
        <v>2.041231061033712</v>
      </c>
      <c r="M18" s="23">
        <f t="shared" si="6"/>
        <v>-325</v>
      </c>
      <c r="N18" s="24">
        <f t="shared" si="7"/>
        <v>-26.444263628966638</v>
      </c>
      <c r="O18" s="22">
        <v>31414527</v>
      </c>
      <c r="P18" s="22">
        <v>29387374</v>
      </c>
      <c r="Q18" s="25">
        <f t="shared" si="8"/>
        <v>8.256414078643997</v>
      </c>
      <c r="R18" s="25">
        <f t="shared" si="9"/>
        <v>7.34834680641879</v>
      </c>
      <c r="S18" s="23">
        <f t="shared" si="10"/>
        <v>-2027153</v>
      </c>
      <c r="T18" s="24">
        <f t="shared" si="11"/>
        <v>-6.452915875511988</v>
      </c>
    </row>
    <row r="19" spans="2:20" s="5" customFormat="1" ht="14.25">
      <c r="B19" s="17" t="s">
        <v>19</v>
      </c>
      <c r="C19" s="22">
        <v>247</v>
      </c>
      <c r="D19" s="22">
        <v>240</v>
      </c>
      <c r="E19" s="25">
        <f t="shared" si="0"/>
        <v>5.144761508019163</v>
      </c>
      <c r="F19" s="25">
        <f t="shared" si="1"/>
        <v>5.298013245033113</v>
      </c>
      <c r="G19" s="23">
        <f t="shared" si="2"/>
        <v>-7</v>
      </c>
      <c r="H19" s="24">
        <f t="shared" si="3"/>
        <v>-2.834008097165992</v>
      </c>
      <c r="I19" s="22">
        <v>2408</v>
      </c>
      <c r="J19" s="22">
        <v>2357</v>
      </c>
      <c r="K19" s="25">
        <f t="shared" si="4"/>
        <v>5.362909512037594</v>
      </c>
      <c r="L19" s="25">
        <f t="shared" si="5"/>
        <v>5.322103551832366</v>
      </c>
      <c r="M19" s="23">
        <f t="shared" si="6"/>
        <v>-51</v>
      </c>
      <c r="N19" s="24">
        <f t="shared" si="7"/>
        <v>-2.117940199335548</v>
      </c>
      <c r="O19" s="22">
        <v>11226207</v>
      </c>
      <c r="P19" s="22">
        <v>9186035</v>
      </c>
      <c r="Q19" s="25">
        <f t="shared" si="8"/>
        <v>2.950488909941945</v>
      </c>
      <c r="R19" s="25">
        <f t="shared" si="9"/>
        <v>2.296978660151847</v>
      </c>
      <c r="S19" s="23">
        <f t="shared" si="10"/>
        <v>-2040172</v>
      </c>
      <c r="T19" s="24">
        <f t="shared" si="11"/>
        <v>-18.173297534955484</v>
      </c>
    </row>
    <row r="20" spans="2:20" s="5" customFormat="1" ht="14.25">
      <c r="B20" s="17" t="s">
        <v>20</v>
      </c>
      <c r="C20" s="22">
        <v>367</v>
      </c>
      <c r="D20" s="22">
        <v>345</v>
      </c>
      <c r="E20" s="25">
        <f t="shared" si="0"/>
        <v>7.644240783170173</v>
      </c>
      <c r="F20" s="25">
        <f t="shared" si="1"/>
        <v>7.6158940397351</v>
      </c>
      <c r="G20" s="23">
        <f t="shared" si="2"/>
        <v>-22</v>
      </c>
      <c r="H20" s="24">
        <f t="shared" si="3"/>
        <v>-5.994550408719346</v>
      </c>
      <c r="I20" s="22">
        <v>4487</v>
      </c>
      <c r="J20" s="22">
        <v>4425</v>
      </c>
      <c r="K20" s="25">
        <f t="shared" si="4"/>
        <v>9.993095922139819</v>
      </c>
      <c r="L20" s="25">
        <f t="shared" si="5"/>
        <v>9.991645403843114</v>
      </c>
      <c r="M20" s="23">
        <f t="shared" si="6"/>
        <v>-62</v>
      </c>
      <c r="N20" s="24">
        <f t="shared" si="7"/>
        <v>-1.3817695564965455</v>
      </c>
      <c r="O20" s="22">
        <v>50124094</v>
      </c>
      <c r="P20" s="22">
        <v>47493610</v>
      </c>
      <c r="Q20" s="25">
        <f t="shared" si="8"/>
        <v>13.173691120062864</v>
      </c>
      <c r="R20" s="25">
        <f t="shared" si="9"/>
        <v>11.875832028026714</v>
      </c>
      <c r="S20" s="23">
        <f t="shared" si="10"/>
        <v>-2630484</v>
      </c>
      <c r="T20" s="24">
        <f t="shared" si="11"/>
        <v>-5.2479432346448</v>
      </c>
    </row>
    <row r="21" spans="2:20" s="5" customFormat="1" ht="14.25">
      <c r="B21" s="17" t="s">
        <v>21</v>
      </c>
      <c r="C21" s="22">
        <v>608</v>
      </c>
      <c r="D21" s="22">
        <v>575</v>
      </c>
      <c r="E21" s="25">
        <f t="shared" si="0"/>
        <v>12.664028327431785</v>
      </c>
      <c r="F21" s="25">
        <f t="shared" si="1"/>
        <v>12.693156732891833</v>
      </c>
      <c r="G21" s="23">
        <f t="shared" si="2"/>
        <v>-33</v>
      </c>
      <c r="H21" s="24">
        <f t="shared" si="3"/>
        <v>-5.427631578947368</v>
      </c>
      <c r="I21" s="22">
        <v>6242</v>
      </c>
      <c r="J21" s="22">
        <v>5878</v>
      </c>
      <c r="K21" s="25">
        <f t="shared" si="4"/>
        <v>13.90169483975858</v>
      </c>
      <c r="L21" s="25">
        <f t="shared" si="5"/>
        <v>13.27251789464177</v>
      </c>
      <c r="M21" s="23">
        <f t="shared" si="6"/>
        <v>-364</v>
      </c>
      <c r="N21" s="24">
        <f t="shared" si="7"/>
        <v>-5.831464274271067</v>
      </c>
      <c r="O21" s="22">
        <v>60674144</v>
      </c>
      <c r="P21" s="22">
        <v>63312093</v>
      </c>
      <c r="Q21" s="25">
        <f t="shared" si="8"/>
        <v>15.94647141213596</v>
      </c>
      <c r="R21" s="25">
        <f t="shared" si="9"/>
        <v>15.831261969995667</v>
      </c>
      <c r="S21" s="23">
        <f t="shared" si="10"/>
        <v>2637949</v>
      </c>
      <c r="T21" s="24">
        <f t="shared" si="11"/>
        <v>4.347731712539694</v>
      </c>
    </row>
    <row r="22" spans="2:20" s="5" customFormat="1" ht="14.25">
      <c r="B22" s="17" t="s">
        <v>22</v>
      </c>
      <c r="C22" s="22">
        <v>528</v>
      </c>
      <c r="D22" s="22">
        <v>500</v>
      </c>
      <c r="E22" s="25">
        <f t="shared" si="0"/>
        <v>10.997708810664445</v>
      </c>
      <c r="F22" s="25">
        <f t="shared" si="1"/>
        <v>11.037527593818984</v>
      </c>
      <c r="G22" s="23">
        <f t="shared" si="2"/>
        <v>-28</v>
      </c>
      <c r="H22" s="24">
        <f t="shared" si="3"/>
        <v>-5.303030303030303</v>
      </c>
      <c r="I22" s="22">
        <v>3884</v>
      </c>
      <c r="J22" s="22">
        <v>3861</v>
      </c>
      <c r="K22" s="25">
        <f t="shared" si="4"/>
        <v>8.65014142224004</v>
      </c>
      <c r="L22" s="25">
        <f t="shared" si="5"/>
        <v>8.718133989658364</v>
      </c>
      <c r="M22" s="23">
        <f t="shared" si="6"/>
        <v>-23</v>
      </c>
      <c r="N22" s="24">
        <f t="shared" si="7"/>
        <v>-0.592173017507724</v>
      </c>
      <c r="O22" s="22">
        <v>27550910</v>
      </c>
      <c r="P22" s="22">
        <v>33140407</v>
      </c>
      <c r="Q22" s="25">
        <f t="shared" si="8"/>
        <v>7.240972343892165</v>
      </c>
      <c r="R22" s="25">
        <f t="shared" si="9"/>
        <v>8.286797042221906</v>
      </c>
      <c r="S22" s="23">
        <f t="shared" si="10"/>
        <v>5589497</v>
      </c>
      <c r="T22" s="24">
        <f t="shared" si="11"/>
        <v>20.28788522774747</v>
      </c>
    </row>
    <row r="23" spans="2:20" s="5" customFormat="1" ht="14.25">
      <c r="B23" s="17" t="s">
        <v>23</v>
      </c>
      <c r="C23" s="22">
        <v>163</v>
      </c>
      <c r="D23" s="22">
        <v>155</v>
      </c>
      <c r="E23" s="25">
        <f t="shared" si="0"/>
        <v>3.3951260154134557</v>
      </c>
      <c r="F23" s="25">
        <f t="shared" si="1"/>
        <v>3.4216335540838854</v>
      </c>
      <c r="G23" s="23">
        <f t="shared" si="2"/>
        <v>-8</v>
      </c>
      <c r="H23" s="24">
        <f t="shared" si="3"/>
        <v>-4.9079754601226995</v>
      </c>
      <c r="I23" s="22">
        <v>1321</v>
      </c>
      <c r="J23" s="22">
        <v>1181</v>
      </c>
      <c r="K23" s="25">
        <f t="shared" si="4"/>
        <v>2.942028017193381</v>
      </c>
      <c r="L23" s="25">
        <f t="shared" si="5"/>
        <v>2.6666967733194844</v>
      </c>
      <c r="M23" s="23">
        <f t="shared" si="6"/>
        <v>-140</v>
      </c>
      <c r="N23" s="24">
        <f t="shared" si="7"/>
        <v>-10.598031794095382</v>
      </c>
      <c r="O23" s="22">
        <v>9244955</v>
      </c>
      <c r="P23" s="22">
        <v>9418232</v>
      </c>
      <c r="Q23" s="25">
        <f t="shared" si="8"/>
        <v>2.429773226202967</v>
      </c>
      <c r="R23" s="25">
        <f t="shared" si="9"/>
        <v>2.355039788152261</v>
      </c>
      <c r="S23" s="23">
        <f t="shared" si="10"/>
        <v>173277</v>
      </c>
      <c r="T23" s="24">
        <f t="shared" si="11"/>
        <v>1.8742871111865878</v>
      </c>
    </row>
    <row r="24" spans="2:20" s="5" customFormat="1" ht="14.25">
      <c r="B24" s="17" t="s">
        <v>24</v>
      </c>
      <c r="C24" s="22">
        <v>172</v>
      </c>
      <c r="D24" s="22">
        <v>165</v>
      </c>
      <c r="E24" s="25">
        <f t="shared" si="0"/>
        <v>3.582586961049781</v>
      </c>
      <c r="F24" s="25">
        <f t="shared" si="1"/>
        <v>3.642384105960265</v>
      </c>
      <c r="G24" s="23">
        <f t="shared" si="2"/>
        <v>-7</v>
      </c>
      <c r="H24" s="24">
        <f t="shared" si="3"/>
        <v>-4.069767441860465</v>
      </c>
      <c r="I24" s="22">
        <v>2426</v>
      </c>
      <c r="J24" s="22">
        <v>2092</v>
      </c>
      <c r="K24" s="25">
        <f t="shared" si="4"/>
        <v>5.402997706064453</v>
      </c>
      <c r="L24" s="25">
        <f t="shared" si="5"/>
        <v>4.723733827082439</v>
      </c>
      <c r="M24" s="23">
        <f t="shared" si="6"/>
        <v>-334</v>
      </c>
      <c r="N24" s="24">
        <f t="shared" si="7"/>
        <v>-13.767518549051937</v>
      </c>
      <c r="O24" s="22">
        <v>37769264</v>
      </c>
      <c r="P24" s="22">
        <v>38723699</v>
      </c>
      <c r="Q24" s="25">
        <f t="shared" si="8"/>
        <v>9.926575785451805</v>
      </c>
      <c r="R24" s="25">
        <f t="shared" si="9"/>
        <v>9.682905654631561</v>
      </c>
      <c r="S24" s="23">
        <f t="shared" si="10"/>
        <v>954435</v>
      </c>
      <c r="T24" s="24">
        <f t="shared" si="11"/>
        <v>2.5270150882474174</v>
      </c>
    </row>
    <row r="25" spans="2:20" s="5" customFormat="1" ht="14.25">
      <c r="B25" s="17" t="s">
        <v>25</v>
      </c>
      <c r="C25" s="22">
        <v>113</v>
      </c>
      <c r="D25" s="22">
        <v>96</v>
      </c>
      <c r="E25" s="25">
        <f t="shared" si="0"/>
        <v>2.3536763174338677</v>
      </c>
      <c r="F25" s="25">
        <f t="shared" si="1"/>
        <v>2.119205298013245</v>
      </c>
      <c r="G25" s="23">
        <f t="shared" si="2"/>
        <v>-17</v>
      </c>
      <c r="H25" s="24">
        <f t="shared" si="3"/>
        <v>-15.044247787610619</v>
      </c>
      <c r="I25" s="22">
        <v>550</v>
      </c>
      <c r="J25" s="22">
        <v>517</v>
      </c>
      <c r="K25" s="25">
        <f t="shared" si="4"/>
        <v>1.2249170397095832</v>
      </c>
      <c r="L25" s="25">
        <f t="shared" si="5"/>
        <v>1.167385463002687</v>
      </c>
      <c r="M25" s="23">
        <f t="shared" si="6"/>
        <v>-33</v>
      </c>
      <c r="N25" s="24">
        <f t="shared" si="7"/>
        <v>-6</v>
      </c>
      <c r="O25" s="22">
        <v>801208</v>
      </c>
      <c r="P25" s="22">
        <v>873510</v>
      </c>
      <c r="Q25" s="25">
        <f t="shared" si="8"/>
        <v>0.21057471312944484</v>
      </c>
      <c r="R25" s="25">
        <f t="shared" si="9"/>
        <v>0.21842218426440135</v>
      </c>
      <c r="S25" s="23">
        <f t="shared" si="10"/>
        <v>72302</v>
      </c>
      <c r="T25" s="24">
        <f t="shared" si="11"/>
        <v>9.02412357340416</v>
      </c>
    </row>
    <row r="26" spans="2:20" s="5" customFormat="1" ht="14.25">
      <c r="B26" s="17" t="s">
        <v>26</v>
      </c>
      <c r="C26" s="22">
        <v>583</v>
      </c>
      <c r="D26" s="22">
        <v>497</v>
      </c>
      <c r="E26" s="25">
        <f t="shared" si="0"/>
        <v>12.143303478441991</v>
      </c>
      <c r="F26" s="25">
        <f t="shared" si="1"/>
        <v>10.97130242825607</v>
      </c>
      <c r="G26" s="23">
        <f t="shared" si="2"/>
        <v>-86</v>
      </c>
      <c r="H26" s="24">
        <f t="shared" si="3"/>
        <v>-14.751286449399657</v>
      </c>
      <c r="I26" s="22">
        <v>4712</v>
      </c>
      <c r="J26" s="22">
        <v>4501</v>
      </c>
      <c r="K26" s="25">
        <f t="shared" si="4"/>
        <v>10.494198347475557</v>
      </c>
      <c r="L26" s="25">
        <f t="shared" si="5"/>
        <v>10.16325332490347</v>
      </c>
      <c r="M26" s="23">
        <f t="shared" si="6"/>
        <v>-211</v>
      </c>
      <c r="N26" s="24">
        <f t="shared" si="7"/>
        <v>-4.477928692699491</v>
      </c>
      <c r="O26" s="22">
        <v>28972100</v>
      </c>
      <c r="P26" s="22">
        <v>30091189</v>
      </c>
      <c r="Q26" s="25">
        <f t="shared" si="8"/>
        <v>7.614491675392144</v>
      </c>
      <c r="R26" s="25">
        <f t="shared" si="9"/>
        <v>7.524336559962595</v>
      </c>
      <c r="S26" s="23">
        <f t="shared" si="10"/>
        <v>1119089</v>
      </c>
      <c r="T26" s="24">
        <f t="shared" si="11"/>
        <v>3.862643715850767</v>
      </c>
    </row>
    <row r="27" spans="2:20" s="5" customFormat="1" ht="14.25">
      <c r="B27" s="17" t="s">
        <v>27</v>
      </c>
      <c r="C27" s="22">
        <v>220</v>
      </c>
      <c r="D27" s="22">
        <v>236</v>
      </c>
      <c r="E27" s="25">
        <f t="shared" si="0"/>
        <v>4.5823786711101855</v>
      </c>
      <c r="F27" s="25">
        <f t="shared" si="1"/>
        <v>5.209713024282561</v>
      </c>
      <c r="G27" s="23">
        <f t="shared" si="2"/>
        <v>16</v>
      </c>
      <c r="H27" s="24">
        <f t="shared" si="3"/>
        <v>7.2727272727272725</v>
      </c>
      <c r="I27" s="22">
        <v>2783</v>
      </c>
      <c r="J27" s="22">
        <v>3074</v>
      </c>
      <c r="K27" s="25">
        <f t="shared" si="4"/>
        <v>6.198080220930492</v>
      </c>
      <c r="L27" s="25">
        <f t="shared" si="5"/>
        <v>6.941088807099149</v>
      </c>
      <c r="M27" s="23">
        <f t="shared" si="6"/>
        <v>291</v>
      </c>
      <c r="N27" s="24">
        <f t="shared" si="7"/>
        <v>10.456342076895437</v>
      </c>
      <c r="O27" s="22">
        <v>16501827</v>
      </c>
      <c r="P27" s="22">
        <v>23810986</v>
      </c>
      <c r="Q27" s="25">
        <f t="shared" si="8"/>
        <v>4.337035434789377</v>
      </c>
      <c r="R27" s="25">
        <f t="shared" si="9"/>
        <v>5.953964547182151</v>
      </c>
      <c r="S27" s="23">
        <f t="shared" si="10"/>
        <v>7309159</v>
      </c>
      <c r="T27" s="24">
        <f t="shared" si="11"/>
        <v>44.29302888704384</v>
      </c>
    </row>
    <row r="28" spans="2:20" s="5" customFormat="1" ht="14.25">
      <c r="B28" s="17" t="s">
        <v>28</v>
      </c>
      <c r="C28" s="22">
        <v>314</v>
      </c>
      <c r="D28" s="22">
        <v>308</v>
      </c>
      <c r="E28" s="25">
        <f t="shared" si="0"/>
        <v>6.54030410331181</v>
      </c>
      <c r="F28" s="25">
        <f t="shared" si="1"/>
        <v>6.799116997792495</v>
      </c>
      <c r="G28" s="23">
        <f t="shared" si="2"/>
        <v>-6</v>
      </c>
      <c r="H28" s="24">
        <f t="shared" si="3"/>
        <v>-1.910828025477707</v>
      </c>
      <c r="I28" s="22">
        <v>3657</v>
      </c>
      <c r="J28" s="22">
        <v>4568</v>
      </c>
      <c r="K28" s="25">
        <f t="shared" si="4"/>
        <v>8.144584753123539</v>
      </c>
      <c r="L28" s="25">
        <f t="shared" si="5"/>
        <v>10.314539255311942</v>
      </c>
      <c r="M28" s="23">
        <f t="shared" si="6"/>
        <v>911</v>
      </c>
      <c r="N28" s="24">
        <f t="shared" si="7"/>
        <v>24.911129340989884</v>
      </c>
      <c r="O28" s="22">
        <v>37419826</v>
      </c>
      <c r="P28" s="22">
        <v>51609639</v>
      </c>
      <c r="Q28" s="25">
        <f t="shared" si="8"/>
        <v>9.834735955337118</v>
      </c>
      <c r="R28" s="25">
        <f t="shared" si="9"/>
        <v>12.905049832832177</v>
      </c>
      <c r="S28" s="23">
        <f t="shared" si="10"/>
        <v>14189813</v>
      </c>
      <c r="T28" s="24">
        <f t="shared" si="11"/>
        <v>37.9205745104213</v>
      </c>
    </row>
    <row r="29" spans="2:20" s="5" customFormat="1" ht="14.25">
      <c r="B29" s="17" t="s">
        <v>29</v>
      </c>
      <c r="C29" s="22">
        <v>146</v>
      </c>
      <c r="D29" s="22">
        <v>141</v>
      </c>
      <c r="E29" s="25">
        <f t="shared" si="0"/>
        <v>3.041033118100396</v>
      </c>
      <c r="F29" s="25">
        <f t="shared" si="1"/>
        <v>3.1125827814569536</v>
      </c>
      <c r="G29" s="23">
        <f t="shared" si="2"/>
        <v>-5</v>
      </c>
      <c r="H29" s="24">
        <f t="shared" si="3"/>
        <v>-3.4246575342465753</v>
      </c>
      <c r="I29" s="22">
        <v>1093</v>
      </c>
      <c r="J29" s="22">
        <v>1177</v>
      </c>
      <c r="K29" s="25">
        <f t="shared" si="4"/>
        <v>2.4342442261864994</v>
      </c>
      <c r="L29" s="25">
        <f t="shared" si="5"/>
        <v>2.6576647774742024</v>
      </c>
      <c r="M29" s="23">
        <f t="shared" si="6"/>
        <v>84</v>
      </c>
      <c r="N29" s="24">
        <f t="shared" si="7"/>
        <v>7.685269899359561</v>
      </c>
      <c r="O29" s="22">
        <v>6927266</v>
      </c>
      <c r="P29" s="22">
        <v>7033297</v>
      </c>
      <c r="Q29" s="25">
        <f t="shared" si="8"/>
        <v>1.8206346550725365</v>
      </c>
      <c r="R29" s="25">
        <f t="shared" si="9"/>
        <v>1.758684037183617</v>
      </c>
      <c r="S29" s="23">
        <f t="shared" si="10"/>
        <v>106031</v>
      </c>
      <c r="T29" s="24">
        <f t="shared" si="11"/>
        <v>1.5306327200370247</v>
      </c>
    </row>
    <row r="30" spans="2:20" s="5" customFormat="1" ht="14.25">
      <c r="B30" s="17" t="s">
        <v>30</v>
      </c>
      <c r="C30" s="22">
        <v>443</v>
      </c>
      <c r="D30" s="22">
        <v>425</v>
      </c>
      <c r="E30" s="25">
        <f t="shared" si="0"/>
        <v>9.227244324099146</v>
      </c>
      <c r="F30" s="25">
        <f t="shared" si="1"/>
        <v>9.381898454746137</v>
      </c>
      <c r="G30" s="23">
        <f t="shared" si="2"/>
        <v>-18</v>
      </c>
      <c r="H30" s="24">
        <f t="shared" si="3"/>
        <v>-4.063205417607223</v>
      </c>
      <c r="I30" s="22">
        <v>3206</v>
      </c>
      <c r="J30" s="22">
        <v>2945</v>
      </c>
      <c r="K30" s="25">
        <f t="shared" si="4"/>
        <v>7.14015278056168</v>
      </c>
      <c r="L30" s="25">
        <f t="shared" si="5"/>
        <v>6.649806941088807</v>
      </c>
      <c r="M30" s="23">
        <f t="shared" si="6"/>
        <v>-261</v>
      </c>
      <c r="N30" s="24">
        <f t="shared" si="7"/>
        <v>-8.140985651902682</v>
      </c>
      <c r="O30" s="22">
        <v>11466938</v>
      </c>
      <c r="P30" s="22">
        <v>11338488</v>
      </c>
      <c r="Q30" s="25">
        <f t="shared" si="8"/>
        <v>3.013758199897068</v>
      </c>
      <c r="R30" s="25">
        <f t="shared" si="9"/>
        <v>2.835202018540948</v>
      </c>
      <c r="S30" s="23">
        <f t="shared" si="10"/>
        <v>-128450</v>
      </c>
      <c r="T30" s="24">
        <f t="shared" si="11"/>
        <v>-1.120176981858627</v>
      </c>
    </row>
    <row r="31" spans="2:20" s="5" customFormat="1" ht="14.25">
      <c r="B31" s="17" t="s">
        <v>31</v>
      </c>
      <c r="C31" s="22">
        <v>236</v>
      </c>
      <c r="D31" s="22">
        <v>225</v>
      </c>
      <c r="E31" s="25">
        <f t="shared" si="0"/>
        <v>4.915642574463654</v>
      </c>
      <c r="F31" s="25">
        <f t="shared" si="1"/>
        <v>4.966887417218543</v>
      </c>
      <c r="G31" s="23">
        <f t="shared" si="2"/>
        <v>-11</v>
      </c>
      <c r="H31" s="24">
        <f t="shared" si="3"/>
        <v>-4.661016949152542</v>
      </c>
      <c r="I31" s="22">
        <v>2991</v>
      </c>
      <c r="J31" s="22">
        <v>3032</v>
      </c>
      <c r="K31" s="25">
        <f t="shared" si="4"/>
        <v>6.661321574129752</v>
      </c>
      <c r="L31" s="25">
        <f t="shared" si="5"/>
        <v>6.846252850723689</v>
      </c>
      <c r="M31" s="23">
        <f t="shared" si="6"/>
        <v>41</v>
      </c>
      <c r="N31" s="24">
        <f t="shared" si="7"/>
        <v>1.3707790036776997</v>
      </c>
      <c r="O31" s="22">
        <v>18978466</v>
      </c>
      <c r="P31" s="22">
        <v>20223183</v>
      </c>
      <c r="Q31" s="25">
        <f t="shared" si="8"/>
        <v>4.987949488256386</v>
      </c>
      <c r="R31" s="25">
        <f t="shared" si="9"/>
        <v>5.0568302636932705</v>
      </c>
      <c r="S31" s="23">
        <f t="shared" si="10"/>
        <v>1244717</v>
      </c>
      <c r="T31" s="24">
        <f t="shared" si="11"/>
        <v>6.558575387494437</v>
      </c>
    </row>
    <row r="32" spans="2:20" s="5" customFormat="1" ht="14.25">
      <c r="B32" s="17" t="s">
        <v>32</v>
      </c>
      <c r="C32" s="22">
        <v>2</v>
      </c>
      <c r="D32" s="22">
        <v>1</v>
      </c>
      <c r="E32" s="25">
        <f t="shared" si="0"/>
        <v>0.0416579879191835</v>
      </c>
      <c r="F32" s="25">
        <f t="shared" si="1"/>
        <v>0.02207505518763797</v>
      </c>
      <c r="G32" s="23">
        <f t="shared" si="2"/>
        <v>-1</v>
      </c>
      <c r="H32" s="24">
        <f t="shared" si="3"/>
        <v>-50</v>
      </c>
      <c r="I32" s="27" t="s">
        <v>2</v>
      </c>
      <c r="J32" s="27" t="s">
        <v>2</v>
      </c>
      <c r="K32" s="27" t="s">
        <v>2</v>
      </c>
      <c r="L32" s="27" t="s">
        <v>2</v>
      </c>
      <c r="M32" s="27" t="s">
        <v>2</v>
      </c>
      <c r="N32" s="27" t="s">
        <v>2</v>
      </c>
      <c r="O32" s="27" t="s">
        <v>1</v>
      </c>
      <c r="P32" s="27" t="s">
        <v>1</v>
      </c>
      <c r="Q32" s="27" t="s">
        <v>1</v>
      </c>
      <c r="R32" s="27" t="s">
        <v>1</v>
      </c>
      <c r="S32" s="27" t="s">
        <v>1</v>
      </c>
      <c r="T32" s="27" t="s">
        <v>1</v>
      </c>
    </row>
    <row r="33" spans="2:20" s="5" customFormat="1" ht="14.25">
      <c r="B33" s="17" t="s">
        <v>33</v>
      </c>
      <c r="C33" s="22">
        <v>483</v>
      </c>
      <c r="D33" s="22">
        <v>470</v>
      </c>
      <c r="E33" s="25">
        <f t="shared" si="0"/>
        <v>10.060404082482815</v>
      </c>
      <c r="F33" s="25">
        <f t="shared" si="1"/>
        <v>10.375275938189846</v>
      </c>
      <c r="G33" s="23">
        <f t="shared" si="2"/>
        <v>-13</v>
      </c>
      <c r="H33" s="24">
        <f t="shared" si="3"/>
        <v>-2.691511387163561</v>
      </c>
      <c r="I33" s="28">
        <v>3747</v>
      </c>
      <c r="J33" s="29">
        <v>3692</v>
      </c>
      <c r="K33" s="26">
        <f t="shared" si="4"/>
        <v>8.345025723257834</v>
      </c>
      <c r="L33" s="26">
        <f t="shared" si="5"/>
        <v>8.336532165195203</v>
      </c>
      <c r="M33" s="30">
        <f t="shared" si="6"/>
        <v>-55</v>
      </c>
      <c r="N33" s="26">
        <f t="shared" si="7"/>
        <v>-1.4678409394182013</v>
      </c>
      <c r="O33" s="22">
        <v>26487462</v>
      </c>
      <c r="P33" s="22">
        <v>23795041</v>
      </c>
      <c r="Q33" s="25">
        <f t="shared" si="8"/>
        <v>6.9614753124994655</v>
      </c>
      <c r="R33" s="25">
        <f t="shared" si="9"/>
        <v>5.949977481518225</v>
      </c>
      <c r="S33" s="23">
        <f t="shared" si="10"/>
        <v>-2692421</v>
      </c>
      <c r="T33" s="24">
        <f t="shared" si="11"/>
        <v>-10.164888580113868</v>
      </c>
    </row>
    <row r="34" spans="2:20" s="5" customFormat="1" ht="14.25">
      <c r="B34" s="1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12" customFormat="1" ht="14.25">
      <c r="A35" s="42" t="s">
        <v>34</v>
      </c>
      <c r="B35" s="39"/>
      <c r="C35" s="14">
        <f>SUM(C36:C41)</f>
        <v>16337</v>
      </c>
      <c r="D35" s="14">
        <f>SUM(D36:D41)</f>
        <v>15434</v>
      </c>
      <c r="E35" s="36">
        <f>100*C35/C$35</f>
        <v>100</v>
      </c>
      <c r="F35" s="36">
        <f>100*D35/D$35</f>
        <v>100</v>
      </c>
      <c r="G35" s="15">
        <f t="shared" si="2"/>
        <v>-903</v>
      </c>
      <c r="H35" s="16">
        <f t="shared" si="3"/>
        <v>-5.5273305992532284</v>
      </c>
      <c r="I35" s="14">
        <f>SUM(I36:I41)</f>
        <v>72953</v>
      </c>
      <c r="J35" s="14">
        <f>SUM(J36:J41)</f>
        <v>73860</v>
      </c>
      <c r="K35" s="36">
        <f>100*I35/I$35</f>
        <v>100</v>
      </c>
      <c r="L35" s="36">
        <f>100*J35/J$35</f>
        <v>100</v>
      </c>
      <c r="M35" s="15">
        <f aca="true" t="shared" si="12" ref="M35:M41">J35-I35</f>
        <v>907</v>
      </c>
      <c r="N35" s="16">
        <f aca="true" t="shared" si="13" ref="N35:N41">100*M35/I35</f>
        <v>1.243266212492975</v>
      </c>
      <c r="O35" s="14">
        <f>SUM(O36:O41)</f>
        <v>139056060</v>
      </c>
      <c r="P35" s="14">
        <f>SUM(P36:P41)</f>
        <v>147572419</v>
      </c>
      <c r="Q35" s="36">
        <f>100*O35/O$35</f>
        <v>100</v>
      </c>
      <c r="R35" s="36">
        <f>100*P35/P$35</f>
        <v>100</v>
      </c>
      <c r="S35" s="15">
        <f aca="true" t="shared" si="14" ref="S35:S41">P35-O35</f>
        <v>8516359</v>
      </c>
      <c r="T35" s="16">
        <f aca="true" t="shared" si="15" ref="T35:T41">100*S35/O35</f>
        <v>6.124406947816586</v>
      </c>
    </row>
    <row r="36" spans="2:20" s="5" customFormat="1" ht="14.25">
      <c r="B36" s="17" t="s">
        <v>35</v>
      </c>
      <c r="C36" s="22">
        <v>35</v>
      </c>
      <c r="D36" s="22">
        <v>43</v>
      </c>
      <c r="E36" s="25">
        <f aca="true" t="shared" si="16" ref="E36:E41">100*C36/C$35</f>
        <v>0.21423762012609415</v>
      </c>
      <c r="F36" s="25">
        <f aca="true" t="shared" si="17" ref="F36:F41">100*D36/D$35</f>
        <v>0.2786056757807438</v>
      </c>
      <c r="G36" s="23">
        <f t="shared" si="2"/>
        <v>8</v>
      </c>
      <c r="H36" s="24">
        <f t="shared" si="3"/>
        <v>22.857142857142858</v>
      </c>
      <c r="I36" s="22">
        <v>3402</v>
      </c>
      <c r="J36" s="22">
        <v>4837</v>
      </c>
      <c r="K36" s="25">
        <f aca="true" t="shared" si="18" ref="K36:K41">100*I36/I$35</f>
        <v>4.663276356010034</v>
      </c>
      <c r="L36" s="25">
        <f aca="true" t="shared" si="19" ref="L36:L41">100*J36/J$35</f>
        <v>6.548876252369348</v>
      </c>
      <c r="M36" s="23">
        <f t="shared" si="12"/>
        <v>1435</v>
      </c>
      <c r="N36" s="24">
        <f t="shared" si="13"/>
        <v>42.181069958847736</v>
      </c>
      <c r="O36" s="22">
        <v>13238679</v>
      </c>
      <c r="P36" s="22">
        <v>15779409</v>
      </c>
      <c r="Q36" s="25">
        <f aca="true" t="shared" si="20" ref="Q36:Q41">100*O36/O$35</f>
        <v>9.52038983414315</v>
      </c>
      <c r="R36" s="25">
        <f aca="true" t="shared" si="21" ref="R36:R41">100*P36/P$35</f>
        <v>10.692654567111216</v>
      </c>
      <c r="S36" s="23">
        <f t="shared" si="14"/>
        <v>2540730</v>
      </c>
      <c r="T36" s="24">
        <f t="shared" si="15"/>
        <v>19.19171844864582</v>
      </c>
    </row>
    <row r="37" spans="2:20" s="5" customFormat="1" ht="14.25">
      <c r="B37" s="17" t="s">
        <v>36</v>
      </c>
      <c r="C37" s="22">
        <v>2640</v>
      </c>
      <c r="D37" s="22">
        <v>2453</v>
      </c>
      <c r="E37" s="25">
        <f t="shared" si="16"/>
        <v>16.159637632368245</v>
      </c>
      <c r="F37" s="25">
        <f t="shared" si="17"/>
        <v>15.893481923027084</v>
      </c>
      <c r="G37" s="23">
        <f t="shared" si="2"/>
        <v>-187</v>
      </c>
      <c r="H37" s="24">
        <f t="shared" si="3"/>
        <v>-7.083333333333333</v>
      </c>
      <c r="I37" s="22">
        <v>8567</v>
      </c>
      <c r="J37" s="22">
        <v>8011</v>
      </c>
      <c r="K37" s="25">
        <f t="shared" si="18"/>
        <v>11.743177114032322</v>
      </c>
      <c r="L37" s="25">
        <f t="shared" si="19"/>
        <v>10.846195505009478</v>
      </c>
      <c r="M37" s="23">
        <f t="shared" si="12"/>
        <v>-556</v>
      </c>
      <c r="N37" s="24">
        <f t="shared" si="13"/>
        <v>-6.490019843585853</v>
      </c>
      <c r="O37" s="22">
        <v>14143803</v>
      </c>
      <c r="P37" s="22">
        <v>13152601</v>
      </c>
      <c r="Q37" s="25">
        <f t="shared" si="20"/>
        <v>10.171295663058482</v>
      </c>
      <c r="R37" s="25">
        <f t="shared" si="21"/>
        <v>8.912641731514885</v>
      </c>
      <c r="S37" s="23">
        <f t="shared" si="14"/>
        <v>-991202</v>
      </c>
      <c r="T37" s="24">
        <f t="shared" si="15"/>
        <v>-7.008030301327019</v>
      </c>
    </row>
    <row r="38" spans="2:20" s="5" customFormat="1" ht="14.25">
      <c r="B38" s="17" t="s">
        <v>37</v>
      </c>
      <c r="C38" s="22">
        <v>5874</v>
      </c>
      <c r="D38" s="22">
        <v>5432</v>
      </c>
      <c r="E38" s="25">
        <f t="shared" si="16"/>
        <v>35.955193732019346</v>
      </c>
      <c r="F38" s="25">
        <f t="shared" si="17"/>
        <v>35.195023973046524</v>
      </c>
      <c r="G38" s="23">
        <f t="shared" si="2"/>
        <v>-442</v>
      </c>
      <c r="H38" s="24">
        <f t="shared" si="3"/>
        <v>-7.524685052774941</v>
      </c>
      <c r="I38" s="22">
        <v>26155</v>
      </c>
      <c r="J38" s="22">
        <v>26273</v>
      </c>
      <c r="K38" s="25">
        <f t="shared" si="18"/>
        <v>35.8518498211177</v>
      </c>
      <c r="L38" s="25">
        <f t="shared" si="19"/>
        <v>35.5713512049824</v>
      </c>
      <c r="M38" s="23">
        <f t="shared" si="12"/>
        <v>118</v>
      </c>
      <c r="N38" s="24">
        <f t="shared" si="13"/>
        <v>0.4511565666220608</v>
      </c>
      <c r="O38" s="22">
        <v>44357220</v>
      </c>
      <c r="P38" s="22">
        <v>43166378</v>
      </c>
      <c r="Q38" s="25">
        <f t="shared" si="20"/>
        <v>31.898803978769426</v>
      </c>
      <c r="R38" s="25">
        <f t="shared" si="21"/>
        <v>29.250979480115454</v>
      </c>
      <c r="S38" s="23">
        <f t="shared" si="14"/>
        <v>-1190842</v>
      </c>
      <c r="T38" s="24">
        <f t="shared" si="15"/>
        <v>-2.6846632859318054</v>
      </c>
    </row>
    <row r="39" spans="2:20" s="5" customFormat="1" ht="14.25">
      <c r="B39" s="17" t="s">
        <v>38</v>
      </c>
      <c r="C39" s="22">
        <v>1080</v>
      </c>
      <c r="D39" s="22">
        <v>1043</v>
      </c>
      <c r="E39" s="25">
        <f t="shared" si="16"/>
        <v>6.610760849605191</v>
      </c>
      <c r="F39" s="25">
        <f t="shared" si="17"/>
        <v>6.757807438123623</v>
      </c>
      <c r="G39" s="23">
        <f t="shared" si="2"/>
        <v>-37</v>
      </c>
      <c r="H39" s="24">
        <f t="shared" si="3"/>
        <v>-3.425925925925926</v>
      </c>
      <c r="I39" s="22">
        <v>6632</v>
      </c>
      <c r="J39" s="22">
        <v>6495</v>
      </c>
      <c r="K39" s="25">
        <f t="shared" si="18"/>
        <v>9.090784477677408</v>
      </c>
      <c r="L39" s="25">
        <f t="shared" si="19"/>
        <v>8.793663688058489</v>
      </c>
      <c r="M39" s="23">
        <f t="shared" si="12"/>
        <v>-137</v>
      </c>
      <c r="N39" s="24">
        <f t="shared" si="13"/>
        <v>-2.065741857659831</v>
      </c>
      <c r="O39" s="22">
        <v>20155668</v>
      </c>
      <c r="P39" s="22">
        <v>23204532</v>
      </c>
      <c r="Q39" s="25">
        <f t="shared" si="20"/>
        <v>14.494634753782035</v>
      </c>
      <c r="R39" s="25">
        <f t="shared" si="21"/>
        <v>15.724165909349226</v>
      </c>
      <c r="S39" s="23">
        <f t="shared" si="14"/>
        <v>3048864</v>
      </c>
      <c r="T39" s="24">
        <f t="shared" si="15"/>
        <v>15.126583748055385</v>
      </c>
    </row>
    <row r="40" spans="2:20" s="5" customFormat="1" ht="14.25">
      <c r="B40" s="18" t="s">
        <v>39</v>
      </c>
      <c r="C40" s="22">
        <v>1770</v>
      </c>
      <c r="D40" s="22">
        <v>1635</v>
      </c>
      <c r="E40" s="25">
        <f t="shared" si="16"/>
        <v>10.834302503519618</v>
      </c>
      <c r="F40" s="25">
        <f t="shared" si="17"/>
        <v>10.593494881430608</v>
      </c>
      <c r="G40" s="23">
        <f t="shared" si="2"/>
        <v>-135</v>
      </c>
      <c r="H40" s="24">
        <f t="shared" si="3"/>
        <v>-7.627118644067797</v>
      </c>
      <c r="I40" s="22">
        <v>6426</v>
      </c>
      <c r="J40" s="22">
        <v>6011</v>
      </c>
      <c r="K40" s="25">
        <f t="shared" si="18"/>
        <v>8.80841089468562</v>
      </c>
      <c r="L40" s="25">
        <f t="shared" si="19"/>
        <v>8.138369888979149</v>
      </c>
      <c r="M40" s="23">
        <f t="shared" si="12"/>
        <v>-415</v>
      </c>
      <c r="N40" s="24">
        <f t="shared" si="13"/>
        <v>-6.458138811079987</v>
      </c>
      <c r="O40" s="22">
        <v>12124748</v>
      </c>
      <c r="P40" s="22">
        <v>13076236</v>
      </c>
      <c r="Q40" s="25">
        <f t="shared" si="20"/>
        <v>8.719323702972744</v>
      </c>
      <c r="R40" s="25">
        <f t="shared" si="21"/>
        <v>8.860894256941062</v>
      </c>
      <c r="S40" s="23">
        <f t="shared" si="14"/>
        <v>951488</v>
      </c>
      <c r="T40" s="24">
        <f t="shared" si="15"/>
        <v>7.847486809622765</v>
      </c>
    </row>
    <row r="41" spans="1:20" s="5" customFormat="1" ht="14.25">
      <c r="A41" s="19"/>
      <c r="B41" s="20" t="s">
        <v>40</v>
      </c>
      <c r="C41" s="31">
        <v>4938</v>
      </c>
      <c r="D41" s="31">
        <v>4828</v>
      </c>
      <c r="E41" s="32">
        <f t="shared" si="16"/>
        <v>30.225867662361512</v>
      </c>
      <c r="F41" s="32">
        <f t="shared" si="17"/>
        <v>31.281586108591423</v>
      </c>
      <c r="G41" s="33">
        <f t="shared" si="2"/>
        <v>-110</v>
      </c>
      <c r="H41" s="34">
        <f t="shared" si="3"/>
        <v>-2.227622519238558</v>
      </c>
      <c r="I41" s="35">
        <v>21771</v>
      </c>
      <c r="J41" s="31">
        <v>22233</v>
      </c>
      <c r="K41" s="32">
        <f t="shared" si="18"/>
        <v>29.84250133647691</v>
      </c>
      <c r="L41" s="32">
        <f t="shared" si="19"/>
        <v>30.10154346060114</v>
      </c>
      <c r="M41" s="33">
        <f t="shared" si="12"/>
        <v>462</v>
      </c>
      <c r="N41" s="34">
        <f t="shared" si="13"/>
        <v>2.1220890175003446</v>
      </c>
      <c r="O41" s="31">
        <v>35035942</v>
      </c>
      <c r="P41" s="31">
        <v>39193263</v>
      </c>
      <c r="Q41" s="32">
        <f t="shared" si="20"/>
        <v>25.195552067274164</v>
      </c>
      <c r="R41" s="32">
        <f t="shared" si="21"/>
        <v>26.55866405496816</v>
      </c>
      <c r="S41" s="33">
        <f t="shared" si="14"/>
        <v>4157321</v>
      </c>
      <c r="T41" s="34">
        <f t="shared" si="15"/>
        <v>11.865874763692668</v>
      </c>
    </row>
    <row r="42" ht="14.25">
      <c r="A42" s="4" t="s">
        <v>47</v>
      </c>
    </row>
    <row r="43" ht="14.25">
      <c r="A43" s="4" t="s">
        <v>46</v>
      </c>
    </row>
    <row r="44" ht="14.25">
      <c r="A44" s="1" t="s">
        <v>41</v>
      </c>
    </row>
    <row r="48" spans="1:16" ht="14.25">
      <c r="A48" s="100" t="s">
        <v>72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ht="15" thickBot="1"/>
    <row r="50" spans="1:16" ht="14.25">
      <c r="A50" s="99" t="s">
        <v>71</v>
      </c>
      <c r="B50" s="98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6"/>
    </row>
    <row r="51" spans="1:16" ht="14.25">
      <c r="A51" s="95"/>
      <c r="B51" s="94"/>
      <c r="C51" s="92" t="s">
        <v>70</v>
      </c>
      <c r="D51" s="93"/>
      <c r="E51" s="92" t="s">
        <v>69</v>
      </c>
      <c r="F51" s="93"/>
      <c r="G51" s="92" t="s">
        <v>68</v>
      </c>
      <c r="H51" s="93"/>
      <c r="I51" s="92" t="s">
        <v>67</v>
      </c>
      <c r="J51" s="93"/>
      <c r="K51" s="92" t="s">
        <v>66</v>
      </c>
      <c r="L51" s="93"/>
      <c r="M51" s="92" t="s">
        <v>65</v>
      </c>
      <c r="N51" s="93"/>
      <c r="O51" s="92" t="s">
        <v>64</v>
      </c>
      <c r="P51" s="91"/>
    </row>
    <row r="52" spans="2:15" ht="14.25">
      <c r="B52" s="90"/>
      <c r="C52" s="21" t="s">
        <v>11</v>
      </c>
      <c r="D52" s="21"/>
      <c r="E52" s="21" t="s">
        <v>11</v>
      </c>
      <c r="F52" s="21"/>
      <c r="G52" s="21" t="s">
        <v>11</v>
      </c>
      <c r="H52" s="21"/>
      <c r="I52" s="21" t="s">
        <v>11</v>
      </c>
      <c r="J52" s="21"/>
      <c r="K52" s="21" t="s">
        <v>11</v>
      </c>
      <c r="L52" s="21"/>
      <c r="M52" s="21" t="s">
        <v>11</v>
      </c>
      <c r="N52" s="21"/>
      <c r="O52" s="21" t="s">
        <v>11</v>
      </c>
    </row>
    <row r="53" spans="1:16" ht="14.25">
      <c r="A53" s="89" t="s">
        <v>34</v>
      </c>
      <c r="B53" s="88"/>
      <c r="C53" s="86">
        <f>SUM(C56,C59,C62,C65,C68,C71)</f>
        <v>14967</v>
      </c>
      <c r="D53" s="87"/>
      <c r="E53" s="86">
        <f>SUM(E56,E59,E62,E65,E68,E71)</f>
        <v>419</v>
      </c>
      <c r="F53" s="87"/>
      <c r="G53" s="86">
        <f>SUM(G56,G59,G62,G65,G68,G71)</f>
        <v>3998</v>
      </c>
      <c r="H53" s="87"/>
      <c r="I53" s="86">
        <f>SUM(I56,I59,I62,I65,I68,I71)</f>
        <v>5642</v>
      </c>
      <c r="J53" s="87"/>
      <c r="K53" s="86">
        <f>SUM(K56,K59,K62,K65,K68,K71)</f>
        <v>3636</v>
      </c>
      <c r="L53" s="87"/>
      <c r="M53" s="86">
        <f>SUM(M56,M59,M62,M65,M68,M71)</f>
        <v>1026</v>
      </c>
      <c r="N53" s="87"/>
      <c r="O53" s="86">
        <f>SUM(O56,O59,O62,O65,O68,O71)</f>
        <v>246</v>
      </c>
      <c r="P53" s="3"/>
    </row>
    <row r="54" spans="1:16" ht="14.25">
      <c r="A54" s="3"/>
      <c r="B54" s="84" t="s">
        <v>58</v>
      </c>
      <c r="C54" s="85">
        <f>100*C53/$C53</f>
        <v>100</v>
      </c>
      <c r="D54" s="82" t="s">
        <v>63</v>
      </c>
      <c r="E54" s="81">
        <f>100*E53/$C53</f>
        <v>2.7994922162089932</v>
      </c>
      <c r="F54" s="82" t="s">
        <v>63</v>
      </c>
      <c r="G54" s="81">
        <f>100*G53/$C53</f>
        <v>26.71209995323044</v>
      </c>
      <c r="H54" s="82" t="s">
        <v>63</v>
      </c>
      <c r="I54" s="81">
        <f>100*I53/$C53</f>
        <v>37.69626511658983</v>
      </c>
      <c r="J54" s="82" t="s">
        <v>63</v>
      </c>
      <c r="K54" s="81">
        <f>100*K53/$C53</f>
        <v>24.293445580276607</v>
      </c>
      <c r="L54" s="82" t="s">
        <v>63</v>
      </c>
      <c r="M54" s="81">
        <f>100*M53/$C53</f>
        <v>6.855081178592904</v>
      </c>
      <c r="N54" s="82" t="s">
        <v>63</v>
      </c>
      <c r="O54" s="81">
        <f>100*O53/$C53</f>
        <v>1.6436159551012226</v>
      </c>
      <c r="P54" s="80" t="s">
        <v>63</v>
      </c>
    </row>
    <row r="55" spans="1:16" ht="14.25">
      <c r="A55" s="3"/>
      <c r="B55" s="84" t="s">
        <v>57</v>
      </c>
      <c r="C55" s="83">
        <f>100*C53/C$53</f>
        <v>100</v>
      </c>
      <c r="D55" s="82" t="s">
        <v>63</v>
      </c>
      <c r="E55" s="81">
        <f>100*E53/E$53</f>
        <v>100</v>
      </c>
      <c r="F55" s="82" t="s">
        <v>63</v>
      </c>
      <c r="G55" s="81">
        <f>100*G53/G$53</f>
        <v>100</v>
      </c>
      <c r="H55" s="82" t="s">
        <v>63</v>
      </c>
      <c r="I55" s="81">
        <f>100*I53/I$53</f>
        <v>100</v>
      </c>
      <c r="J55" s="82" t="s">
        <v>63</v>
      </c>
      <c r="K55" s="81">
        <f>100*K53/K$53</f>
        <v>100</v>
      </c>
      <c r="L55" s="82" t="s">
        <v>63</v>
      </c>
      <c r="M55" s="81">
        <f>100*M53/M$53</f>
        <v>100</v>
      </c>
      <c r="N55" s="82" t="s">
        <v>63</v>
      </c>
      <c r="O55" s="81">
        <f>100*O53/O$53</f>
        <v>100</v>
      </c>
      <c r="P55" s="80" t="s">
        <v>63</v>
      </c>
    </row>
    <row r="56" spans="2:15" ht="14.25">
      <c r="B56" s="74" t="s">
        <v>62</v>
      </c>
      <c r="C56" s="76">
        <f>SUM(E56:O56)</f>
        <v>43</v>
      </c>
      <c r="D56" s="72"/>
      <c r="E56" s="72">
        <v>2</v>
      </c>
      <c r="F56" s="72"/>
      <c r="G56" s="72">
        <v>12</v>
      </c>
      <c r="H56" s="72"/>
      <c r="I56" s="72">
        <v>24</v>
      </c>
      <c r="J56" s="72"/>
      <c r="K56" s="72">
        <v>4</v>
      </c>
      <c r="L56" s="72"/>
      <c r="M56" s="72">
        <v>1</v>
      </c>
      <c r="N56" s="72"/>
      <c r="O56" s="72" t="s">
        <v>60</v>
      </c>
    </row>
    <row r="57" spans="2:15" ht="14.25">
      <c r="B57" s="74" t="s">
        <v>58</v>
      </c>
      <c r="C57" s="73">
        <f>100*C56/$C56</f>
        <v>100</v>
      </c>
      <c r="D57" s="72"/>
      <c r="E57" s="71">
        <f>100*E56/$C56</f>
        <v>4.651162790697675</v>
      </c>
      <c r="F57" s="72"/>
      <c r="G57" s="71">
        <f>100*G56/$C56</f>
        <v>27.906976744186046</v>
      </c>
      <c r="H57" s="72"/>
      <c r="I57" s="71">
        <f>100*I56/$C56</f>
        <v>55.81395348837209</v>
      </c>
      <c r="J57" s="72"/>
      <c r="K57" s="71">
        <f>100*K56/$C56</f>
        <v>9.30232558139535</v>
      </c>
      <c r="L57" s="72"/>
      <c r="M57" s="71">
        <f>100*M56/$C56</f>
        <v>2.3255813953488373</v>
      </c>
      <c r="N57" s="72"/>
      <c r="O57" s="72" t="s">
        <v>60</v>
      </c>
    </row>
    <row r="58" spans="2:15" ht="14.25">
      <c r="B58" s="74" t="s">
        <v>57</v>
      </c>
      <c r="C58" s="77">
        <f>100*C56/C$53</f>
        <v>0.28729872385915683</v>
      </c>
      <c r="D58" s="72"/>
      <c r="E58" s="71">
        <f>100*E56/E$53</f>
        <v>0.477326968973747</v>
      </c>
      <c r="F58" s="72"/>
      <c r="G58" s="71">
        <f>100*G56/G$53</f>
        <v>0.3001500750375188</v>
      </c>
      <c r="H58" s="72"/>
      <c r="I58" s="71">
        <f>100*I56/I$53</f>
        <v>0.42538107054236085</v>
      </c>
      <c r="J58" s="72"/>
      <c r="K58" s="71">
        <f>100*K56/K$53</f>
        <v>0.11001100110011001</v>
      </c>
      <c r="L58" s="72"/>
      <c r="M58" s="71">
        <f>100*M56/M$53</f>
        <v>0.09746588693957114</v>
      </c>
      <c r="N58" s="72"/>
      <c r="O58" s="72" t="s">
        <v>60</v>
      </c>
    </row>
    <row r="59" spans="2:15" ht="14.25">
      <c r="B59" s="79" t="s">
        <v>36</v>
      </c>
      <c r="C59" s="76">
        <f>SUM(E59:O59)</f>
        <v>2453</v>
      </c>
      <c r="D59" s="72"/>
      <c r="E59" s="75">
        <v>61</v>
      </c>
      <c r="F59" s="72"/>
      <c r="G59" s="75">
        <v>977</v>
      </c>
      <c r="H59" s="72"/>
      <c r="I59" s="75">
        <v>1076</v>
      </c>
      <c r="J59" s="72"/>
      <c r="K59" s="75">
        <v>309</v>
      </c>
      <c r="L59" s="72"/>
      <c r="M59" s="75">
        <v>28</v>
      </c>
      <c r="N59" s="72"/>
      <c r="O59" s="75">
        <v>2</v>
      </c>
    </row>
    <row r="60" spans="2:15" ht="14.25">
      <c r="B60" s="74" t="s">
        <v>58</v>
      </c>
      <c r="C60" s="73">
        <f>100*C59/$C59</f>
        <v>100</v>
      </c>
      <c r="D60" s="72"/>
      <c r="E60" s="71">
        <f>100*E59/$C59</f>
        <v>2.4867509172441906</v>
      </c>
      <c r="F60" s="72"/>
      <c r="G60" s="71">
        <f>100*G59/$C59</f>
        <v>39.82878108438646</v>
      </c>
      <c r="H60" s="72"/>
      <c r="I60" s="71">
        <f>100*I59/$C59</f>
        <v>43.86465552384835</v>
      </c>
      <c r="J60" s="72"/>
      <c r="K60" s="71">
        <f>100*K59/$C59</f>
        <v>12.596820220138605</v>
      </c>
      <c r="L60" s="72"/>
      <c r="M60" s="71">
        <f>100*M59/$C59</f>
        <v>1.141459437423563</v>
      </c>
      <c r="N60" s="72"/>
      <c r="O60" s="71">
        <f>100*O59/$C59</f>
        <v>0.08153281695882593</v>
      </c>
    </row>
    <row r="61" spans="2:16" ht="14.25">
      <c r="B61" s="74" t="s">
        <v>57</v>
      </c>
      <c r="C61" s="77">
        <f>100*C59/C$53</f>
        <v>16.389389991314225</v>
      </c>
      <c r="D61" s="72"/>
      <c r="E61" s="71">
        <f>100*E59/E$53</f>
        <v>14.558472553699284</v>
      </c>
      <c r="F61" s="72"/>
      <c r="G61" s="71">
        <f>100*G59/G$53</f>
        <v>24.43721860930465</v>
      </c>
      <c r="H61" s="72"/>
      <c r="I61" s="71">
        <f>100*I59/I$53</f>
        <v>19.071251329315846</v>
      </c>
      <c r="J61" s="72"/>
      <c r="K61" s="71">
        <f>100*K59/K$53</f>
        <v>8.498349834983498</v>
      </c>
      <c r="L61" s="72"/>
      <c r="M61" s="71">
        <f>100*M59/M$53</f>
        <v>2.729044834307992</v>
      </c>
      <c r="N61" s="72"/>
      <c r="O61" s="71">
        <f>100*O59/O$53</f>
        <v>0.8130081300813008</v>
      </c>
      <c r="P61" s="78"/>
    </row>
    <row r="62" spans="2:15" ht="14.25">
      <c r="B62" s="74" t="s">
        <v>61</v>
      </c>
      <c r="C62" s="76">
        <f>SUM(E62:O62)</f>
        <v>5310</v>
      </c>
      <c r="D62" s="75"/>
      <c r="E62" s="75">
        <v>182</v>
      </c>
      <c r="F62" s="75"/>
      <c r="G62" s="75">
        <v>902</v>
      </c>
      <c r="H62" s="75"/>
      <c r="I62" s="75">
        <v>1805</v>
      </c>
      <c r="J62" s="75"/>
      <c r="K62" s="75">
        <v>1649</v>
      </c>
      <c r="L62" s="75"/>
      <c r="M62" s="75">
        <v>567</v>
      </c>
      <c r="N62" s="75"/>
      <c r="O62" s="75">
        <v>205</v>
      </c>
    </row>
    <row r="63" spans="2:15" ht="14.25">
      <c r="B63" s="74" t="s">
        <v>58</v>
      </c>
      <c r="C63" s="73">
        <f>100*C62/$C62</f>
        <v>100</v>
      </c>
      <c r="D63" s="72"/>
      <c r="E63" s="71">
        <f>100*E62/$C62</f>
        <v>3.4274952919020714</v>
      </c>
      <c r="F63" s="72"/>
      <c r="G63" s="71">
        <f>100*G62/$C62</f>
        <v>16.986817325800377</v>
      </c>
      <c r="H63" s="72"/>
      <c r="I63" s="71">
        <f>100*I62/$C62</f>
        <v>33.9924670433145</v>
      </c>
      <c r="J63" s="72"/>
      <c r="K63" s="71">
        <f>100*K62/$C62</f>
        <v>31.05461393596987</v>
      </c>
      <c r="L63" s="72"/>
      <c r="M63" s="71">
        <f>100*M62/$C62</f>
        <v>10.677966101694915</v>
      </c>
      <c r="N63" s="72"/>
      <c r="O63" s="71">
        <f>100*O62/$C62</f>
        <v>3.8606403013182673</v>
      </c>
    </row>
    <row r="64" spans="2:15" ht="14.25">
      <c r="B64" s="74" t="s">
        <v>57</v>
      </c>
      <c r="C64" s="77">
        <f>100*C62/C$53</f>
        <v>35.47805171377029</v>
      </c>
      <c r="D64" s="72"/>
      <c r="E64" s="71">
        <f>100*E62/E$53</f>
        <v>43.436754176610975</v>
      </c>
      <c r="F64" s="72"/>
      <c r="G64" s="71">
        <f>100*G62/G$53</f>
        <v>22.56128064032016</v>
      </c>
      <c r="H64" s="72"/>
      <c r="I64" s="71">
        <f>100*I62/I$53</f>
        <v>31.992201347040055</v>
      </c>
      <c r="J64" s="72"/>
      <c r="K64" s="71">
        <f>100*K62/K$53</f>
        <v>45.35203520352035</v>
      </c>
      <c r="L64" s="72"/>
      <c r="M64" s="71">
        <f>100*M62/M$53</f>
        <v>55.26315789473684</v>
      </c>
      <c r="N64" s="72"/>
      <c r="O64" s="71">
        <f>100*O62/O$53</f>
        <v>83.33333333333333</v>
      </c>
    </row>
    <row r="65" spans="2:15" ht="14.25">
      <c r="B65" s="74" t="s">
        <v>38</v>
      </c>
      <c r="C65" s="76">
        <f>SUM(E65:O65)</f>
        <v>1043</v>
      </c>
      <c r="D65" s="75"/>
      <c r="E65" s="75">
        <v>10</v>
      </c>
      <c r="F65" s="75"/>
      <c r="G65" s="75">
        <v>443</v>
      </c>
      <c r="H65" s="75"/>
      <c r="I65" s="75">
        <v>458</v>
      </c>
      <c r="J65" s="75"/>
      <c r="K65" s="75">
        <v>123</v>
      </c>
      <c r="L65" s="75"/>
      <c r="M65" s="75">
        <v>9</v>
      </c>
      <c r="N65" s="75"/>
      <c r="O65" s="75" t="s">
        <v>60</v>
      </c>
    </row>
    <row r="66" spans="2:15" ht="14.25">
      <c r="B66" s="74" t="s">
        <v>58</v>
      </c>
      <c r="C66" s="73">
        <f>100*C65/$C65</f>
        <v>100</v>
      </c>
      <c r="D66" s="72"/>
      <c r="E66" s="71">
        <f>100*E65/$C65</f>
        <v>0.9587727708533078</v>
      </c>
      <c r="F66" s="72"/>
      <c r="G66" s="71">
        <f>100*G65/$C65</f>
        <v>42.47363374880153</v>
      </c>
      <c r="H66" s="72"/>
      <c r="I66" s="71">
        <f>100*I65/$C65</f>
        <v>43.9117929050815</v>
      </c>
      <c r="J66" s="72"/>
      <c r="K66" s="71">
        <f>100*K65/$C65</f>
        <v>11.792905081495686</v>
      </c>
      <c r="L66" s="72"/>
      <c r="M66" s="71">
        <f>100*M65/$C65</f>
        <v>0.862895493767977</v>
      </c>
      <c r="N66" s="72"/>
      <c r="O66" s="75" t="s">
        <v>60</v>
      </c>
    </row>
    <row r="67" spans="2:15" ht="14.25">
      <c r="B67" s="74" t="s">
        <v>57</v>
      </c>
      <c r="C67" s="77">
        <f>100*C65/C$53</f>
        <v>6.968664395002339</v>
      </c>
      <c r="D67" s="72"/>
      <c r="E67" s="71">
        <f>100*E65/E$53</f>
        <v>2.386634844868735</v>
      </c>
      <c r="F67" s="72"/>
      <c r="G67" s="71">
        <f>100*G65/G$53</f>
        <v>11.080540270135067</v>
      </c>
      <c r="H67" s="72"/>
      <c r="I67" s="71">
        <f>100*I65/I$53</f>
        <v>8.117688762850053</v>
      </c>
      <c r="J67" s="72"/>
      <c r="K67" s="71">
        <f>100*K65/K$53</f>
        <v>3.382838283828383</v>
      </c>
      <c r="L67" s="72"/>
      <c r="M67" s="71">
        <f>100*M65/M$53</f>
        <v>0.8771929824561403</v>
      </c>
      <c r="N67" s="72"/>
      <c r="O67" s="75" t="s">
        <v>60</v>
      </c>
    </row>
    <row r="68" spans="2:15" ht="14.25">
      <c r="B68" s="74" t="s">
        <v>59</v>
      </c>
      <c r="C68" s="76">
        <f>SUM(E68:O68)</f>
        <v>1635</v>
      </c>
      <c r="D68" s="75"/>
      <c r="E68" s="75">
        <v>23</v>
      </c>
      <c r="F68" s="75"/>
      <c r="G68" s="75">
        <v>484</v>
      </c>
      <c r="H68" s="75"/>
      <c r="I68" s="75">
        <v>821</v>
      </c>
      <c r="J68" s="75"/>
      <c r="K68" s="75">
        <v>287</v>
      </c>
      <c r="L68" s="75"/>
      <c r="M68" s="75">
        <v>15</v>
      </c>
      <c r="N68" s="75"/>
      <c r="O68" s="75">
        <v>5</v>
      </c>
    </row>
    <row r="69" spans="2:15" ht="14.25">
      <c r="B69" s="74" t="s">
        <v>58</v>
      </c>
      <c r="C69" s="73">
        <f>100*C68/$C68</f>
        <v>100</v>
      </c>
      <c r="D69" s="72"/>
      <c r="E69" s="71">
        <f>100*E68/$C68</f>
        <v>1.4067278287461773</v>
      </c>
      <c r="F69" s="72"/>
      <c r="G69" s="71">
        <f>100*G68/$C68</f>
        <v>29.60244648318043</v>
      </c>
      <c r="H69" s="72"/>
      <c r="I69" s="71">
        <f>100*I68/$C68</f>
        <v>50.21406727828746</v>
      </c>
      <c r="J69" s="72"/>
      <c r="K69" s="71">
        <f>100*K68/$C68</f>
        <v>17.553516819571865</v>
      </c>
      <c r="L69" s="72"/>
      <c r="M69" s="71">
        <f>100*M68/$C68</f>
        <v>0.9174311926605505</v>
      </c>
      <c r="N69" s="72"/>
      <c r="O69" s="71">
        <f>100*O68/$C68</f>
        <v>0.3058103975535168</v>
      </c>
    </row>
    <row r="70" spans="2:15" ht="14.25">
      <c r="B70" s="74" t="s">
        <v>57</v>
      </c>
      <c r="C70" s="77">
        <f>100*C68/C$53</f>
        <v>10.924032872319103</v>
      </c>
      <c r="D70" s="72"/>
      <c r="E70" s="71">
        <f>100*E68/E$53</f>
        <v>5.4892601431980905</v>
      </c>
      <c r="F70" s="72"/>
      <c r="G70" s="71">
        <f>100*G68/G$53</f>
        <v>12.106053026513257</v>
      </c>
      <c r="H70" s="72"/>
      <c r="I70" s="71">
        <f>100*I68/I$53</f>
        <v>14.551577454803262</v>
      </c>
      <c r="J70" s="72"/>
      <c r="K70" s="71">
        <f>100*K68/K$53</f>
        <v>7.893289328932894</v>
      </c>
      <c r="L70" s="72"/>
      <c r="M70" s="71">
        <f>100*M68/M$53</f>
        <v>1.4619883040935673</v>
      </c>
      <c r="N70" s="72"/>
      <c r="O70" s="71">
        <f>100*O68/O$53</f>
        <v>2.032520325203252</v>
      </c>
    </row>
    <row r="71" spans="2:15" ht="14.25">
      <c r="B71" s="74" t="s">
        <v>40</v>
      </c>
      <c r="C71" s="76">
        <f>SUM(E71:O71)</f>
        <v>4483</v>
      </c>
      <c r="D71" s="75"/>
      <c r="E71" s="75">
        <v>141</v>
      </c>
      <c r="F71" s="75"/>
      <c r="G71" s="75">
        <v>1180</v>
      </c>
      <c r="H71" s="75"/>
      <c r="I71" s="75">
        <v>1458</v>
      </c>
      <c r="J71" s="75"/>
      <c r="K71" s="75">
        <v>1264</v>
      </c>
      <c r="L71" s="75"/>
      <c r="M71" s="75">
        <v>406</v>
      </c>
      <c r="N71" s="75"/>
      <c r="O71" s="75">
        <v>34</v>
      </c>
    </row>
    <row r="72" spans="2:15" ht="14.25">
      <c r="B72" s="74" t="s">
        <v>58</v>
      </c>
      <c r="C72" s="73">
        <f>100*C71/$C71</f>
        <v>100</v>
      </c>
      <c r="D72" s="72"/>
      <c r="E72" s="71">
        <f>100*E71/$C71</f>
        <v>3.1452152576399732</v>
      </c>
      <c r="F72" s="72"/>
      <c r="G72" s="71">
        <f>100*G71/$C71</f>
        <v>26.321659602944457</v>
      </c>
      <c r="H72" s="72"/>
      <c r="I72" s="71">
        <f>100*I71/$C71</f>
        <v>32.52286415346866</v>
      </c>
      <c r="J72" s="72"/>
      <c r="K72" s="71">
        <f>100*K71/$C71</f>
        <v>28.195404862815078</v>
      </c>
      <c r="L72" s="72"/>
      <c r="M72" s="71">
        <f>100*M71/$C71</f>
        <v>9.056435422708008</v>
      </c>
      <c r="N72" s="72"/>
      <c r="O72" s="71">
        <f>100*O71/$C71</f>
        <v>0.7584207004238234</v>
      </c>
    </row>
    <row r="73" spans="1:16" ht="14.25">
      <c r="A73" s="70"/>
      <c r="B73" s="69" t="s">
        <v>57</v>
      </c>
      <c r="C73" s="68">
        <f>100*C71/C$53</f>
        <v>29.952562303734883</v>
      </c>
      <c r="D73" s="67"/>
      <c r="E73" s="66">
        <f>100*E71/E$53</f>
        <v>33.65155131264916</v>
      </c>
      <c r="F73" s="67"/>
      <c r="G73" s="66">
        <f>100*G71/G$53</f>
        <v>29.514757378689346</v>
      </c>
      <c r="H73" s="67"/>
      <c r="I73" s="66">
        <f>100*I71/I$53</f>
        <v>25.841900035448422</v>
      </c>
      <c r="J73" s="67"/>
      <c r="K73" s="66">
        <f>100*K71/K$53</f>
        <v>34.763476347634764</v>
      </c>
      <c r="L73" s="67"/>
      <c r="M73" s="66">
        <f>100*M71/M$53</f>
        <v>39.57115009746589</v>
      </c>
      <c r="N73" s="67"/>
      <c r="O73" s="66">
        <f>100*O71/O$53</f>
        <v>13.821138211382113</v>
      </c>
      <c r="P73" s="65"/>
    </row>
    <row r="74" ht="14.25">
      <c r="B74" s="4" t="s">
        <v>56</v>
      </c>
    </row>
    <row r="75" ht="14.25">
      <c r="B75" s="1" t="s">
        <v>55</v>
      </c>
    </row>
  </sheetData>
  <sheetProtection/>
  <mergeCells count="32">
    <mergeCell ref="M51:N51"/>
    <mergeCell ref="K51:L51"/>
    <mergeCell ref="A48:P48"/>
    <mergeCell ref="I8:N8"/>
    <mergeCell ref="I51:J51"/>
    <mergeCell ref="G51:H51"/>
    <mergeCell ref="E51:F51"/>
    <mergeCell ref="C51:D51"/>
    <mergeCell ref="A53:B53"/>
    <mergeCell ref="A50:B51"/>
    <mergeCell ref="C50:O50"/>
    <mergeCell ref="O51:P51"/>
    <mergeCell ref="S9:T9"/>
    <mergeCell ref="A35:B35"/>
    <mergeCell ref="A5:T5"/>
    <mergeCell ref="A6:T6"/>
    <mergeCell ref="C9:D9"/>
    <mergeCell ref="E9:F9"/>
    <mergeCell ref="G9:H9"/>
    <mergeCell ref="A8:B10"/>
    <mergeCell ref="A12:B12"/>
    <mergeCell ref="C8:H8"/>
    <mergeCell ref="A16:B16"/>
    <mergeCell ref="I9:J9"/>
    <mergeCell ref="K9:L9"/>
    <mergeCell ref="M9:N9"/>
    <mergeCell ref="S1:T1"/>
    <mergeCell ref="A3:T3"/>
    <mergeCell ref="A14:B14"/>
    <mergeCell ref="O8:T8"/>
    <mergeCell ref="O9:P9"/>
    <mergeCell ref="Q9:R9"/>
  </mergeCells>
  <printOptions horizontalCentered="1"/>
  <pageMargins left="0.5118110236220472" right="0.5118110236220472" top="0.5118110236220472" bottom="0.31496062992125984" header="0" footer="0"/>
  <pageSetup fitToHeight="1" fitToWidth="1" horizontalDpi="400" verticalDpi="4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26">
      <selection activeCell="B46" sqref="B46"/>
    </sheetView>
  </sheetViews>
  <sheetFormatPr defaultColWidth="8.796875" defaultRowHeight="18.75" customHeight="1"/>
  <cols>
    <col min="1" max="1" width="3.09765625" style="0" customWidth="1"/>
    <col min="2" max="2" width="40" style="0" customWidth="1"/>
    <col min="3" max="16384" width="13.09765625" style="0" customWidth="1"/>
  </cols>
  <sheetData>
    <row r="1" spans="1:12" ht="18.75" customHeight="1">
      <c r="A1" s="57" t="s">
        <v>122</v>
      </c>
      <c r="B1" s="1"/>
      <c r="C1" s="1"/>
      <c r="D1" s="1"/>
      <c r="E1" s="1"/>
      <c r="F1" s="1"/>
      <c r="G1" s="1"/>
      <c r="H1" s="1"/>
      <c r="I1" s="1"/>
      <c r="J1" s="1"/>
      <c r="K1" s="58" t="s">
        <v>121</v>
      </c>
      <c r="L1" s="59"/>
    </row>
    <row r="2" spans="1:1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>
      <c r="A3" s="63" t="s">
        <v>120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customHeight="1">
      <c r="A4" s="150" t="s">
        <v>119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8.7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8.75" customHeight="1">
      <c r="A6" s="149" t="s">
        <v>124</v>
      </c>
      <c r="B6" s="145"/>
      <c r="C6" s="142" t="s">
        <v>118</v>
      </c>
      <c r="D6" s="141"/>
      <c r="E6" s="142" t="s">
        <v>117</v>
      </c>
      <c r="F6" s="141"/>
      <c r="G6" s="148" t="s">
        <v>123</v>
      </c>
      <c r="H6" s="144"/>
      <c r="I6" s="143" t="s">
        <v>116</v>
      </c>
      <c r="J6" s="142" t="s">
        <v>115</v>
      </c>
      <c r="K6" s="141"/>
      <c r="L6" s="140" t="s">
        <v>114</v>
      </c>
    </row>
    <row r="7" spans="1:12" ht="18.75" customHeight="1">
      <c r="A7" s="139"/>
      <c r="B7" s="138"/>
      <c r="C7" s="136" t="s">
        <v>113</v>
      </c>
      <c r="D7" s="135" t="s">
        <v>112</v>
      </c>
      <c r="E7" s="136" t="s">
        <v>113</v>
      </c>
      <c r="F7" s="135" t="s">
        <v>112</v>
      </c>
      <c r="G7" s="136" t="s">
        <v>113</v>
      </c>
      <c r="H7" s="135" t="s">
        <v>112</v>
      </c>
      <c r="I7" s="137"/>
      <c r="J7" s="136" t="s">
        <v>113</v>
      </c>
      <c r="K7" s="135" t="s">
        <v>112</v>
      </c>
      <c r="L7" s="134"/>
    </row>
    <row r="8" spans="1:12" ht="18.75" customHeight="1">
      <c r="A8" s="121"/>
      <c r="B8" s="133"/>
      <c r="C8" s="119" t="s">
        <v>111</v>
      </c>
      <c r="D8" s="119" t="s">
        <v>111</v>
      </c>
      <c r="E8" s="119" t="s">
        <v>110</v>
      </c>
      <c r="F8" s="119" t="s">
        <v>110</v>
      </c>
      <c r="G8" s="119" t="s">
        <v>63</v>
      </c>
      <c r="H8" s="119" t="s">
        <v>63</v>
      </c>
      <c r="I8" s="119" t="s">
        <v>63</v>
      </c>
      <c r="J8" s="119" t="s">
        <v>110</v>
      </c>
      <c r="K8" s="119" t="s">
        <v>110</v>
      </c>
      <c r="L8" s="119" t="s">
        <v>63</v>
      </c>
    </row>
    <row r="9" spans="1:12" ht="18.75" customHeight="1">
      <c r="A9" s="132" t="s">
        <v>109</v>
      </c>
      <c r="B9" s="131"/>
      <c r="C9" s="130">
        <f>SUM(C10:C41)</f>
        <v>14459</v>
      </c>
      <c r="D9" s="130">
        <f>SUM(D10:D41)</f>
        <v>13461</v>
      </c>
      <c r="E9" s="130">
        <f>SUM(E10:E41)</f>
        <v>1332530</v>
      </c>
      <c r="F9" s="130">
        <f>SUM(F10:F41)</f>
        <v>1490615</v>
      </c>
      <c r="G9" s="129">
        <f>100*E9/E$9</f>
        <v>100</v>
      </c>
      <c r="H9" s="129">
        <f>100*F9/F$9</f>
        <v>100</v>
      </c>
      <c r="I9" s="128">
        <f>100*(F9-E9)/E9</f>
        <v>11.863522772470413</v>
      </c>
      <c r="J9" s="127">
        <f>E9/C9</f>
        <v>92.15920879728888</v>
      </c>
      <c r="K9" s="127">
        <f>F9/D9</f>
        <v>110.73582943317733</v>
      </c>
      <c r="L9" s="126">
        <v>20.1</v>
      </c>
    </row>
    <row r="10" spans="1:12" ht="18.75" customHeight="1">
      <c r="A10" s="121"/>
      <c r="B10" s="120" t="s">
        <v>108</v>
      </c>
      <c r="C10" s="119">
        <v>15</v>
      </c>
      <c r="D10" s="119">
        <v>21</v>
      </c>
      <c r="E10" s="118">
        <v>157448</v>
      </c>
      <c r="F10" s="118">
        <v>226417</v>
      </c>
      <c r="G10" s="117">
        <f>100*E10/E$9</f>
        <v>11.815718970679834</v>
      </c>
      <c r="H10" s="117">
        <f>100*F10/F$9</f>
        <v>15.189502319512416</v>
      </c>
      <c r="I10" s="116">
        <f>100*(F10-E10)/E10</f>
        <v>43.804303643107566</v>
      </c>
      <c r="J10" s="125">
        <f>E10/C10</f>
        <v>10496.533333333333</v>
      </c>
      <c r="K10" s="125">
        <f>F10/D10</f>
        <v>10781.761904761905</v>
      </c>
      <c r="L10" s="114">
        <f>100*(K10-J10)/J10</f>
        <v>2.717359745076836</v>
      </c>
    </row>
    <row r="11" spans="1:12" ht="18.75" customHeight="1">
      <c r="A11" s="121"/>
      <c r="B11" s="120" t="s">
        <v>107</v>
      </c>
      <c r="C11" s="119">
        <v>20</v>
      </c>
      <c r="D11" s="119">
        <v>22</v>
      </c>
      <c r="E11" s="118">
        <v>1307</v>
      </c>
      <c r="F11" s="118">
        <v>2201</v>
      </c>
      <c r="G11" s="117">
        <f>100*E11/E$9</f>
        <v>0.09808409566763976</v>
      </c>
      <c r="H11" s="117">
        <f>100*F11/F$9</f>
        <v>0.14765717505861675</v>
      </c>
      <c r="I11" s="123">
        <f>100*(F11-E11)/E11</f>
        <v>68.40091813312931</v>
      </c>
      <c r="J11" s="115">
        <f>E11/C11</f>
        <v>65.35</v>
      </c>
      <c r="K11" s="115">
        <f>F11/D11</f>
        <v>100.04545454545455</v>
      </c>
      <c r="L11" s="114">
        <v>52.9</v>
      </c>
    </row>
    <row r="12" spans="1:12" ht="18.75" customHeight="1">
      <c r="A12" s="121"/>
      <c r="B12" s="120" t="s">
        <v>106</v>
      </c>
      <c r="C12" s="119">
        <v>665</v>
      </c>
      <c r="D12" s="119">
        <v>566</v>
      </c>
      <c r="E12" s="118">
        <v>50175</v>
      </c>
      <c r="F12" s="118">
        <v>45572</v>
      </c>
      <c r="G12" s="117">
        <f>100*E12/E$9</f>
        <v>3.7653936496739284</v>
      </c>
      <c r="H12" s="117">
        <f>100*F12/F$9</f>
        <v>3.0572616000778203</v>
      </c>
      <c r="I12" s="123">
        <f>100*(F12-E12)/E12</f>
        <v>-9.173891380169406</v>
      </c>
      <c r="J12" s="115">
        <f>E12/C12</f>
        <v>75.45112781954887</v>
      </c>
      <c r="K12" s="115">
        <f>F12/D12</f>
        <v>80.51590106007068</v>
      </c>
      <c r="L12" s="114">
        <v>6.6</v>
      </c>
    </row>
    <row r="13" spans="1:12" ht="18.75" customHeight="1">
      <c r="A13" s="121"/>
      <c r="B13" s="120" t="s">
        <v>105</v>
      </c>
      <c r="C13" s="119">
        <v>303</v>
      </c>
      <c r="D13" s="119">
        <v>301</v>
      </c>
      <c r="E13" s="118">
        <v>35663</v>
      </c>
      <c r="F13" s="118">
        <v>45414</v>
      </c>
      <c r="G13" s="117">
        <f>100*E13/E$9</f>
        <v>2.6763374933397373</v>
      </c>
      <c r="H13" s="117">
        <f>100*F13/F$9</f>
        <v>3.0466619482562565</v>
      </c>
      <c r="I13" s="123">
        <f>100*(F13-E13)/E13</f>
        <v>27.342063202759164</v>
      </c>
      <c r="J13" s="115">
        <f>E13/C13</f>
        <v>117.6996699669967</v>
      </c>
      <c r="K13" s="115">
        <f>F13/D13</f>
        <v>150.87707641196013</v>
      </c>
      <c r="L13" s="114">
        <f>100*(K13-J13)/J13</f>
        <v>28.188189868558233</v>
      </c>
    </row>
    <row r="14" spans="1:12" ht="18.75" customHeight="1">
      <c r="A14" s="121"/>
      <c r="B14" s="120" t="s">
        <v>104</v>
      </c>
      <c r="C14" s="118">
        <v>1012</v>
      </c>
      <c r="D14" s="118">
        <v>998</v>
      </c>
      <c r="E14" s="118">
        <v>95674</v>
      </c>
      <c r="F14" s="118">
        <v>103695</v>
      </c>
      <c r="G14" s="117">
        <f>100*E14/E$9</f>
        <v>7.179875875214817</v>
      </c>
      <c r="H14" s="117">
        <f>100*F14/F$9</f>
        <v>6.956524655930606</v>
      </c>
      <c r="I14" s="123">
        <f>100*(F14-E14)/E14</f>
        <v>8.383677906223216</v>
      </c>
      <c r="J14" s="115">
        <f>E14/C14</f>
        <v>94.53952569169961</v>
      </c>
      <c r="K14" s="115">
        <f>F14/D14</f>
        <v>103.90280561122245</v>
      </c>
      <c r="L14" s="114">
        <f>100*(K14-J14)/J14</f>
        <v>9.904090221540974</v>
      </c>
    </row>
    <row r="15" spans="1:12" ht="18.75" customHeight="1">
      <c r="A15" s="121"/>
      <c r="B15" s="120" t="s">
        <v>103</v>
      </c>
      <c r="C15" s="119">
        <v>282</v>
      </c>
      <c r="D15" s="119">
        <v>254</v>
      </c>
      <c r="E15" s="118">
        <v>24302</v>
      </c>
      <c r="F15" s="118">
        <v>23820</v>
      </c>
      <c r="G15" s="117">
        <f>100*E15/E$9</f>
        <v>1.823748808657216</v>
      </c>
      <c r="H15" s="117">
        <f>100*F15/F$9</f>
        <v>1.597998141706611</v>
      </c>
      <c r="I15" s="123">
        <f>100*(F15-E15)/E15</f>
        <v>-1.9833758538391901</v>
      </c>
      <c r="J15" s="115">
        <f>E15/C15</f>
        <v>86.177304964539</v>
      </c>
      <c r="K15" s="115">
        <f>F15/D15</f>
        <v>93.77952755905511</v>
      </c>
      <c r="L15" s="114">
        <f>100*(K15-J15)/J15</f>
        <v>8.821606335501366</v>
      </c>
    </row>
    <row r="16" spans="1:12" ht="18.75" customHeight="1">
      <c r="A16" s="121"/>
      <c r="B16" s="124" t="s">
        <v>102</v>
      </c>
      <c r="C16" s="119">
        <v>378</v>
      </c>
      <c r="D16" s="119">
        <v>334</v>
      </c>
      <c r="E16" s="118">
        <v>34801</v>
      </c>
      <c r="F16" s="118">
        <v>35000</v>
      </c>
      <c r="G16" s="117">
        <f>100*E16/E$9</f>
        <v>2.611648518232235</v>
      </c>
      <c r="H16" s="117">
        <f>100*F16/F$9</f>
        <v>2.3480241376881352</v>
      </c>
      <c r="I16" s="123">
        <f>100*(F16-E16)/E16</f>
        <v>0.5718226487744605</v>
      </c>
      <c r="J16" s="115">
        <f>E16/C16</f>
        <v>92.06613756613757</v>
      </c>
      <c r="K16" s="115">
        <f>F16/D16</f>
        <v>104.79041916167665</v>
      </c>
      <c r="L16" s="114">
        <f>100*(K16-J16)/J16</f>
        <v>13.820805273163911</v>
      </c>
    </row>
    <row r="17" spans="1:12" ht="18.75" customHeight="1">
      <c r="A17" s="121"/>
      <c r="B17" s="120" t="s">
        <v>101</v>
      </c>
      <c r="C17" s="119">
        <v>773</v>
      </c>
      <c r="D17" s="119">
        <v>679</v>
      </c>
      <c r="E17" s="118">
        <v>156986</v>
      </c>
      <c r="F17" s="118">
        <v>152915</v>
      </c>
      <c r="G17" s="117">
        <f>100*E17/E$9</f>
        <v>11.781048081469086</v>
      </c>
      <c r="H17" s="117">
        <f>100*F17/F$9</f>
        <v>10.258517457559464</v>
      </c>
      <c r="I17" s="123">
        <f>100*(F17-E17)/E17</f>
        <v>-2.5932248735556036</v>
      </c>
      <c r="J17" s="115">
        <f>E17/C17</f>
        <v>203.08667529107373</v>
      </c>
      <c r="K17" s="115">
        <f>F17/D17</f>
        <v>225.20618556701032</v>
      </c>
      <c r="L17" s="114">
        <f>100*(K17-J17)/J17</f>
        <v>10.891660048220213</v>
      </c>
    </row>
    <row r="18" spans="1:12" ht="18.75" customHeight="1">
      <c r="A18" s="121"/>
      <c r="B18" s="120" t="s">
        <v>100</v>
      </c>
      <c r="C18" s="118">
        <v>1006</v>
      </c>
      <c r="D18" s="118">
        <v>953</v>
      </c>
      <c r="E18" s="118">
        <v>45935</v>
      </c>
      <c r="F18" s="118">
        <v>58726</v>
      </c>
      <c r="G18" s="117">
        <f>100*E18/E$9</f>
        <v>3.447201939168349</v>
      </c>
      <c r="H18" s="117">
        <f>100*F18/F$9</f>
        <v>3.9397161574249555</v>
      </c>
      <c r="I18" s="123">
        <f>100*(F18-E18)/E18</f>
        <v>27.845869162947643</v>
      </c>
      <c r="J18" s="115">
        <f>E18/C18</f>
        <v>45.6610337972167</v>
      </c>
      <c r="K18" s="115">
        <f>F18/D18</f>
        <v>61.622245540398744</v>
      </c>
      <c r="L18" s="114">
        <v>34.8</v>
      </c>
    </row>
    <row r="19" spans="1:12" ht="18.75" customHeight="1">
      <c r="A19" s="121"/>
      <c r="B19" s="120" t="s">
        <v>99</v>
      </c>
      <c r="C19" s="119">
        <v>169</v>
      </c>
      <c r="D19" s="119">
        <v>137</v>
      </c>
      <c r="E19" s="118">
        <v>7949</v>
      </c>
      <c r="F19" s="118">
        <v>7395</v>
      </c>
      <c r="G19" s="117">
        <f>100*E19/E$9</f>
        <v>0.5965344119832199</v>
      </c>
      <c r="H19" s="117">
        <f>100*F19/F$9</f>
        <v>0.49610395709153604</v>
      </c>
      <c r="I19" s="123">
        <f>100*(F19-E19)/E19</f>
        <v>-6.969430116995849</v>
      </c>
      <c r="J19" s="115">
        <f>E19/C19</f>
        <v>47.03550295857988</v>
      </c>
      <c r="K19" s="115">
        <f>F19/D19</f>
        <v>53.97810218978102</v>
      </c>
      <c r="L19" s="114">
        <v>14.9</v>
      </c>
    </row>
    <row r="20" spans="1:12" ht="18.75" customHeight="1">
      <c r="A20" s="121"/>
      <c r="B20" s="120" t="s">
        <v>98</v>
      </c>
      <c r="C20" s="119">
        <v>453</v>
      </c>
      <c r="D20" s="119">
        <v>411</v>
      </c>
      <c r="E20" s="118">
        <v>16668</v>
      </c>
      <c r="F20" s="118">
        <v>19553</v>
      </c>
      <c r="G20" s="117">
        <f>100*E20/E$9</f>
        <v>1.250853639317689</v>
      </c>
      <c r="H20" s="117">
        <f>100*F20/F$9</f>
        <v>1.3117404561204604</v>
      </c>
      <c r="I20" s="123">
        <f>100*(F20-E20)/E20</f>
        <v>17.30861531077514</v>
      </c>
      <c r="J20" s="115">
        <f>E20/C20</f>
        <v>36.794701986754966</v>
      </c>
      <c r="K20" s="115">
        <f>F20/D20</f>
        <v>47.57420924574209</v>
      </c>
      <c r="L20" s="114">
        <f>100*(K20-J20)/J20</f>
        <v>29.296357021365292</v>
      </c>
    </row>
    <row r="21" spans="1:12" ht="18.75" customHeight="1">
      <c r="A21" s="121"/>
      <c r="B21" s="120" t="s">
        <v>97</v>
      </c>
      <c r="C21" s="119">
        <v>86</v>
      </c>
      <c r="D21" s="119">
        <v>75</v>
      </c>
      <c r="E21" s="118">
        <v>6601</v>
      </c>
      <c r="F21" s="118">
        <v>8347</v>
      </c>
      <c r="G21" s="117">
        <f>100*E21/E$9</f>
        <v>0.495373462511163</v>
      </c>
      <c r="H21" s="117">
        <f>100*F21/F$9</f>
        <v>0.5599702136366533</v>
      </c>
      <c r="I21" s="123">
        <f>100*(F21-E21)/E21</f>
        <v>26.45053779730344</v>
      </c>
      <c r="J21" s="115">
        <f>E21/C21</f>
        <v>76.75581395348837</v>
      </c>
      <c r="K21" s="115">
        <f>F21/D21</f>
        <v>111.29333333333334</v>
      </c>
      <c r="L21" s="114">
        <v>44.9</v>
      </c>
    </row>
    <row r="22" spans="1:12" ht="18.75" customHeight="1">
      <c r="A22" s="121"/>
      <c r="B22" s="120" t="s">
        <v>96</v>
      </c>
      <c r="C22" s="119">
        <v>255</v>
      </c>
      <c r="D22" s="119">
        <v>219</v>
      </c>
      <c r="E22" s="118">
        <v>13565</v>
      </c>
      <c r="F22" s="118">
        <v>13161</v>
      </c>
      <c r="G22" s="117">
        <f>100*E22/E$9</f>
        <v>1.0179883379736292</v>
      </c>
      <c r="H22" s="117">
        <f>100*F22/F$9</f>
        <v>0.8829241621746728</v>
      </c>
      <c r="I22" s="123">
        <f>100*(F22-E22)/E22</f>
        <v>-2.978252856616292</v>
      </c>
      <c r="J22" s="115">
        <f>E22/C22</f>
        <v>53.19607843137255</v>
      </c>
      <c r="K22" s="115">
        <f>F22/D22</f>
        <v>60.0958904109589</v>
      </c>
      <c r="L22" s="114">
        <f>100*(K22-J22)/J22</f>
        <v>12.970527495720752</v>
      </c>
    </row>
    <row r="23" spans="1:12" ht="18.75" customHeight="1">
      <c r="A23" s="121"/>
      <c r="B23" s="120" t="s">
        <v>95</v>
      </c>
      <c r="C23" s="118">
        <v>1203</v>
      </c>
      <c r="D23" s="118">
        <v>1045</v>
      </c>
      <c r="E23" s="118">
        <v>44757</v>
      </c>
      <c r="F23" s="118">
        <v>42903</v>
      </c>
      <c r="G23" s="117">
        <f>100*E23/E$9</f>
        <v>3.358798676202412</v>
      </c>
      <c r="H23" s="117">
        <f>100*F23/F$9</f>
        <v>2.8782079879781164</v>
      </c>
      <c r="I23" s="123">
        <f>100*(F23-E23)/E23</f>
        <v>-4.1423687914739595</v>
      </c>
      <c r="J23" s="115">
        <f>E23/C23</f>
        <v>37.204488778054866</v>
      </c>
      <c r="K23" s="115">
        <f>F23/D23</f>
        <v>41.0555023923445</v>
      </c>
      <c r="L23" s="114">
        <v>10.5</v>
      </c>
    </row>
    <row r="24" spans="1:12" ht="18.75" customHeight="1">
      <c r="A24" s="121"/>
      <c r="B24" s="120" t="s">
        <v>94</v>
      </c>
      <c r="C24" s="119">
        <v>317</v>
      </c>
      <c r="D24" s="119">
        <v>286</v>
      </c>
      <c r="E24" s="118">
        <v>10759</v>
      </c>
      <c r="F24" s="118">
        <v>10237</v>
      </c>
      <c r="G24" s="117">
        <f>100*E24/E$9</f>
        <v>0.8074114654079083</v>
      </c>
      <c r="H24" s="117">
        <f>100*F24/F$9</f>
        <v>0.6867635170718126</v>
      </c>
      <c r="I24" s="123">
        <f>100*(F24-E24)/E24</f>
        <v>-4.8517520215633425</v>
      </c>
      <c r="J24" s="115">
        <f>E24/C24</f>
        <v>33.94006309148265</v>
      </c>
      <c r="K24" s="115">
        <f>F24/D24</f>
        <v>35.79370629370629</v>
      </c>
      <c r="L24" s="114">
        <v>5.6</v>
      </c>
    </row>
    <row r="25" spans="1:12" ht="18.75" customHeight="1">
      <c r="A25" s="121"/>
      <c r="B25" s="120" t="s">
        <v>93</v>
      </c>
      <c r="C25" s="118">
        <v>1458</v>
      </c>
      <c r="D25" s="118">
        <v>1505</v>
      </c>
      <c r="E25" s="118">
        <v>73664</v>
      </c>
      <c r="F25" s="118">
        <v>83909</v>
      </c>
      <c r="G25" s="117">
        <f>100*E25/E$9</f>
        <v>5.528130698745994</v>
      </c>
      <c r="H25" s="117">
        <f>100*F25/F$9</f>
        <v>5.629153067693536</v>
      </c>
      <c r="I25" s="123">
        <f>100*(F25-E25)/E25</f>
        <v>13.907743266724587</v>
      </c>
      <c r="J25" s="115">
        <f>E25/C25</f>
        <v>50.52400548696845</v>
      </c>
      <c r="K25" s="115">
        <f>F25/D25</f>
        <v>55.753488372093024</v>
      </c>
      <c r="L25" s="114">
        <v>10.5</v>
      </c>
    </row>
    <row r="26" spans="1:12" ht="18.75" customHeight="1">
      <c r="A26" s="121"/>
      <c r="B26" s="120" t="s">
        <v>92</v>
      </c>
      <c r="C26" s="119">
        <v>250</v>
      </c>
      <c r="D26" s="119">
        <v>223</v>
      </c>
      <c r="E26" s="118">
        <v>29871</v>
      </c>
      <c r="F26" s="118">
        <v>29251</v>
      </c>
      <c r="G26" s="117">
        <f>100*E26/E$9</f>
        <v>2.2416756095547568</v>
      </c>
      <c r="H26" s="117">
        <f>100*F26/F$9</f>
        <v>1.9623444014718756</v>
      </c>
      <c r="I26" s="123">
        <f>100*(F26-E26)/E26</f>
        <v>-2.07559171102407</v>
      </c>
      <c r="J26" s="115">
        <f>E26/C26</f>
        <v>119.484</v>
      </c>
      <c r="K26" s="115">
        <f>F26/D26</f>
        <v>131.17040358744396</v>
      </c>
      <c r="L26" s="114">
        <f>100*(K26-J26)/J26</f>
        <v>9.780726781363164</v>
      </c>
    </row>
    <row r="27" spans="1:12" ht="18.75" customHeight="1">
      <c r="A27" s="121"/>
      <c r="B27" s="120" t="s">
        <v>91</v>
      </c>
      <c r="C27" s="119">
        <v>193</v>
      </c>
      <c r="D27" s="119">
        <v>172</v>
      </c>
      <c r="E27" s="118">
        <v>8907</v>
      </c>
      <c r="F27" s="118">
        <v>9776</v>
      </c>
      <c r="G27" s="117">
        <f>100*E27/E$9</f>
        <v>0.6684277277059428</v>
      </c>
      <c r="H27" s="117">
        <f>100*F27/F$9</f>
        <v>0.6558366848582632</v>
      </c>
      <c r="I27" s="123">
        <f>100*(F27-E27)/E27</f>
        <v>9.75637139328618</v>
      </c>
      <c r="J27" s="115">
        <f>E27/C27</f>
        <v>46.15025906735751</v>
      </c>
      <c r="K27" s="115">
        <f>F27/D27</f>
        <v>56.83720930232558</v>
      </c>
      <c r="L27" s="114">
        <v>22.9</v>
      </c>
    </row>
    <row r="28" spans="1:12" ht="18.75" customHeight="1">
      <c r="A28" s="121"/>
      <c r="B28" s="120" t="s">
        <v>90</v>
      </c>
      <c r="C28" s="119">
        <v>451</v>
      </c>
      <c r="D28" s="119">
        <v>269</v>
      </c>
      <c r="E28" s="118">
        <v>125072</v>
      </c>
      <c r="F28" s="118">
        <v>108063</v>
      </c>
      <c r="G28" s="117">
        <f>100*E28/E$9</f>
        <v>9.386055098196664</v>
      </c>
      <c r="H28" s="117">
        <f>100*F28/F$9</f>
        <v>7.2495580683140854</v>
      </c>
      <c r="I28" s="123">
        <f>100*(F28-E28)/E28</f>
        <v>-13.599366764743507</v>
      </c>
      <c r="J28" s="115">
        <f>E28/C28</f>
        <v>277.32150776053214</v>
      </c>
      <c r="K28" s="115">
        <f>F28/D28</f>
        <v>401.7211895910781</v>
      </c>
      <c r="L28" s="114">
        <f>100*(K28-J28)/J28</f>
        <v>44.85756724572744</v>
      </c>
    </row>
    <row r="29" spans="1:12" ht="18.75" customHeight="1">
      <c r="A29" s="121"/>
      <c r="B29" s="120" t="s">
        <v>89</v>
      </c>
      <c r="C29" s="119">
        <v>255</v>
      </c>
      <c r="D29" s="119">
        <v>213</v>
      </c>
      <c r="E29" s="118">
        <v>35128</v>
      </c>
      <c r="F29" s="118">
        <v>39346</v>
      </c>
      <c r="G29" s="117">
        <f>100*E29/E$9</f>
        <v>2.63618830345283</v>
      </c>
      <c r="H29" s="117">
        <f>100*F29/F$9</f>
        <v>2.639581649185068</v>
      </c>
      <c r="I29" s="123">
        <f>100*(F29-E29)/E29</f>
        <v>12.00751537235254</v>
      </c>
      <c r="J29" s="115">
        <f>E29/C29</f>
        <v>137.75686274509803</v>
      </c>
      <c r="K29" s="115">
        <f>F29/D29</f>
        <v>184.72300469483568</v>
      </c>
      <c r="L29" s="114">
        <v>34</v>
      </c>
    </row>
    <row r="30" spans="1:12" ht="18.75" customHeight="1">
      <c r="A30" s="121"/>
      <c r="B30" s="120" t="s">
        <v>88</v>
      </c>
      <c r="C30" s="119">
        <v>152</v>
      </c>
      <c r="D30" s="119">
        <v>126</v>
      </c>
      <c r="E30" s="118">
        <v>17430</v>
      </c>
      <c r="F30" s="118">
        <v>15910</v>
      </c>
      <c r="G30" s="117">
        <f>100*E30/E$9</f>
        <v>1.308038092951003</v>
      </c>
      <c r="H30" s="117">
        <f>100*F30/F$9</f>
        <v>1.0673446865890923</v>
      </c>
      <c r="I30" s="123">
        <f>100*(F30-E30)/E30</f>
        <v>-8.720596672403902</v>
      </c>
      <c r="J30" s="115">
        <f>E30/C30</f>
        <v>114.67105263157895</v>
      </c>
      <c r="K30" s="115">
        <f>F30/D30</f>
        <v>126.26984126984127</v>
      </c>
      <c r="L30" s="114">
        <f>100*(K30-J30)/J30</f>
        <v>10.114835760274657</v>
      </c>
    </row>
    <row r="31" spans="1:12" ht="18.75" customHeight="1">
      <c r="A31" s="121"/>
      <c r="B31" s="120" t="s">
        <v>87</v>
      </c>
      <c r="C31" s="119">
        <v>745</v>
      </c>
      <c r="D31" s="119">
        <v>723</v>
      </c>
      <c r="E31" s="118">
        <v>52286</v>
      </c>
      <c r="F31" s="118">
        <v>54530</v>
      </c>
      <c r="G31" s="117">
        <f>100*E31/E$9</f>
        <v>3.9238140979940415</v>
      </c>
      <c r="H31" s="117">
        <f>100*F31/F$9</f>
        <v>3.658221606518115</v>
      </c>
      <c r="I31" s="123">
        <f>100*(F31-E31)/E31</f>
        <v>4.291779826339747</v>
      </c>
      <c r="J31" s="115">
        <f>E31/C31</f>
        <v>70.18255033557047</v>
      </c>
      <c r="K31" s="115">
        <f>F31/D31</f>
        <v>75.42185338865836</v>
      </c>
      <c r="L31" s="114">
        <v>7.4</v>
      </c>
    </row>
    <row r="32" spans="1:12" ht="18.75" customHeight="1">
      <c r="A32" s="121"/>
      <c r="B32" s="120" t="s">
        <v>86</v>
      </c>
      <c r="C32" s="119">
        <v>66</v>
      </c>
      <c r="D32" s="119">
        <v>49</v>
      </c>
      <c r="E32" s="118">
        <v>8448</v>
      </c>
      <c r="F32" s="118">
        <v>4973</v>
      </c>
      <c r="G32" s="117">
        <f>100*E32/E$9</f>
        <v>0.633981974139419</v>
      </c>
      <c r="H32" s="117">
        <f>100*F32/F$9</f>
        <v>0.3336206867635171</v>
      </c>
      <c r="I32" s="123">
        <f>100*(F32-E32)/E32</f>
        <v>-41.13399621212121</v>
      </c>
      <c r="J32" s="115">
        <f>E32/C32</f>
        <v>128</v>
      </c>
      <c r="K32" s="115">
        <f>F32/D32</f>
        <v>101.48979591836735</v>
      </c>
      <c r="L32" s="123">
        <f>100*(K32-J32)/J32</f>
        <v>-20.71109693877551</v>
      </c>
    </row>
    <row r="33" spans="1:12" ht="18.75" customHeight="1">
      <c r="A33" s="121"/>
      <c r="B33" s="120" t="s">
        <v>85</v>
      </c>
      <c r="C33" s="119">
        <v>814</v>
      </c>
      <c r="D33" s="119">
        <v>764</v>
      </c>
      <c r="E33" s="118">
        <v>43195</v>
      </c>
      <c r="F33" s="118">
        <v>55810</v>
      </c>
      <c r="G33" s="117">
        <f>100*E33/E$9</f>
        <v>3.2415780507755922</v>
      </c>
      <c r="H33" s="117">
        <f>100*F33/F$9</f>
        <v>3.7440922035535666</v>
      </c>
      <c r="I33" s="123">
        <f>100*(F33-E33)/E33</f>
        <v>29.20476907049427</v>
      </c>
      <c r="J33" s="115">
        <f>E33/C33</f>
        <v>53.065110565110565</v>
      </c>
      <c r="K33" s="115">
        <f>F33/D33</f>
        <v>73.04973821989529</v>
      </c>
      <c r="L33" s="114">
        <v>37.5</v>
      </c>
    </row>
    <row r="34" spans="1:12" ht="18.75" customHeight="1">
      <c r="A34" s="121"/>
      <c r="B34" s="120" t="s">
        <v>84</v>
      </c>
      <c r="C34" s="119">
        <v>161</v>
      </c>
      <c r="D34" s="119">
        <v>167</v>
      </c>
      <c r="E34" s="118">
        <v>16251</v>
      </c>
      <c r="F34" s="118">
        <v>26525</v>
      </c>
      <c r="G34" s="117">
        <f>100*E34/E$9</f>
        <v>1.2195597847703241</v>
      </c>
      <c r="H34" s="117">
        <f>100*F34/F$9</f>
        <v>1.779466864347937</v>
      </c>
      <c r="I34" s="123">
        <f>100*(F34-E34)/E34</f>
        <v>63.22072487846902</v>
      </c>
      <c r="J34" s="115">
        <f>E34/C34</f>
        <v>100.93788819875776</v>
      </c>
      <c r="K34" s="115">
        <f>F34/D34</f>
        <v>158.8323353293413</v>
      </c>
      <c r="L34" s="114">
        <f>100*(K34-J34)/J34</f>
        <v>57.35650721816473</v>
      </c>
    </row>
    <row r="35" spans="1:12" ht="18.75" customHeight="1">
      <c r="A35" s="121"/>
      <c r="B35" s="120" t="s">
        <v>83</v>
      </c>
      <c r="C35" s="119">
        <v>256</v>
      </c>
      <c r="D35" s="119">
        <v>259</v>
      </c>
      <c r="E35" s="118">
        <v>15489</v>
      </c>
      <c r="F35" s="118">
        <v>12601</v>
      </c>
      <c r="G35" s="117">
        <f>100*E35/E$9</f>
        <v>1.16237533113701</v>
      </c>
      <c r="H35" s="117">
        <f>100*F35/F$9</f>
        <v>0.8453557759716627</v>
      </c>
      <c r="I35" s="123">
        <f>100*(F35-E35)/E35</f>
        <v>-18.645490347988897</v>
      </c>
      <c r="J35" s="115">
        <f>E35/C35</f>
        <v>60.50390625</v>
      </c>
      <c r="K35" s="115">
        <f>F35/D35</f>
        <v>48.65250965250965</v>
      </c>
      <c r="L35" s="123">
        <v>-19.5</v>
      </c>
    </row>
    <row r="36" spans="1:12" ht="18.75" customHeight="1">
      <c r="A36" s="121"/>
      <c r="B36" s="120" t="s">
        <v>82</v>
      </c>
      <c r="C36" s="119">
        <v>527</v>
      </c>
      <c r="D36" s="119">
        <v>475</v>
      </c>
      <c r="E36" s="118">
        <v>46507</v>
      </c>
      <c r="F36" s="118">
        <v>53125</v>
      </c>
      <c r="G36" s="117">
        <f>100*E36/E$9</f>
        <v>3.4901278020007056</v>
      </c>
      <c r="H36" s="117">
        <f>100*F36/F$9</f>
        <v>3.5639652089909197</v>
      </c>
      <c r="I36" s="123">
        <f>100*(F36-E36)/E36</f>
        <v>14.230115896531705</v>
      </c>
      <c r="J36" s="115">
        <f>E36/C36</f>
        <v>88.24857685009488</v>
      </c>
      <c r="K36" s="115">
        <f>F36/D36</f>
        <v>111.84210526315789</v>
      </c>
      <c r="L36" s="114">
        <v>26.8</v>
      </c>
    </row>
    <row r="37" spans="1:12" ht="18.75" customHeight="1">
      <c r="A37" s="121"/>
      <c r="B37" s="122" t="s">
        <v>81</v>
      </c>
      <c r="C37" s="119">
        <v>392</v>
      </c>
      <c r="D37" s="119">
        <v>370</v>
      </c>
      <c r="E37" s="118">
        <v>46486</v>
      </c>
      <c r="F37" s="118">
        <v>54357</v>
      </c>
      <c r="G37" s="117">
        <f>100*E37/E$9</f>
        <v>3.488551852491126</v>
      </c>
      <c r="H37" s="117">
        <f>100*F37/F$9</f>
        <v>3.646615658637542</v>
      </c>
      <c r="I37" s="116">
        <f>100*(F37-E37)/E37</f>
        <v>16.931979520715913</v>
      </c>
      <c r="J37" s="115">
        <f>E37/C37</f>
        <v>118.58673469387755</v>
      </c>
      <c r="K37" s="115">
        <f>F37/D37</f>
        <v>146.9108108108108</v>
      </c>
      <c r="L37" s="114">
        <f>100*(K37-J37)/J37</f>
        <v>23.884691816542265</v>
      </c>
    </row>
    <row r="38" spans="1:12" ht="18.75" customHeight="1">
      <c r="A38" s="121"/>
      <c r="B38" s="120" t="s">
        <v>80</v>
      </c>
      <c r="C38" s="119">
        <v>135</v>
      </c>
      <c r="D38" s="119">
        <v>143</v>
      </c>
      <c r="E38" s="118">
        <v>6032</v>
      </c>
      <c r="F38" s="118">
        <v>7262</v>
      </c>
      <c r="G38" s="117">
        <f>100*E38/E$9</f>
        <v>0.45267273532303215</v>
      </c>
      <c r="H38" s="117">
        <f>100*F38/F$9</f>
        <v>0.48718146536832113</v>
      </c>
      <c r="I38" s="116">
        <f>100*(F38-E38)/E38</f>
        <v>20.391246684350133</v>
      </c>
      <c r="J38" s="115">
        <f>E38/C38</f>
        <v>44.681481481481484</v>
      </c>
      <c r="K38" s="115">
        <f>F38/D38</f>
        <v>50.78321678321678</v>
      </c>
      <c r="L38" s="114">
        <v>13.6</v>
      </c>
    </row>
    <row r="39" spans="1:12" ht="18.75" customHeight="1">
      <c r="A39" s="121"/>
      <c r="B39" s="120" t="s">
        <v>79</v>
      </c>
      <c r="C39" s="119">
        <v>191</v>
      </c>
      <c r="D39" s="119">
        <v>190</v>
      </c>
      <c r="E39" s="118">
        <v>11296</v>
      </c>
      <c r="F39" s="118">
        <v>12748</v>
      </c>
      <c r="G39" s="117">
        <f>100*E39/E$9</f>
        <v>0.8477107457242989</v>
      </c>
      <c r="H39" s="117">
        <f>100*F39/F$9</f>
        <v>0.8552174773499529</v>
      </c>
      <c r="I39" s="116">
        <f>100*(F39-E39)/E39</f>
        <v>12.854107648725213</v>
      </c>
      <c r="J39" s="115">
        <f>E39/C39</f>
        <v>59.1413612565445</v>
      </c>
      <c r="K39" s="115">
        <f>F39/D39</f>
        <v>67.09473684210526</v>
      </c>
      <c r="L39" s="114">
        <v>13.5</v>
      </c>
    </row>
    <row r="40" spans="1:12" ht="18.75" customHeight="1">
      <c r="A40" s="121"/>
      <c r="B40" s="120" t="s">
        <v>78</v>
      </c>
      <c r="C40" s="119">
        <v>105</v>
      </c>
      <c r="D40" s="119">
        <v>109</v>
      </c>
      <c r="E40" s="118">
        <v>5709</v>
      </c>
      <c r="F40" s="118">
        <v>8654</v>
      </c>
      <c r="G40" s="117">
        <f>100*E40/E$9</f>
        <v>0.42843313096140423</v>
      </c>
      <c r="H40" s="117">
        <f>100*F40/F$9</f>
        <v>0.580565739644375</v>
      </c>
      <c r="I40" s="116">
        <f>100*(F40-E40)/E40</f>
        <v>51.58521632510072</v>
      </c>
      <c r="J40" s="115">
        <f>E40/C40</f>
        <v>54.371428571428574</v>
      </c>
      <c r="K40" s="115">
        <f>F40/D40</f>
        <v>79.39449541284404</v>
      </c>
      <c r="L40" s="114">
        <f>100*(K40-J40)/J40</f>
        <v>46.02245609298692</v>
      </c>
    </row>
    <row r="41" spans="1:12" ht="18.75" customHeight="1">
      <c r="A41" s="113"/>
      <c r="B41" s="112" t="s">
        <v>77</v>
      </c>
      <c r="C41" s="111">
        <v>1371</v>
      </c>
      <c r="D41" s="111">
        <v>1403</v>
      </c>
      <c r="E41" s="111">
        <v>88169</v>
      </c>
      <c r="F41" s="111">
        <v>118419</v>
      </c>
      <c r="G41" s="110">
        <f>100*E41/E$9</f>
        <v>6.6166615385769925</v>
      </c>
      <c r="H41" s="110">
        <f>100*F41/F$9</f>
        <v>7.944304867454037</v>
      </c>
      <c r="I41" s="109">
        <f>100*(F41-E41)/E41</f>
        <v>34.30911091199855</v>
      </c>
      <c r="J41" s="108">
        <f>E41/C41</f>
        <v>64.30999270605398</v>
      </c>
      <c r="K41" s="108">
        <f>F41/D41</f>
        <v>84.40413399857448</v>
      </c>
      <c r="L41" s="107">
        <v>31.3</v>
      </c>
    </row>
    <row r="42" spans="1:12" ht="18.75" customHeight="1">
      <c r="A42" s="106" t="s">
        <v>76</v>
      </c>
      <c r="B42" s="10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 customHeight="1">
      <c r="A43" s="106" t="s">
        <v>75</v>
      </c>
      <c r="B43" s="105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 customHeight="1">
      <c r="A44" s="105" t="s">
        <v>74</v>
      </c>
      <c r="B44" s="105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/>
  <mergeCells count="10">
    <mergeCell ref="K1:L1"/>
    <mergeCell ref="A9:B9"/>
    <mergeCell ref="A6:B7"/>
    <mergeCell ref="C6:D6"/>
    <mergeCell ref="E6:F6"/>
    <mergeCell ref="A3:L3"/>
    <mergeCell ref="A4:L4"/>
    <mergeCell ref="J6:K6"/>
    <mergeCell ref="I6:I7"/>
    <mergeCell ref="L6:L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3.09765625" style="0" customWidth="1"/>
    <col min="2" max="2" width="43.69921875" style="0" customWidth="1"/>
    <col min="3" max="18" width="10.59765625" style="0" customWidth="1"/>
    <col min="19" max="19" width="14.3984375" style="0" customWidth="1"/>
    <col min="20" max="22" width="13.09765625" style="0" customWidth="1"/>
    <col min="23" max="16384" width="10.59765625" style="0" customWidth="1"/>
  </cols>
  <sheetData>
    <row r="1" spans="1:22" ht="18.75" customHeight="1">
      <c r="A1" s="57" t="s">
        <v>347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8" t="s">
        <v>348</v>
      </c>
      <c r="V1" s="59"/>
    </row>
    <row r="2" spans="1:2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63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8.75" customHeight="1">
      <c r="A4" s="150" t="s">
        <v>341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8.7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8.75" customHeight="1">
      <c r="A6" s="146" t="s">
        <v>340</v>
      </c>
      <c r="B6" s="145"/>
      <c r="C6" s="142" t="s">
        <v>339</v>
      </c>
      <c r="D6" s="223"/>
      <c r="E6" s="223"/>
      <c r="F6" s="223"/>
      <c r="G6" s="223"/>
      <c r="H6" s="223"/>
      <c r="I6" s="223"/>
      <c r="J6" s="223"/>
      <c r="K6" s="223"/>
      <c r="L6" s="223"/>
      <c r="M6" s="141"/>
      <c r="N6" s="142" t="s">
        <v>338</v>
      </c>
      <c r="O6" s="223"/>
      <c r="P6" s="223"/>
      <c r="Q6" s="223"/>
      <c r="R6" s="141"/>
      <c r="S6" s="143" t="s">
        <v>343</v>
      </c>
      <c r="T6" s="222" t="s">
        <v>337</v>
      </c>
      <c r="U6" s="222" t="s">
        <v>336</v>
      </c>
      <c r="V6" s="221"/>
    </row>
    <row r="7" spans="1:22" ht="18.75" customHeight="1">
      <c r="A7" s="50"/>
      <c r="B7" s="215"/>
      <c r="C7" s="209" t="s">
        <v>321</v>
      </c>
      <c r="D7" s="217" t="s">
        <v>335</v>
      </c>
      <c r="E7" s="218"/>
      <c r="F7" s="217" t="s">
        <v>334</v>
      </c>
      <c r="G7" s="220"/>
      <c r="H7" s="220"/>
      <c r="I7" s="220"/>
      <c r="J7" s="220"/>
      <c r="K7" s="220"/>
      <c r="L7" s="220"/>
      <c r="M7" s="216"/>
      <c r="N7" s="219"/>
      <c r="O7" s="217" t="s">
        <v>333</v>
      </c>
      <c r="P7" s="218"/>
      <c r="Q7" s="217" t="s">
        <v>332</v>
      </c>
      <c r="R7" s="216"/>
      <c r="S7" s="208"/>
      <c r="T7" s="208"/>
      <c r="U7" s="208"/>
      <c r="V7" s="211" t="s">
        <v>344</v>
      </c>
    </row>
    <row r="8" spans="1:22" ht="18.75" customHeight="1">
      <c r="A8" s="50"/>
      <c r="B8" s="215"/>
      <c r="C8" s="214"/>
      <c r="D8" s="213" t="s">
        <v>331</v>
      </c>
      <c r="E8" s="213" t="s">
        <v>330</v>
      </c>
      <c r="F8" s="212" t="s">
        <v>329</v>
      </c>
      <c r="G8" s="212" t="s">
        <v>328</v>
      </c>
      <c r="H8" s="212" t="s">
        <v>327</v>
      </c>
      <c r="I8" s="212" t="s">
        <v>326</v>
      </c>
      <c r="J8" s="212" t="s">
        <v>325</v>
      </c>
      <c r="K8" s="212" t="s">
        <v>324</v>
      </c>
      <c r="L8" s="212" t="s">
        <v>323</v>
      </c>
      <c r="M8" s="211" t="s">
        <v>322</v>
      </c>
      <c r="N8" s="210" t="s">
        <v>321</v>
      </c>
      <c r="O8" s="209" t="s">
        <v>320</v>
      </c>
      <c r="P8" s="209" t="s">
        <v>319</v>
      </c>
      <c r="Q8" s="209" t="s">
        <v>320</v>
      </c>
      <c r="R8" s="209" t="s">
        <v>319</v>
      </c>
      <c r="S8" s="208"/>
      <c r="T8" s="208"/>
      <c r="U8" s="208"/>
      <c r="V8" s="207" t="s">
        <v>318</v>
      </c>
    </row>
    <row r="9" spans="1:22" ht="18.75" customHeight="1">
      <c r="A9" s="139"/>
      <c r="B9" s="138"/>
      <c r="C9" s="203"/>
      <c r="D9" s="203"/>
      <c r="E9" s="203"/>
      <c r="F9" s="206" t="s">
        <v>317</v>
      </c>
      <c r="G9" s="206" t="s">
        <v>316</v>
      </c>
      <c r="H9" s="206" t="s">
        <v>315</v>
      </c>
      <c r="I9" s="206" t="s">
        <v>314</v>
      </c>
      <c r="J9" s="206" t="s">
        <v>313</v>
      </c>
      <c r="K9" s="206" t="s">
        <v>312</v>
      </c>
      <c r="L9" s="206" t="s">
        <v>311</v>
      </c>
      <c r="M9" s="205" t="s">
        <v>310</v>
      </c>
      <c r="N9" s="204"/>
      <c r="O9" s="203"/>
      <c r="P9" s="203"/>
      <c r="Q9" s="203"/>
      <c r="R9" s="203"/>
      <c r="S9" s="137"/>
      <c r="T9" s="137"/>
      <c r="U9" s="137"/>
      <c r="V9" s="202"/>
    </row>
    <row r="10" spans="1:22" ht="18.75" customHeight="1">
      <c r="A10" s="162"/>
      <c r="B10" s="176"/>
      <c r="C10" s="119" t="s">
        <v>111</v>
      </c>
      <c r="D10" s="119" t="s">
        <v>111</v>
      </c>
      <c r="E10" s="119" t="s">
        <v>111</v>
      </c>
      <c r="F10" s="119" t="s">
        <v>111</v>
      </c>
      <c r="G10" s="119" t="s">
        <v>111</v>
      </c>
      <c r="H10" s="119" t="s">
        <v>111</v>
      </c>
      <c r="I10" s="119" t="s">
        <v>111</v>
      </c>
      <c r="J10" s="119" t="s">
        <v>111</v>
      </c>
      <c r="K10" s="119" t="s">
        <v>111</v>
      </c>
      <c r="L10" s="119" t="s">
        <v>111</v>
      </c>
      <c r="M10" s="119" t="s">
        <v>111</v>
      </c>
      <c r="N10" s="119" t="s">
        <v>309</v>
      </c>
      <c r="O10" s="119" t="s">
        <v>309</v>
      </c>
      <c r="P10" s="119" t="s">
        <v>309</v>
      </c>
      <c r="Q10" s="119" t="s">
        <v>309</v>
      </c>
      <c r="R10" s="119" t="s">
        <v>309</v>
      </c>
      <c r="S10" s="119" t="s">
        <v>308</v>
      </c>
      <c r="T10" s="119" t="s">
        <v>308</v>
      </c>
      <c r="U10" s="119" t="s">
        <v>308</v>
      </c>
      <c r="V10" s="119" t="s">
        <v>110</v>
      </c>
    </row>
    <row r="11" spans="1:22" ht="18.75" customHeight="1">
      <c r="A11" s="175" t="s">
        <v>307</v>
      </c>
      <c r="B11" s="174"/>
      <c r="C11" s="164">
        <v>19964</v>
      </c>
      <c r="D11" s="163">
        <v>9504</v>
      </c>
      <c r="E11" s="163">
        <v>10460</v>
      </c>
      <c r="F11" s="163">
        <v>8635</v>
      </c>
      <c r="G11" s="163">
        <v>5089</v>
      </c>
      <c r="H11" s="163">
        <v>3518</v>
      </c>
      <c r="I11" s="163">
        <v>1765</v>
      </c>
      <c r="J11" s="163">
        <v>467</v>
      </c>
      <c r="K11" s="163">
        <v>300</v>
      </c>
      <c r="L11" s="163">
        <v>140</v>
      </c>
      <c r="M11" s="163">
        <v>50</v>
      </c>
      <c r="N11" s="163">
        <v>118147</v>
      </c>
      <c r="O11" s="163">
        <v>8006</v>
      </c>
      <c r="P11" s="163">
        <v>7923</v>
      </c>
      <c r="Q11" s="163">
        <v>52741</v>
      </c>
      <c r="R11" s="163">
        <v>49477</v>
      </c>
      <c r="S11" s="163">
        <v>547490588</v>
      </c>
      <c r="T11" s="163">
        <v>12471706</v>
      </c>
      <c r="U11" s="163">
        <v>34242904</v>
      </c>
      <c r="V11" s="163">
        <v>1490615</v>
      </c>
    </row>
    <row r="12" spans="1:22" ht="18.75" customHeight="1">
      <c r="A12" s="166"/>
      <c r="B12" s="173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1:22" ht="18.75" customHeight="1">
      <c r="A13" s="175" t="s">
        <v>306</v>
      </c>
      <c r="B13" s="174"/>
      <c r="C13" s="164">
        <v>4530</v>
      </c>
      <c r="D13" s="163">
        <v>3533</v>
      </c>
      <c r="E13" s="163">
        <v>997</v>
      </c>
      <c r="F13" s="163">
        <v>924</v>
      </c>
      <c r="G13" s="163">
        <v>1100</v>
      </c>
      <c r="H13" s="163">
        <v>1255</v>
      </c>
      <c r="I13" s="163">
        <v>778</v>
      </c>
      <c r="J13" s="163">
        <v>203</v>
      </c>
      <c r="K13" s="163">
        <v>163</v>
      </c>
      <c r="L13" s="163">
        <v>83</v>
      </c>
      <c r="M13" s="163">
        <v>24</v>
      </c>
      <c r="N13" s="163">
        <v>44287</v>
      </c>
      <c r="O13" s="163">
        <v>993</v>
      </c>
      <c r="P13" s="163">
        <v>623</v>
      </c>
      <c r="Q13" s="163">
        <v>28413</v>
      </c>
      <c r="R13" s="163">
        <v>14258</v>
      </c>
      <c r="S13" s="163">
        <v>399918169</v>
      </c>
      <c r="T13" s="163">
        <v>7268656</v>
      </c>
      <c r="U13" s="163">
        <v>17994783</v>
      </c>
      <c r="V13" s="169" t="s">
        <v>211</v>
      </c>
    </row>
    <row r="14" spans="1:22" ht="18.75" customHeight="1">
      <c r="A14" s="166"/>
      <c r="B14" s="173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</row>
    <row r="15" spans="1:22" ht="18.75" customHeight="1">
      <c r="A15" s="175" t="s">
        <v>305</v>
      </c>
      <c r="B15" s="174"/>
      <c r="C15" s="164">
        <f>SUM(C17)</f>
        <v>7</v>
      </c>
      <c r="D15" s="163">
        <f>SUM(D17)</f>
        <v>6</v>
      </c>
      <c r="E15" s="163">
        <f>SUM(E17)</f>
        <v>1</v>
      </c>
      <c r="F15" s="169" t="s">
        <v>1</v>
      </c>
      <c r="G15" s="163">
        <f>SUM(G17)</f>
        <v>1</v>
      </c>
      <c r="H15" s="163">
        <f>SUM(H17)</f>
        <v>3</v>
      </c>
      <c r="I15" s="163">
        <f>SUM(I17)</f>
        <v>2</v>
      </c>
      <c r="J15" s="169" t="s">
        <v>1</v>
      </c>
      <c r="K15" s="163">
        <f>SUM(K17)</f>
        <v>1</v>
      </c>
      <c r="L15" s="169" t="s">
        <v>1</v>
      </c>
      <c r="M15" s="169" t="s">
        <v>1</v>
      </c>
      <c r="N15" s="163">
        <f>SUM(N17)</f>
        <v>83</v>
      </c>
      <c r="O15" s="163">
        <f>SUM(O17)</f>
        <v>1</v>
      </c>
      <c r="P15" s="169" t="s">
        <v>1</v>
      </c>
      <c r="Q15" s="163">
        <f>SUM(Q17)</f>
        <v>53</v>
      </c>
      <c r="R15" s="163">
        <f>SUM(R17)</f>
        <v>29</v>
      </c>
      <c r="S15" s="163">
        <f>SUM(S17)</f>
        <v>481386</v>
      </c>
      <c r="T15" s="163">
        <f>SUM(T17)</f>
        <v>5447</v>
      </c>
      <c r="U15" s="163">
        <f>SUM(U17)</f>
        <v>29650</v>
      </c>
      <c r="V15" s="169" t="s">
        <v>1</v>
      </c>
    </row>
    <row r="16" spans="1:22" ht="18.75" customHeight="1">
      <c r="A16" s="166"/>
      <c r="B16" s="173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</row>
    <row r="17" spans="1:22" ht="18.75" customHeight="1">
      <c r="A17" s="166"/>
      <c r="B17" s="165" t="s">
        <v>305</v>
      </c>
      <c r="C17" s="164">
        <f>SUM(C18:C19)</f>
        <v>7</v>
      </c>
      <c r="D17" s="163">
        <f>SUM(D18:D19)</f>
        <v>6</v>
      </c>
      <c r="E17" s="163">
        <f>SUM(E18:E19)</f>
        <v>1</v>
      </c>
      <c r="F17" s="169" t="s">
        <v>1</v>
      </c>
      <c r="G17" s="163">
        <f>SUM(G18:G19)</f>
        <v>1</v>
      </c>
      <c r="H17" s="163">
        <f>SUM(H18:H19)</f>
        <v>3</v>
      </c>
      <c r="I17" s="163">
        <f>SUM(I18:I19)</f>
        <v>2</v>
      </c>
      <c r="J17" s="169" t="s">
        <v>1</v>
      </c>
      <c r="K17" s="163">
        <f>SUM(K18:K19)</f>
        <v>1</v>
      </c>
      <c r="L17" s="169" t="s">
        <v>1</v>
      </c>
      <c r="M17" s="169" t="s">
        <v>1</v>
      </c>
      <c r="N17" s="163">
        <f>SUM(N18:N19)</f>
        <v>83</v>
      </c>
      <c r="O17" s="163">
        <f>SUM(O18:O19)</f>
        <v>1</v>
      </c>
      <c r="P17" s="169" t="s">
        <v>1</v>
      </c>
      <c r="Q17" s="163">
        <f>SUM(Q18:Q19)</f>
        <v>53</v>
      </c>
      <c r="R17" s="163">
        <f>SUM(R18:R19)</f>
        <v>29</v>
      </c>
      <c r="S17" s="163">
        <f>SUM(S18:S19)</f>
        <v>481386</v>
      </c>
      <c r="T17" s="163">
        <f>SUM(T18:T19)</f>
        <v>5447</v>
      </c>
      <c r="U17" s="163">
        <f>SUM(U18:U19)</f>
        <v>29650</v>
      </c>
      <c r="V17" s="169" t="s">
        <v>1</v>
      </c>
    </row>
    <row r="18" spans="1:22" ht="18.75" customHeight="1">
      <c r="A18" s="162"/>
      <c r="B18" s="201" t="s">
        <v>304</v>
      </c>
      <c r="C18" s="159" t="s">
        <v>1</v>
      </c>
      <c r="D18" s="159" t="s">
        <v>1</v>
      </c>
      <c r="E18" s="159" t="s">
        <v>1</v>
      </c>
      <c r="F18" s="159" t="s">
        <v>1</v>
      </c>
      <c r="G18" s="159" t="s">
        <v>1</v>
      </c>
      <c r="H18" s="159" t="s">
        <v>1</v>
      </c>
      <c r="I18" s="159" t="s">
        <v>1</v>
      </c>
      <c r="J18" s="159" t="s">
        <v>1</v>
      </c>
      <c r="K18" s="159" t="s">
        <v>1</v>
      </c>
      <c r="L18" s="159" t="s">
        <v>1</v>
      </c>
      <c r="M18" s="159" t="s">
        <v>1</v>
      </c>
      <c r="N18" s="159" t="s">
        <v>1</v>
      </c>
      <c r="O18" s="159" t="s">
        <v>1</v>
      </c>
      <c r="P18" s="159" t="s">
        <v>1</v>
      </c>
      <c r="Q18" s="159" t="s">
        <v>1</v>
      </c>
      <c r="R18" s="159" t="s">
        <v>1</v>
      </c>
      <c r="S18" s="159" t="s">
        <v>1</v>
      </c>
      <c r="T18" s="159" t="s">
        <v>1</v>
      </c>
      <c r="U18" s="159" t="s">
        <v>1</v>
      </c>
      <c r="V18" s="159" t="s">
        <v>211</v>
      </c>
    </row>
    <row r="19" spans="1:22" ht="18.75" customHeight="1">
      <c r="A19" s="162"/>
      <c r="B19" s="182" t="s">
        <v>303</v>
      </c>
      <c r="C19" s="160">
        <f>SUM(F19:M19)</f>
        <v>7</v>
      </c>
      <c r="D19" s="157">
        <v>6</v>
      </c>
      <c r="E19" s="157">
        <v>1</v>
      </c>
      <c r="F19" s="159" t="s">
        <v>1</v>
      </c>
      <c r="G19" s="157">
        <v>1</v>
      </c>
      <c r="H19" s="157">
        <v>3</v>
      </c>
      <c r="I19" s="157">
        <v>2</v>
      </c>
      <c r="J19" s="159" t="s">
        <v>1</v>
      </c>
      <c r="K19" s="159">
        <v>1</v>
      </c>
      <c r="L19" s="159" t="s">
        <v>1</v>
      </c>
      <c r="M19" s="159" t="s">
        <v>1</v>
      </c>
      <c r="N19" s="158">
        <f>SUM(O19:R19)</f>
        <v>83</v>
      </c>
      <c r="O19" s="159">
        <v>1</v>
      </c>
      <c r="P19" s="159" t="s">
        <v>1</v>
      </c>
      <c r="Q19" s="159">
        <v>53</v>
      </c>
      <c r="R19" s="159">
        <v>29</v>
      </c>
      <c r="S19" s="159">
        <v>481386</v>
      </c>
      <c r="T19" s="159">
        <v>5447</v>
      </c>
      <c r="U19" s="159">
        <v>29650</v>
      </c>
      <c r="V19" s="159" t="s">
        <v>211</v>
      </c>
    </row>
    <row r="20" spans="1:22" ht="18.75" customHeight="1">
      <c r="A20" s="162"/>
      <c r="B20" s="161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2" ht="18.75" customHeight="1">
      <c r="A21" s="175" t="s">
        <v>302</v>
      </c>
      <c r="B21" s="174"/>
      <c r="C21" s="164">
        <f>SUM(C23,C29)</f>
        <v>384</v>
      </c>
      <c r="D21" s="163">
        <f>SUM(D23,D29)</f>
        <v>278</v>
      </c>
      <c r="E21" s="163">
        <f>SUM(E23,E29)</f>
        <v>106</v>
      </c>
      <c r="F21" s="163">
        <f>SUM(F23,F29)</f>
        <v>106</v>
      </c>
      <c r="G21" s="163">
        <f>SUM(G23,G29)</f>
        <v>104</v>
      </c>
      <c r="H21" s="163">
        <f>SUM(H23,H29)</f>
        <v>91</v>
      </c>
      <c r="I21" s="163">
        <f>SUM(I23,I29)</f>
        <v>48</v>
      </c>
      <c r="J21" s="163">
        <f>SUM(J23,J29)</f>
        <v>16</v>
      </c>
      <c r="K21" s="163">
        <f>SUM(K23,K29)</f>
        <v>11</v>
      </c>
      <c r="L21" s="163">
        <f>SUM(L23,L29)</f>
        <v>7</v>
      </c>
      <c r="M21" s="163">
        <f>SUM(M23,M29)</f>
        <v>1</v>
      </c>
      <c r="N21" s="163">
        <f>SUM(N23,N29)</f>
        <v>3261</v>
      </c>
      <c r="O21" s="163">
        <f>SUM(O23,O29)</f>
        <v>100</v>
      </c>
      <c r="P21" s="163">
        <f>SUM(P23,P29)</f>
        <v>57</v>
      </c>
      <c r="Q21" s="163">
        <f>SUM(Q23,Q29)</f>
        <v>1667</v>
      </c>
      <c r="R21" s="163">
        <f>SUM(R23,R29)</f>
        <v>1437</v>
      </c>
      <c r="S21" s="163">
        <f>SUM(S23,S29)</f>
        <v>38573409</v>
      </c>
      <c r="T21" s="163">
        <f>SUM(T23,T29)</f>
        <v>93443</v>
      </c>
      <c r="U21" s="163">
        <f>SUM(U23,U29)</f>
        <v>3810908</v>
      </c>
      <c r="V21" s="169" t="s">
        <v>1</v>
      </c>
    </row>
    <row r="22" spans="1:22" ht="18.75" customHeight="1">
      <c r="A22" s="166"/>
      <c r="B22" s="165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</row>
    <row r="23" spans="1:22" ht="18.75" customHeight="1">
      <c r="A23" s="166"/>
      <c r="B23" s="165" t="s">
        <v>301</v>
      </c>
      <c r="C23" s="164">
        <f>SUM(C24:C27)</f>
        <v>144</v>
      </c>
      <c r="D23" s="163">
        <f>SUM(D24:D27)</f>
        <v>101</v>
      </c>
      <c r="E23" s="163">
        <f>SUM(E24:E27)</f>
        <v>43</v>
      </c>
      <c r="F23" s="163">
        <f>SUM(F24:F27)</f>
        <v>49</v>
      </c>
      <c r="G23" s="163">
        <f>SUM(G24:G27)</f>
        <v>38</v>
      </c>
      <c r="H23" s="163">
        <f>SUM(H24:H27)</f>
        <v>34</v>
      </c>
      <c r="I23" s="163">
        <f>SUM(I24:I27)</f>
        <v>13</v>
      </c>
      <c r="J23" s="163">
        <f>SUM(J24:J27)</f>
        <v>7</v>
      </c>
      <c r="K23" s="163">
        <f>SUM(K24:K27)</f>
        <v>3</v>
      </c>
      <c r="L23" s="169" t="s">
        <v>1</v>
      </c>
      <c r="M23" s="169" t="s">
        <v>1</v>
      </c>
      <c r="N23" s="163">
        <f>SUM(N24:N27)</f>
        <v>904</v>
      </c>
      <c r="O23" s="163">
        <f>SUM(O24:O27)</f>
        <v>41</v>
      </c>
      <c r="P23" s="163">
        <f>SUM(P24:P27)</f>
        <v>17</v>
      </c>
      <c r="Q23" s="163">
        <f>SUM(Q24:Q27)</f>
        <v>465</v>
      </c>
      <c r="R23" s="163">
        <f>SUM(R24:R27)</f>
        <v>381</v>
      </c>
      <c r="S23" s="163">
        <f>SUM(S24:S27)</f>
        <v>29387374</v>
      </c>
      <c r="T23" s="163">
        <f>SUM(T24:T27)</f>
        <v>68151</v>
      </c>
      <c r="U23" s="163">
        <f>SUM(U24:U27)</f>
        <v>2171020</v>
      </c>
      <c r="V23" s="169" t="s">
        <v>1</v>
      </c>
    </row>
    <row r="24" spans="1:22" ht="18.75" customHeight="1">
      <c r="A24" s="162"/>
      <c r="B24" s="161" t="s">
        <v>300</v>
      </c>
      <c r="C24" s="160">
        <f>SUM(F24:M24)</f>
        <v>8</v>
      </c>
      <c r="D24" s="157">
        <v>4</v>
      </c>
      <c r="E24" s="157">
        <v>4</v>
      </c>
      <c r="F24" s="157">
        <v>3</v>
      </c>
      <c r="G24" s="157">
        <v>5</v>
      </c>
      <c r="H24" s="159" t="s">
        <v>1</v>
      </c>
      <c r="I24" s="159" t="s">
        <v>1</v>
      </c>
      <c r="J24" s="159" t="s">
        <v>1</v>
      </c>
      <c r="K24" s="159" t="s">
        <v>1</v>
      </c>
      <c r="L24" s="159" t="s">
        <v>1</v>
      </c>
      <c r="M24" s="159" t="s">
        <v>1</v>
      </c>
      <c r="N24" s="158">
        <f>SUM(O24:R24)</f>
        <v>20</v>
      </c>
      <c r="O24" s="157">
        <v>4</v>
      </c>
      <c r="P24" s="159" t="s">
        <v>1</v>
      </c>
      <c r="Q24" s="157">
        <v>8</v>
      </c>
      <c r="R24" s="157">
        <v>8</v>
      </c>
      <c r="S24" s="157">
        <v>140948</v>
      </c>
      <c r="T24" s="157">
        <v>11000</v>
      </c>
      <c r="U24" s="157">
        <v>7586</v>
      </c>
      <c r="V24" s="159" t="s">
        <v>211</v>
      </c>
    </row>
    <row r="25" spans="1:22" ht="18.75" customHeight="1">
      <c r="A25" s="162"/>
      <c r="B25" s="161" t="s">
        <v>299</v>
      </c>
      <c r="C25" s="160">
        <f>SUM(F25:M25)</f>
        <v>16</v>
      </c>
      <c r="D25" s="157">
        <v>11</v>
      </c>
      <c r="E25" s="157">
        <v>5</v>
      </c>
      <c r="F25" s="157">
        <v>6</v>
      </c>
      <c r="G25" s="157">
        <v>4</v>
      </c>
      <c r="H25" s="157">
        <v>4</v>
      </c>
      <c r="I25" s="157">
        <v>1</v>
      </c>
      <c r="J25" s="159" t="s">
        <v>1</v>
      </c>
      <c r="K25" s="159">
        <v>1</v>
      </c>
      <c r="L25" s="159" t="s">
        <v>1</v>
      </c>
      <c r="M25" s="159" t="s">
        <v>1</v>
      </c>
      <c r="N25" s="158">
        <f>SUM(O25:R25)</f>
        <v>99</v>
      </c>
      <c r="O25" s="157">
        <v>4</v>
      </c>
      <c r="P25" s="157">
        <v>2</v>
      </c>
      <c r="Q25" s="157">
        <v>45</v>
      </c>
      <c r="R25" s="157">
        <v>48</v>
      </c>
      <c r="S25" s="157">
        <v>10876292</v>
      </c>
      <c r="T25" s="159" t="s">
        <v>211</v>
      </c>
      <c r="U25" s="157">
        <v>486217</v>
      </c>
      <c r="V25" s="159" t="s">
        <v>211</v>
      </c>
    </row>
    <row r="26" spans="1:22" ht="18.75" customHeight="1">
      <c r="A26" s="162"/>
      <c r="B26" s="161" t="s">
        <v>298</v>
      </c>
      <c r="C26" s="160">
        <f>SUM(F26:M26)</f>
        <v>37</v>
      </c>
      <c r="D26" s="157">
        <v>24</v>
      </c>
      <c r="E26" s="157">
        <v>13</v>
      </c>
      <c r="F26" s="157">
        <v>12</v>
      </c>
      <c r="G26" s="157">
        <v>3</v>
      </c>
      <c r="H26" s="157">
        <v>12</v>
      </c>
      <c r="I26" s="157">
        <v>6</v>
      </c>
      <c r="J26" s="159">
        <v>3</v>
      </c>
      <c r="K26" s="157">
        <v>1</v>
      </c>
      <c r="L26" s="159" t="s">
        <v>1</v>
      </c>
      <c r="M26" s="159" t="s">
        <v>1</v>
      </c>
      <c r="N26" s="158">
        <f>SUM(O26:R26)</f>
        <v>296</v>
      </c>
      <c r="O26" s="157">
        <v>13</v>
      </c>
      <c r="P26" s="157">
        <v>6</v>
      </c>
      <c r="Q26" s="157">
        <v>164</v>
      </c>
      <c r="R26" s="157">
        <v>113</v>
      </c>
      <c r="S26" s="157">
        <v>8333501</v>
      </c>
      <c r="T26" s="157">
        <v>8536</v>
      </c>
      <c r="U26" s="157">
        <v>495321</v>
      </c>
      <c r="V26" s="159" t="s">
        <v>211</v>
      </c>
    </row>
    <row r="27" spans="1:22" ht="18.75" customHeight="1">
      <c r="A27" s="162"/>
      <c r="B27" s="161" t="s">
        <v>297</v>
      </c>
      <c r="C27" s="160">
        <f>SUM(F27:M27)</f>
        <v>83</v>
      </c>
      <c r="D27" s="157">
        <v>62</v>
      </c>
      <c r="E27" s="157">
        <v>21</v>
      </c>
      <c r="F27" s="157">
        <v>28</v>
      </c>
      <c r="G27" s="157">
        <v>26</v>
      </c>
      <c r="H27" s="157">
        <v>18</v>
      </c>
      <c r="I27" s="157">
        <v>6</v>
      </c>
      <c r="J27" s="157">
        <v>4</v>
      </c>
      <c r="K27" s="157">
        <v>1</v>
      </c>
      <c r="L27" s="159" t="s">
        <v>1</v>
      </c>
      <c r="M27" s="159" t="s">
        <v>1</v>
      </c>
      <c r="N27" s="158">
        <f>SUM(O27:R27)</f>
        <v>489</v>
      </c>
      <c r="O27" s="157">
        <v>20</v>
      </c>
      <c r="P27" s="157">
        <v>9</v>
      </c>
      <c r="Q27" s="157">
        <v>248</v>
      </c>
      <c r="R27" s="157">
        <v>212</v>
      </c>
      <c r="S27" s="157">
        <v>10036633</v>
      </c>
      <c r="T27" s="157">
        <v>48615</v>
      </c>
      <c r="U27" s="157">
        <v>1181896</v>
      </c>
      <c r="V27" s="159" t="s">
        <v>211</v>
      </c>
    </row>
    <row r="28" spans="1:22" ht="18.75" customHeight="1">
      <c r="A28" s="162"/>
      <c r="B28" s="161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2" ht="18.75" customHeight="1">
      <c r="A29" s="166"/>
      <c r="B29" s="165" t="s">
        <v>296</v>
      </c>
      <c r="C29" s="164">
        <f>SUM(C30:C37)</f>
        <v>240</v>
      </c>
      <c r="D29" s="163">
        <f>SUM(D30:D37)</f>
        <v>177</v>
      </c>
      <c r="E29" s="163">
        <f>SUM(E30:E37)</f>
        <v>63</v>
      </c>
      <c r="F29" s="163">
        <f>SUM(F30:F37)</f>
        <v>57</v>
      </c>
      <c r="G29" s="163">
        <f>SUM(G30:G37)</f>
        <v>66</v>
      </c>
      <c r="H29" s="163">
        <f>SUM(H30:H37)</f>
        <v>57</v>
      </c>
      <c r="I29" s="163">
        <f>SUM(I30:I37)</f>
        <v>35</v>
      </c>
      <c r="J29" s="163">
        <f>SUM(J30:J37)</f>
        <v>9</v>
      </c>
      <c r="K29" s="163">
        <f>SUM(K30:K37)</f>
        <v>8</v>
      </c>
      <c r="L29" s="163">
        <f>SUM(L30:L37)</f>
        <v>7</v>
      </c>
      <c r="M29" s="163">
        <f>SUM(M30:M37)</f>
        <v>1</v>
      </c>
      <c r="N29" s="163">
        <f>SUM(N30:N37)</f>
        <v>2357</v>
      </c>
      <c r="O29" s="163">
        <f>SUM(O30:O37)</f>
        <v>59</v>
      </c>
      <c r="P29" s="163">
        <f>SUM(P30:P37)</f>
        <v>40</v>
      </c>
      <c r="Q29" s="163">
        <f>SUM(Q30:Q37)</f>
        <v>1202</v>
      </c>
      <c r="R29" s="163">
        <f>SUM(R30:R37)</f>
        <v>1056</v>
      </c>
      <c r="S29" s="163">
        <f>SUM(S30:S37)</f>
        <v>9186035</v>
      </c>
      <c r="T29" s="163">
        <f>SUM(T30:T37)</f>
        <v>25292</v>
      </c>
      <c r="U29" s="163">
        <f>SUM(U30:U37)</f>
        <v>1639888</v>
      </c>
      <c r="V29" s="169" t="s">
        <v>1</v>
      </c>
    </row>
    <row r="30" spans="1:22" ht="18.75" customHeight="1">
      <c r="A30" s="162"/>
      <c r="B30" s="161" t="s">
        <v>295</v>
      </c>
      <c r="C30" s="160">
        <f>SUM(F30:M30)</f>
        <v>22</v>
      </c>
      <c r="D30" s="157">
        <v>18</v>
      </c>
      <c r="E30" s="157">
        <v>4</v>
      </c>
      <c r="F30" s="157">
        <v>3</v>
      </c>
      <c r="G30" s="157">
        <v>9</v>
      </c>
      <c r="H30" s="157">
        <v>3</v>
      </c>
      <c r="I30" s="157">
        <v>4</v>
      </c>
      <c r="J30" s="157">
        <v>1</v>
      </c>
      <c r="K30" s="157">
        <v>2</v>
      </c>
      <c r="L30" s="159" t="s">
        <v>1</v>
      </c>
      <c r="M30" s="159" t="s">
        <v>1</v>
      </c>
      <c r="N30" s="158">
        <f>SUM(O30:R30)</f>
        <v>204</v>
      </c>
      <c r="O30" s="157">
        <v>3</v>
      </c>
      <c r="P30" s="157">
        <v>2</v>
      </c>
      <c r="Q30" s="157">
        <v>122</v>
      </c>
      <c r="R30" s="157">
        <v>77</v>
      </c>
      <c r="S30" s="157">
        <v>942115</v>
      </c>
      <c r="T30" s="157">
        <v>150</v>
      </c>
      <c r="U30" s="157">
        <v>190559</v>
      </c>
      <c r="V30" s="159" t="s">
        <v>211</v>
      </c>
    </row>
    <row r="31" spans="1:22" ht="18.75" customHeight="1">
      <c r="A31" s="162"/>
      <c r="B31" s="161" t="s">
        <v>294</v>
      </c>
      <c r="C31" s="160">
        <f>SUM(F31:M31)</f>
        <v>55</v>
      </c>
      <c r="D31" s="157">
        <v>41</v>
      </c>
      <c r="E31" s="157">
        <v>14</v>
      </c>
      <c r="F31" s="157">
        <v>12</v>
      </c>
      <c r="G31" s="157">
        <v>14</v>
      </c>
      <c r="H31" s="157">
        <v>17</v>
      </c>
      <c r="I31" s="157">
        <v>6</v>
      </c>
      <c r="J31" s="157">
        <v>2</v>
      </c>
      <c r="K31" s="157">
        <v>2</v>
      </c>
      <c r="L31" s="157">
        <v>1</v>
      </c>
      <c r="M31" s="157">
        <v>1</v>
      </c>
      <c r="N31" s="158">
        <f>SUM(O31:R31)</f>
        <v>610</v>
      </c>
      <c r="O31" s="157">
        <v>12</v>
      </c>
      <c r="P31" s="157">
        <v>11</v>
      </c>
      <c r="Q31" s="157">
        <v>290</v>
      </c>
      <c r="R31" s="157">
        <v>297</v>
      </c>
      <c r="S31" s="157">
        <v>2400239</v>
      </c>
      <c r="T31" s="157">
        <v>3472</v>
      </c>
      <c r="U31" s="157">
        <v>450712</v>
      </c>
      <c r="V31" s="159" t="s">
        <v>211</v>
      </c>
    </row>
    <row r="32" spans="1:22" ht="18.75" customHeight="1">
      <c r="A32" s="162"/>
      <c r="B32" s="161" t="s">
        <v>293</v>
      </c>
      <c r="C32" s="160">
        <f>SUM(F32:M32)</f>
        <v>18</v>
      </c>
      <c r="D32" s="157">
        <v>13</v>
      </c>
      <c r="E32" s="157">
        <v>5</v>
      </c>
      <c r="F32" s="157">
        <v>7</v>
      </c>
      <c r="G32" s="157">
        <v>5</v>
      </c>
      <c r="H32" s="157">
        <v>5</v>
      </c>
      <c r="I32" s="159" t="s">
        <v>1</v>
      </c>
      <c r="J32" s="159" t="s">
        <v>1</v>
      </c>
      <c r="K32" s="159" t="s">
        <v>1</v>
      </c>
      <c r="L32" s="157">
        <v>1</v>
      </c>
      <c r="M32" s="159" t="s">
        <v>1</v>
      </c>
      <c r="N32" s="158">
        <f>SUM(O32:R32)</f>
        <v>130</v>
      </c>
      <c r="O32" s="157">
        <v>4</v>
      </c>
      <c r="P32" s="157">
        <v>4</v>
      </c>
      <c r="Q32" s="157">
        <v>47</v>
      </c>
      <c r="R32" s="157">
        <v>75</v>
      </c>
      <c r="S32" s="157">
        <v>781334</v>
      </c>
      <c r="T32" s="157">
        <v>1468</v>
      </c>
      <c r="U32" s="157">
        <v>36014</v>
      </c>
      <c r="V32" s="159" t="s">
        <v>211</v>
      </c>
    </row>
    <row r="33" spans="1:22" ht="18.75" customHeight="1">
      <c r="A33" s="162"/>
      <c r="B33" s="161" t="s">
        <v>292</v>
      </c>
      <c r="C33" s="160">
        <f>SUM(F33:M33)</f>
        <v>11</v>
      </c>
      <c r="D33" s="157">
        <v>8</v>
      </c>
      <c r="E33" s="157">
        <v>3</v>
      </c>
      <c r="F33" s="157">
        <v>4</v>
      </c>
      <c r="G33" s="157">
        <v>3</v>
      </c>
      <c r="H33" s="157">
        <v>2</v>
      </c>
      <c r="I33" s="159" t="s">
        <v>1</v>
      </c>
      <c r="J33" s="157">
        <v>1</v>
      </c>
      <c r="K33" s="159">
        <v>1</v>
      </c>
      <c r="L33" s="159" t="s">
        <v>1</v>
      </c>
      <c r="M33" s="159" t="s">
        <v>1</v>
      </c>
      <c r="N33" s="158">
        <f>SUM(O33:R33)</f>
        <v>89</v>
      </c>
      <c r="O33" s="157">
        <v>3</v>
      </c>
      <c r="P33" s="159" t="s">
        <v>211</v>
      </c>
      <c r="Q33" s="157">
        <v>48</v>
      </c>
      <c r="R33" s="157">
        <v>38</v>
      </c>
      <c r="S33" s="157">
        <v>243318</v>
      </c>
      <c r="T33" s="157">
        <v>117</v>
      </c>
      <c r="U33" s="157">
        <v>53510</v>
      </c>
      <c r="V33" s="159" t="s">
        <v>211</v>
      </c>
    </row>
    <row r="34" spans="1:22" ht="18.75" customHeight="1">
      <c r="A34" s="162"/>
      <c r="B34" s="161" t="s">
        <v>291</v>
      </c>
      <c r="C34" s="160">
        <f>SUM(F34:M34)</f>
        <v>18</v>
      </c>
      <c r="D34" s="157">
        <v>15</v>
      </c>
      <c r="E34" s="157">
        <v>3</v>
      </c>
      <c r="F34" s="157">
        <v>3</v>
      </c>
      <c r="G34" s="157">
        <v>4</v>
      </c>
      <c r="H34" s="157">
        <v>7</v>
      </c>
      <c r="I34" s="157">
        <v>4</v>
      </c>
      <c r="J34" s="159" t="s">
        <v>1</v>
      </c>
      <c r="K34" s="159" t="s">
        <v>1</v>
      </c>
      <c r="L34" s="159" t="s">
        <v>1</v>
      </c>
      <c r="M34" s="159" t="s">
        <v>1</v>
      </c>
      <c r="N34" s="158">
        <f>SUM(O34:R34)</f>
        <v>122</v>
      </c>
      <c r="O34" s="157">
        <v>3</v>
      </c>
      <c r="P34" s="159" t="s">
        <v>211</v>
      </c>
      <c r="Q34" s="157">
        <v>69</v>
      </c>
      <c r="R34" s="157">
        <v>50</v>
      </c>
      <c r="S34" s="157">
        <v>550212</v>
      </c>
      <c r="T34" s="157">
        <v>288</v>
      </c>
      <c r="U34" s="157">
        <v>121853</v>
      </c>
      <c r="V34" s="159" t="s">
        <v>211</v>
      </c>
    </row>
    <row r="35" spans="1:22" ht="18.75" customHeight="1">
      <c r="A35" s="162"/>
      <c r="B35" s="161" t="s">
        <v>290</v>
      </c>
      <c r="C35" s="160">
        <f>SUM(F35:M35)</f>
        <v>7</v>
      </c>
      <c r="D35" s="157">
        <v>3</v>
      </c>
      <c r="E35" s="157">
        <v>4</v>
      </c>
      <c r="F35" s="157">
        <v>3</v>
      </c>
      <c r="G35" s="157">
        <v>2</v>
      </c>
      <c r="H35" s="157">
        <v>1</v>
      </c>
      <c r="I35" s="159">
        <v>1</v>
      </c>
      <c r="J35" s="159" t="s">
        <v>1</v>
      </c>
      <c r="K35" s="159" t="s">
        <v>1</v>
      </c>
      <c r="L35" s="159" t="s">
        <v>1</v>
      </c>
      <c r="M35" s="159" t="s">
        <v>1</v>
      </c>
      <c r="N35" s="158">
        <f>SUM(O35:R35)</f>
        <v>28</v>
      </c>
      <c r="O35" s="157">
        <v>5</v>
      </c>
      <c r="P35" s="157">
        <v>5</v>
      </c>
      <c r="Q35" s="157">
        <v>9</v>
      </c>
      <c r="R35" s="157">
        <v>9</v>
      </c>
      <c r="S35" s="157">
        <v>84600</v>
      </c>
      <c r="T35" s="159" t="s">
        <v>211</v>
      </c>
      <c r="U35" s="157">
        <v>15207</v>
      </c>
      <c r="V35" s="159" t="s">
        <v>211</v>
      </c>
    </row>
    <row r="36" spans="1:22" ht="18.75" customHeight="1">
      <c r="A36" s="162"/>
      <c r="B36" s="161" t="s">
        <v>289</v>
      </c>
      <c r="C36" s="160">
        <f>SUM(F36:M36)</f>
        <v>10</v>
      </c>
      <c r="D36" s="157">
        <v>6</v>
      </c>
      <c r="E36" s="157">
        <v>4</v>
      </c>
      <c r="F36" s="157">
        <v>4</v>
      </c>
      <c r="G36" s="157">
        <v>3</v>
      </c>
      <c r="H36" s="157">
        <v>1</v>
      </c>
      <c r="I36" s="157">
        <v>1</v>
      </c>
      <c r="J36" s="159">
        <v>1</v>
      </c>
      <c r="K36" s="159" t="s">
        <v>1</v>
      </c>
      <c r="L36" s="159" t="s">
        <v>1</v>
      </c>
      <c r="M36" s="159" t="s">
        <v>1</v>
      </c>
      <c r="N36" s="158">
        <f>SUM(O36:R36)</f>
        <v>57</v>
      </c>
      <c r="O36" s="157">
        <v>4</v>
      </c>
      <c r="P36" s="159" t="s">
        <v>211</v>
      </c>
      <c r="Q36" s="157">
        <v>21</v>
      </c>
      <c r="R36" s="157">
        <v>32</v>
      </c>
      <c r="S36" s="157">
        <v>105322</v>
      </c>
      <c r="T36" s="159" t="s">
        <v>211</v>
      </c>
      <c r="U36" s="157">
        <v>32952</v>
      </c>
      <c r="V36" s="159" t="s">
        <v>211</v>
      </c>
    </row>
    <row r="37" spans="1:22" ht="18.75" customHeight="1">
      <c r="A37" s="162"/>
      <c r="B37" s="161" t="s">
        <v>288</v>
      </c>
      <c r="C37" s="160">
        <f>SUM(F37:M37)</f>
        <v>99</v>
      </c>
      <c r="D37" s="157">
        <v>73</v>
      </c>
      <c r="E37" s="157">
        <v>26</v>
      </c>
      <c r="F37" s="157">
        <v>21</v>
      </c>
      <c r="G37" s="157">
        <v>26</v>
      </c>
      <c r="H37" s="157">
        <v>21</v>
      </c>
      <c r="I37" s="157">
        <v>19</v>
      </c>
      <c r="J37" s="157">
        <v>4</v>
      </c>
      <c r="K37" s="157">
        <v>3</v>
      </c>
      <c r="L37" s="157">
        <v>5</v>
      </c>
      <c r="M37" s="159" t="s">
        <v>1</v>
      </c>
      <c r="N37" s="158">
        <f>SUM(O37:R37)</f>
        <v>1117</v>
      </c>
      <c r="O37" s="157">
        <v>25</v>
      </c>
      <c r="P37" s="157">
        <v>18</v>
      </c>
      <c r="Q37" s="157">
        <v>596</v>
      </c>
      <c r="R37" s="157">
        <v>478</v>
      </c>
      <c r="S37" s="157">
        <v>4078895</v>
      </c>
      <c r="T37" s="157">
        <v>19797</v>
      </c>
      <c r="U37" s="157">
        <v>739081</v>
      </c>
      <c r="V37" s="159" t="s">
        <v>211</v>
      </c>
    </row>
    <row r="38" spans="1:22" ht="18.75" customHeight="1">
      <c r="A38" s="162"/>
      <c r="B38" s="16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1:22" ht="18.75" customHeight="1">
      <c r="A39" s="175" t="s">
        <v>287</v>
      </c>
      <c r="B39" s="174"/>
      <c r="C39" s="164">
        <f>SUM(C41,C50)</f>
        <v>920</v>
      </c>
      <c r="D39" s="163">
        <f>SUM(D41,D50)</f>
        <v>675</v>
      </c>
      <c r="E39" s="163">
        <f>SUM(E41,E50)</f>
        <v>245</v>
      </c>
      <c r="F39" s="163">
        <f>SUM(F41,F50)</f>
        <v>189</v>
      </c>
      <c r="G39" s="163">
        <f>SUM(G41,G50)</f>
        <v>195</v>
      </c>
      <c r="H39" s="163">
        <f>SUM(H41,H50)</f>
        <v>217</v>
      </c>
      <c r="I39" s="163">
        <f>SUM(I41,I50)</f>
        <v>186</v>
      </c>
      <c r="J39" s="163">
        <f>SUM(J41,J50)</f>
        <v>52</v>
      </c>
      <c r="K39" s="163">
        <f>SUM(K41,K50)</f>
        <v>56</v>
      </c>
      <c r="L39" s="163">
        <f>SUM(L41,L50)</f>
        <v>19</v>
      </c>
      <c r="M39" s="163">
        <f>SUM(M41,M50)</f>
        <v>6</v>
      </c>
      <c r="N39" s="163">
        <f>SUM(N41,N50)</f>
        <v>10303</v>
      </c>
      <c r="O39" s="163">
        <f>SUM(O41,O50)</f>
        <v>236</v>
      </c>
      <c r="P39" s="163">
        <f>SUM(P41,P50)</f>
        <v>169</v>
      </c>
      <c r="Q39" s="163">
        <f>SUM(Q41,Q50)</f>
        <v>6235</v>
      </c>
      <c r="R39" s="163">
        <f>SUM(R41,R50)</f>
        <v>3663</v>
      </c>
      <c r="S39" s="163">
        <f>SUM(S41,S50)</f>
        <v>110805703</v>
      </c>
      <c r="T39" s="163">
        <f>SUM(T41,T50)</f>
        <v>819452</v>
      </c>
      <c r="U39" s="163">
        <f>SUM(U41,U50)</f>
        <v>1771315</v>
      </c>
      <c r="V39" s="169" t="s">
        <v>1</v>
      </c>
    </row>
    <row r="40" spans="1:22" ht="18.75" customHeight="1">
      <c r="A40" s="166"/>
      <c r="B40" s="165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</row>
    <row r="41" spans="1:22" ht="18.75" customHeight="1">
      <c r="A41" s="166"/>
      <c r="B41" s="165" t="s">
        <v>286</v>
      </c>
      <c r="C41" s="164">
        <f>SUM(C42:C48)</f>
        <v>345</v>
      </c>
      <c r="D41" s="163">
        <f>SUM(D42:D48)</f>
        <v>254</v>
      </c>
      <c r="E41" s="163">
        <f>SUM(E42:E48)</f>
        <v>91</v>
      </c>
      <c r="F41" s="163">
        <f>SUM(F42:F48)</f>
        <v>62</v>
      </c>
      <c r="G41" s="163">
        <f>SUM(G42:G48)</f>
        <v>82</v>
      </c>
      <c r="H41" s="163">
        <f>SUM(H42:H48)</f>
        <v>77</v>
      </c>
      <c r="I41" s="163">
        <f>SUM(I42:I48)</f>
        <v>62</v>
      </c>
      <c r="J41" s="163">
        <f>SUM(J42:J48)</f>
        <v>24</v>
      </c>
      <c r="K41" s="163">
        <f>SUM(K42:K48)</f>
        <v>26</v>
      </c>
      <c r="L41" s="163">
        <f>SUM(L42:L48)</f>
        <v>7</v>
      </c>
      <c r="M41" s="163">
        <f>SUM(M42:M48)</f>
        <v>5</v>
      </c>
      <c r="N41" s="163">
        <f>SUM(N42:N48)</f>
        <v>4425</v>
      </c>
      <c r="O41" s="163">
        <f>SUM(O42:O48)</f>
        <v>84</v>
      </c>
      <c r="P41" s="163">
        <f>SUM(P42:P48)</f>
        <v>53</v>
      </c>
      <c r="Q41" s="163">
        <f>SUM(Q42:Q48)</f>
        <v>2753</v>
      </c>
      <c r="R41" s="163">
        <f>SUM(R42:R48)</f>
        <v>1535</v>
      </c>
      <c r="S41" s="163">
        <f>SUM(S42:S48)</f>
        <v>47493610</v>
      </c>
      <c r="T41" s="163">
        <f>SUM(T42:T48)</f>
        <v>548404</v>
      </c>
      <c r="U41" s="163">
        <f>SUM(U42:U48)</f>
        <v>840194</v>
      </c>
      <c r="V41" s="169" t="s">
        <v>1</v>
      </c>
    </row>
    <row r="42" spans="1:22" ht="18.75" customHeight="1">
      <c r="A42" s="162"/>
      <c r="B42" s="161" t="s">
        <v>285</v>
      </c>
      <c r="C42" s="160">
        <f>SUM(F42:M42)</f>
        <v>22</v>
      </c>
      <c r="D42" s="157">
        <v>21</v>
      </c>
      <c r="E42" s="157">
        <v>1</v>
      </c>
      <c r="F42" s="157">
        <v>5</v>
      </c>
      <c r="G42" s="157">
        <v>4</v>
      </c>
      <c r="H42" s="157">
        <v>6</v>
      </c>
      <c r="I42" s="157">
        <v>3</v>
      </c>
      <c r="J42" s="159">
        <v>1</v>
      </c>
      <c r="K42" s="159" t="s">
        <v>1</v>
      </c>
      <c r="L42" s="159">
        <v>1</v>
      </c>
      <c r="M42" s="157">
        <v>2</v>
      </c>
      <c r="N42" s="158">
        <f>SUM(O42:R42)</f>
        <v>518</v>
      </c>
      <c r="O42" s="157">
        <v>1</v>
      </c>
      <c r="P42" s="159" t="s">
        <v>211</v>
      </c>
      <c r="Q42" s="157">
        <v>317</v>
      </c>
      <c r="R42" s="157">
        <v>200</v>
      </c>
      <c r="S42" s="157">
        <v>10299200</v>
      </c>
      <c r="T42" s="157">
        <v>428212</v>
      </c>
      <c r="U42" s="157">
        <v>273099</v>
      </c>
      <c r="V42" s="159" t="s">
        <v>211</v>
      </c>
    </row>
    <row r="43" spans="1:22" ht="18.75" customHeight="1">
      <c r="A43" s="162"/>
      <c r="B43" s="161" t="s">
        <v>284</v>
      </c>
      <c r="C43" s="160">
        <f>SUM(F43:M43)</f>
        <v>6</v>
      </c>
      <c r="D43" s="157">
        <v>5</v>
      </c>
      <c r="E43" s="157">
        <v>1</v>
      </c>
      <c r="F43" s="159">
        <v>1</v>
      </c>
      <c r="G43" s="157">
        <v>2</v>
      </c>
      <c r="H43" s="157">
        <v>2</v>
      </c>
      <c r="I43" s="159" t="s">
        <v>1</v>
      </c>
      <c r="J43" s="159" t="s">
        <v>1</v>
      </c>
      <c r="K43" s="157">
        <v>1</v>
      </c>
      <c r="L43" s="159" t="s">
        <v>1</v>
      </c>
      <c r="M43" s="159" t="s">
        <v>1</v>
      </c>
      <c r="N43" s="158">
        <f>SUM(O43:R43)</f>
        <v>62</v>
      </c>
      <c r="O43" s="157">
        <v>1</v>
      </c>
      <c r="P43" s="157">
        <v>1</v>
      </c>
      <c r="Q43" s="157">
        <v>37</v>
      </c>
      <c r="R43" s="157">
        <v>23</v>
      </c>
      <c r="S43" s="157">
        <v>410773</v>
      </c>
      <c r="T43" s="157">
        <v>16787</v>
      </c>
      <c r="U43" s="157">
        <v>21411</v>
      </c>
      <c r="V43" s="159" t="s">
        <v>211</v>
      </c>
    </row>
    <row r="44" spans="1:22" ht="18.75" customHeight="1">
      <c r="A44" s="162"/>
      <c r="B44" s="161" t="s">
        <v>283</v>
      </c>
      <c r="C44" s="160">
        <f>SUM(F44:M44)</f>
        <v>56</v>
      </c>
      <c r="D44" s="157">
        <v>43</v>
      </c>
      <c r="E44" s="157">
        <v>13</v>
      </c>
      <c r="F44" s="157">
        <v>6</v>
      </c>
      <c r="G44" s="157">
        <v>16</v>
      </c>
      <c r="H44" s="157">
        <v>15</v>
      </c>
      <c r="I44" s="157">
        <v>9</v>
      </c>
      <c r="J44" s="157">
        <v>4</v>
      </c>
      <c r="K44" s="157">
        <v>5</v>
      </c>
      <c r="L44" s="159" t="s">
        <v>1</v>
      </c>
      <c r="M44" s="157">
        <v>1</v>
      </c>
      <c r="N44" s="158">
        <f>SUM(O44:R44)</f>
        <v>691</v>
      </c>
      <c r="O44" s="157">
        <v>10</v>
      </c>
      <c r="P44" s="157">
        <v>10</v>
      </c>
      <c r="Q44" s="157">
        <v>435</v>
      </c>
      <c r="R44" s="157">
        <v>236</v>
      </c>
      <c r="S44" s="157">
        <v>6462021</v>
      </c>
      <c r="T44" s="157">
        <v>190</v>
      </c>
      <c r="U44" s="157">
        <v>27936</v>
      </c>
      <c r="V44" s="159" t="s">
        <v>211</v>
      </c>
    </row>
    <row r="45" spans="1:22" ht="18.75" customHeight="1">
      <c r="A45" s="162"/>
      <c r="B45" s="161" t="s">
        <v>282</v>
      </c>
      <c r="C45" s="160">
        <f>SUM(F45:M45)</f>
        <v>21</v>
      </c>
      <c r="D45" s="157">
        <v>19</v>
      </c>
      <c r="E45" s="157">
        <v>2</v>
      </c>
      <c r="F45" s="157">
        <v>2</v>
      </c>
      <c r="G45" s="157">
        <v>4</v>
      </c>
      <c r="H45" s="157">
        <v>8</v>
      </c>
      <c r="I45" s="157">
        <v>5</v>
      </c>
      <c r="J45" s="159">
        <v>1</v>
      </c>
      <c r="K45" s="157">
        <v>1</v>
      </c>
      <c r="L45" s="159" t="s">
        <v>1</v>
      </c>
      <c r="M45" s="159" t="s">
        <v>1</v>
      </c>
      <c r="N45" s="158">
        <f>SUM(O45:R45)</f>
        <v>192</v>
      </c>
      <c r="O45" s="157">
        <v>2</v>
      </c>
      <c r="P45" s="159" t="s">
        <v>211</v>
      </c>
      <c r="Q45" s="157">
        <v>126</v>
      </c>
      <c r="R45" s="157">
        <v>64</v>
      </c>
      <c r="S45" s="157">
        <v>1879538</v>
      </c>
      <c r="T45" s="157">
        <v>3153</v>
      </c>
      <c r="U45" s="157">
        <v>18963</v>
      </c>
      <c r="V45" s="159" t="s">
        <v>211</v>
      </c>
    </row>
    <row r="46" spans="1:22" ht="18.75" customHeight="1">
      <c r="A46" s="162"/>
      <c r="B46" s="161" t="s">
        <v>281</v>
      </c>
      <c r="C46" s="160">
        <f>SUM(F46:M46)</f>
        <v>78</v>
      </c>
      <c r="D46" s="157">
        <v>46</v>
      </c>
      <c r="E46" s="157">
        <v>32</v>
      </c>
      <c r="F46" s="157">
        <v>15</v>
      </c>
      <c r="G46" s="157">
        <v>25</v>
      </c>
      <c r="H46" s="157">
        <v>16</v>
      </c>
      <c r="I46" s="157">
        <v>13</v>
      </c>
      <c r="J46" s="157">
        <v>4</v>
      </c>
      <c r="K46" s="157">
        <v>4</v>
      </c>
      <c r="L46" s="157">
        <v>1</v>
      </c>
      <c r="M46" s="159" t="s">
        <v>1</v>
      </c>
      <c r="N46" s="158">
        <f>SUM(O46:R46)</f>
        <v>715</v>
      </c>
      <c r="O46" s="157">
        <v>28</v>
      </c>
      <c r="P46" s="157">
        <v>15</v>
      </c>
      <c r="Q46" s="157">
        <v>406</v>
      </c>
      <c r="R46" s="157">
        <v>266</v>
      </c>
      <c r="S46" s="157">
        <v>3430265</v>
      </c>
      <c r="T46" s="157">
        <v>3619</v>
      </c>
      <c r="U46" s="157">
        <v>63660</v>
      </c>
      <c r="V46" s="159" t="s">
        <v>211</v>
      </c>
    </row>
    <row r="47" spans="1:22" ht="18.75" customHeight="1">
      <c r="A47" s="162"/>
      <c r="B47" s="161" t="s">
        <v>280</v>
      </c>
      <c r="C47" s="160">
        <f>SUM(F47:M47)</f>
        <v>123</v>
      </c>
      <c r="D47" s="157">
        <v>91</v>
      </c>
      <c r="E47" s="157">
        <v>32</v>
      </c>
      <c r="F47" s="157">
        <v>20</v>
      </c>
      <c r="G47" s="157">
        <v>23</v>
      </c>
      <c r="H47" s="157">
        <v>24</v>
      </c>
      <c r="I47" s="157">
        <v>25</v>
      </c>
      <c r="J47" s="157">
        <v>11</v>
      </c>
      <c r="K47" s="157">
        <v>14</v>
      </c>
      <c r="L47" s="157">
        <v>4</v>
      </c>
      <c r="M47" s="157">
        <v>2</v>
      </c>
      <c r="N47" s="158">
        <f>SUM(O47:R47)</f>
        <v>1901</v>
      </c>
      <c r="O47" s="157">
        <v>32</v>
      </c>
      <c r="P47" s="157">
        <v>21</v>
      </c>
      <c r="Q47" s="157">
        <v>1276</v>
      </c>
      <c r="R47" s="157">
        <v>572</v>
      </c>
      <c r="S47" s="157">
        <v>21783075</v>
      </c>
      <c r="T47" s="157">
        <v>94502</v>
      </c>
      <c r="U47" s="157">
        <v>386559</v>
      </c>
      <c r="V47" s="159" t="s">
        <v>211</v>
      </c>
    </row>
    <row r="48" spans="1:22" ht="18.75" customHeight="1">
      <c r="A48" s="162"/>
      <c r="B48" s="161" t="s">
        <v>279</v>
      </c>
      <c r="C48" s="160">
        <f>SUM(F48:M48)</f>
        <v>39</v>
      </c>
      <c r="D48" s="157">
        <v>29</v>
      </c>
      <c r="E48" s="157">
        <v>10</v>
      </c>
      <c r="F48" s="157">
        <v>13</v>
      </c>
      <c r="G48" s="157">
        <v>8</v>
      </c>
      <c r="H48" s="157">
        <v>6</v>
      </c>
      <c r="I48" s="157">
        <v>7</v>
      </c>
      <c r="J48" s="159">
        <v>3</v>
      </c>
      <c r="K48" s="157">
        <v>1</v>
      </c>
      <c r="L48" s="159">
        <v>1</v>
      </c>
      <c r="M48" s="159" t="s">
        <v>1</v>
      </c>
      <c r="N48" s="158">
        <f>SUM(O48:R48)</f>
        <v>346</v>
      </c>
      <c r="O48" s="157">
        <v>10</v>
      </c>
      <c r="P48" s="157">
        <v>6</v>
      </c>
      <c r="Q48" s="157">
        <v>156</v>
      </c>
      <c r="R48" s="157">
        <v>174</v>
      </c>
      <c r="S48" s="157">
        <v>3228738</v>
      </c>
      <c r="T48" s="157">
        <v>1941</v>
      </c>
      <c r="U48" s="157">
        <v>48566</v>
      </c>
      <c r="V48" s="159" t="s">
        <v>211</v>
      </c>
    </row>
    <row r="49" spans="1:22" ht="18.75" customHeight="1">
      <c r="A49" s="162"/>
      <c r="B49" s="16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</row>
    <row r="50" spans="1:22" ht="18.75" customHeight="1">
      <c r="A50" s="166"/>
      <c r="B50" s="165" t="s">
        <v>278</v>
      </c>
      <c r="C50" s="164">
        <f>SUM(C51:C59)</f>
        <v>575</v>
      </c>
      <c r="D50" s="163">
        <f>SUM(D51:D59)</f>
        <v>421</v>
      </c>
      <c r="E50" s="163">
        <f>SUM(E51:E59)</f>
        <v>154</v>
      </c>
      <c r="F50" s="163">
        <f>SUM(F51:F59)</f>
        <v>127</v>
      </c>
      <c r="G50" s="163">
        <f>SUM(G51:G59)</f>
        <v>113</v>
      </c>
      <c r="H50" s="163">
        <f>SUM(H51:H59)</f>
        <v>140</v>
      </c>
      <c r="I50" s="163">
        <f>SUM(I51:I59)</f>
        <v>124</v>
      </c>
      <c r="J50" s="163">
        <f>SUM(J51:J59)</f>
        <v>28</v>
      </c>
      <c r="K50" s="163">
        <f>SUM(K51:K59)</f>
        <v>30</v>
      </c>
      <c r="L50" s="163">
        <f>SUM(L51:L59)</f>
        <v>12</v>
      </c>
      <c r="M50" s="163">
        <f>SUM(M51:M59)</f>
        <v>1</v>
      </c>
      <c r="N50" s="163">
        <f>SUM(N51:N59)</f>
        <v>5878</v>
      </c>
      <c r="O50" s="163">
        <f>SUM(O51:O59)</f>
        <v>152</v>
      </c>
      <c r="P50" s="163">
        <f>SUM(P51:P59)</f>
        <v>116</v>
      </c>
      <c r="Q50" s="163">
        <f>SUM(Q51:Q59)</f>
        <v>3482</v>
      </c>
      <c r="R50" s="163">
        <f>SUM(R51:R59)</f>
        <v>2128</v>
      </c>
      <c r="S50" s="163">
        <f>SUM(S51:S59)</f>
        <v>63312093</v>
      </c>
      <c r="T50" s="163">
        <f>SUM(T51:T59)</f>
        <v>271048</v>
      </c>
      <c r="U50" s="163">
        <f>SUM(U51:U59)</f>
        <v>931121</v>
      </c>
      <c r="V50" s="169" t="s">
        <v>1</v>
      </c>
    </row>
    <row r="51" spans="1:22" ht="18.75" customHeight="1">
      <c r="A51" s="162"/>
      <c r="B51" s="161" t="s">
        <v>277</v>
      </c>
      <c r="C51" s="160">
        <f>SUM(F51:M51)</f>
        <v>3</v>
      </c>
      <c r="D51" s="157">
        <v>2</v>
      </c>
      <c r="E51" s="157">
        <v>1</v>
      </c>
      <c r="F51" s="157">
        <v>1</v>
      </c>
      <c r="G51" s="159" t="s">
        <v>1</v>
      </c>
      <c r="H51" s="159" t="s">
        <v>1</v>
      </c>
      <c r="I51" s="157">
        <v>1</v>
      </c>
      <c r="J51" s="157">
        <v>1</v>
      </c>
      <c r="K51" s="159" t="s">
        <v>1</v>
      </c>
      <c r="L51" s="159" t="s">
        <v>1</v>
      </c>
      <c r="M51" s="159" t="s">
        <v>1</v>
      </c>
      <c r="N51" s="158">
        <f>SUM(O51:R51)</f>
        <v>40</v>
      </c>
      <c r="O51" s="170">
        <v>1</v>
      </c>
      <c r="P51" s="159" t="s">
        <v>211</v>
      </c>
      <c r="Q51" s="157">
        <v>32</v>
      </c>
      <c r="R51" s="157">
        <v>7</v>
      </c>
      <c r="S51" s="157">
        <v>420741</v>
      </c>
      <c r="T51" s="159" t="s">
        <v>211</v>
      </c>
      <c r="U51" s="157">
        <v>21822</v>
      </c>
      <c r="V51" s="159" t="s">
        <v>211</v>
      </c>
    </row>
    <row r="52" spans="1:22" ht="18.75" customHeight="1">
      <c r="A52" s="162"/>
      <c r="B52" s="161" t="s">
        <v>276</v>
      </c>
      <c r="C52" s="160">
        <f>SUM(F52:M52)</f>
        <v>16</v>
      </c>
      <c r="D52" s="157">
        <v>7</v>
      </c>
      <c r="E52" s="157">
        <v>9</v>
      </c>
      <c r="F52" s="157">
        <v>10</v>
      </c>
      <c r="G52" s="157">
        <v>2</v>
      </c>
      <c r="H52" s="157">
        <v>3</v>
      </c>
      <c r="I52" s="157">
        <v>1</v>
      </c>
      <c r="J52" s="159" t="s">
        <v>1</v>
      </c>
      <c r="K52" s="159" t="s">
        <v>1</v>
      </c>
      <c r="L52" s="159" t="s">
        <v>1</v>
      </c>
      <c r="M52" s="159" t="s">
        <v>1</v>
      </c>
      <c r="N52" s="158">
        <f>SUM(O52:R52)</f>
        <v>55</v>
      </c>
      <c r="O52" s="157">
        <v>10</v>
      </c>
      <c r="P52" s="157">
        <v>8</v>
      </c>
      <c r="Q52" s="157">
        <v>22</v>
      </c>
      <c r="R52" s="157">
        <v>15</v>
      </c>
      <c r="S52" s="157">
        <v>231870</v>
      </c>
      <c r="T52" s="157">
        <v>532</v>
      </c>
      <c r="U52" s="157">
        <v>6853</v>
      </c>
      <c r="V52" s="159" t="s">
        <v>211</v>
      </c>
    </row>
    <row r="53" spans="1:22" ht="18.75" customHeight="1">
      <c r="A53" s="162"/>
      <c r="B53" s="161" t="s">
        <v>275</v>
      </c>
      <c r="C53" s="160">
        <f>SUM(F53:M53)</f>
        <v>48</v>
      </c>
      <c r="D53" s="157">
        <v>44</v>
      </c>
      <c r="E53" s="157">
        <v>4</v>
      </c>
      <c r="F53" s="157">
        <v>3</v>
      </c>
      <c r="G53" s="157">
        <v>8</v>
      </c>
      <c r="H53" s="157">
        <v>17</v>
      </c>
      <c r="I53" s="157">
        <v>11</v>
      </c>
      <c r="J53" s="157">
        <v>4</v>
      </c>
      <c r="K53" s="157">
        <v>3</v>
      </c>
      <c r="L53" s="157">
        <v>2</v>
      </c>
      <c r="M53" s="159" t="s">
        <v>1</v>
      </c>
      <c r="N53" s="158">
        <f>SUM(O53:R53)</f>
        <v>639</v>
      </c>
      <c r="O53" s="157">
        <v>5</v>
      </c>
      <c r="P53" s="157">
        <v>3</v>
      </c>
      <c r="Q53" s="157">
        <v>470</v>
      </c>
      <c r="R53" s="157">
        <v>161</v>
      </c>
      <c r="S53" s="157">
        <v>15751039</v>
      </c>
      <c r="T53" s="157">
        <v>6718</v>
      </c>
      <c r="U53" s="157">
        <v>184289</v>
      </c>
      <c r="V53" s="159" t="s">
        <v>211</v>
      </c>
    </row>
    <row r="54" spans="1:22" ht="18.75" customHeight="1">
      <c r="A54" s="162"/>
      <c r="B54" s="161" t="s">
        <v>274</v>
      </c>
      <c r="C54" s="160">
        <f>SUM(F54:M54)</f>
        <v>53</v>
      </c>
      <c r="D54" s="157">
        <v>40</v>
      </c>
      <c r="E54" s="157">
        <v>13</v>
      </c>
      <c r="F54" s="157">
        <v>11</v>
      </c>
      <c r="G54" s="157">
        <v>13</v>
      </c>
      <c r="H54" s="157">
        <v>17</v>
      </c>
      <c r="I54" s="157">
        <v>9</v>
      </c>
      <c r="J54" s="157">
        <v>1</v>
      </c>
      <c r="K54" s="157">
        <v>1</v>
      </c>
      <c r="L54" s="159">
        <v>1</v>
      </c>
      <c r="M54" s="159" t="s">
        <v>1</v>
      </c>
      <c r="N54" s="158">
        <f>SUM(O54:R54)</f>
        <v>406</v>
      </c>
      <c r="O54" s="157">
        <v>13</v>
      </c>
      <c r="P54" s="157">
        <v>11</v>
      </c>
      <c r="Q54" s="157">
        <v>216</v>
      </c>
      <c r="R54" s="157">
        <v>166</v>
      </c>
      <c r="S54" s="157">
        <v>2867428</v>
      </c>
      <c r="T54" s="157">
        <v>2005</v>
      </c>
      <c r="U54" s="157">
        <v>76973</v>
      </c>
      <c r="V54" s="159" t="s">
        <v>211</v>
      </c>
    </row>
    <row r="55" spans="1:22" ht="18.75" customHeight="1">
      <c r="A55" s="162"/>
      <c r="B55" s="161" t="s">
        <v>273</v>
      </c>
      <c r="C55" s="160">
        <f>SUM(F55:M55)</f>
        <v>14</v>
      </c>
      <c r="D55" s="157">
        <v>10</v>
      </c>
      <c r="E55" s="157">
        <v>4</v>
      </c>
      <c r="F55" s="157">
        <v>2</v>
      </c>
      <c r="G55" s="157">
        <v>3</v>
      </c>
      <c r="H55" s="157">
        <v>4</v>
      </c>
      <c r="I55" s="157">
        <v>4</v>
      </c>
      <c r="J55" s="159" t="s">
        <v>1</v>
      </c>
      <c r="K55" s="159">
        <v>1</v>
      </c>
      <c r="L55" s="159" t="s">
        <v>1</v>
      </c>
      <c r="M55" s="159" t="s">
        <v>1</v>
      </c>
      <c r="N55" s="158">
        <f>SUM(O55:R55)</f>
        <v>126</v>
      </c>
      <c r="O55" s="157">
        <v>5</v>
      </c>
      <c r="P55" s="157">
        <v>6</v>
      </c>
      <c r="Q55" s="157">
        <v>71</v>
      </c>
      <c r="R55" s="157">
        <v>44</v>
      </c>
      <c r="S55" s="157">
        <v>638703</v>
      </c>
      <c r="T55" s="159" t="s">
        <v>211</v>
      </c>
      <c r="U55" s="157">
        <v>20069</v>
      </c>
      <c r="V55" s="159" t="s">
        <v>211</v>
      </c>
    </row>
    <row r="56" spans="1:22" ht="18.75" customHeight="1">
      <c r="A56" s="162"/>
      <c r="B56" s="161" t="s">
        <v>272</v>
      </c>
      <c r="C56" s="160">
        <f>SUM(F56:M56)</f>
        <v>105</v>
      </c>
      <c r="D56" s="157">
        <v>64</v>
      </c>
      <c r="E56" s="157">
        <v>41</v>
      </c>
      <c r="F56" s="157">
        <v>32</v>
      </c>
      <c r="G56" s="157">
        <v>18</v>
      </c>
      <c r="H56" s="157">
        <v>30</v>
      </c>
      <c r="I56" s="157">
        <v>12</v>
      </c>
      <c r="J56" s="157">
        <v>2</v>
      </c>
      <c r="K56" s="157">
        <v>8</v>
      </c>
      <c r="L56" s="157">
        <v>2</v>
      </c>
      <c r="M56" s="157">
        <v>1</v>
      </c>
      <c r="N56" s="158">
        <f>SUM(O56:R56)</f>
        <v>1038</v>
      </c>
      <c r="O56" s="157">
        <v>38</v>
      </c>
      <c r="P56" s="157">
        <v>26</v>
      </c>
      <c r="Q56" s="157">
        <v>502</v>
      </c>
      <c r="R56" s="157">
        <v>472</v>
      </c>
      <c r="S56" s="157">
        <v>6166016</v>
      </c>
      <c r="T56" s="157">
        <v>25762</v>
      </c>
      <c r="U56" s="157">
        <v>82745</v>
      </c>
      <c r="V56" s="159" t="s">
        <v>211</v>
      </c>
    </row>
    <row r="57" spans="1:22" ht="18.75" customHeight="1">
      <c r="A57" s="162"/>
      <c r="B57" s="161" t="s">
        <v>271</v>
      </c>
      <c r="C57" s="160">
        <f>SUM(F57:M57)</f>
        <v>39</v>
      </c>
      <c r="D57" s="157">
        <v>31</v>
      </c>
      <c r="E57" s="157">
        <v>8</v>
      </c>
      <c r="F57" s="157">
        <v>6</v>
      </c>
      <c r="G57" s="157">
        <v>5</v>
      </c>
      <c r="H57" s="157">
        <v>5</v>
      </c>
      <c r="I57" s="157">
        <v>18</v>
      </c>
      <c r="J57" s="157">
        <v>2</v>
      </c>
      <c r="K57" s="157">
        <v>3</v>
      </c>
      <c r="L57" s="159" t="s">
        <v>1</v>
      </c>
      <c r="M57" s="159" t="s">
        <v>1</v>
      </c>
      <c r="N57" s="158">
        <f>SUM(O57:R57)</f>
        <v>472</v>
      </c>
      <c r="O57" s="157">
        <v>7</v>
      </c>
      <c r="P57" s="157">
        <v>7</v>
      </c>
      <c r="Q57" s="157">
        <v>372</v>
      </c>
      <c r="R57" s="157">
        <v>86</v>
      </c>
      <c r="S57" s="157">
        <v>3916713</v>
      </c>
      <c r="T57" s="157">
        <v>340</v>
      </c>
      <c r="U57" s="157">
        <v>36179</v>
      </c>
      <c r="V57" s="159" t="s">
        <v>211</v>
      </c>
    </row>
    <row r="58" spans="1:22" ht="18.75" customHeight="1">
      <c r="A58" s="162"/>
      <c r="B58" s="161" t="s">
        <v>270</v>
      </c>
      <c r="C58" s="160">
        <f>SUM(F58:M58)</f>
        <v>28</v>
      </c>
      <c r="D58" s="157">
        <v>21</v>
      </c>
      <c r="E58" s="157">
        <v>7</v>
      </c>
      <c r="F58" s="157">
        <v>7</v>
      </c>
      <c r="G58" s="157">
        <v>7</v>
      </c>
      <c r="H58" s="157">
        <v>7</v>
      </c>
      <c r="I58" s="157">
        <v>6</v>
      </c>
      <c r="J58" s="159">
        <v>1</v>
      </c>
      <c r="K58" s="159" t="s">
        <v>1</v>
      </c>
      <c r="L58" s="159" t="s">
        <v>1</v>
      </c>
      <c r="M58" s="159" t="s">
        <v>1</v>
      </c>
      <c r="N58" s="158">
        <f>SUM(O58:R58)</f>
        <v>179</v>
      </c>
      <c r="O58" s="157">
        <v>7</v>
      </c>
      <c r="P58" s="157">
        <v>5</v>
      </c>
      <c r="Q58" s="157">
        <v>86</v>
      </c>
      <c r="R58" s="157">
        <v>81</v>
      </c>
      <c r="S58" s="157">
        <v>1234390</v>
      </c>
      <c r="T58" s="157">
        <v>432</v>
      </c>
      <c r="U58" s="157">
        <v>31727</v>
      </c>
      <c r="V58" s="159" t="s">
        <v>211</v>
      </c>
    </row>
    <row r="59" spans="1:22" ht="18.75" customHeight="1">
      <c r="A59" s="162"/>
      <c r="B59" s="161" t="s">
        <v>269</v>
      </c>
      <c r="C59" s="160">
        <f>SUM(F59:M59)</f>
        <v>269</v>
      </c>
      <c r="D59" s="157">
        <v>202</v>
      </c>
      <c r="E59" s="157">
        <v>67</v>
      </c>
      <c r="F59" s="157">
        <v>55</v>
      </c>
      <c r="G59" s="157">
        <v>57</v>
      </c>
      <c r="H59" s="157">
        <v>57</v>
      </c>
      <c r="I59" s="157">
        <v>62</v>
      </c>
      <c r="J59" s="157">
        <v>17</v>
      </c>
      <c r="K59" s="157">
        <v>14</v>
      </c>
      <c r="L59" s="157">
        <v>7</v>
      </c>
      <c r="M59" s="159" t="s">
        <v>1</v>
      </c>
      <c r="N59" s="158">
        <f>SUM(O59:R59)</f>
        <v>2923</v>
      </c>
      <c r="O59" s="157">
        <v>66</v>
      </c>
      <c r="P59" s="157">
        <v>50</v>
      </c>
      <c r="Q59" s="157">
        <v>1711</v>
      </c>
      <c r="R59" s="157">
        <v>1096</v>
      </c>
      <c r="S59" s="157">
        <v>32085193</v>
      </c>
      <c r="T59" s="157">
        <v>235259</v>
      </c>
      <c r="U59" s="157">
        <v>470464</v>
      </c>
      <c r="V59" s="159" t="s">
        <v>211</v>
      </c>
    </row>
    <row r="60" spans="1:22" ht="18.75" customHeight="1">
      <c r="A60" s="162"/>
      <c r="B60" s="161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</row>
    <row r="61" spans="1:22" ht="18.75" customHeight="1">
      <c r="A61" s="175" t="s">
        <v>268</v>
      </c>
      <c r="B61" s="174"/>
      <c r="C61" s="164">
        <v>916</v>
      </c>
      <c r="D61" s="163">
        <v>711</v>
      </c>
      <c r="E61" s="163">
        <v>205</v>
      </c>
      <c r="F61" s="163">
        <v>182</v>
      </c>
      <c r="G61" s="163">
        <v>241</v>
      </c>
      <c r="H61" s="163">
        <v>270</v>
      </c>
      <c r="I61" s="163">
        <v>154</v>
      </c>
      <c r="J61" s="163">
        <v>34</v>
      </c>
      <c r="K61" s="163">
        <v>24</v>
      </c>
      <c r="L61" s="163">
        <v>8</v>
      </c>
      <c r="M61" s="163">
        <v>3</v>
      </c>
      <c r="N61" s="163">
        <v>7651</v>
      </c>
      <c r="O61" s="163">
        <v>228</v>
      </c>
      <c r="P61" s="163">
        <v>111</v>
      </c>
      <c r="Q61" s="163">
        <v>5167</v>
      </c>
      <c r="R61" s="163">
        <v>2145</v>
      </c>
      <c r="S61" s="163">
        <v>82155848</v>
      </c>
      <c r="T61" s="163">
        <v>2014874</v>
      </c>
      <c r="U61" s="163">
        <v>2931235</v>
      </c>
      <c r="V61" s="169" t="s">
        <v>211</v>
      </c>
    </row>
    <row r="62" spans="1:22" ht="18.75" customHeight="1">
      <c r="A62" s="166"/>
      <c r="B62" s="165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</row>
    <row r="63" spans="1:22" ht="18.75" customHeight="1">
      <c r="A63" s="166"/>
      <c r="B63" s="165" t="s">
        <v>267</v>
      </c>
      <c r="C63" s="164">
        <v>500</v>
      </c>
      <c r="D63" s="163">
        <v>376</v>
      </c>
      <c r="E63" s="163">
        <v>124</v>
      </c>
      <c r="F63" s="163">
        <v>107</v>
      </c>
      <c r="G63" s="163">
        <v>126</v>
      </c>
      <c r="H63" s="163">
        <v>153</v>
      </c>
      <c r="I63" s="163">
        <v>85</v>
      </c>
      <c r="J63" s="163">
        <v>10</v>
      </c>
      <c r="K63" s="163">
        <v>15</v>
      </c>
      <c r="L63" s="163">
        <v>3</v>
      </c>
      <c r="M63" s="163">
        <v>1</v>
      </c>
      <c r="N63" s="163">
        <v>3861</v>
      </c>
      <c r="O63" s="163">
        <v>135</v>
      </c>
      <c r="P63" s="163">
        <v>61</v>
      </c>
      <c r="Q63" s="163">
        <v>2593</v>
      </c>
      <c r="R63" s="163">
        <v>1072</v>
      </c>
      <c r="S63" s="163">
        <v>33140407</v>
      </c>
      <c r="T63" s="163">
        <v>579990</v>
      </c>
      <c r="U63" s="163">
        <v>1646147</v>
      </c>
      <c r="V63" s="169" t="s">
        <v>211</v>
      </c>
    </row>
    <row r="64" spans="1:22" ht="18.75" customHeight="1">
      <c r="A64" s="162"/>
      <c r="B64" s="161" t="s">
        <v>266</v>
      </c>
      <c r="C64" s="160">
        <f>SUM(F64:M64)</f>
        <v>162</v>
      </c>
      <c r="D64" s="157">
        <v>112</v>
      </c>
      <c r="E64" s="157">
        <v>50</v>
      </c>
      <c r="F64" s="157">
        <v>35</v>
      </c>
      <c r="G64" s="157">
        <v>46</v>
      </c>
      <c r="H64" s="157">
        <v>53</v>
      </c>
      <c r="I64" s="157">
        <v>20</v>
      </c>
      <c r="J64" s="157">
        <v>4</v>
      </c>
      <c r="K64" s="157">
        <v>4</v>
      </c>
      <c r="L64" s="159" t="s">
        <v>1</v>
      </c>
      <c r="M64" s="159" t="s">
        <v>1</v>
      </c>
      <c r="N64" s="158">
        <f>SUM(O64:R64)</f>
        <v>1064</v>
      </c>
      <c r="O64" s="157">
        <v>52</v>
      </c>
      <c r="P64" s="157">
        <v>27</v>
      </c>
      <c r="Q64" s="157">
        <v>704</v>
      </c>
      <c r="R64" s="157">
        <v>281</v>
      </c>
      <c r="S64" s="157">
        <v>11080306</v>
      </c>
      <c r="T64" s="157">
        <v>39356</v>
      </c>
      <c r="U64" s="157">
        <v>841264</v>
      </c>
      <c r="V64" s="159" t="s">
        <v>211</v>
      </c>
    </row>
    <row r="65" spans="1:22" ht="18.75" customHeight="1">
      <c r="A65" s="225"/>
      <c r="B65" s="226" t="s">
        <v>265</v>
      </c>
      <c r="C65" s="227">
        <f>SUM(F65:M65)</f>
        <v>21</v>
      </c>
      <c r="D65" s="228">
        <v>17</v>
      </c>
      <c r="E65" s="228">
        <v>4</v>
      </c>
      <c r="F65" s="228">
        <v>4</v>
      </c>
      <c r="G65" s="228">
        <v>7</v>
      </c>
      <c r="H65" s="228">
        <v>3</v>
      </c>
      <c r="I65" s="228">
        <v>7</v>
      </c>
      <c r="J65" s="229" t="s">
        <v>1</v>
      </c>
      <c r="K65" s="229" t="s">
        <v>1</v>
      </c>
      <c r="L65" s="229" t="s">
        <v>1</v>
      </c>
      <c r="M65" s="229" t="s">
        <v>1</v>
      </c>
      <c r="N65" s="228">
        <f>SUM(O65:R65)</f>
        <v>150</v>
      </c>
      <c r="O65" s="228">
        <v>4</v>
      </c>
      <c r="P65" s="229" t="s">
        <v>211</v>
      </c>
      <c r="Q65" s="228">
        <v>102</v>
      </c>
      <c r="R65" s="228">
        <v>44</v>
      </c>
      <c r="S65" s="228">
        <v>2012104</v>
      </c>
      <c r="T65" s="228">
        <v>202027</v>
      </c>
      <c r="U65" s="228">
        <v>8474</v>
      </c>
      <c r="V65" s="229" t="s">
        <v>211</v>
      </c>
    </row>
    <row r="66" spans="1:22" ht="18.75" customHeight="1">
      <c r="A66" t="s">
        <v>345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8.75" customHeight="1">
      <c r="A67" s="4" t="s">
        <v>346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8.75" customHeight="1">
      <c r="A68" s="1" t="s">
        <v>55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sheetProtection/>
  <mergeCells count="26">
    <mergeCell ref="A3:V3"/>
    <mergeCell ref="Q7:R7"/>
    <mergeCell ref="S6:S9"/>
    <mergeCell ref="T6:T9"/>
    <mergeCell ref="O8:O9"/>
    <mergeCell ref="P8:P9"/>
    <mergeCell ref="Q8:Q9"/>
    <mergeCell ref="R8:R9"/>
    <mergeCell ref="N6:R6"/>
    <mergeCell ref="A4:V4"/>
    <mergeCell ref="A61:B61"/>
    <mergeCell ref="A11:B11"/>
    <mergeCell ref="A13:B13"/>
    <mergeCell ref="A15:B15"/>
    <mergeCell ref="A21:B21"/>
    <mergeCell ref="A39:B39"/>
    <mergeCell ref="U6:U9"/>
    <mergeCell ref="A6:B9"/>
    <mergeCell ref="C6:M6"/>
    <mergeCell ref="D7:E7"/>
    <mergeCell ref="F7:M7"/>
    <mergeCell ref="D8:D9"/>
    <mergeCell ref="E8:E9"/>
    <mergeCell ref="C7:C9"/>
    <mergeCell ref="O7:P7"/>
    <mergeCell ref="U1:V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3.09765625" style="0" customWidth="1"/>
    <col min="2" max="2" width="43.69921875" style="0" customWidth="1"/>
    <col min="3" max="18" width="10.59765625" style="0" customWidth="1"/>
    <col min="19" max="19" width="14.3984375" style="0" customWidth="1"/>
    <col min="20" max="22" width="13.09765625" style="0" customWidth="1"/>
    <col min="23" max="16384" width="10.59765625" style="0" customWidth="1"/>
  </cols>
  <sheetData>
    <row r="1" spans="1:22" ht="18.75" customHeight="1">
      <c r="A1" s="57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8" t="s">
        <v>350</v>
      </c>
      <c r="V1" s="59"/>
    </row>
    <row r="2" spans="1:2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63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8.75" customHeight="1">
      <c r="A4" s="150" t="s">
        <v>351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8.7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8.75" customHeight="1">
      <c r="A6" s="146" t="s">
        <v>340</v>
      </c>
      <c r="B6" s="145"/>
      <c r="C6" s="142" t="s">
        <v>339</v>
      </c>
      <c r="D6" s="223"/>
      <c r="E6" s="223"/>
      <c r="F6" s="223"/>
      <c r="G6" s="223"/>
      <c r="H6" s="223"/>
      <c r="I6" s="223"/>
      <c r="J6" s="223"/>
      <c r="K6" s="223"/>
      <c r="L6" s="223"/>
      <c r="M6" s="141"/>
      <c r="N6" s="142" t="s">
        <v>338</v>
      </c>
      <c r="O6" s="223"/>
      <c r="P6" s="223"/>
      <c r="Q6" s="223"/>
      <c r="R6" s="141"/>
      <c r="S6" s="143" t="s">
        <v>343</v>
      </c>
      <c r="T6" s="222" t="s">
        <v>337</v>
      </c>
      <c r="U6" s="222" t="s">
        <v>336</v>
      </c>
      <c r="V6" s="221"/>
    </row>
    <row r="7" spans="1:22" ht="18.75" customHeight="1">
      <c r="A7" s="50"/>
      <c r="B7" s="215"/>
      <c r="C7" s="209" t="s">
        <v>321</v>
      </c>
      <c r="D7" s="217" t="s">
        <v>335</v>
      </c>
      <c r="E7" s="218"/>
      <c r="F7" s="217" t="s">
        <v>334</v>
      </c>
      <c r="G7" s="220"/>
      <c r="H7" s="220"/>
      <c r="I7" s="220"/>
      <c r="J7" s="220"/>
      <c r="K7" s="220"/>
      <c r="L7" s="220"/>
      <c r="M7" s="216"/>
      <c r="N7" s="219"/>
      <c r="O7" s="217" t="s">
        <v>333</v>
      </c>
      <c r="P7" s="218"/>
      <c r="Q7" s="217" t="s">
        <v>332</v>
      </c>
      <c r="R7" s="216"/>
      <c r="S7" s="208"/>
      <c r="T7" s="208"/>
      <c r="U7" s="208"/>
      <c r="V7" s="211" t="s">
        <v>344</v>
      </c>
    </row>
    <row r="8" spans="1:22" ht="18.75" customHeight="1">
      <c r="A8" s="50"/>
      <c r="B8" s="215"/>
      <c r="C8" s="214"/>
      <c r="D8" s="213" t="s">
        <v>331</v>
      </c>
      <c r="E8" s="213" t="s">
        <v>330</v>
      </c>
      <c r="F8" s="212" t="s">
        <v>329</v>
      </c>
      <c r="G8" s="212" t="s">
        <v>328</v>
      </c>
      <c r="H8" s="212" t="s">
        <v>327</v>
      </c>
      <c r="I8" s="212" t="s">
        <v>326</v>
      </c>
      <c r="J8" s="212" t="s">
        <v>325</v>
      </c>
      <c r="K8" s="212" t="s">
        <v>324</v>
      </c>
      <c r="L8" s="212" t="s">
        <v>323</v>
      </c>
      <c r="M8" s="211" t="s">
        <v>322</v>
      </c>
      <c r="N8" s="210" t="s">
        <v>321</v>
      </c>
      <c r="O8" s="209" t="s">
        <v>320</v>
      </c>
      <c r="P8" s="209" t="s">
        <v>319</v>
      </c>
      <c r="Q8" s="209" t="s">
        <v>320</v>
      </c>
      <c r="R8" s="209" t="s">
        <v>319</v>
      </c>
      <c r="S8" s="208"/>
      <c r="T8" s="208"/>
      <c r="U8" s="208"/>
      <c r="V8" s="207" t="s">
        <v>318</v>
      </c>
    </row>
    <row r="9" spans="1:22" ht="18.75" customHeight="1">
      <c r="A9" s="139"/>
      <c r="B9" s="138"/>
      <c r="C9" s="203"/>
      <c r="D9" s="203"/>
      <c r="E9" s="203"/>
      <c r="F9" s="206" t="s">
        <v>317</v>
      </c>
      <c r="G9" s="206" t="s">
        <v>316</v>
      </c>
      <c r="H9" s="206" t="s">
        <v>315</v>
      </c>
      <c r="I9" s="206" t="s">
        <v>314</v>
      </c>
      <c r="J9" s="206" t="s">
        <v>313</v>
      </c>
      <c r="K9" s="206" t="s">
        <v>312</v>
      </c>
      <c r="L9" s="206" t="s">
        <v>311</v>
      </c>
      <c r="M9" s="205" t="s">
        <v>310</v>
      </c>
      <c r="N9" s="204"/>
      <c r="O9" s="203"/>
      <c r="P9" s="203"/>
      <c r="Q9" s="203"/>
      <c r="R9" s="203"/>
      <c r="S9" s="137"/>
      <c r="T9" s="137"/>
      <c r="U9" s="137"/>
      <c r="V9" s="202"/>
    </row>
    <row r="10" spans="1:22" ht="18.75" customHeight="1">
      <c r="A10" s="162"/>
      <c r="B10" s="176"/>
      <c r="C10" s="119" t="s">
        <v>111</v>
      </c>
      <c r="D10" s="119" t="s">
        <v>111</v>
      </c>
      <c r="E10" s="119" t="s">
        <v>111</v>
      </c>
      <c r="F10" s="119" t="s">
        <v>111</v>
      </c>
      <c r="G10" s="119" t="s">
        <v>111</v>
      </c>
      <c r="H10" s="119" t="s">
        <v>111</v>
      </c>
      <c r="I10" s="119" t="s">
        <v>111</v>
      </c>
      <c r="J10" s="119" t="s">
        <v>111</v>
      </c>
      <c r="K10" s="119" t="s">
        <v>111</v>
      </c>
      <c r="L10" s="119" t="s">
        <v>111</v>
      </c>
      <c r="M10" s="119" t="s">
        <v>111</v>
      </c>
      <c r="N10" s="119" t="s">
        <v>309</v>
      </c>
      <c r="O10" s="119" t="s">
        <v>309</v>
      </c>
      <c r="P10" s="119" t="s">
        <v>309</v>
      </c>
      <c r="Q10" s="119" t="s">
        <v>309</v>
      </c>
      <c r="R10" s="119" t="s">
        <v>309</v>
      </c>
      <c r="S10" s="119" t="s">
        <v>308</v>
      </c>
      <c r="T10" s="119" t="s">
        <v>308</v>
      </c>
      <c r="U10" s="119" t="s">
        <v>308</v>
      </c>
      <c r="V10" s="119" t="s">
        <v>110</v>
      </c>
    </row>
    <row r="11" spans="1:22" ht="18.75" customHeight="1">
      <c r="A11" s="199"/>
      <c r="B11" s="188" t="s">
        <v>264</v>
      </c>
      <c r="C11" s="160">
        <f>SUM(F11:M11)</f>
        <v>18</v>
      </c>
      <c r="D11" s="187">
        <v>13</v>
      </c>
      <c r="E11" s="187">
        <v>5</v>
      </c>
      <c r="F11" s="187">
        <v>3</v>
      </c>
      <c r="G11" s="187">
        <v>9</v>
      </c>
      <c r="H11" s="187">
        <v>2</v>
      </c>
      <c r="I11" s="187">
        <v>2</v>
      </c>
      <c r="J11" s="187">
        <v>2</v>
      </c>
      <c r="K11" s="186" t="s">
        <v>1</v>
      </c>
      <c r="L11" s="186" t="s">
        <v>1</v>
      </c>
      <c r="M11" s="186" t="s">
        <v>1</v>
      </c>
      <c r="N11" s="158">
        <f>SUM(O11:R11)</f>
        <v>116</v>
      </c>
      <c r="O11" s="187">
        <v>8</v>
      </c>
      <c r="P11" s="187">
        <v>2</v>
      </c>
      <c r="Q11" s="187">
        <v>77</v>
      </c>
      <c r="R11" s="187">
        <v>29</v>
      </c>
      <c r="S11" s="187">
        <v>339623</v>
      </c>
      <c r="T11" s="187">
        <v>25</v>
      </c>
      <c r="U11" s="187">
        <v>9876</v>
      </c>
      <c r="V11" s="186" t="s">
        <v>1</v>
      </c>
    </row>
    <row r="12" spans="1:22" ht="18.75" customHeight="1">
      <c r="A12" s="199"/>
      <c r="B12" s="188" t="s">
        <v>263</v>
      </c>
      <c r="C12" s="160">
        <f>SUM(F12:M12)</f>
        <v>299</v>
      </c>
      <c r="D12" s="187">
        <v>234</v>
      </c>
      <c r="E12" s="187">
        <v>65</v>
      </c>
      <c r="F12" s="187">
        <v>65</v>
      </c>
      <c r="G12" s="187">
        <v>64</v>
      </c>
      <c r="H12" s="187">
        <v>95</v>
      </c>
      <c r="I12" s="187">
        <v>56</v>
      </c>
      <c r="J12" s="187">
        <v>4</v>
      </c>
      <c r="K12" s="187">
        <v>11</v>
      </c>
      <c r="L12" s="187">
        <v>3</v>
      </c>
      <c r="M12" s="187">
        <v>1</v>
      </c>
      <c r="N12" s="158">
        <f>SUM(O12:R12)</f>
        <v>2531</v>
      </c>
      <c r="O12" s="187">
        <v>71</v>
      </c>
      <c r="P12" s="187">
        <v>32</v>
      </c>
      <c r="Q12" s="187">
        <v>1710</v>
      </c>
      <c r="R12" s="187">
        <v>718</v>
      </c>
      <c r="S12" s="187">
        <v>19708374</v>
      </c>
      <c r="T12" s="187">
        <v>338582</v>
      </c>
      <c r="U12" s="187">
        <v>786533</v>
      </c>
      <c r="V12" s="186" t="s">
        <v>1</v>
      </c>
    </row>
    <row r="13" spans="1:22" ht="18.75" customHeight="1">
      <c r="A13" s="199"/>
      <c r="B13" s="188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87"/>
      <c r="Q13" s="187"/>
      <c r="R13" s="187"/>
      <c r="S13" s="187"/>
      <c r="T13" s="187"/>
      <c r="U13" s="187"/>
      <c r="V13" s="186"/>
    </row>
    <row r="14" spans="1:22" ht="18.75" customHeight="1">
      <c r="A14" s="200"/>
      <c r="B14" s="192" t="s">
        <v>23</v>
      </c>
      <c r="C14" s="164">
        <f>SUM(C15:C19)</f>
        <v>155</v>
      </c>
      <c r="D14" s="163">
        <f>SUM(D15:D19)</f>
        <v>141</v>
      </c>
      <c r="E14" s="163">
        <f>SUM(E15:E19)</f>
        <v>14</v>
      </c>
      <c r="F14" s="163">
        <f>SUM(F15:F19)</f>
        <v>18</v>
      </c>
      <c r="G14" s="163">
        <f>SUM(G15:G19)</f>
        <v>54</v>
      </c>
      <c r="H14" s="163">
        <f>SUM(H15:H19)</f>
        <v>53</v>
      </c>
      <c r="I14" s="163">
        <f>SUM(I15:I19)</f>
        <v>17</v>
      </c>
      <c r="J14" s="163">
        <f>SUM(J15:J19)</f>
        <v>8</v>
      </c>
      <c r="K14" s="163">
        <f>SUM(K15:K19)</f>
        <v>4</v>
      </c>
      <c r="L14" s="163">
        <f>SUM(L15:L19)</f>
        <v>1</v>
      </c>
      <c r="M14" s="169" t="s">
        <v>1</v>
      </c>
      <c r="N14" s="163">
        <f>SUM(O14:R14)</f>
        <v>1181</v>
      </c>
      <c r="O14" s="163">
        <f>SUM(O15:O19)</f>
        <v>19</v>
      </c>
      <c r="P14" s="163">
        <f>SUM(P15:P19)</f>
        <v>8</v>
      </c>
      <c r="Q14" s="163">
        <v>808</v>
      </c>
      <c r="R14" s="163">
        <v>346</v>
      </c>
      <c r="S14" s="163">
        <f>SUM(S15:S19)</f>
        <v>9418232</v>
      </c>
      <c r="T14" s="163">
        <v>276083</v>
      </c>
      <c r="U14" s="163">
        <v>418018</v>
      </c>
      <c r="V14" s="169" t="s">
        <v>1</v>
      </c>
    </row>
    <row r="15" spans="1:22" ht="18.75" customHeight="1">
      <c r="A15" s="199"/>
      <c r="B15" s="188" t="s">
        <v>262</v>
      </c>
      <c r="C15" s="160">
        <f>SUM(F15:M15)</f>
        <v>52</v>
      </c>
      <c r="D15" s="187">
        <v>45</v>
      </c>
      <c r="E15" s="187">
        <v>7</v>
      </c>
      <c r="F15" s="187">
        <v>6</v>
      </c>
      <c r="G15" s="187">
        <v>23</v>
      </c>
      <c r="H15" s="187">
        <v>14</v>
      </c>
      <c r="I15" s="187">
        <v>6</v>
      </c>
      <c r="J15" s="187">
        <v>3</v>
      </c>
      <c r="K15" s="186" t="s">
        <v>1</v>
      </c>
      <c r="L15" s="186" t="s">
        <v>1</v>
      </c>
      <c r="M15" s="186" t="s">
        <v>1</v>
      </c>
      <c r="N15" s="158">
        <f>SUM(O15:R15)</f>
        <v>317</v>
      </c>
      <c r="O15" s="187">
        <v>8</v>
      </c>
      <c r="P15" s="187">
        <v>3</v>
      </c>
      <c r="Q15" s="187">
        <v>207</v>
      </c>
      <c r="R15" s="187">
        <v>99</v>
      </c>
      <c r="S15" s="187">
        <v>1927010</v>
      </c>
      <c r="T15" s="186" t="s">
        <v>2</v>
      </c>
      <c r="U15" s="187">
        <v>119638</v>
      </c>
      <c r="V15" s="186" t="s">
        <v>1</v>
      </c>
    </row>
    <row r="16" spans="1:22" ht="18.75" customHeight="1">
      <c r="A16" s="199"/>
      <c r="B16" s="188" t="s">
        <v>261</v>
      </c>
      <c r="C16" s="160">
        <f>SUM(F16:M16)</f>
        <v>7</v>
      </c>
      <c r="D16" s="187">
        <v>5</v>
      </c>
      <c r="E16" s="187">
        <v>2</v>
      </c>
      <c r="F16" s="187">
        <v>1</v>
      </c>
      <c r="G16" s="187">
        <v>5</v>
      </c>
      <c r="H16" s="186" t="s">
        <v>1</v>
      </c>
      <c r="I16" s="186">
        <v>1</v>
      </c>
      <c r="J16" s="186" t="s">
        <v>1</v>
      </c>
      <c r="K16" s="186" t="s">
        <v>1</v>
      </c>
      <c r="L16" s="186" t="s">
        <v>1</v>
      </c>
      <c r="M16" s="186" t="s">
        <v>1</v>
      </c>
      <c r="N16" s="158">
        <f>SUM(O16:R16)</f>
        <v>35</v>
      </c>
      <c r="O16" s="186">
        <v>1</v>
      </c>
      <c r="P16" s="186">
        <v>1</v>
      </c>
      <c r="Q16" s="186">
        <v>20</v>
      </c>
      <c r="R16" s="187">
        <v>13</v>
      </c>
      <c r="S16" s="187">
        <v>637207</v>
      </c>
      <c r="T16" s="186" t="s">
        <v>1</v>
      </c>
      <c r="U16" s="187">
        <v>23900</v>
      </c>
      <c r="V16" s="186" t="s">
        <v>1</v>
      </c>
    </row>
    <row r="17" spans="1:22" ht="18.75" customHeight="1">
      <c r="A17" s="189"/>
      <c r="B17" s="188" t="s">
        <v>260</v>
      </c>
      <c r="C17" s="160">
        <f>SUM(F17:M17)</f>
        <v>4</v>
      </c>
      <c r="D17" s="186">
        <v>4</v>
      </c>
      <c r="E17" s="186" t="s">
        <v>1</v>
      </c>
      <c r="F17" s="186" t="s">
        <v>1</v>
      </c>
      <c r="G17" s="186">
        <v>2</v>
      </c>
      <c r="H17" s="186">
        <v>2</v>
      </c>
      <c r="I17" s="186" t="s">
        <v>1</v>
      </c>
      <c r="J17" s="186" t="s">
        <v>1</v>
      </c>
      <c r="K17" s="186" t="s">
        <v>1</v>
      </c>
      <c r="L17" s="186" t="s">
        <v>1</v>
      </c>
      <c r="M17" s="186" t="s">
        <v>1</v>
      </c>
      <c r="N17" s="186" t="s">
        <v>2</v>
      </c>
      <c r="O17" s="186" t="s">
        <v>1</v>
      </c>
      <c r="P17" s="186" t="s">
        <v>1</v>
      </c>
      <c r="Q17" s="186" t="s">
        <v>2</v>
      </c>
      <c r="R17" s="186" t="s">
        <v>2</v>
      </c>
      <c r="S17" s="186">
        <v>100247</v>
      </c>
      <c r="T17" s="186" t="s">
        <v>1</v>
      </c>
      <c r="U17" s="186" t="s">
        <v>2</v>
      </c>
      <c r="V17" s="186" t="s">
        <v>1</v>
      </c>
    </row>
    <row r="18" spans="1:22" ht="18.75" customHeight="1">
      <c r="A18" s="189"/>
      <c r="B18" s="188" t="s">
        <v>259</v>
      </c>
      <c r="C18" s="160">
        <f>SUM(F18:M18)</f>
        <v>1</v>
      </c>
      <c r="D18" s="187">
        <v>1</v>
      </c>
      <c r="E18" s="186" t="s">
        <v>1</v>
      </c>
      <c r="F18" s="186" t="s">
        <v>1</v>
      </c>
      <c r="G18" s="187">
        <v>1</v>
      </c>
      <c r="H18" s="186" t="s">
        <v>1</v>
      </c>
      <c r="I18" s="186" t="s">
        <v>1</v>
      </c>
      <c r="J18" s="186" t="s">
        <v>1</v>
      </c>
      <c r="K18" s="186" t="s">
        <v>1</v>
      </c>
      <c r="L18" s="186" t="s">
        <v>1</v>
      </c>
      <c r="M18" s="186" t="s">
        <v>1</v>
      </c>
      <c r="N18" s="186" t="s">
        <v>2</v>
      </c>
      <c r="O18" s="186" t="s">
        <v>1</v>
      </c>
      <c r="P18" s="186" t="s">
        <v>1</v>
      </c>
      <c r="Q18" s="186" t="s">
        <v>2</v>
      </c>
      <c r="R18" s="186" t="s">
        <v>2</v>
      </c>
      <c r="S18" s="186">
        <v>12583</v>
      </c>
      <c r="T18" s="186" t="s">
        <v>2</v>
      </c>
      <c r="U18" s="186" t="s">
        <v>2</v>
      </c>
      <c r="V18" s="186" t="s">
        <v>1</v>
      </c>
    </row>
    <row r="19" spans="1:22" ht="18.75" customHeight="1">
      <c r="A19" s="189"/>
      <c r="B19" s="188" t="s">
        <v>258</v>
      </c>
      <c r="C19" s="160">
        <f>SUM(F19:M19)</f>
        <v>91</v>
      </c>
      <c r="D19" s="189">
        <v>86</v>
      </c>
      <c r="E19" s="189">
        <v>5</v>
      </c>
      <c r="F19" s="187">
        <v>11</v>
      </c>
      <c r="G19" s="189">
        <v>23</v>
      </c>
      <c r="H19" s="189">
        <v>37</v>
      </c>
      <c r="I19" s="189">
        <v>10</v>
      </c>
      <c r="J19" s="187">
        <v>5</v>
      </c>
      <c r="K19" s="187">
        <v>4</v>
      </c>
      <c r="L19" s="187">
        <v>1</v>
      </c>
      <c r="M19" s="186" t="s">
        <v>1</v>
      </c>
      <c r="N19" s="158">
        <f>SUM(O19:R19)</f>
        <v>807</v>
      </c>
      <c r="O19" s="187">
        <v>10</v>
      </c>
      <c r="P19" s="187">
        <v>4</v>
      </c>
      <c r="Q19" s="187">
        <v>568</v>
      </c>
      <c r="R19" s="187">
        <v>225</v>
      </c>
      <c r="S19" s="187">
        <v>6741185</v>
      </c>
      <c r="T19" s="187">
        <v>272742</v>
      </c>
      <c r="U19" s="187">
        <v>268428</v>
      </c>
      <c r="V19" s="186" t="s">
        <v>1</v>
      </c>
    </row>
    <row r="20" spans="1:22" ht="18.75" customHeight="1">
      <c r="A20" s="189"/>
      <c r="B20" s="188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87"/>
      <c r="Q20" s="187"/>
      <c r="R20" s="187"/>
      <c r="S20" s="187"/>
      <c r="T20" s="187"/>
      <c r="U20" s="187"/>
      <c r="V20" s="186"/>
    </row>
    <row r="21" spans="1:22" ht="18.75" customHeight="1">
      <c r="A21" s="198"/>
      <c r="B21" s="192" t="s">
        <v>24</v>
      </c>
      <c r="C21" s="164">
        <f>SUM(C22:C27)</f>
        <v>165</v>
      </c>
      <c r="D21" s="163">
        <f>SUM(D22:D27)</f>
        <v>157</v>
      </c>
      <c r="E21" s="163">
        <f>SUM(E22:E27)</f>
        <v>8</v>
      </c>
      <c r="F21" s="163">
        <f>SUM(F22:F27)</f>
        <v>25</v>
      </c>
      <c r="G21" s="163">
        <f>SUM(G22:G27)</f>
        <v>32</v>
      </c>
      <c r="H21" s="163">
        <f>SUM(H22:H27)</f>
        <v>43</v>
      </c>
      <c r="I21" s="163">
        <f>SUM(I22:I27)</f>
        <v>41</v>
      </c>
      <c r="J21" s="163">
        <f>SUM(J22:J27)</f>
        <v>14</v>
      </c>
      <c r="K21" s="163">
        <f>SUM(K22:K27)</f>
        <v>4</v>
      </c>
      <c r="L21" s="163">
        <f>SUM(L22:L27)</f>
        <v>4</v>
      </c>
      <c r="M21" s="163">
        <f>SUM(M22:M27)</f>
        <v>2</v>
      </c>
      <c r="N21" s="163">
        <f>SUM(N22:N27)</f>
        <v>2092</v>
      </c>
      <c r="O21" s="163">
        <f>SUM(O22:O27)</f>
        <v>8</v>
      </c>
      <c r="P21" s="163">
        <f>SUM(P22:P27)</f>
        <v>6</v>
      </c>
      <c r="Q21" s="163">
        <f>SUM(Q22:Q27)</f>
        <v>1482</v>
      </c>
      <c r="R21" s="163">
        <f>SUM(R22:R27)</f>
        <v>596</v>
      </c>
      <c r="S21" s="163">
        <f>SUM(S22:S27)</f>
        <v>38723699</v>
      </c>
      <c r="T21" s="163">
        <f>SUM(T22:T27)</f>
        <v>1128067</v>
      </c>
      <c r="U21" s="163">
        <f>SUM(U22:U27)</f>
        <v>831392</v>
      </c>
      <c r="V21" s="169" t="s">
        <v>1</v>
      </c>
    </row>
    <row r="22" spans="1:22" ht="18.75" customHeight="1">
      <c r="A22" s="189"/>
      <c r="B22" s="188" t="s">
        <v>257</v>
      </c>
      <c r="C22" s="186" t="s">
        <v>1</v>
      </c>
      <c r="D22" s="186" t="s">
        <v>1</v>
      </c>
      <c r="E22" s="186" t="s">
        <v>1</v>
      </c>
      <c r="F22" s="186" t="s">
        <v>1</v>
      </c>
      <c r="G22" s="186" t="s">
        <v>1</v>
      </c>
      <c r="H22" s="186" t="s">
        <v>1</v>
      </c>
      <c r="I22" s="186" t="s">
        <v>1</v>
      </c>
      <c r="J22" s="186" t="s">
        <v>1</v>
      </c>
      <c r="K22" s="186" t="s">
        <v>1</v>
      </c>
      <c r="L22" s="186" t="s">
        <v>1</v>
      </c>
      <c r="M22" s="186" t="s">
        <v>1</v>
      </c>
      <c r="N22" s="186" t="s">
        <v>1</v>
      </c>
      <c r="O22" s="186" t="s">
        <v>1</v>
      </c>
      <c r="P22" s="186" t="s">
        <v>1</v>
      </c>
      <c r="Q22" s="186" t="s">
        <v>1</v>
      </c>
      <c r="R22" s="186" t="s">
        <v>1</v>
      </c>
      <c r="S22" s="186" t="s">
        <v>1</v>
      </c>
      <c r="T22" s="186" t="s">
        <v>1</v>
      </c>
      <c r="U22" s="186" t="s">
        <v>1</v>
      </c>
      <c r="V22" s="186" t="s">
        <v>1</v>
      </c>
    </row>
    <row r="23" spans="1:22" ht="18.75" customHeight="1">
      <c r="A23" s="189"/>
      <c r="B23" s="188" t="s">
        <v>256</v>
      </c>
      <c r="C23" s="160">
        <f>SUM(F23:M23)</f>
        <v>78</v>
      </c>
      <c r="D23" s="187">
        <v>76</v>
      </c>
      <c r="E23" s="187">
        <v>2</v>
      </c>
      <c r="F23" s="187">
        <v>14</v>
      </c>
      <c r="G23" s="187">
        <v>16</v>
      </c>
      <c r="H23" s="187">
        <v>18</v>
      </c>
      <c r="I23" s="187">
        <v>18</v>
      </c>
      <c r="J23" s="187">
        <v>7</v>
      </c>
      <c r="K23" s="187">
        <v>3</v>
      </c>
      <c r="L23" s="187">
        <v>1</v>
      </c>
      <c r="M23" s="187">
        <v>1</v>
      </c>
      <c r="N23" s="158">
        <f>SUM(O23:R23)</f>
        <v>972</v>
      </c>
      <c r="O23" s="187">
        <v>2</v>
      </c>
      <c r="P23" s="187">
        <v>2</v>
      </c>
      <c r="Q23" s="187">
        <v>734</v>
      </c>
      <c r="R23" s="187">
        <v>234</v>
      </c>
      <c r="S23" s="187">
        <v>28909423</v>
      </c>
      <c r="T23" s="187">
        <v>914896</v>
      </c>
      <c r="U23" s="187">
        <v>167030</v>
      </c>
      <c r="V23" s="186" t="s">
        <v>1</v>
      </c>
    </row>
    <row r="24" spans="1:22" ht="18.75" customHeight="1">
      <c r="A24" s="189"/>
      <c r="B24" s="188" t="s">
        <v>255</v>
      </c>
      <c r="C24" s="186" t="s">
        <v>1</v>
      </c>
      <c r="D24" s="186" t="s">
        <v>1</v>
      </c>
      <c r="E24" s="186" t="s">
        <v>1</v>
      </c>
      <c r="F24" s="186" t="s">
        <v>1</v>
      </c>
      <c r="G24" s="186" t="s">
        <v>1</v>
      </c>
      <c r="H24" s="186" t="s">
        <v>1</v>
      </c>
      <c r="I24" s="186" t="s">
        <v>1</v>
      </c>
      <c r="J24" s="186" t="s">
        <v>1</v>
      </c>
      <c r="K24" s="186" t="s">
        <v>1</v>
      </c>
      <c r="L24" s="186" t="s">
        <v>1</v>
      </c>
      <c r="M24" s="186" t="s">
        <v>1</v>
      </c>
      <c r="N24" s="186" t="s">
        <v>1</v>
      </c>
      <c r="O24" s="186" t="s">
        <v>1</v>
      </c>
      <c r="P24" s="186" t="s">
        <v>1</v>
      </c>
      <c r="Q24" s="186" t="s">
        <v>1</v>
      </c>
      <c r="R24" s="186" t="s">
        <v>1</v>
      </c>
      <c r="S24" s="186" t="s">
        <v>1</v>
      </c>
      <c r="T24" s="186" t="s">
        <v>1</v>
      </c>
      <c r="U24" s="186" t="s">
        <v>1</v>
      </c>
      <c r="V24" s="186" t="s">
        <v>1</v>
      </c>
    </row>
    <row r="25" spans="1:22" ht="18.75" customHeight="1">
      <c r="A25" s="189"/>
      <c r="B25" s="188" t="s">
        <v>254</v>
      </c>
      <c r="C25" s="160">
        <f>SUM(F25:M25)</f>
        <v>3</v>
      </c>
      <c r="D25" s="189">
        <v>3</v>
      </c>
      <c r="E25" s="186" t="s">
        <v>1</v>
      </c>
      <c r="F25" s="186" t="s">
        <v>1</v>
      </c>
      <c r="G25" s="186">
        <v>2</v>
      </c>
      <c r="H25" s="186">
        <v>1</v>
      </c>
      <c r="I25" s="186" t="s">
        <v>1</v>
      </c>
      <c r="J25" s="186" t="s">
        <v>1</v>
      </c>
      <c r="K25" s="186" t="s">
        <v>1</v>
      </c>
      <c r="L25" s="186" t="s">
        <v>1</v>
      </c>
      <c r="M25" s="186" t="s">
        <v>1</v>
      </c>
      <c r="N25" s="158">
        <f>SUM(O25:R25)</f>
        <v>16</v>
      </c>
      <c r="O25" s="186" t="s">
        <v>1</v>
      </c>
      <c r="P25" s="186" t="s">
        <v>1</v>
      </c>
      <c r="Q25" s="186">
        <v>12</v>
      </c>
      <c r="R25" s="197">
        <v>4</v>
      </c>
      <c r="S25" s="197">
        <v>69350</v>
      </c>
      <c r="T25" s="186">
        <v>220</v>
      </c>
      <c r="U25" s="197">
        <v>5310</v>
      </c>
      <c r="V25" s="186" t="s">
        <v>1</v>
      </c>
    </row>
    <row r="26" spans="1:22" ht="18.75" customHeight="1">
      <c r="A26" s="189"/>
      <c r="B26" s="188" t="s">
        <v>253</v>
      </c>
      <c r="C26" s="160">
        <f>SUM(F26:M26)</f>
        <v>64</v>
      </c>
      <c r="D26" s="189">
        <v>61</v>
      </c>
      <c r="E26" s="189">
        <v>3</v>
      </c>
      <c r="F26" s="189">
        <v>9</v>
      </c>
      <c r="G26" s="189">
        <v>11</v>
      </c>
      <c r="H26" s="189">
        <v>19</v>
      </c>
      <c r="I26" s="189">
        <v>17</v>
      </c>
      <c r="J26" s="187">
        <v>3</v>
      </c>
      <c r="K26" s="189">
        <v>1</v>
      </c>
      <c r="L26" s="187">
        <v>3</v>
      </c>
      <c r="M26" s="187">
        <v>1</v>
      </c>
      <c r="N26" s="158">
        <f>SUM(O26:R26)</f>
        <v>875</v>
      </c>
      <c r="O26" s="189">
        <v>3</v>
      </c>
      <c r="P26" s="189">
        <v>4</v>
      </c>
      <c r="Q26" s="189">
        <v>602</v>
      </c>
      <c r="R26" s="189">
        <v>266</v>
      </c>
      <c r="S26" s="189">
        <v>8582614</v>
      </c>
      <c r="T26" s="189">
        <v>167098</v>
      </c>
      <c r="U26" s="189">
        <v>546325</v>
      </c>
      <c r="V26" s="186" t="s">
        <v>1</v>
      </c>
    </row>
    <row r="27" spans="1:22" ht="18.75" customHeight="1">
      <c r="A27" s="189"/>
      <c r="B27" s="188" t="s">
        <v>252</v>
      </c>
      <c r="C27" s="160">
        <f>SUM(F27:M27)</f>
        <v>20</v>
      </c>
      <c r="D27" s="189">
        <v>17</v>
      </c>
      <c r="E27" s="189">
        <v>3</v>
      </c>
      <c r="F27" s="189">
        <v>2</v>
      </c>
      <c r="G27" s="189">
        <v>3</v>
      </c>
      <c r="H27" s="189">
        <v>5</v>
      </c>
      <c r="I27" s="189">
        <v>6</v>
      </c>
      <c r="J27" s="189">
        <v>4</v>
      </c>
      <c r="K27" s="186" t="s">
        <v>1</v>
      </c>
      <c r="L27" s="186" t="s">
        <v>1</v>
      </c>
      <c r="M27" s="186" t="s">
        <v>1</v>
      </c>
      <c r="N27" s="158">
        <f>SUM(O27:R27)</f>
        <v>229</v>
      </c>
      <c r="O27" s="189">
        <v>3</v>
      </c>
      <c r="P27" s="186" t="s">
        <v>1</v>
      </c>
      <c r="Q27" s="189">
        <v>134</v>
      </c>
      <c r="R27" s="189">
        <v>92</v>
      </c>
      <c r="S27" s="189">
        <v>1162312</v>
      </c>
      <c r="T27" s="189">
        <v>45853</v>
      </c>
      <c r="U27" s="189">
        <v>112727</v>
      </c>
      <c r="V27" s="186" t="s">
        <v>1</v>
      </c>
    </row>
    <row r="28" spans="1:22" ht="18.75" customHeight="1">
      <c r="A28" s="189"/>
      <c r="B28" s="18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87"/>
      <c r="Q28" s="187"/>
      <c r="R28" s="187"/>
      <c r="S28" s="187"/>
      <c r="T28" s="187"/>
      <c r="U28" s="187"/>
      <c r="V28" s="186"/>
    </row>
    <row r="29" spans="1:22" ht="18.75" customHeight="1">
      <c r="A29" s="193"/>
      <c r="B29" s="192" t="s">
        <v>25</v>
      </c>
      <c r="C29" s="164">
        <f>SUM(C30:C34)</f>
        <v>96</v>
      </c>
      <c r="D29" s="163">
        <f>SUM(D30:D34)</f>
        <v>37</v>
      </c>
      <c r="E29" s="163">
        <f>SUM(E30:E34)</f>
        <v>59</v>
      </c>
      <c r="F29" s="163">
        <f>SUM(F30:F34)</f>
        <v>32</v>
      </c>
      <c r="G29" s="163">
        <f>SUM(G30:G34)</f>
        <v>29</v>
      </c>
      <c r="H29" s="163">
        <f>SUM(H30:H34)</f>
        <v>21</v>
      </c>
      <c r="I29" s="163">
        <f>SUM(I30:I34)</f>
        <v>11</v>
      </c>
      <c r="J29" s="163">
        <f>SUM(J30:J34)</f>
        <v>2</v>
      </c>
      <c r="K29" s="163">
        <f>SUM(K30:K34)</f>
        <v>1</v>
      </c>
      <c r="L29" s="169" t="s">
        <v>1</v>
      </c>
      <c r="M29" s="169" t="s">
        <v>1</v>
      </c>
      <c r="N29" s="163">
        <f>SUM(O29:R29)</f>
        <v>517</v>
      </c>
      <c r="O29" s="163">
        <v>66</v>
      </c>
      <c r="P29" s="163">
        <f>SUM(P30:P34)</f>
        <v>36</v>
      </c>
      <c r="Q29" s="163">
        <v>284</v>
      </c>
      <c r="R29" s="163">
        <v>131</v>
      </c>
      <c r="S29" s="163">
        <v>873510</v>
      </c>
      <c r="T29" s="163">
        <f>SUM(T30:T34)</f>
        <v>30734</v>
      </c>
      <c r="U29" s="163">
        <f>SUM(U30:U34)</f>
        <v>35678</v>
      </c>
      <c r="V29" s="169" t="s">
        <v>1</v>
      </c>
    </row>
    <row r="30" spans="1:22" ht="18.75" customHeight="1">
      <c r="A30" s="189"/>
      <c r="B30" s="188" t="s">
        <v>251</v>
      </c>
      <c r="C30" s="160">
        <f>SUM(F30:M30)</f>
        <v>1</v>
      </c>
      <c r="D30" s="186" t="s">
        <v>1</v>
      </c>
      <c r="E30" s="189">
        <v>1</v>
      </c>
      <c r="F30" s="186" t="s">
        <v>1</v>
      </c>
      <c r="G30" s="186" t="s">
        <v>1</v>
      </c>
      <c r="H30" s="189">
        <v>1</v>
      </c>
      <c r="I30" s="186" t="s">
        <v>1</v>
      </c>
      <c r="J30" s="186" t="s">
        <v>1</v>
      </c>
      <c r="K30" s="186" t="s">
        <v>1</v>
      </c>
      <c r="L30" s="186" t="s">
        <v>1</v>
      </c>
      <c r="M30" s="186" t="s">
        <v>1</v>
      </c>
      <c r="N30" s="197" t="s">
        <v>2</v>
      </c>
      <c r="O30" s="197" t="s">
        <v>2</v>
      </c>
      <c r="P30" s="186" t="s">
        <v>1</v>
      </c>
      <c r="Q30" s="197" t="s">
        <v>2</v>
      </c>
      <c r="R30" s="197" t="s">
        <v>2</v>
      </c>
      <c r="S30" s="197" t="s">
        <v>2</v>
      </c>
      <c r="T30" s="186" t="s">
        <v>1</v>
      </c>
      <c r="U30" s="186" t="s">
        <v>1</v>
      </c>
      <c r="V30" s="186" t="s">
        <v>1</v>
      </c>
    </row>
    <row r="31" spans="1:22" ht="18.75" customHeight="1">
      <c r="A31" s="189"/>
      <c r="B31" s="188" t="s">
        <v>250</v>
      </c>
      <c r="C31" s="160">
        <f>SUM(F31:M31)</f>
        <v>34</v>
      </c>
      <c r="D31" s="189">
        <v>12</v>
      </c>
      <c r="E31" s="189">
        <v>22</v>
      </c>
      <c r="F31" s="189">
        <v>8</v>
      </c>
      <c r="G31" s="189">
        <v>12</v>
      </c>
      <c r="H31" s="189">
        <v>8</v>
      </c>
      <c r="I31" s="189">
        <v>5</v>
      </c>
      <c r="J31" s="189">
        <v>1</v>
      </c>
      <c r="K31" s="186" t="s">
        <v>1</v>
      </c>
      <c r="L31" s="186" t="s">
        <v>1</v>
      </c>
      <c r="M31" s="186" t="s">
        <v>1</v>
      </c>
      <c r="N31" s="158">
        <f>SUM(O31:R31)</f>
        <v>197</v>
      </c>
      <c r="O31" s="189">
        <v>27</v>
      </c>
      <c r="P31" s="189">
        <v>10</v>
      </c>
      <c r="Q31" s="189">
        <v>119</v>
      </c>
      <c r="R31" s="189">
        <v>41</v>
      </c>
      <c r="S31" s="189">
        <v>371885</v>
      </c>
      <c r="T31" s="189">
        <v>8333</v>
      </c>
      <c r="U31" s="189">
        <v>14856</v>
      </c>
      <c r="V31" s="186" t="s">
        <v>1</v>
      </c>
    </row>
    <row r="32" spans="1:22" ht="18.75" customHeight="1">
      <c r="A32" s="189"/>
      <c r="B32" s="188" t="s">
        <v>249</v>
      </c>
      <c r="C32" s="160">
        <f>SUM(F32:M32)</f>
        <v>18</v>
      </c>
      <c r="D32" s="189">
        <v>5</v>
      </c>
      <c r="E32" s="189">
        <v>13</v>
      </c>
      <c r="F32" s="189">
        <v>6</v>
      </c>
      <c r="G32" s="189">
        <v>8</v>
      </c>
      <c r="H32" s="189">
        <v>3</v>
      </c>
      <c r="I32" s="187">
        <v>1</v>
      </c>
      <c r="J32" s="186" t="s">
        <v>1</v>
      </c>
      <c r="K32" s="186" t="s">
        <v>1</v>
      </c>
      <c r="L32" s="186" t="s">
        <v>1</v>
      </c>
      <c r="M32" s="186" t="s">
        <v>1</v>
      </c>
      <c r="N32" s="158">
        <f>SUM(O32:R32)</f>
        <v>74</v>
      </c>
      <c r="O32" s="189">
        <v>16</v>
      </c>
      <c r="P32" s="189">
        <v>10</v>
      </c>
      <c r="Q32" s="189">
        <v>33</v>
      </c>
      <c r="R32" s="189">
        <v>15</v>
      </c>
      <c r="S32" s="189">
        <v>202463</v>
      </c>
      <c r="T32" s="189">
        <v>8584</v>
      </c>
      <c r="U32" s="189">
        <v>11133</v>
      </c>
      <c r="V32" s="186" t="s">
        <v>1</v>
      </c>
    </row>
    <row r="33" spans="1:22" ht="18.75" customHeight="1">
      <c r="A33" s="189"/>
      <c r="B33" s="188" t="s">
        <v>248</v>
      </c>
      <c r="C33" s="160">
        <f>SUM(F33:M33)</f>
        <v>32</v>
      </c>
      <c r="D33" s="189">
        <v>13</v>
      </c>
      <c r="E33" s="189">
        <v>19</v>
      </c>
      <c r="F33" s="189">
        <v>15</v>
      </c>
      <c r="G33" s="189">
        <v>8</v>
      </c>
      <c r="H33" s="189">
        <v>6</v>
      </c>
      <c r="I33" s="187">
        <v>3</v>
      </c>
      <c r="J33" s="186" t="s">
        <v>1</v>
      </c>
      <c r="K33" s="186" t="s">
        <v>1</v>
      </c>
      <c r="L33" s="186" t="s">
        <v>1</v>
      </c>
      <c r="M33" s="186" t="s">
        <v>1</v>
      </c>
      <c r="N33" s="158">
        <f>SUM(O33:R33)</f>
        <v>132</v>
      </c>
      <c r="O33" s="189">
        <v>18</v>
      </c>
      <c r="P33" s="187">
        <v>14</v>
      </c>
      <c r="Q33" s="189">
        <v>65</v>
      </c>
      <c r="R33" s="189">
        <v>35</v>
      </c>
      <c r="S33" s="189">
        <v>210432</v>
      </c>
      <c r="T33" s="189">
        <v>1699</v>
      </c>
      <c r="U33" s="189">
        <v>4597</v>
      </c>
      <c r="V33" s="186" t="s">
        <v>1</v>
      </c>
    </row>
    <row r="34" spans="1:22" ht="18.75" customHeight="1">
      <c r="A34" s="189"/>
      <c r="B34" s="188" t="s">
        <v>247</v>
      </c>
      <c r="C34" s="160">
        <f>SUM(F34:M34)</f>
        <v>11</v>
      </c>
      <c r="D34" s="189">
        <v>7</v>
      </c>
      <c r="E34" s="189">
        <v>4</v>
      </c>
      <c r="F34" s="189">
        <v>3</v>
      </c>
      <c r="G34" s="189">
        <v>1</v>
      </c>
      <c r="H34" s="189">
        <v>3</v>
      </c>
      <c r="I34" s="189">
        <v>2</v>
      </c>
      <c r="J34" s="187">
        <v>1</v>
      </c>
      <c r="K34" s="186">
        <v>1</v>
      </c>
      <c r="L34" s="186" t="s">
        <v>1</v>
      </c>
      <c r="M34" s="186" t="s">
        <v>1</v>
      </c>
      <c r="N34" s="197" t="s">
        <v>2</v>
      </c>
      <c r="O34" s="197" t="s">
        <v>2</v>
      </c>
      <c r="P34" s="187">
        <v>2</v>
      </c>
      <c r="Q34" s="197" t="s">
        <v>2</v>
      </c>
      <c r="R34" s="197" t="s">
        <v>2</v>
      </c>
      <c r="S34" s="197" t="s">
        <v>2</v>
      </c>
      <c r="T34" s="189">
        <v>12118</v>
      </c>
      <c r="U34" s="189">
        <v>5092</v>
      </c>
      <c r="V34" s="186" t="s">
        <v>1</v>
      </c>
    </row>
    <row r="35" spans="1:22" ht="18.75" customHeight="1">
      <c r="A35" s="189"/>
      <c r="B35" s="188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89"/>
      <c r="Q35" s="189"/>
      <c r="R35" s="189"/>
      <c r="S35" s="189"/>
      <c r="T35" s="187"/>
      <c r="U35" s="189"/>
      <c r="V35" s="186"/>
    </row>
    <row r="36" spans="1:22" ht="18.75" customHeight="1">
      <c r="A36" s="196" t="s">
        <v>246</v>
      </c>
      <c r="B36" s="195"/>
      <c r="C36" s="164">
        <f>SUM(C38,C45,C49,C53)</f>
        <v>1182</v>
      </c>
      <c r="D36" s="163">
        <f>SUM(D38,D45,D49,D53)</f>
        <v>1083</v>
      </c>
      <c r="E36" s="163">
        <f>SUM(E38,E45,E49,E53)</f>
        <v>99</v>
      </c>
      <c r="F36" s="163">
        <f>SUM(F38,F45,F49,F53)</f>
        <v>168</v>
      </c>
      <c r="G36" s="163">
        <f>SUM(G38,G45,G49,G53)</f>
        <v>279</v>
      </c>
      <c r="H36" s="163">
        <f>SUM(H38,H45,H49,H53)</f>
        <v>394</v>
      </c>
      <c r="I36" s="163">
        <f>SUM(I38,I45,I49,I53)</f>
        <v>210</v>
      </c>
      <c r="J36" s="163">
        <f>SUM(J38,J45,J49,J53)</f>
        <v>50</v>
      </c>
      <c r="K36" s="163">
        <f>SUM(K38,K45,K49,K53)</f>
        <v>38</v>
      </c>
      <c r="L36" s="163">
        <f>SUM(L38,L45,L49,L53)</f>
        <v>32</v>
      </c>
      <c r="M36" s="163">
        <f>SUM(M38,M45,M49,M53)</f>
        <v>11</v>
      </c>
      <c r="N36" s="163">
        <f>SUM(N38,N45,N49,N53)</f>
        <v>13320</v>
      </c>
      <c r="O36" s="163">
        <f>SUM(O38,O45,O49,O53)</f>
        <v>106</v>
      </c>
      <c r="P36" s="163">
        <f>SUM(P38,P45,P49,P53)</f>
        <v>57</v>
      </c>
      <c r="Q36" s="163">
        <f>SUM(Q38,Q45,Q49,Q53)</f>
        <v>9819</v>
      </c>
      <c r="R36" s="163">
        <f>SUM(R38,R45,R49,R53)</f>
        <v>3338</v>
      </c>
      <c r="S36" s="163">
        <f>SUM(S38,S45,S49,S53)</f>
        <v>112545111</v>
      </c>
      <c r="T36" s="163">
        <f>SUM(T38,T45,T49,T53)</f>
        <v>3783223</v>
      </c>
      <c r="U36" s="163">
        <f>SUM(U38,U45,U49,U53)</f>
        <v>5353890</v>
      </c>
      <c r="V36" s="169" t="s">
        <v>1</v>
      </c>
    </row>
    <row r="37" spans="1:22" ht="18.75" customHeight="1">
      <c r="A37" s="193"/>
      <c r="B37" s="19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93"/>
      <c r="Q37" s="193"/>
      <c r="R37" s="193"/>
      <c r="S37" s="193"/>
      <c r="T37" s="193"/>
      <c r="U37" s="193"/>
      <c r="V37" s="194"/>
    </row>
    <row r="38" spans="1:22" ht="18.75" customHeight="1">
      <c r="A38" s="193"/>
      <c r="B38" s="192" t="s">
        <v>26</v>
      </c>
      <c r="C38" s="164">
        <f>SUM(C39:C43)</f>
        <v>497</v>
      </c>
      <c r="D38" s="163">
        <f>SUM(D39:D43)</f>
        <v>454</v>
      </c>
      <c r="E38" s="163">
        <f>SUM(E39:E43)</f>
        <v>43</v>
      </c>
      <c r="F38" s="163">
        <f>SUM(F39:F43)</f>
        <v>94</v>
      </c>
      <c r="G38" s="163">
        <f>SUM(G39:G43)</f>
        <v>131</v>
      </c>
      <c r="H38" s="163">
        <f>SUM(H39:H43)</f>
        <v>150</v>
      </c>
      <c r="I38" s="163">
        <f>SUM(I39:I43)</f>
        <v>76</v>
      </c>
      <c r="J38" s="163">
        <f>SUM(J39:J43)</f>
        <v>19</v>
      </c>
      <c r="K38" s="163">
        <f>SUM(K39:K43)</f>
        <v>17</v>
      </c>
      <c r="L38" s="163">
        <f>SUM(L39:L43)</f>
        <v>9</v>
      </c>
      <c r="M38" s="163">
        <f>SUM(M39:M43)</f>
        <v>1</v>
      </c>
      <c r="N38" s="163">
        <f>SUM(N39:N43)</f>
        <v>4501</v>
      </c>
      <c r="O38" s="163">
        <f>SUM(O39:O43)</f>
        <v>48</v>
      </c>
      <c r="P38" s="163">
        <f>SUM(P39:P43)</f>
        <v>30</v>
      </c>
      <c r="Q38" s="163">
        <f>SUM(Q39:Q43)</f>
        <v>3206</v>
      </c>
      <c r="R38" s="163">
        <f>SUM(R39:R43)</f>
        <v>1217</v>
      </c>
      <c r="S38" s="163">
        <f>SUM(S39:S43)</f>
        <v>30091189</v>
      </c>
      <c r="T38" s="163">
        <f>SUM(T39:T43)</f>
        <v>1062298</v>
      </c>
      <c r="U38" s="163">
        <f>SUM(U39:U43)</f>
        <v>1741957</v>
      </c>
      <c r="V38" s="169" t="s">
        <v>1</v>
      </c>
    </row>
    <row r="39" spans="1:22" ht="18.75" customHeight="1">
      <c r="A39" s="191"/>
      <c r="B39" s="190" t="s">
        <v>245</v>
      </c>
      <c r="C39" s="160">
        <f>SUM(F39:M39)</f>
        <v>24</v>
      </c>
      <c r="D39" s="187">
        <v>22</v>
      </c>
      <c r="E39" s="187">
        <v>2</v>
      </c>
      <c r="F39" s="187">
        <v>5</v>
      </c>
      <c r="G39" s="187">
        <v>3</v>
      </c>
      <c r="H39" s="187">
        <v>11</v>
      </c>
      <c r="I39" s="187">
        <v>1</v>
      </c>
      <c r="J39" s="187">
        <v>1</v>
      </c>
      <c r="K39" s="187">
        <v>1</v>
      </c>
      <c r="L39" s="187">
        <v>2</v>
      </c>
      <c r="M39" s="186" t="s">
        <v>1</v>
      </c>
      <c r="N39" s="158">
        <f>SUM(O39:R39)</f>
        <v>287</v>
      </c>
      <c r="O39" s="187">
        <v>2</v>
      </c>
      <c r="P39" s="186" t="s">
        <v>1</v>
      </c>
      <c r="Q39" s="187">
        <v>210</v>
      </c>
      <c r="R39" s="187">
        <v>75</v>
      </c>
      <c r="S39" s="187">
        <v>2263309</v>
      </c>
      <c r="T39" s="187">
        <v>18773</v>
      </c>
      <c r="U39" s="187">
        <v>356695</v>
      </c>
      <c r="V39" s="186" t="s">
        <v>1</v>
      </c>
    </row>
    <row r="40" spans="1:22" ht="18.75" customHeight="1">
      <c r="A40" s="189"/>
      <c r="B40" s="188" t="s">
        <v>244</v>
      </c>
      <c r="C40" s="160">
        <f>SUM(F40:M40)</f>
        <v>48</v>
      </c>
      <c r="D40" s="187">
        <v>47</v>
      </c>
      <c r="E40" s="187">
        <v>1</v>
      </c>
      <c r="F40" s="187">
        <v>8</v>
      </c>
      <c r="G40" s="187">
        <v>12</v>
      </c>
      <c r="H40" s="187">
        <v>12</v>
      </c>
      <c r="I40" s="187">
        <v>7</v>
      </c>
      <c r="J40" s="187">
        <v>4</v>
      </c>
      <c r="K40" s="187">
        <v>4</v>
      </c>
      <c r="L40" s="187">
        <v>1</v>
      </c>
      <c r="M40" s="186" t="s">
        <v>1</v>
      </c>
      <c r="N40" s="158">
        <f>SUM(O40:R40)</f>
        <v>559</v>
      </c>
      <c r="O40" s="186" t="s">
        <v>1</v>
      </c>
      <c r="P40" s="186">
        <v>1</v>
      </c>
      <c r="Q40" s="187">
        <v>452</v>
      </c>
      <c r="R40" s="187">
        <v>106</v>
      </c>
      <c r="S40" s="187">
        <v>3032401</v>
      </c>
      <c r="T40" s="187">
        <v>499328</v>
      </c>
      <c r="U40" s="187">
        <v>128963</v>
      </c>
      <c r="V40" s="186" t="s">
        <v>1</v>
      </c>
    </row>
    <row r="41" spans="1:22" ht="18.75" customHeight="1">
      <c r="A41" s="189"/>
      <c r="B41" s="188" t="s">
        <v>243</v>
      </c>
      <c r="C41" s="160">
        <f>SUM(F41:M41)</f>
        <v>46</v>
      </c>
      <c r="D41" s="187">
        <v>43</v>
      </c>
      <c r="E41" s="187">
        <v>3</v>
      </c>
      <c r="F41" s="187">
        <v>9</v>
      </c>
      <c r="G41" s="187">
        <v>14</v>
      </c>
      <c r="H41" s="187">
        <v>15</v>
      </c>
      <c r="I41" s="187">
        <v>8</v>
      </c>
      <c r="J41" s="186" t="s">
        <v>1</v>
      </c>
      <c r="K41" s="186" t="s">
        <v>1</v>
      </c>
      <c r="L41" s="186" t="s">
        <v>1</v>
      </c>
      <c r="M41" s="186" t="s">
        <v>1</v>
      </c>
      <c r="N41" s="158">
        <f>SUM(O41:R41)</f>
        <v>267</v>
      </c>
      <c r="O41" s="187">
        <v>3</v>
      </c>
      <c r="P41" s="187">
        <v>1</v>
      </c>
      <c r="Q41" s="187">
        <v>182</v>
      </c>
      <c r="R41" s="187">
        <v>81</v>
      </c>
      <c r="S41" s="187">
        <v>2906530</v>
      </c>
      <c r="T41" s="187">
        <v>10354</v>
      </c>
      <c r="U41" s="187">
        <v>84928</v>
      </c>
      <c r="V41" s="186" t="s">
        <v>1</v>
      </c>
    </row>
    <row r="42" spans="1:22" ht="18.75" customHeight="1">
      <c r="A42" s="189"/>
      <c r="B42" s="188" t="s">
        <v>242</v>
      </c>
      <c r="C42" s="160">
        <f>SUM(F42:M42)</f>
        <v>53</v>
      </c>
      <c r="D42" s="189">
        <v>49</v>
      </c>
      <c r="E42" s="189">
        <v>4</v>
      </c>
      <c r="F42" s="189">
        <v>4</v>
      </c>
      <c r="G42" s="189">
        <v>10</v>
      </c>
      <c r="H42" s="189">
        <v>11</v>
      </c>
      <c r="I42" s="189">
        <v>16</v>
      </c>
      <c r="J42" s="187">
        <v>4</v>
      </c>
      <c r="K42" s="187">
        <v>5</v>
      </c>
      <c r="L42" s="187">
        <v>3</v>
      </c>
      <c r="M42" s="186" t="s">
        <v>1</v>
      </c>
      <c r="N42" s="158">
        <f>SUM(O42:R42)</f>
        <v>820</v>
      </c>
      <c r="O42" s="189">
        <v>5</v>
      </c>
      <c r="P42" s="187">
        <v>4</v>
      </c>
      <c r="Q42" s="189">
        <v>597</v>
      </c>
      <c r="R42" s="189">
        <v>214</v>
      </c>
      <c r="S42" s="189">
        <v>3116382</v>
      </c>
      <c r="T42" s="189">
        <v>179740</v>
      </c>
      <c r="U42" s="189">
        <v>165164</v>
      </c>
      <c r="V42" s="186" t="s">
        <v>1</v>
      </c>
    </row>
    <row r="43" spans="1:22" ht="18.75" customHeight="1">
      <c r="A43" s="189"/>
      <c r="B43" s="188" t="s">
        <v>241</v>
      </c>
      <c r="C43" s="160">
        <f>SUM(F43:M43)</f>
        <v>326</v>
      </c>
      <c r="D43" s="189">
        <v>293</v>
      </c>
      <c r="E43" s="189">
        <v>33</v>
      </c>
      <c r="F43" s="187">
        <v>68</v>
      </c>
      <c r="G43" s="189">
        <v>92</v>
      </c>
      <c r="H43" s="189">
        <v>101</v>
      </c>
      <c r="I43" s="187">
        <v>44</v>
      </c>
      <c r="J43" s="187">
        <v>10</v>
      </c>
      <c r="K43" s="189">
        <v>7</v>
      </c>
      <c r="L43" s="187">
        <v>3</v>
      </c>
      <c r="M43" s="186">
        <v>1</v>
      </c>
      <c r="N43" s="158">
        <f>SUM(O43:R43)</f>
        <v>2568</v>
      </c>
      <c r="O43" s="189">
        <v>38</v>
      </c>
      <c r="P43" s="189">
        <v>24</v>
      </c>
      <c r="Q43" s="189">
        <v>1765</v>
      </c>
      <c r="R43" s="189">
        <v>741</v>
      </c>
      <c r="S43" s="189">
        <v>18772567</v>
      </c>
      <c r="T43" s="189">
        <v>354103</v>
      </c>
      <c r="U43" s="189">
        <v>1006207</v>
      </c>
      <c r="V43" s="186" t="s">
        <v>1</v>
      </c>
    </row>
    <row r="44" spans="1:22" ht="18.75" customHeight="1">
      <c r="A44" s="189"/>
      <c r="B44" s="188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89"/>
      <c r="Q44" s="189"/>
      <c r="R44" s="189"/>
      <c r="S44" s="189"/>
      <c r="T44" s="189"/>
      <c r="U44" s="189"/>
      <c r="V44" s="186"/>
    </row>
    <row r="45" spans="1:22" ht="18.75" customHeight="1">
      <c r="A45" s="193"/>
      <c r="B45" s="192" t="s">
        <v>27</v>
      </c>
      <c r="C45" s="164">
        <f>SUM(C46:C47)</f>
        <v>236</v>
      </c>
      <c r="D45" s="163">
        <f>SUM(D46:D47)</f>
        <v>209</v>
      </c>
      <c r="E45" s="163">
        <f>SUM(E46:E47)</f>
        <v>27</v>
      </c>
      <c r="F45" s="163">
        <f>SUM(F46:F47)</f>
        <v>23</v>
      </c>
      <c r="G45" s="163">
        <f>SUM(G46:G47)</f>
        <v>44</v>
      </c>
      <c r="H45" s="163">
        <f>SUM(H46:H47)</f>
        <v>91</v>
      </c>
      <c r="I45" s="163">
        <f>SUM(I46:I47)</f>
        <v>49</v>
      </c>
      <c r="J45" s="163">
        <f>SUM(J46:J47)</f>
        <v>11</v>
      </c>
      <c r="K45" s="163">
        <f>SUM(K46:K47)</f>
        <v>5</v>
      </c>
      <c r="L45" s="163">
        <f>SUM(L46:L47)</f>
        <v>9</v>
      </c>
      <c r="M45" s="163">
        <f>SUM(M46:M47)</f>
        <v>4</v>
      </c>
      <c r="N45" s="163">
        <f>SUM(N46:N47)</f>
        <v>3074</v>
      </c>
      <c r="O45" s="163">
        <f>SUM(O46:O47)</f>
        <v>28</v>
      </c>
      <c r="P45" s="163">
        <f>SUM(P46:P47)</f>
        <v>9</v>
      </c>
      <c r="Q45" s="163">
        <f>SUM(Q46:Q47)</f>
        <v>2395</v>
      </c>
      <c r="R45" s="163">
        <f>SUM(R46:R47)</f>
        <v>642</v>
      </c>
      <c r="S45" s="163">
        <f>SUM(S46:S47)</f>
        <v>23810986</v>
      </c>
      <c r="T45" s="163">
        <f>SUM(T46:T47)</f>
        <v>1249870</v>
      </c>
      <c r="U45" s="163">
        <f>SUM(U46:U47)</f>
        <v>2009173</v>
      </c>
      <c r="V45" s="169" t="s">
        <v>1</v>
      </c>
    </row>
    <row r="46" spans="1:22" ht="18.75" customHeight="1">
      <c r="A46" s="189"/>
      <c r="B46" s="188" t="s">
        <v>240</v>
      </c>
      <c r="C46" s="160">
        <f>SUM(F46:M46)</f>
        <v>84</v>
      </c>
      <c r="D46" s="189">
        <v>80</v>
      </c>
      <c r="E46" s="189">
        <v>4</v>
      </c>
      <c r="F46" s="189">
        <v>7</v>
      </c>
      <c r="G46" s="189">
        <v>7</v>
      </c>
      <c r="H46" s="189">
        <v>21</v>
      </c>
      <c r="I46" s="189">
        <v>26</v>
      </c>
      <c r="J46" s="189">
        <v>8</v>
      </c>
      <c r="K46" s="189">
        <v>3</v>
      </c>
      <c r="L46" s="189">
        <v>8</v>
      </c>
      <c r="M46" s="187">
        <v>4</v>
      </c>
      <c r="N46" s="158">
        <f>SUM(O46:R46)</f>
        <v>1929</v>
      </c>
      <c r="O46" s="189">
        <v>3</v>
      </c>
      <c r="P46" s="189">
        <v>1</v>
      </c>
      <c r="Q46" s="189">
        <v>1562</v>
      </c>
      <c r="R46" s="189">
        <v>363</v>
      </c>
      <c r="S46" s="189">
        <v>17320492</v>
      </c>
      <c r="T46" s="189">
        <v>1166013</v>
      </c>
      <c r="U46" s="189">
        <v>1166614</v>
      </c>
      <c r="V46" s="186" t="s">
        <v>1</v>
      </c>
    </row>
    <row r="47" spans="1:22" ht="18.75" customHeight="1">
      <c r="A47" s="189"/>
      <c r="B47" s="188" t="s">
        <v>239</v>
      </c>
      <c r="C47" s="160">
        <f>SUM(F47:M47)</f>
        <v>152</v>
      </c>
      <c r="D47" s="189">
        <v>129</v>
      </c>
      <c r="E47" s="189">
        <v>23</v>
      </c>
      <c r="F47" s="189">
        <v>16</v>
      </c>
      <c r="G47" s="189">
        <v>37</v>
      </c>
      <c r="H47" s="189">
        <v>70</v>
      </c>
      <c r="I47" s="189">
        <v>23</v>
      </c>
      <c r="J47" s="189">
        <v>3</v>
      </c>
      <c r="K47" s="189">
        <v>2</v>
      </c>
      <c r="L47" s="189">
        <v>1</v>
      </c>
      <c r="M47" s="186" t="s">
        <v>1</v>
      </c>
      <c r="N47" s="158">
        <f>SUM(O47:R47)</f>
        <v>1145</v>
      </c>
      <c r="O47" s="189">
        <v>25</v>
      </c>
      <c r="P47" s="189">
        <v>8</v>
      </c>
      <c r="Q47" s="189">
        <v>833</v>
      </c>
      <c r="R47" s="189">
        <v>279</v>
      </c>
      <c r="S47" s="189">
        <v>6490494</v>
      </c>
      <c r="T47" s="189">
        <v>83857</v>
      </c>
      <c r="U47" s="189">
        <v>842559</v>
      </c>
      <c r="V47" s="186" t="s">
        <v>1</v>
      </c>
    </row>
    <row r="48" spans="1:22" ht="18.75" customHeight="1">
      <c r="A48" s="189"/>
      <c r="B48" s="188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89"/>
      <c r="Q48" s="189"/>
      <c r="R48" s="189"/>
      <c r="S48" s="189"/>
      <c r="T48" s="189"/>
      <c r="U48" s="189"/>
      <c r="V48" s="186"/>
    </row>
    <row r="49" spans="1:22" ht="18.75" customHeight="1">
      <c r="A49" s="193"/>
      <c r="B49" s="192" t="s">
        <v>28</v>
      </c>
      <c r="C49" s="164">
        <f>SUM(C50:C51)</f>
        <v>308</v>
      </c>
      <c r="D49" s="163">
        <f>SUM(D50:D51)</f>
        <v>295</v>
      </c>
      <c r="E49" s="163">
        <f>SUM(E50:E51)</f>
        <v>13</v>
      </c>
      <c r="F49" s="163">
        <f>SUM(F50:F51)</f>
        <v>32</v>
      </c>
      <c r="G49" s="163">
        <f>SUM(G50:G51)</f>
        <v>67</v>
      </c>
      <c r="H49" s="163">
        <f>SUM(H50:H51)</f>
        <v>96</v>
      </c>
      <c r="I49" s="163">
        <f>SUM(I50:I51)</f>
        <v>67</v>
      </c>
      <c r="J49" s="163">
        <f>SUM(J50:J51)</f>
        <v>13</v>
      </c>
      <c r="K49" s="163">
        <f>SUM(K50:K51)</f>
        <v>15</v>
      </c>
      <c r="L49" s="163">
        <f>SUM(L50:L51)</f>
        <v>13</v>
      </c>
      <c r="M49" s="163">
        <f>SUM(M50:M51)</f>
        <v>5</v>
      </c>
      <c r="N49" s="163">
        <f>SUM(N50:N51)</f>
        <v>4568</v>
      </c>
      <c r="O49" s="163">
        <f>SUM(O50:O51)</f>
        <v>13</v>
      </c>
      <c r="P49" s="163">
        <f>SUM(P50:P51)</f>
        <v>6</v>
      </c>
      <c r="Q49" s="163">
        <f>SUM(Q50:Q51)</f>
        <v>3378</v>
      </c>
      <c r="R49" s="163">
        <f>SUM(R50:R51)</f>
        <v>1171</v>
      </c>
      <c r="S49" s="163">
        <f>SUM(S50:S51)</f>
        <v>51609639</v>
      </c>
      <c r="T49" s="163">
        <f>SUM(T50:T51)</f>
        <v>1266180</v>
      </c>
      <c r="U49" s="163">
        <f>SUM(U50:U51)</f>
        <v>1142708</v>
      </c>
      <c r="V49" s="169" t="s">
        <v>1</v>
      </c>
    </row>
    <row r="50" spans="1:22" ht="18.75" customHeight="1">
      <c r="A50" s="189"/>
      <c r="B50" s="188" t="s">
        <v>238</v>
      </c>
      <c r="C50" s="160">
        <f>SUM(F50:M50)</f>
        <v>65</v>
      </c>
      <c r="D50" s="187">
        <v>61</v>
      </c>
      <c r="E50" s="187">
        <v>4</v>
      </c>
      <c r="F50" s="187">
        <v>7</v>
      </c>
      <c r="G50" s="187">
        <v>14</v>
      </c>
      <c r="H50" s="187">
        <v>14</v>
      </c>
      <c r="I50" s="187">
        <v>15</v>
      </c>
      <c r="J50" s="187">
        <v>4</v>
      </c>
      <c r="K50" s="187">
        <v>5</v>
      </c>
      <c r="L50" s="187">
        <v>4</v>
      </c>
      <c r="M50" s="187">
        <v>2</v>
      </c>
      <c r="N50" s="158">
        <f>SUM(O50:R50)</f>
        <v>1322</v>
      </c>
      <c r="O50" s="187">
        <v>3</v>
      </c>
      <c r="P50" s="187">
        <v>1</v>
      </c>
      <c r="Q50" s="187">
        <v>976</v>
      </c>
      <c r="R50" s="187">
        <v>342</v>
      </c>
      <c r="S50" s="187">
        <v>7953391</v>
      </c>
      <c r="T50" s="187">
        <v>155684</v>
      </c>
      <c r="U50" s="187">
        <v>236159</v>
      </c>
      <c r="V50" s="186" t="s">
        <v>1</v>
      </c>
    </row>
    <row r="51" spans="1:22" ht="18.75" customHeight="1">
      <c r="A51" s="189"/>
      <c r="B51" s="188" t="s">
        <v>237</v>
      </c>
      <c r="C51" s="160">
        <f>SUM(F51:M51)</f>
        <v>243</v>
      </c>
      <c r="D51" s="189">
        <v>234</v>
      </c>
      <c r="E51" s="189">
        <v>9</v>
      </c>
      <c r="F51" s="189">
        <v>25</v>
      </c>
      <c r="G51" s="189">
        <v>53</v>
      </c>
      <c r="H51" s="187">
        <v>82</v>
      </c>
      <c r="I51" s="189">
        <v>52</v>
      </c>
      <c r="J51" s="189">
        <v>9</v>
      </c>
      <c r="K51" s="187">
        <v>10</v>
      </c>
      <c r="L51" s="187">
        <v>9</v>
      </c>
      <c r="M51" s="187">
        <v>3</v>
      </c>
      <c r="N51" s="158">
        <f>SUM(O51:R51)</f>
        <v>3246</v>
      </c>
      <c r="O51" s="189">
        <v>10</v>
      </c>
      <c r="P51" s="187">
        <v>5</v>
      </c>
      <c r="Q51" s="189">
        <v>2402</v>
      </c>
      <c r="R51" s="189">
        <v>829</v>
      </c>
      <c r="S51" s="189">
        <v>43656248</v>
      </c>
      <c r="T51" s="187">
        <v>1110496</v>
      </c>
      <c r="U51" s="189">
        <v>906549</v>
      </c>
      <c r="V51" s="186" t="s">
        <v>1</v>
      </c>
    </row>
    <row r="52" spans="1:22" ht="18.75" customHeight="1">
      <c r="A52" s="189"/>
      <c r="B52" s="188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89"/>
      <c r="Q52" s="189"/>
      <c r="R52" s="189"/>
      <c r="S52" s="189"/>
      <c r="T52" s="189"/>
      <c r="U52" s="189"/>
      <c r="V52" s="186"/>
    </row>
    <row r="53" spans="1:22" ht="18.75" customHeight="1">
      <c r="A53" s="193"/>
      <c r="B53" s="192" t="s">
        <v>29</v>
      </c>
      <c r="C53" s="164">
        <f>SUM(C54:C56)</f>
        <v>141</v>
      </c>
      <c r="D53" s="163">
        <f>SUM(D54:D56)</f>
        <v>125</v>
      </c>
      <c r="E53" s="163">
        <f>SUM(E54:E56)</f>
        <v>16</v>
      </c>
      <c r="F53" s="163">
        <f>SUM(F54:F56)</f>
        <v>19</v>
      </c>
      <c r="G53" s="163">
        <f>SUM(G54:G56)</f>
        <v>37</v>
      </c>
      <c r="H53" s="163">
        <f>SUM(H54:H56)</f>
        <v>57</v>
      </c>
      <c r="I53" s="163">
        <f>SUM(I54:I56)</f>
        <v>18</v>
      </c>
      <c r="J53" s="163">
        <f>SUM(J54:J56)</f>
        <v>7</v>
      </c>
      <c r="K53" s="163">
        <f>SUM(K54:K56)</f>
        <v>1</v>
      </c>
      <c r="L53" s="163">
        <f>SUM(L54:L56)</f>
        <v>1</v>
      </c>
      <c r="M53" s="163">
        <f>SUM(M54:M56)</f>
        <v>1</v>
      </c>
      <c r="N53" s="163">
        <f>SUM(N54:N56)</f>
        <v>1177</v>
      </c>
      <c r="O53" s="163">
        <f>SUM(O54:O56)</f>
        <v>17</v>
      </c>
      <c r="P53" s="163">
        <f>SUM(P54:P56)</f>
        <v>12</v>
      </c>
      <c r="Q53" s="163">
        <f>SUM(Q54:Q56)</f>
        <v>840</v>
      </c>
      <c r="R53" s="163">
        <f>SUM(R54:R56)</f>
        <v>308</v>
      </c>
      <c r="S53" s="163">
        <f>SUM(S54:S56)</f>
        <v>7033297</v>
      </c>
      <c r="T53" s="163">
        <f>SUM(T54:T56)</f>
        <v>204875</v>
      </c>
      <c r="U53" s="163">
        <f>SUM(U54:U56)</f>
        <v>460052</v>
      </c>
      <c r="V53" s="169" t="s">
        <v>1</v>
      </c>
    </row>
    <row r="54" spans="1:22" ht="18.75" customHeight="1">
      <c r="A54" s="189"/>
      <c r="B54" s="188" t="s">
        <v>236</v>
      </c>
      <c r="C54" s="160">
        <f>SUM(F54:M54)</f>
        <v>22</v>
      </c>
      <c r="D54" s="189">
        <v>19</v>
      </c>
      <c r="E54" s="189">
        <v>3</v>
      </c>
      <c r="F54" s="189">
        <v>5</v>
      </c>
      <c r="G54" s="189">
        <v>5</v>
      </c>
      <c r="H54" s="189">
        <v>7</v>
      </c>
      <c r="I54" s="189">
        <v>4</v>
      </c>
      <c r="J54" s="189">
        <v>1</v>
      </c>
      <c r="K54" s="186" t="s">
        <v>1</v>
      </c>
      <c r="L54" s="186" t="s">
        <v>1</v>
      </c>
      <c r="M54" s="186" t="s">
        <v>1</v>
      </c>
      <c r="N54" s="158">
        <f>SUM(O54:R54)</f>
        <v>160</v>
      </c>
      <c r="O54" s="189">
        <v>3</v>
      </c>
      <c r="P54" s="189">
        <v>2</v>
      </c>
      <c r="Q54" s="189">
        <v>120</v>
      </c>
      <c r="R54" s="189">
        <v>35</v>
      </c>
      <c r="S54" s="189">
        <v>489153</v>
      </c>
      <c r="T54" s="189">
        <v>102190</v>
      </c>
      <c r="U54" s="189">
        <v>45431</v>
      </c>
      <c r="V54" s="186" t="s">
        <v>1</v>
      </c>
    </row>
    <row r="55" spans="1:22" ht="18.75" customHeight="1">
      <c r="A55" s="189"/>
      <c r="B55" s="188" t="s">
        <v>235</v>
      </c>
      <c r="C55" s="160">
        <f>SUM(F55:M55)</f>
        <v>52</v>
      </c>
      <c r="D55" s="189">
        <v>44</v>
      </c>
      <c r="E55" s="189">
        <v>8</v>
      </c>
      <c r="F55" s="189">
        <v>9</v>
      </c>
      <c r="G55" s="189">
        <v>15</v>
      </c>
      <c r="H55" s="186">
        <v>23</v>
      </c>
      <c r="I55" s="189">
        <v>5</v>
      </c>
      <c r="J55" s="186" t="s">
        <v>1</v>
      </c>
      <c r="K55" s="186" t="s">
        <v>1</v>
      </c>
      <c r="L55" s="186" t="s">
        <v>1</v>
      </c>
      <c r="M55" s="186" t="s">
        <v>1</v>
      </c>
      <c r="N55" s="158">
        <f>SUM(O55:R55)</f>
        <v>289</v>
      </c>
      <c r="O55" s="189">
        <v>9</v>
      </c>
      <c r="P55" s="189">
        <v>7</v>
      </c>
      <c r="Q55" s="189">
        <v>184</v>
      </c>
      <c r="R55" s="189">
        <v>89</v>
      </c>
      <c r="S55" s="189">
        <v>1663800</v>
      </c>
      <c r="T55" s="187">
        <v>15404</v>
      </c>
      <c r="U55" s="189">
        <v>93543</v>
      </c>
      <c r="V55" s="186" t="s">
        <v>1</v>
      </c>
    </row>
    <row r="56" spans="1:22" ht="18.75" customHeight="1">
      <c r="A56" s="189"/>
      <c r="B56" s="188" t="s">
        <v>234</v>
      </c>
      <c r="C56" s="160">
        <f>SUM(F56:M56)</f>
        <v>67</v>
      </c>
      <c r="D56" s="189">
        <v>62</v>
      </c>
      <c r="E56" s="189">
        <v>5</v>
      </c>
      <c r="F56" s="189">
        <v>5</v>
      </c>
      <c r="G56" s="189">
        <v>17</v>
      </c>
      <c r="H56" s="189">
        <v>27</v>
      </c>
      <c r="I56" s="189">
        <v>9</v>
      </c>
      <c r="J56" s="189">
        <v>6</v>
      </c>
      <c r="K56" s="189">
        <v>1</v>
      </c>
      <c r="L56" s="186">
        <v>1</v>
      </c>
      <c r="M56" s="186">
        <v>1</v>
      </c>
      <c r="N56" s="158">
        <f>SUM(O56:R56)</f>
        <v>728</v>
      </c>
      <c r="O56" s="189">
        <v>5</v>
      </c>
      <c r="P56" s="189">
        <v>3</v>
      </c>
      <c r="Q56" s="189">
        <v>536</v>
      </c>
      <c r="R56" s="189">
        <v>184</v>
      </c>
      <c r="S56" s="189">
        <v>4880344</v>
      </c>
      <c r="T56" s="189">
        <v>87281</v>
      </c>
      <c r="U56" s="189">
        <v>321078</v>
      </c>
      <c r="V56" s="186" t="s">
        <v>1</v>
      </c>
    </row>
    <row r="57" spans="1:22" ht="18.75" customHeight="1">
      <c r="A57" s="189"/>
      <c r="B57" s="188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89"/>
      <c r="Q57" s="189"/>
      <c r="R57" s="189"/>
      <c r="S57" s="189"/>
      <c r="T57" s="189"/>
      <c r="U57" s="189"/>
      <c r="V57" s="186"/>
    </row>
    <row r="58" spans="1:22" ht="18.75" customHeight="1">
      <c r="A58" s="196" t="s">
        <v>233</v>
      </c>
      <c r="B58" s="195"/>
      <c r="C58" s="164">
        <v>1121</v>
      </c>
      <c r="D58" s="163">
        <v>780</v>
      </c>
      <c r="E58" s="163">
        <v>341</v>
      </c>
      <c r="F58" s="163">
        <v>279</v>
      </c>
      <c r="G58" s="163">
        <v>280</v>
      </c>
      <c r="H58" s="163">
        <v>280</v>
      </c>
      <c r="I58" s="163">
        <v>178</v>
      </c>
      <c r="J58" s="163">
        <v>51</v>
      </c>
      <c r="K58" s="163">
        <v>33</v>
      </c>
      <c r="L58" s="163">
        <v>17</v>
      </c>
      <c r="M58" s="163">
        <v>3</v>
      </c>
      <c r="N58" s="163">
        <v>9669</v>
      </c>
      <c r="O58" s="163">
        <v>322</v>
      </c>
      <c r="P58" s="163">
        <v>229</v>
      </c>
      <c r="Q58" s="163">
        <v>5472</v>
      </c>
      <c r="R58" s="163">
        <v>3646</v>
      </c>
      <c r="S58" s="163">
        <v>55356712</v>
      </c>
      <c r="T58" s="163">
        <v>552217</v>
      </c>
      <c r="U58" s="163">
        <v>4097785</v>
      </c>
      <c r="V58" s="169" t="s">
        <v>211</v>
      </c>
    </row>
    <row r="59" spans="1:22" ht="18.75" customHeight="1">
      <c r="A59" s="193"/>
      <c r="B59" s="19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93"/>
      <c r="Q59" s="193"/>
      <c r="R59" s="193"/>
      <c r="S59" s="193"/>
      <c r="T59" s="193"/>
      <c r="U59" s="193"/>
      <c r="V59" s="194"/>
    </row>
    <row r="60" spans="1:22" ht="18.75" customHeight="1">
      <c r="A60" s="193"/>
      <c r="B60" s="192" t="s">
        <v>30</v>
      </c>
      <c r="C60" s="164">
        <f>SUM(C61:C66)</f>
        <v>425</v>
      </c>
      <c r="D60" s="163">
        <f>SUM(D61:D66)</f>
        <v>262</v>
      </c>
      <c r="E60" s="163">
        <f>SUM(E61:E66)</f>
        <v>163</v>
      </c>
      <c r="F60" s="163">
        <f>SUM(F61:F66)</f>
        <v>112</v>
      </c>
      <c r="G60" s="163">
        <f>SUM(G61:G66)</f>
        <v>114</v>
      </c>
      <c r="H60" s="163">
        <f>SUM(H61:H66)</f>
        <v>105</v>
      </c>
      <c r="I60" s="163">
        <f>SUM(I61:I66)</f>
        <v>70</v>
      </c>
      <c r="J60" s="163">
        <f>SUM(J61:J66)</f>
        <v>16</v>
      </c>
      <c r="K60" s="163">
        <f>SUM(K61:K66)</f>
        <v>7</v>
      </c>
      <c r="L60" s="163">
        <f>SUM(L61:L66)</f>
        <v>1</v>
      </c>
      <c r="M60" s="169" t="s">
        <v>1</v>
      </c>
      <c r="N60" s="163">
        <f>SUM(N61:N66)</f>
        <v>2945</v>
      </c>
      <c r="O60" s="163">
        <f>SUM(O61:O66)</f>
        <v>174</v>
      </c>
      <c r="P60" s="163">
        <f>SUM(P61:P66)</f>
        <v>112</v>
      </c>
      <c r="Q60" s="163">
        <f>SUM(Q61:Q66)</f>
        <v>1437</v>
      </c>
      <c r="R60" s="163">
        <f>SUM(R61:R66)</f>
        <v>1222</v>
      </c>
      <c r="S60" s="163">
        <f>SUM(S61:S66)</f>
        <v>11338488</v>
      </c>
      <c r="T60" s="163">
        <f>SUM(T61:T66)</f>
        <v>154678</v>
      </c>
      <c r="U60" s="163">
        <f>SUM(U61:U66)</f>
        <v>1059170</v>
      </c>
      <c r="V60" s="169" t="s">
        <v>1</v>
      </c>
    </row>
    <row r="61" spans="1:22" ht="18.75" customHeight="1">
      <c r="A61" s="191"/>
      <c r="B61" s="190" t="s">
        <v>232</v>
      </c>
      <c r="C61" s="160">
        <f>SUM(F61:M61)</f>
        <v>105</v>
      </c>
      <c r="D61" s="187">
        <v>83</v>
      </c>
      <c r="E61" s="187">
        <v>22</v>
      </c>
      <c r="F61" s="187">
        <v>20</v>
      </c>
      <c r="G61" s="187">
        <v>28</v>
      </c>
      <c r="H61" s="187">
        <v>27</v>
      </c>
      <c r="I61" s="187">
        <v>22</v>
      </c>
      <c r="J61" s="187">
        <v>5</v>
      </c>
      <c r="K61" s="187">
        <v>3</v>
      </c>
      <c r="L61" s="186" t="s">
        <v>1</v>
      </c>
      <c r="M61" s="186" t="s">
        <v>1</v>
      </c>
      <c r="N61" s="158">
        <f>SUM(O61:R61)</f>
        <v>836</v>
      </c>
      <c r="O61" s="187">
        <v>24</v>
      </c>
      <c r="P61" s="187">
        <v>11</v>
      </c>
      <c r="Q61" s="187">
        <v>552</v>
      </c>
      <c r="R61" s="187">
        <v>249</v>
      </c>
      <c r="S61" s="187">
        <v>4287254</v>
      </c>
      <c r="T61" s="187">
        <v>23134</v>
      </c>
      <c r="U61" s="187">
        <v>190950</v>
      </c>
      <c r="V61" s="186" t="s">
        <v>1</v>
      </c>
    </row>
    <row r="62" spans="1:22" ht="18.75" customHeight="1">
      <c r="A62" s="189"/>
      <c r="B62" s="188" t="s">
        <v>231</v>
      </c>
      <c r="C62" s="160">
        <f>SUM(F62:M62)</f>
        <v>22</v>
      </c>
      <c r="D62" s="187">
        <v>18</v>
      </c>
      <c r="E62" s="187">
        <v>4</v>
      </c>
      <c r="F62" s="187">
        <v>4</v>
      </c>
      <c r="G62" s="187">
        <v>3</v>
      </c>
      <c r="H62" s="187">
        <v>7</v>
      </c>
      <c r="I62" s="187">
        <v>4</v>
      </c>
      <c r="J62" s="187">
        <v>3</v>
      </c>
      <c r="K62" s="187">
        <v>1</v>
      </c>
      <c r="L62" s="186" t="s">
        <v>1</v>
      </c>
      <c r="M62" s="186" t="s">
        <v>1</v>
      </c>
      <c r="N62" s="158">
        <f>SUM(O62:R62)</f>
        <v>239</v>
      </c>
      <c r="O62" s="187">
        <v>4</v>
      </c>
      <c r="P62" s="187">
        <v>2</v>
      </c>
      <c r="Q62" s="187">
        <v>110</v>
      </c>
      <c r="R62" s="187">
        <v>123</v>
      </c>
      <c r="S62" s="187">
        <v>633134</v>
      </c>
      <c r="T62" s="187">
        <v>212</v>
      </c>
      <c r="U62" s="187">
        <v>44486</v>
      </c>
      <c r="V62" s="186" t="s">
        <v>1</v>
      </c>
    </row>
    <row r="63" spans="1:22" ht="18.75" customHeight="1">
      <c r="A63" s="189"/>
      <c r="B63" s="188" t="s">
        <v>230</v>
      </c>
      <c r="C63" s="160">
        <f>SUM(F63:M63)</f>
        <v>15</v>
      </c>
      <c r="D63" s="187">
        <v>7</v>
      </c>
      <c r="E63" s="187">
        <v>8</v>
      </c>
      <c r="F63" s="187">
        <v>6</v>
      </c>
      <c r="G63" s="187">
        <v>4</v>
      </c>
      <c r="H63" s="187">
        <v>4</v>
      </c>
      <c r="I63" s="187">
        <v>1</v>
      </c>
      <c r="J63" s="186" t="s">
        <v>1</v>
      </c>
      <c r="K63" s="186" t="s">
        <v>1</v>
      </c>
      <c r="L63" s="186" t="s">
        <v>1</v>
      </c>
      <c r="M63" s="186" t="s">
        <v>1</v>
      </c>
      <c r="N63" s="158">
        <f>SUM(O63:R63)</f>
        <v>69</v>
      </c>
      <c r="O63" s="187">
        <v>9</v>
      </c>
      <c r="P63" s="187">
        <v>5</v>
      </c>
      <c r="Q63" s="187">
        <v>31</v>
      </c>
      <c r="R63" s="187">
        <v>24</v>
      </c>
      <c r="S63" s="187">
        <v>184729</v>
      </c>
      <c r="T63" s="187">
        <v>865</v>
      </c>
      <c r="U63" s="187">
        <v>20962</v>
      </c>
      <c r="V63" s="186" t="s">
        <v>1</v>
      </c>
    </row>
    <row r="64" spans="1:22" ht="18.75" customHeight="1">
      <c r="A64" s="189"/>
      <c r="B64" s="188" t="s">
        <v>229</v>
      </c>
      <c r="C64" s="160">
        <f>SUM(F64:M64)</f>
        <v>23</v>
      </c>
      <c r="D64" s="189">
        <v>19</v>
      </c>
      <c r="E64" s="189">
        <v>4</v>
      </c>
      <c r="F64" s="189">
        <v>3</v>
      </c>
      <c r="G64" s="189">
        <v>4</v>
      </c>
      <c r="H64" s="189">
        <v>8</v>
      </c>
      <c r="I64" s="189">
        <v>6</v>
      </c>
      <c r="J64" s="189">
        <v>1</v>
      </c>
      <c r="K64" s="186" t="s">
        <v>1</v>
      </c>
      <c r="L64" s="187">
        <v>1</v>
      </c>
      <c r="M64" s="186" t="s">
        <v>1</v>
      </c>
      <c r="N64" s="158">
        <f>SUM(O64:R64)</f>
        <v>252</v>
      </c>
      <c r="O64" s="189">
        <v>4</v>
      </c>
      <c r="P64" s="189">
        <v>1</v>
      </c>
      <c r="Q64" s="189">
        <v>163</v>
      </c>
      <c r="R64" s="189">
        <v>84</v>
      </c>
      <c r="S64" s="189">
        <v>1999687</v>
      </c>
      <c r="T64" s="189">
        <v>28981</v>
      </c>
      <c r="U64" s="189">
        <v>14677</v>
      </c>
      <c r="V64" s="186" t="s">
        <v>1</v>
      </c>
    </row>
    <row r="65" spans="1:22" ht="18.75" customHeight="1">
      <c r="A65" s="189"/>
      <c r="B65" s="188" t="s">
        <v>228</v>
      </c>
      <c r="C65" s="160">
        <f>SUM(F65:M65)</f>
        <v>142</v>
      </c>
      <c r="D65" s="189">
        <v>62</v>
      </c>
      <c r="E65" s="189">
        <v>80</v>
      </c>
      <c r="F65" s="189">
        <v>45</v>
      </c>
      <c r="G65" s="189">
        <v>44</v>
      </c>
      <c r="H65" s="189">
        <v>33</v>
      </c>
      <c r="I65" s="189">
        <v>17</v>
      </c>
      <c r="J65" s="187">
        <v>3</v>
      </c>
      <c r="K65" s="186" t="s">
        <v>1</v>
      </c>
      <c r="L65" s="186" t="s">
        <v>1</v>
      </c>
      <c r="M65" s="186" t="s">
        <v>1</v>
      </c>
      <c r="N65" s="158">
        <f>SUM(O65:R65)</f>
        <v>705</v>
      </c>
      <c r="O65" s="189">
        <v>85</v>
      </c>
      <c r="P65" s="187">
        <v>61</v>
      </c>
      <c r="Q65" s="189">
        <v>233</v>
      </c>
      <c r="R65" s="189">
        <v>326</v>
      </c>
      <c r="S65" s="189">
        <v>1550525</v>
      </c>
      <c r="T65" s="189">
        <v>6668</v>
      </c>
      <c r="U65" s="189">
        <v>384635</v>
      </c>
      <c r="V65" s="186" t="s">
        <v>1</v>
      </c>
    </row>
    <row r="66" spans="1:22" ht="18.75" customHeight="1">
      <c r="A66" s="230"/>
      <c r="B66" s="231" t="s">
        <v>227</v>
      </c>
      <c r="C66" s="227">
        <f>SUM(F66:M66)</f>
        <v>118</v>
      </c>
      <c r="D66" s="230">
        <v>73</v>
      </c>
      <c r="E66" s="230">
        <v>45</v>
      </c>
      <c r="F66" s="230">
        <v>34</v>
      </c>
      <c r="G66" s="230">
        <v>31</v>
      </c>
      <c r="H66" s="230">
        <v>26</v>
      </c>
      <c r="I66" s="230">
        <v>20</v>
      </c>
      <c r="J66" s="230">
        <v>4</v>
      </c>
      <c r="K66" s="230">
        <v>3</v>
      </c>
      <c r="L66" s="232" t="s">
        <v>1</v>
      </c>
      <c r="M66" s="232" t="s">
        <v>1</v>
      </c>
      <c r="N66" s="228">
        <f>SUM(O66:R66)</f>
        <v>844</v>
      </c>
      <c r="O66" s="230">
        <v>48</v>
      </c>
      <c r="P66" s="230">
        <v>32</v>
      </c>
      <c r="Q66" s="230">
        <v>348</v>
      </c>
      <c r="R66" s="230">
        <v>416</v>
      </c>
      <c r="S66" s="230">
        <v>2683159</v>
      </c>
      <c r="T66" s="230">
        <v>94818</v>
      </c>
      <c r="U66" s="230">
        <v>403460</v>
      </c>
      <c r="V66" s="232" t="s">
        <v>1</v>
      </c>
    </row>
    <row r="67" spans="1:22" ht="18.75" customHeight="1">
      <c r="A67" s="1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</sheetData>
  <sheetProtection/>
  <mergeCells count="22">
    <mergeCell ref="A36:B36"/>
    <mergeCell ref="A58:B58"/>
    <mergeCell ref="D7:E7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U1:V1"/>
    <mergeCell ref="A3:V3"/>
    <mergeCell ref="A4:V4"/>
    <mergeCell ref="A6:B9"/>
    <mergeCell ref="C6:M6"/>
    <mergeCell ref="N6:R6"/>
    <mergeCell ref="S6:S9"/>
    <mergeCell ref="T6:T9"/>
    <mergeCell ref="U6:U9"/>
    <mergeCell ref="C7:C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23">
      <selection activeCell="B37" sqref="B37"/>
    </sheetView>
  </sheetViews>
  <sheetFormatPr defaultColWidth="8.796875" defaultRowHeight="18.75" customHeight="1"/>
  <cols>
    <col min="1" max="1" width="3.09765625" style="0" customWidth="1"/>
    <col min="2" max="2" width="43.69921875" style="0" customWidth="1"/>
    <col min="3" max="18" width="10.59765625" style="0" customWidth="1"/>
    <col min="19" max="19" width="14.3984375" style="0" customWidth="1"/>
    <col min="20" max="22" width="13.09765625" style="0" customWidth="1"/>
    <col min="23" max="16384" width="10.59765625" style="0" customWidth="1"/>
  </cols>
  <sheetData>
    <row r="1" spans="1:22" ht="18.75" customHeight="1">
      <c r="A1" s="57" t="s">
        <v>352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8" t="s">
        <v>353</v>
      </c>
      <c r="V1" s="59"/>
    </row>
    <row r="2" spans="1:2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63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8.75" customHeight="1">
      <c r="A4" s="150" t="s">
        <v>351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8.7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8.75" customHeight="1">
      <c r="A6" s="146" t="s">
        <v>340</v>
      </c>
      <c r="B6" s="145"/>
      <c r="C6" s="142" t="s">
        <v>339</v>
      </c>
      <c r="D6" s="223"/>
      <c r="E6" s="223"/>
      <c r="F6" s="223"/>
      <c r="G6" s="223"/>
      <c r="H6" s="223"/>
      <c r="I6" s="223"/>
      <c r="J6" s="223"/>
      <c r="K6" s="223"/>
      <c r="L6" s="223"/>
      <c r="M6" s="141"/>
      <c r="N6" s="142" t="s">
        <v>338</v>
      </c>
      <c r="O6" s="223"/>
      <c r="P6" s="223"/>
      <c r="Q6" s="223"/>
      <c r="R6" s="141"/>
      <c r="S6" s="143" t="s">
        <v>343</v>
      </c>
      <c r="T6" s="222" t="s">
        <v>337</v>
      </c>
      <c r="U6" s="222" t="s">
        <v>336</v>
      </c>
      <c r="V6" s="221"/>
    </row>
    <row r="7" spans="1:22" ht="18.75" customHeight="1">
      <c r="A7" s="50"/>
      <c r="B7" s="215"/>
      <c r="C7" s="209" t="s">
        <v>321</v>
      </c>
      <c r="D7" s="217" t="s">
        <v>335</v>
      </c>
      <c r="E7" s="218"/>
      <c r="F7" s="217" t="s">
        <v>334</v>
      </c>
      <c r="G7" s="220"/>
      <c r="H7" s="220"/>
      <c r="I7" s="220"/>
      <c r="J7" s="220"/>
      <c r="K7" s="220"/>
      <c r="L7" s="220"/>
      <c r="M7" s="216"/>
      <c r="N7" s="219"/>
      <c r="O7" s="217" t="s">
        <v>333</v>
      </c>
      <c r="P7" s="218"/>
      <c r="Q7" s="217" t="s">
        <v>332</v>
      </c>
      <c r="R7" s="216"/>
      <c r="S7" s="208"/>
      <c r="T7" s="208"/>
      <c r="U7" s="208"/>
      <c r="V7" s="211" t="s">
        <v>344</v>
      </c>
    </row>
    <row r="8" spans="1:22" ht="18.75" customHeight="1">
      <c r="A8" s="50"/>
      <c r="B8" s="215"/>
      <c r="C8" s="214"/>
      <c r="D8" s="213" t="s">
        <v>331</v>
      </c>
      <c r="E8" s="213" t="s">
        <v>330</v>
      </c>
      <c r="F8" s="212" t="s">
        <v>329</v>
      </c>
      <c r="G8" s="212" t="s">
        <v>328</v>
      </c>
      <c r="H8" s="212" t="s">
        <v>327</v>
      </c>
      <c r="I8" s="212" t="s">
        <v>326</v>
      </c>
      <c r="J8" s="212" t="s">
        <v>325</v>
      </c>
      <c r="K8" s="212" t="s">
        <v>324</v>
      </c>
      <c r="L8" s="212" t="s">
        <v>323</v>
      </c>
      <c r="M8" s="211" t="s">
        <v>322</v>
      </c>
      <c r="N8" s="210" t="s">
        <v>321</v>
      </c>
      <c r="O8" s="209" t="s">
        <v>320</v>
      </c>
      <c r="P8" s="209" t="s">
        <v>319</v>
      </c>
      <c r="Q8" s="209" t="s">
        <v>320</v>
      </c>
      <c r="R8" s="209" t="s">
        <v>319</v>
      </c>
      <c r="S8" s="208"/>
      <c r="T8" s="208"/>
      <c r="U8" s="208"/>
      <c r="V8" s="207" t="s">
        <v>318</v>
      </c>
    </row>
    <row r="9" spans="1:22" ht="18.75" customHeight="1">
      <c r="A9" s="139"/>
      <c r="B9" s="138"/>
      <c r="C9" s="203"/>
      <c r="D9" s="203"/>
      <c r="E9" s="203"/>
      <c r="F9" s="206" t="s">
        <v>317</v>
      </c>
      <c r="G9" s="206" t="s">
        <v>316</v>
      </c>
      <c r="H9" s="206" t="s">
        <v>315</v>
      </c>
      <c r="I9" s="206" t="s">
        <v>314</v>
      </c>
      <c r="J9" s="206" t="s">
        <v>313</v>
      </c>
      <c r="K9" s="206" t="s">
        <v>312</v>
      </c>
      <c r="L9" s="206" t="s">
        <v>311</v>
      </c>
      <c r="M9" s="205" t="s">
        <v>310</v>
      </c>
      <c r="N9" s="204"/>
      <c r="O9" s="203"/>
      <c r="P9" s="203"/>
      <c r="Q9" s="203"/>
      <c r="R9" s="203"/>
      <c r="S9" s="137"/>
      <c r="T9" s="137"/>
      <c r="U9" s="137"/>
      <c r="V9" s="202"/>
    </row>
    <row r="10" spans="1:22" ht="18.75" customHeight="1">
      <c r="A10" s="162"/>
      <c r="B10" s="176"/>
      <c r="C10" s="119" t="s">
        <v>111</v>
      </c>
      <c r="D10" s="119" t="s">
        <v>111</v>
      </c>
      <c r="E10" s="119" t="s">
        <v>111</v>
      </c>
      <c r="F10" s="119" t="s">
        <v>111</v>
      </c>
      <c r="G10" s="119" t="s">
        <v>111</v>
      </c>
      <c r="H10" s="119" t="s">
        <v>111</v>
      </c>
      <c r="I10" s="119" t="s">
        <v>111</v>
      </c>
      <c r="J10" s="119" t="s">
        <v>111</v>
      </c>
      <c r="K10" s="119" t="s">
        <v>111</v>
      </c>
      <c r="L10" s="119" t="s">
        <v>111</v>
      </c>
      <c r="M10" s="119" t="s">
        <v>111</v>
      </c>
      <c r="N10" s="119" t="s">
        <v>309</v>
      </c>
      <c r="O10" s="119" t="s">
        <v>309</v>
      </c>
      <c r="P10" s="119" t="s">
        <v>309</v>
      </c>
      <c r="Q10" s="119" t="s">
        <v>309</v>
      </c>
      <c r="R10" s="119" t="s">
        <v>309</v>
      </c>
      <c r="S10" s="119" t="s">
        <v>308</v>
      </c>
      <c r="T10" s="119" t="s">
        <v>308</v>
      </c>
      <c r="U10" s="119" t="s">
        <v>308</v>
      </c>
      <c r="V10" s="119" t="s">
        <v>110</v>
      </c>
    </row>
    <row r="11" spans="1:22" ht="18.75" customHeight="1">
      <c r="A11" s="171"/>
      <c r="B11" s="165" t="s">
        <v>226</v>
      </c>
      <c r="C11" s="164">
        <f>SUM(C12:C15)</f>
        <v>225</v>
      </c>
      <c r="D11" s="163">
        <f>SUM(D12:D15)</f>
        <v>167</v>
      </c>
      <c r="E11" s="163">
        <f>SUM(E12:E15)</f>
        <v>58</v>
      </c>
      <c r="F11" s="163">
        <f>SUM(F12:F15)</f>
        <v>44</v>
      </c>
      <c r="G11" s="163">
        <f>SUM(G12:G15)</f>
        <v>37</v>
      </c>
      <c r="H11" s="163">
        <f>SUM(H12:H15)</f>
        <v>55</v>
      </c>
      <c r="I11" s="163">
        <f>SUM(I12:I15)</f>
        <v>50</v>
      </c>
      <c r="J11" s="163">
        <f>SUM(J12:J15)</f>
        <v>21</v>
      </c>
      <c r="K11" s="163">
        <f>SUM(K12:K15)</f>
        <v>6</v>
      </c>
      <c r="L11" s="163">
        <f>SUM(L12:L15)</f>
        <v>9</v>
      </c>
      <c r="M11" s="163">
        <f>SUM(M12:M15)</f>
        <v>3</v>
      </c>
      <c r="N11" s="163">
        <f>SUM(N12:N15)</f>
        <v>3032</v>
      </c>
      <c r="O11" s="163">
        <f>SUM(O12:O15)</f>
        <v>38</v>
      </c>
      <c r="P11" s="163">
        <f>SUM(P12:P15)</f>
        <v>44</v>
      </c>
      <c r="Q11" s="163">
        <f>SUM(Q12:Q15)</f>
        <v>1871</v>
      </c>
      <c r="R11" s="163">
        <f>SUM(R12:R15)</f>
        <v>1079</v>
      </c>
      <c r="S11" s="163">
        <f>SUM(S12:S15)</f>
        <v>20223183</v>
      </c>
      <c r="T11" s="163">
        <f>SUM(T12:T15)</f>
        <v>179945</v>
      </c>
      <c r="U11" s="163">
        <f>SUM(U12:U15)</f>
        <v>1253381</v>
      </c>
      <c r="V11" s="169" t="s">
        <v>1</v>
      </c>
    </row>
    <row r="12" spans="1:22" ht="18.75" customHeight="1">
      <c r="A12" s="168"/>
      <c r="B12" s="161" t="s">
        <v>225</v>
      </c>
      <c r="C12" s="160">
        <f>SUM(F12:M12)</f>
        <v>90</v>
      </c>
      <c r="D12" s="157">
        <v>83</v>
      </c>
      <c r="E12" s="157">
        <v>7</v>
      </c>
      <c r="F12" s="157">
        <v>4</v>
      </c>
      <c r="G12" s="157">
        <v>10</v>
      </c>
      <c r="H12" s="157">
        <v>22</v>
      </c>
      <c r="I12" s="157">
        <v>28</v>
      </c>
      <c r="J12" s="157">
        <v>18</v>
      </c>
      <c r="K12" s="157">
        <v>2</v>
      </c>
      <c r="L12" s="157">
        <v>5</v>
      </c>
      <c r="M12" s="157">
        <v>1</v>
      </c>
      <c r="N12" s="158">
        <f>SUM(O12:R12)</f>
        <v>1605</v>
      </c>
      <c r="O12" s="157">
        <v>5</v>
      </c>
      <c r="P12" s="157">
        <v>7</v>
      </c>
      <c r="Q12" s="157">
        <v>1290</v>
      </c>
      <c r="R12" s="157">
        <v>303</v>
      </c>
      <c r="S12" s="157">
        <v>14671543</v>
      </c>
      <c r="T12" s="157">
        <v>162759</v>
      </c>
      <c r="U12" s="157">
        <v>900759</v>
      </c>
      <c r="V12" s="170" t="s">
        <v>211</v>
      </c>
    </row>
    <row r="13" spans="1:22" ht="18.75" customHeight="1">
      <c r="A13" s="168"/>
      <c r="B13" s="161" t="s">
        <v>224</v>
      </c>
      <c r="C13" s="160">
        <f>SUM(F13:M13)</f>
        <v>31</v>
      </c>
      <c r="D13" s="157">
        <v>23</v>
      </c>
      <c r="E13" s="157">
        <v>8</v>
      </c>
      <c r="F13" s="157">
        <v>4</v>
      </c>
      <c r="G13" s="157">
        <v>6</v>
      </c>
      <c r="H13" s="157">
        <v>11</v>
      </c>
      <c r="I13" s="157">
        <v>7</v>
      </c>
      <c r="J13" s="157">
        <v>2</v>
      </c>
      <c r="K13" s="170">
        <v>1</v>
      </c>
      <c r="L13" s="170" t="s">
        <v>1</v>
      </c>
      <c r="M13" s="170" t="s">
        <v>1</v>
      </c>
      <c r="N13" s="158">
        <f>SUM(O13:R13)</f>
        <v>301</v>
      </c>
      <c r="O13" s="157">
        <v>9</v>
      </c>
      <c r="P13" s="157">
        <v>3</v>
      </c>
      <c r="Q13" s="157">
        <v>199</v>
      </c>
      <c r="R13" s="157">
        <v>90</v>
      </c>
      <c r="S13" s="157">
        <v>1293509</v>
      </c>
      <c r="T13" s="157">
        <v>8792</v>
      </c>
      <c r="U13" s="157">
        <v>37651</v>
      </c>
      <c r="V13" s="170" t="s">
        <v>211</v>
      </c>
    </row>
    <row r="14" spans="1:22" ht="18.75" customHeight="1">
      <c r="A14" s="168"/>
      <c r="B14" s="161" t="s">
        <v>223</v>
      </c>
      <c r="C14" s="160">
        <f>SUM(F14:M14)</f>
        <v>82</v>
      </c>
      <c r="D14" s="157">
        <v>47</v>
      </c>
      <c r="E14" s="157">
        <v>35</v>
      </c>
      <c r="F14" s="157">
        <v>30</v>
      </c>
      <c r="G14" s="157">
        <v>14</v>
      </c>
      <c r="H14" s="157">
        <v>17</v>
      </c>
      <c r="I14" s="157">
        <v>13</v>
      </c>
      <c r="J14" s="170" t="s">
        <v>1</v>
      </c>
      <c r="K14" s="157">
        <v>2</v>
      </c>
      <c r="L14" s="157">
        <v>4</v>
      </c>
      <c r="M14" s="157">
        <v>2</v>
      </c>
      <c r="N14" s="158">
        <f>SUM(O14:R14)</f>
        <v>970</v>
      </c>
      <c r="O14" s="157">
        <v>13</v>
      </c>
      <c r="P14" s="157">
        <v>27</v>
      </c>
      <c r="Q14" s="157">
        <v>296</v>
      </c>
      <c r="R14" s="157">
        <v>634</v>
      </c>
      <c r="S14" s="157">
        <v>3388520</v>
      </c>
      <c r="T14" s="157">
        <v>7990</v>
      </c>
      <c r="U14" s="157">
        <v>275710</v>
      </c>
      <c r="V14" s="170" t="s">
        <v>211</v>
      </c>
    </row>
    <row r="15" spans="1:22" ht="18.75" customHeight="1">
      <c r="A15" s="168"/>
      <c r="B15" s="161" t="s">
        <v>222</v>
      </c>
      <c r="C15" s="160">
        <f>SUM(F15:M15)</f>
        <v>22</v>
      </c>
      <c r="D15" s="157">
        <v>14</v>
      </c>
      <c r="E15" s="157">
        <v>8</v>
      </c>
      <c r="F15" s="157">
        <v>6</v>
      </c>
      <c r="G15" s="157">
        <v>7</v>
      </c>
      <c r="H15" s="157">
        <v>5</v>
      </c>
      <c r="I15" s="157">
        <v>2</v>
      </c>
      <c r="J15" s="170">
        <v>1</v>
      </c>
      <c r="K15" s="157">
        <v>1</v>
      </c>
      <c r="L15" s="170" t="s">
        <v>1</v>
      </c>
      <c r="M15" s="170" t="s">
        <v>1</v>
      </c>
      <c r="N15" s="158">
        <f>SUM(O15:R15)</f>
        <v>156</v>
      </c>
      <c r="O15" s="157">
        <v>11</v>
      </c>
      <c r="P15" s="157">
        <v>7</v>
      </c>
      <c r="Q15" s="157">
        <v>86</v>
      </c>
      <c r="R15" s="157">
        <v>52</v>
      </c>
      <c r="S15" s="157">
        <v>869611</v>
      </c>
      <c r="T15" s="157">
        <v>404</v>
      </c>
      <c r="U15" s="157">
        <v>39261</v>
      </c>
      <c r="V15" s="170" t="s">
        <v>211</v>
      </c>
    </row>
    <row r="16" spans="1:22" ht="18.75" customHeight="1">
      <c r="A16" s="168"/>
      <c r="B16" s="161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ht="18.75" customHeight="1">
      <c r="A17" s="171"/>
      <c r="B17" s="165" t="s">
        <v>221</v>
      </c>
      <c r="C17" s="164">
        <f>SUM(C18)</f>
        <v>1</v>
      </c>
      <c r="D17" s="163">
        <f>SUM(D18)</f>
        <v>1</v>
      </c>
      <c r="E17" s="169" t="s">
        <v>1</v>
      </c>
      <c r="F17" s="169" t="s">
        <v>1</v>
      </c>
      <c r="G17" s="169" t="s">
        <v>1</v>
      </c>
      <c r="H17" s="169" t="s">
        <v>1</v>
      </c>
      <c r="I17" s="163">
        <f>SUM(I18)</f>
        <v>1</v>
      </c>
      <c r="J17" s="169" t="s">
        <v>1</v>
      </c>
      <c r="K17" s="169" t="s">
        <v>1</v>
      </c>
      <c r="L17" s="169" t="s">
        <v>1</v>
      </c>
      <c r="M17" s="169" t="s">
        <v>1</v>
      </c>
      <c r="N17" s="169" t="s">
        <v>2</v>
      </c>
      <c r="O17" s="185" t="s">
        <v>211</v>
      </c>
      <c r="P17" s="185" t="s">
        <v>211</v>
      </c>
      <c r="Q17" s="169" t="s">
        <v>2</v>
      </c>
      <c r="R17" s="185" t="s">
        <v>211</v>
      </c>
      <c r="S17" s="185" t="s">
        <v>211</v>
      </c>
      <c r="T17" s="169" t="s">
        <v>2</v>
      </c>
      <c r="U17" s="185" t="s">
        <v>211</v>
      </c>
      <c r="V17" s="185" t="s">
        <v>211</v>
      </c>
    </row>
    <row r="18" spans="1:22" ht="18.75" customHeight="1">
      <c r="A18" s="168"/>
      <c r="B18" s="161" t="s">
        <v>221</v>
      </c>
      <c r="C18" s="160">
        <f>SUM(F18:M18)</f>
        <v>1</v>
      </c>
      <c r="D18" s="157">
        <v>1</v>
      </c>
      <c r="E18" s="170" t="s">
        <v>211</v>
      </c>
      <c r="F18" s="170" t="s">
        <v>211</v>
      </c>
      <c r="G18" s="170" t="s">
        <v>211</v>
      </c>
      <c r="H18" s="170" t="s">
        <v>211</v>
      </c>
      <c r="I18" s="157">
        <v>1</v>
      </c>
      <c r="J18" s="170" t="s">
        <v>211</v>
      </c>
      <c r="K18" s="170" t="s">
        <v>211</v>
      </c>
      <c r="L18" s="170" t="s">
        <v>211</v>
      </c>
      <c r="M18" s="170" t="s">
        <v>211</v>
      </c>
      <c r="N18" s="159" t="s">
        <v>2</v>
      </c>
      <c r="O18" s="170" t="s">
        <v>211</v>
      </c>
      <c r="P18" s="170" t="s">
        <v>211</v>
      </c>
      <c r="Q18" s="159" t="s">
        <v>2</v>
      </c>
      <c r="R18" s="170" t="s">
        <v>211</v>
      </c>
      <c r="S18" s="170" t="s">
        <v>211</v>
      </c>
      <c r="T18" s="159" t="s">
        <v>2</v>
      </c>
      <c r="U18" s="170" t="s">
        <v>211</v>
      </c>
      <c r="V18" s="170" t="s">
        <v>211</v>
      </c>
    </row>
    <row r="19" spans="1:22" ht="18.75" customHeight="1">
      <c r="A19" s="168"/>
      <c r="B19" s="161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</row>
    <row r="20" spans="1:22" ht="18.75" customHeight="1">
      <c r="A20" s="171"/>
      <c r="B20" s="165" t="s">
        <v>220</v>
      </c>
      <c r="C20" s="164">
        <f>SUM(C21:C28)</f>
        <v>470</v>
      </c>
      <c r="D20" s="163">
        <f>SUM(D21:D28)</f>
        <v>350</v>
      </c>
      <c r="E20" s="163">
        <f>SUM(E21:E28)</f>
        <v>120</v>
      </c>
      <c r="F20" s="163">
        <f>SUM(F21:F28)</f>
        <v>123</v>
      </c>
      <c r="G20" s="163">
        <f>SUM(G21:G28)</f>
        <v>129</v>
      </c>
      <c r="H20" s="163">
        <f>SUM(H21:H28)</f>
        <v>120</v>
      </c>
      <c r="I20" s="163">
        <f>SUM(I21:I28)</f>
        <v>57</v>
      </c>
      <c r="J20" s="163">
        <f>SUM(J21:J28)</f>
        <v>14</v>
      </c>
      <c r="K20" s="163">
        <f>SUM(K21:K28)</f>
        <v>20</v>
      </c>
      <c r="L20" s="163">
        <f>SUM(L21:L28)</f>
        <v>7</v>
      </c>
      <c r="M20" s="169" t="s">
        <v>1</v>
      </c>
      <c r="N20" s="163">
        <f>SUM(N21:N28)</f>
        <v>3460</v>
      </c>
      <c r="O20" s="163">
        <f>SUM(O21:O28)</f>
        <v>110</v>
      </c>
      <c r="P20" s="163">
        <f>SUM(P21:P28)</f>
        <v>67</v>
      </c>
      <c r="Q20" s="163">
        <f>SUM(Q21:Q28)</f>
        <v>2038</v>
      </c>
      <c r="R20" s="163">
        <f>SUM(R21:R28)</f>
        <v>1245</v>
      </c>
      <c r="S20" s="163">
        <f>SUM(S21:S28)</f>
        <v>23629737</v>
      </c>
      <c r="T20" s="163">
        <f>SUM(T21:T28)</f>
        <v>217594</v>
      </c>
      <c r="U20" s="163">
        <f>SUM(U21:U28)</f>
        <v>1543165</v>
      </c>
      <c r="V20" s="169" t="s">
        <v>1</v>
      </c>
    </row>
    <row r="21" spans="1:22" ht="18.75" customHeight="1">
      <c r="A21" s="168"/>
      <c r="B21" s="161" t="s">
        <v>219</v>
      </c>
      <c r="C21" s="160">
        <f>SUM(F21:M21)</f>
        <v>99</v>
      </c>
      <c r="D21" s="157">
        <v>68</v>
      </c>
      <c r="E21" s="157">
        <v>31</v>
      </c>
      <c r="F21" s="157">
        <v>26</v>
      </c>
      <c r="G21" s="157">
        <v>32</v>
      </c>
      <c r="H21" s="157">
        <v>20</v>
      </c>
      <c r="I21" s="157">
        <v>11</v>
      </c>
      <c r="J21" s="157">
        <v>1</v>
      </c>
      <c r="K21" s="157">
        <v>4</v>
      </c>
      <c r="L21" s="157">
        <v>5</v>
      </c>
      <c r="M21" s="170" t="s">
        <v>1</v>
      </c>
      <c r="N21" s="158">
        <f>SUM(O21:R21)</f>
        <v>919</v>
      </c>
      <c r="O21" s="157">
        <v>29</v>
      </c>
      <c r="P21" s="157">
        <v>19</v>
      </c>
      <c r="Q21" s="157">
        <v>590</v>
      </c>
      <c r="R21" s="157">
        <v>281</v>
      </c>
      <c r="S21" s="157">
        <v>5107461</v>
      </c>
      <c r="T21" s="157">
        <v>51508</v>
      </c>
      <c r="U21" s="157">
        <v>332299</v>
      </c>
      <c r="V21" s="170" t="s">
        <v>211</v>
      </c>
    </row>
    <row r="22" spans="1:22" ht="18.75" customHeight="1">
      <c r="A22" s="168"/>
      <c r="B22" s="161" t="s">
        <v>218</v>
      </c>
      <c r="C22" s="160">
        <f>SUM(F22:M22)</f>
        <v>41</v>
      </c>
      <c r="D22" s="157">
        <v>31</v>
      </c>
      <c r="E22" s="157">
        <v>10</v>
      </c>
      <c r="F22" s="157">
        <v>7</v>
      </c>
      <c r="G22" s="157">
        <v>14</v>
      </c>
      <c r="H22" s="157">
        <v>13</v>
      </c>
      <c r="I22" s="157">
        <v>4</v>
      </c>
      <c r="J22" s="157">
        <v>3</v>
      </c>
      <c r="K22" s="170" t="s">
        <v>1</v>
      </c>
      <c r="L22" s="170" t="s">
        <v>1</v>
      </c>
      <c r="M22" s="170" t="s">
        <v>1</v>
      </c>
      <c r="N22" s="158">
        <f>SUM(O22:R22)</f>
        <v>257</v>
      </c>
      <c r="O22" s="157">
        <v>9</v>
      </c>
      <c r="P22" s="157">
        <v>5</v>
      </c>
      <c r="Q22" s="157">
        <v>137</v>
      </c>
      <c r="R22" s="157">
        <v>106</v>
      </c>
      <c r="S22" s="157">
        <v>965818</v>
      </c>
      <c r="T22" s="157">
        <v>519</v>
      </c>
      <c r="U22" s="157">
        <v>80242</v>
      </c>
      <c r="V22" s="170" t="s">
        <v>211</v>
      </c>
    </row>
    <row r="23" spans="1:22" ht="18.75" customHeight="1">
      <c r="A23" s="168"/>
      <c r="B23" s="161" t="s">
        <v>217</v>
      </c>
      <c r="C23" s="160">
        <f>SUM(F23:M23)</f>
        <v>2</v>
      </c>
      <c r="D23" s="170" t="s">
        <v>1</v>
      </c>
      <c r="E23" s="157">
        <v>2</v>
      </c>
      <c r="F23" s="157">
        <v>2</v>
      </c>
      <c r="G23" s="170" t="s">
        <v>1</v>
      </c>
      <c r="H23" s="170" t="s">
        <v>1</v>
      </c>
      <c r="I23" s="170" t="s">
        <v>1</v>
      </c>
      <c r="J23" s="170" t="s">
        <v>1</v>
      </c>
      <c r="K23" s="170" t="s">
        <v>1</v>
      </c>
      <c r="L23" s="170" t="s">
        <v>1</v>
      </c>
      <c r="M23" s="170" t="s">
        <v>1</v>
      </c>
      <c r="N23" s="159" t="s">
        <v>2</v>
      </c>
      <c r="O23" s="170" t="s">
        <v>1</v>
      </c>
      <c r="P23" s="159" t="s">
        <v>2</v>
      </c>
      <c r="Q23" s="170" t="s">
        <v>1</v>
      </c>
      <c r="R23" s="170" t="s">
        <v>1</v>
      </c>
      <c r="S23" s="159" t="s">
        <v>2</v>
      </c>
      <c r="T23" s="170" t="s">
        <v>1</v>
      </c>
      <c r="U23" s="170" t="s">
        <v>2</v>
      </c>
      <c r="V23" s="170" t="s">
        <v>211</v>
      </c>
    </row>
    <row r="24" spans="1:22" ht="18.75" customHeight="1">
      <c r="A24" s="168"/>
      <c r="B24" s="161" t="s">
        <v>216</v>
      </c>
      <c r="C24" s="160">
        <f>SUM(F24:M24)</f>
        <v>17</v>
      </c>
      <c r="D24" s="157">
        <v>12</v>
      </c>
      <c r="E24" s="157">
        <v>5</v>
      </c>
      <c r="F24" s="157">
        <v>7</v>
      </c>
      <c r="G24" s="157">
        <v>3</v>
      </c>
      <c r="H24" s="157">
        <v>2</v>
      </c>
      <c r="I24" s="157">
        <v>3</v>
      </c>
      <c r="J24" s="170" t="s">
        <v>1</v>
      </c>
      <c r="K24" s="157">
        <v>2</v>
      </c>
      <c r="L24" s="170" t="s">
        <v>1</v>
      </c>
      <c r="M24" s="170" t="s">
        <v>1</v>
      </c>
      <c r="N24" s="158">
        <f>SUM(O24:R24)</f>
        <v>145</v>
      </c>
      <c r="O24" s="157">
        <v>6</v>
      </c>
      <c r="P24" s="170">
        <v>3</v>
      </c>
      <c r="Q24" s="157">
        <v>92</v>
      </c>
      <c r="R24" s="157">
        <v>44</v>
      </c>
      <c r="S24" s="157">
        <v>754016</v>
      </c>
      <c r="T24" s="170" t="s">
        <v>1</v>
      </c>
      <c r="U24" s="157">
        <v>52461</v>
      </c>
      <c r="V24" s="170" t="s">
        <v>211</v>
      </c>
    </row>
    <row r="25" spans="1:22" ht="18.75" customHeight="1">
      <c r="A25" s="168"/>
      <c r="B25" s="161" t="s">
        <v>215</v>
      </c>
      <c r="C25" s="160">
        <f>SUM(F25:M25)</f>
        <v>41</v>
      </c>
      <c r="D25" s="157">
        <v>35</v>
      </c>
      <c r="E25" s="157">
        <v>6</v>
      </c>
      <c r="F25" s="157">
        <v>13</v>
      </c>
      <c r="G25" s="157">
        <v>8</v>
      </c>
      <c r="H25" s="157">
        <v>12</v>
      </c>
      <c r="I25" s="157">
        <v>3</v>
      </c>
      <c r="J25" s="157">
        <v>2</v>
      </c>
      <c r="K25" s="157">
        <v>3</v>
      </c>
      <c r="L25" s="170" t="s">
        <v>1</v>
      </c>
      <c r="M25" s="170" t="s">
        <v>1</v>
      </c>
      <c r="N25" s="158">
        <f>SUM(O25:R25)</f>
        <v>301</v>
      </c>
      <c r="O25" s="157">
        <v>5</v>
      </c>
      <c r="P25" s="157">
        <v>3</v>
      </c>
      <c r="Q25" s="157">
        <v>174</v>
      </c>
      <c r="R25" s="157">
        <v>119</v>
      </c>
      <c r="S25" s="157">
        <v>2140508</v>
      </c>
      <c r="T25" s="157">
        <v>22729</v>
      </c>
      <c r="U25" s="157">
        <v>175928</v>
      </c>
      <c r="V25" s="170" t="s">
        <v>211</v>
      </c>
    </row>
    <row r="26" spans="1:22" ht="18.75" customHeight="1">
      <c r="A26" s="168"/>
      <c r="B26" s="161" t="s">
        <v>214</v>
      </c>
      <c r="C26" s="160">
        <f>SUM(F26:M26)</f>
        <v>11</v>
      </c>
      <c r="D26" s="157">
        <v>6</v>
      </c>
      <c r="E26" s="157">
        <v>5</v>
      </c>
      <c r="F26" s="157">
        <v>4</v>
      </c>
      <c r="G26" s="157">
        <v>1</v>
      </c>
      <c r="H26" s="157">
        <v>3</v>
      </c>
      <c r="I26" s="157">
        <v>1</v>
      </c>
      <c r="J26" s="170" t="s">
        <v>1</v>
      </c>
      <c r="K26" s="170" t="s">
        <v>1</v>
      </c>
      <c r="L26" s="157">
        <v>2</v>
      </c>
      <c r="M26" s="170" t="s">
        <v>1</v>
      </c>
      <c r="N26" s="158">
        <f>SUM(O26:R26)</f>
        <v>4</v>
      </c>
      <c r="O26" s="157">
        <v>4</v>
      </c>
      <c r="P26" s="170" t="s">
        <v>2</v>
      </c>
      <c r="Q26" s="170" t="s">
        <v>2</v>
      </c>
      <c r="R26" s="170" t="s">
        <v>2</v>
      </c>
      <c r="S26" s="157">
        <v>3298508</v>
      </c>
      <c r="T26" s="157">
        <v>96</v>
      </c>
      <c r="U26" s="157">
        <v>33234</v>
      </c>
      <c r="V26" s="170" t="s">
        <v>211</v>
      </c>
    </row>
    <row r="27" spans="1:22" ht="18.75" customHeight="1">
      <c r="A27" s="168"/>
      <c r="B27" s="161" t="s">
        <v>213</v>
      </c>
      <c r="C27" s="160">
        <f>SUM(F27:M27)</f>
        <v>10</v>
      </c>
      <c r="D27" s="157">
        <v>9</v>
      </c>
      <c r="E27" s="157">
        <v>1</v>
      </c>
      <c r="F27" s="157">
        <v>4</v>
      </c>
      <c r="G27" s="157">
        <v>3</v>
      </c>
      <c r="H27" s="157">
        <v>2</v>
      </c>
      <c r="I27" s="157">
        <v>1</v>
      </c>
      <c r="J27" s="170" t="s">
        <v>1</v>
      </c>
      <c r="K27" s="170" t="s">
        <v>1</v>
      </c>
      <c r="L27" s="170" t="s">
        <v>1</v>
      </c>
      <c r="M27" s="170" t="s">
        <v>1</v>
      </c>
      <c r="N27" s="159" t="s">
        <v>2</v>
      </c>
      <c r="O27" s="170" t="s">
        <v>1</v>
      </c>
      <c r="P27" s="170" t="s">
        <v>1</v>
      </c>
      <c r="Q27" s="170" t="s">
        <v>2</v>
      </c>
      <c r="R27" s="170" t="s">
        <v>2</v>
      </c>
      <c r="S27" s="159" t="s">
        <v>2</v>
      </c>
      <c r="T27" s="170" t="s">
        <v>1</v>
      </c>
      <c r="U27" s="170" t="s">
        <v>2</v>
      </c>
      <c r="V27" s="170" t="s">
        <v>211</v>
      </c>
    </row>
    <row r="28" spans="1:22" ht="18.75" customHeight="1">
      <c r="A28" s="168"/>
      <c r="B28" s="161" t="s">
        <v>212</v>
      </c>
      <c r="C28" s="160">
        <f>SUM(F28:M28)</f>
        <v>249</v>
      </c>
      <c r="D28" s="157">
        <v>189</v>
      </c>
      <c r="E28" s="157">
        <v>60</v>
      </c>
      <c r="F28" s="157">
        <v>60</v>
      </c>
      <c r="G28" s="157">
        <v>68</v>
      </c>
      <c r="H28" s="157">
        <v>68</v>
      </c>
      <c r="I28" s="157">
        <v>34</v>
      </c>
      <c r="J28" s="157">
        <v>8</v>
      </c>
      <c r="K28" s="157">
        <v>11</v>
      </c>
      <c r="L28" s="170" t="s">
        <v>1</v>
      </c>
      <c r="M28" s="170" t="s">
        <v>1</v>
      </c>
      <c r="N28" s="158">
        <f>SUM(O28:R28)</f>
        <v>1834</v>
      </c>
      <c r="O28" s="157">
        <v>57</v>
      </c>
      <c r="P28" s="170">
        <v>37</v>
      </c>
      <c r="Q28" s="184">
        <v>1045</v>
      </c>
      <c r="R28" s="184">
        <v>695</v>
      </c>
      <c r="S28" s="157">
        <v>11363426</v>
      </c>
      <c r="T28" s="184">
        <v>142742</v>
      </c>
      <c r="U28" s="157">
        <v>869001</v>
      </c>
      <c r="V28" s="170" t="s">
        <v>211</v>
      </c>
    </row>
    <row r="29" spans="1:22" ht="18.75" customHeight="1">
      <c r="A29" s="168"/>
      <c r="B29" s="16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</row>
    <row r="30" spans="1:22" ht="18.75" customHeight="1">
      <c r="A30" s="175" t="s">
        <v>210</v>
      </c>
      <c r="B30" s="174"/>
      <c r="C30" s="164">
        <v>15434</v>
      </c>
      <c r="D30" s="163">
        <v>5971</v>
      </c>
      <c r="E30" s="163">
        <v>9463</v>
      </c>
      <c r="F30" s="163">
        <v>7711</v>
      </c>
      <c r="G30" s="163">
        <v>3989</v>
      </c>
      <c r="H30" s="163">
        <v>2263</v>
      </c>
      <c r="I30" s="163">
        <v>987</v>
      </c>
      <c r="J30" s="163">
        <v>264</v>
      </c>
      <c r="K30" s="163">
        <v>137</v>
      </c>
      <c r="L30" s="163">
        <v>57</v>
      </c>
      <c r="M30" s="163">
        <v>26</v>
      </c>
      <c r="N30" s="163">
        <v>73860</v>
      </c>
      <c r="O30" s="163">
        <v>7013</v>
      </c>
      <c r="P30" s="163">
        <v>7300</v>
      </c>
      <c r="Q30" s="163">
        <v>24328</v>
      </c>
      <c r="R30" s="163">
        <v>35219</v>
      </c>
      <c r="S30" s="163">
        <v>147572419</v>
      </c>
      <c r="T30" s="163">
        <v>5203050</v>
      </c>
      <c r="U30" s="163">
        <v>16248121</v>
      </c>
      <c r="V30" s="163">
        <v>1490615</v>
      </c>
    </row>
    <row r="31" spans="1:22" ht="18.75" customHeight="1">
      <c r="A31" s="171"/>
      <c r="B31" s="165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</row>
    <row r="32" spans="1:22" ht="18.75" customHeight="1">
      <c r="A32" s="175" t="s">
        <v>209</v>
      </c>
      <c r="B32" s="174"/>
      <c r="C32" s="164">
        <f>SUM(C34,C37)</f>
        <v>43</v>
      </c>
      <c r="D32" s="163">
        <f>SUM(D34,D37)</f>
        <v>35</v>
      </c>
      <c r="E32" s="163">
        <f>SUM(E34,E37)</f>
        <v>8</v>
      </c>
      <c r="F32" s="163">
        <f>SUM(F34,F37)</f>
        <v>13</v>
      </c>
      <c r="G32" s="163">
        <f>SUM(G34,G37)</f>
        <v>6</v>
      </c>
      <c r="H32" s="163">
        <f>SUM(H34,H37)</f>
        <v>2</v>
      </c>
      <c r="I32" s="163">
        <f>SUM(I34,I37)</f>
        <v>1</v>
      </c>
      <c r="J32" s="169" t="s">
        <v>1</v>
      </c>
      <c r="K32" s="169" t="s">
        <v>1</v>
      </c>
      <c r="L32" s="163">
        <f>SUM(L34,L37)</f>
        <v>3</v>
      </c>
      <c r="M32" s="163">
        <f>SUM(M34,M37)</f>
        <v>18</v>
      </c>
      <c r="N32" s="163">
        <f>SUM(N34,N37)</f>
        <v>4837</v>
      </c>
      <c r="O32" s="163">
        <f>SUM(O34,O37)</f>
        <v>4</v>
      </c>
      <c r="P32" s="163">
        <f>SUM(P34,P37)</f>
        <v>7</v>
      </c>
      <c r="Q32" s="163">
        <f>SUM(Q34,Q37)</f>
        <v>1334</v>
      </c>
      <c r="R32" s="163">
        <f>SUM(R34,R37)</f>
        <v>3492</v>
      </c>
      <c r="S32" s="163">
        <f>SUM(S34,S37)</f>
        <v>15779409</v>
      </c>
      <c r="T32" s="163">
        <f>SUM(T34,T37)</f>
        <v>17462</v>
      </c>
      <c r="U32" s="163">
        <f>SUM(U34,U37)</f>
        <v>1537214</v>
      </c>
      <c r="V32" s="163">
        <f>SUM(V34,V37)</f>
        <v>228618</v>
      </c>
    </row>
    <row r="33" spans="1:22" ht="18.75" customHeight="1">
      <c r="A33" s="171"/>
      <c r="B33" s="165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</row>
    <row r="34" spans="1:22" ht="18.75" customHeight="1">
      <c r="A34" s="171"/>
      <c r="B34" s="165" t="s">
        <v>208</v>
      </c>
      <c r="C34" s="164">
        <f>SUM(C35)</f>
        <v>21</v>
      </c>
      <c r="D34" s="163">
        <f>SUM(D35)</f>
        <v>21</v>
      </c>
      <c r="E34" s="169" t="s">
        <v>1</v>
      </c>
      <c r="F34" s="169" t="s">
        <v>1</v>
      </c>
      <c r="G34" s="169" t="s">
        <v>1</v>
      </c>
      <c r="H34" s="169" t="s">
        <v>1</v>
      </c>
      <c r="I34" s="169" t="s">
        <v>1</v>
      </c>
      <c r="J34" s="169" t="s">
        <v>1</v>
      </c>
      <c r="K34" s="169" t="s">
        <v>1</v>
      </c>
      <c r="L34" s="163">
        <f>SUM(L35)</f>
        <v>3</v>
      </c>
      <c r="M34" s="163">
        <f>SUM(M35)</f>
        <v>18</v>
      </c>
      <c r="N34" s="163">
        <f>SUM(N35)</f>
        <v>4771</v>
      </c>
      <c r="O34" s="169" t="s">
        <v>1</v>
      </c>
      <c r="P34" s="169" t="s">
        <v>1</v>
      </c>
      <c r="Q34" s="163">
        <f>SUM(Q35)</f>
        <v>1322</v>
      </c>
      <c r="R34" s="163">
        <f>SUM(R35)</f>
        <v>3449</v>
      </c>
      <c r="S34" s="163">
        <f>SUM(S35)</f>
        <v>15607013</v>
      </c>
      <c r="T34" s="163">
        <f>SUM(T35)</f>
        <v>16230</v>
      </c>
      <c r="U34" s="163">
        <f>SUM(U35)</f>
        <v>1520181</v>
      </c>
      <c r="V34" s="163">
        <f>SUM(V35)</f>
        <v>226417</v>
      </c>
    </row>
    <row r="35" spans="1:22" ht="18.75" customHeight="1">
      <c r="A35" s="168"/>
      <c r="B35" s="161" t="s">
        <v>208</v>
      </c>
      <c r="C35" s="160">
        <f>SUM(F35:M35)</f>
        <v>21</v>
      </c>
      <c r="D35" s="157">
        <v>21</v>
      </c>
      <c r="E35" s="170" t="s">
        <v>1</v>
      </c>
      <c r="F35" s="170" t="s">
        <v>1</v>
      </c>
      <c r="G35" s="170" t="s">
        <v>1</v>
      </c>
      <c r="H35" s="170" t="s">
        <v>1</v>
      </c>
      <c r="I35" s="170" t="s">
        <v>1</v>
      </c>
      <c r="J35" s="170" t="s">
        <v>1</v>
      </c>
      <c r="K35" s="170" t="s">
        <v>1</v>
      </c>
      <c r="L35" s="157">
        <v>3</v>
      </c>
      <c r="M35" s="157">
        <v>18</v>
      </c>
      <c r="N35" s="158">
        <f>SUM(O35:R35)</f>
        <v>4771</v>
      </c>
      <c r="O35" s="170" t="s">
        <v>1</v>
      </c>
      <c r="P35" s="170" t="s">
        <v>1</v>
      </c>
      <c r="Q35" s="157">
        <v>1322</v>
      </c>
      <c r="R35" s="157">
        <v>3449</v>
      </c>
      <c r="S35" s="157">
        <v>15607013</v>
      </c>
      <c r="T35" s="157">
        <v>16230</v>
      </c>
      <c r="U35" s="157">
        <v>1520181</v>
      </c>
      <c r="V35" s="157">
        <v>226417</v>
      </c>
    </row>
    <row r="36" spans="1:22" ht="18.75" customHeight="1">
      <c r="A36" s="168"/>
      <c r="B36" s="1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2" ht="18.75" customHeight="1">
      <c r="A37" s="171"/>
      <c r="B37" s="224" t="s">
        <v>207</v>
      </c>
      <c r="C37" s="164">
        <f>SUM(C38)</f>
        <v>22</v>
      </c>
      <c r="D37" s="163">
        <f>SUM(D38)</f>
        <v>14</v>
      </c>
      <c r="E37" s="163">
        <f>SUM(E38)</f>
        <v>8</v>
      </c>
      <c r="F37" s="163">
        <f>SUM(F38)</f>
        <v>13</v>
      </c>
      <c r="G37" s="163">
        <f>SUM(G38)</f>
        <v>6</v>
      </c>
      <c r="H37" s="163">
        <f>SUM(H38)</f>
        <v>2</v>
      </c>
      <c r="I37" s="163">
        <f>SUM(I38)</f>
        <v>1</v>
      </c>
      <c r="J37" s="169" t="s">
        <v>1</v>
      </c>
      <c r="K37" s="169" t="s">
        <v>1</v>
      </c>
      <c r="L37" s="169" t="s">
        <v>1</v>
      </c>
      <c r="M37" s="169" t="s">
        <v>1</v>
      </c>
      <c r="N37" s="163">
        <f>SUM(N38)</f>
        <v>66</v>
      </c>
      <c r="O37" s="163">
        <f>SUM(O38)</f>
        <v>4</v>
      </c>
      <c r="P37" s="163">
        <f>SUM(P38)</f>
        <v>7</v>
      </c>
      <c r="Q37" s="163">
        <f>SUM(Q38)</f>
        <v>12</v>
      </c>
      <c r="R37" s="163">
        <f>SUM(R38)</f>
        <v>43</v>
      </c>
      <c r="S37" s="163">
        <f>SUM(S38)</f>
        <v>172396</v>
      </c>
      <c r="T37" s="163">
        <f>SUM(T38)</f>
        <v>1232</v>
      </c>
      <c r="U37" s="163">
        <f>SUM(U38)</f>
        <v>17033</v>
      </c>
      <c r="V37" s="163">
        <f>SUM(V38)</f>
        <v>2201</v>
      </c>
    </row>
    <row r="38" spans="1:22" ht="18.75" customHeight="1">
      <c r="A38" s="168"/>
      <c r="B38" s="182" t="s">
        <v>207</v>
      </c>
      <c r="C38" s="160">
        <f>SUM(F38:M38)</f>
        <v>22</v>
      </c>
      <c r="D38" s="157">
        <v>14</v>
      </c>
      <c r="E38" s="157">
        <v>8</v>
      </c>
      <c r="F38" s="157">
        <v>13</v>
      </c>
      <c r="G38" s="157">
        <v>6</v>
      </c>
      <c r="H38" s="170">
        <v>2</v>
      </c>
      <c r="I38" s="157">
        <v>1</v>
      </c>
      <c r="J38" s="170" t="s">
        <v>1</v>
      </c>
      <c r="K38" s="170" t="s">
        <v>1</v>
      </c>
      <c r="L38" s="170" t="s">
        <v>1</v>
      </c>
      <c r="M38" s="170" t="s">
        <v>1</v>
      </c>
      <c r="N38" s="158">
        <f>SUM(O38:R38)</f>
        <v>66</v>
      </c>
      <c r="O38" s="157">
        <v>4</v>
      </c>
      <c r="P38" s="157">
        <v>7</v>
      </c>
      <c r="Q38" s="157">
        <v>12</v>
      </c>
      <c r="R38" s="157">
        <v>43</v>
      </c>
      <c r="S38" s="157">
        <v>172396</v>
      </c>
      <c r="T38" s="157">
        <v>1232</v>
      </c>
      <c r="U38" s="157">
        <v>17033</v>
      </c>
      <c r="V38" s="157">
        <v>2201</v>
      </c>
    </row>
    <row r="39" spans="1:22" ht="18.75" customHeight="1">
      <c r="A39" s="168"/>
      <c r="B39" s="17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2" ht="18.75" customHeight="1">
      <c r="A40" s="175" t="s">
        <v>206</v>
      </c>
      <c r="B40" s="174"/>
      <c r="C40" s="164">
        <f>SUM(C42,C46,C50,C53,C57)</f>
        <v>2453</v>
      </c>
      <c r="D40" s="163">
        <f>SUM(D42,D46,D50,D53,D57)</f>
        <v>1085</v>
      </c>
      <c r="E40" s="163">
        <f>SUM(E42,E46,E50,E53,E57)</f>
        <v>1368</v>
      </c>
      <c r="F40" s="163">
        <f>SUM(F42,F46,F50,F53,F57)</f>
        <v>1334</v>
      </c>
      <c r="G40" s="163">
        <f>SUM(G42,G46,G50,G53,G57)</f>
        <v>728</v>
      </c>
      <c r="H40" s="163">
        <f>SUM(H42,H46,H50,H53,H57)</f>
        <v>293</v>
      </c>
      <c r="I40" s="163">
        <f>SUM(I42,I46,I50,I53,I57)</f>
        <v>79</v>
      </c>
      <c r="J40" s="163">
        <f>SUM(J42,J46,J50,J53,J57)</f>
        <v>12</v>
      </c>
      <c r="K40" s="163">
        <f>SUM(K42,K46,K50,K53,K57)</f>
        <v>6</v>
      </c>
      <c r="L40" s="163">
        <f>SUM(L42,L46,L50,L53,L57)</f>
        <v>1</v>
      </c>
      <c r="M40" s="169" t="s">
        <v>1</v>
      </c>
      <c r="N40" s="163">
        <f>SUM(N42,N46,N50,N53,N57)</f>
        <v>8011</v>
      </c>
      <c r="O40" s="163">
        <f>SUM(O42,O46,O50,O53,O57)</f>
        <v>793</v>
      </c>
      <c r="P40" s="163">
        <f>SUM(P42,P46,P50,P53,P57)</f>
        <v>1110</v>
      </c>
      <c r="Q40" s="163">
        <f>SUM(Q42,Q46,Q50,Q53,Q57)</f>
        <v>1498</v>
      </c>
      <c r="R40" s="163">
        <f>SUM(R42,R46,R50,R53,R57)</f>
        <v>4610</v>
      </c>
      <c r="S40" s="163">
        <f>SUM(S42,S46,S50,S53,S57)</f>
        <v>13152601</v>
      </c>
      <c r="T40" s="163">
        <f>SUM(T42,T46,T50,T53,T57)</f>
        <v>100664</v>
      </c>
      <c r="U40" s="163">
        <f>SUM(U42,U46,U50,U53,U57)</f>
        <v>3242799</v>
      </c>
      <c r="V40" s="163">
        <f>SUM(V42,V46,V50,V53,V57)</f>
        <v>253501</v>
      </c>
    </row>
    <row r="41" spans="1:22" ht="18.75" customHeight="1">
      <c r="A41" s="181"/>
      <c r="B41" s="183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</row>
    <row r="42" spans="1:22" ht="18.75" customHeight="1">
      <c r="A42" s="181"/>
      <c r="B42" s="180" t="s">
        <v>106</v>
      </c>
      <c r="C42" s="164">
        <f>SUM(C43:C44)</f>
        <v>566</v>
      </c>
      <c r="D42" s="163">
        <f>SUM(D43:D44)</f>
        <v>170</v>
      </c>
      <c r="E42" s="163">
        <f>SUM(E43:E44)</f>
        <v>396</v>
      </c>
      <c r="F42" s="163">
        <f>SUM(F43:F44)</f>
        <v>333</v>
      </c>
      <c r="G42" s="163">
        <f>SUM(G43:G44)</f>
        <v>146</v>
      </c>
      <c r="H42" s="163">
        <f>SUM(H43:H44)</f>
        <v>60</v>
      </c>
      <c r="I42" s="163">
        <f>SUM(I43:I44)</f>
        <v>23</v>
      </c>
      <c r="J42" s="163">
        <f>SUM(J43:J44)</f>
        <v>2</v>
      </c>
      <c r="K42" s="163">
        <f>SUM(K43:K44)</f>
        <v>2</v>
      </c>
      <c r="L42" s="169" t="s">
        <v>1</v>
      </c>
      <c r="M42" s="169" t="s">
        <v>1</v>
      </c>
      <c r="N42" s="163">
        <f>SUM(N43:N44)</f>
        <v>1846</v>
      </c>
      <c r="O42" s="163">
        <f>SUM(O43:O44)</f>
        <v>259</v>
      </c>
      <c r="P42" s="163">
        <f>SUM(P43:P44)</f>
        <v>318</v>
      </c>
      <c r="Q42" s="163">
        <f>SUM(Q43:Q44)</f>
        <v>416</v>
      </c>
      <c r="R42" s="163">
        <f>SUM(R43:R44)</f>
        <v>853</v>
      </c>
      <c r="S42" s="163">
        <f>SUM(S43:S44)</f>
        <v>2734984</v>
      </c>
      <c r="T42" s="163">
        <f>SUM(T43:T44)</f>
        <v>32576</v>
      </c>
      <c r="U42" s="163">
        <f>SUM(U43:U44)</f>
        <v>874715</v>
      </c>
      <c r="V42" s="163">
        <f>SUM(V43:V44)</f>
        <v>45572</v>
      </c>
    </row>
    <row r="43" spans="1:22" ht="18.75" customHeight="1">
      <c r="A43" s="168"/>
      <c r="B43" s="161" t="s">
        <v>205</v>
      </c>
      <c r="C43" s="160">
        <f>SUM(F43:M43)</f>
        <v>454</v>
      </c>
      <c r="D43" s="157">
        <v>136</v>
      </c>
      <c r="E43" s="157">
        <v>318</v>
      </c>
      <c r="F43" s="157">
        <v>271</v>
      </c>
      <c r="G43" s="157">
        <v>110</v>
      </c>
      <c r="H43" s="157">
        <v>51</v>
      </c>
      <c r="I43" s="157">
        <v>18</v>
      </c>
      <c r="J43" s="157">
        <v>2</v>
      </c>
      <c r="K43" s="157">
        <v>2</v>
      </c>
      <c r="L43" s="170" t="s">
        <v>1</v>
      </c>
      <c r="M43" s="170" t="s">
        <v>1</v>
      </c>
      <c r="N43" s="158">
        <f>SUM(O43:R43)</f>
        <v>1491</v>
      </c>
      <c r="O43" s="157">
        <v>196</v>
      </c>
      <c r="P43" s="157">
        <v>252</v>
      </c>
      <c r="Q43" s="157">
        <v>307</v>
      </c>
      <c r="R43" s="157">
        <v>736</v>
      </c>
      <c r="S43" s="157">
        <v>2296081</v>
      </c>
      <c r="T43" s="157">
        <v>27981</v>
      </c>
      <c r="U43" s="157">
        <v>805665</v>
      </c>
      <c r="V43" s="157">
        <v>34928</v>
      </c>
    </row>
    <row r="44" spans="1:22" ht="18.75" customHeight="1">
      <c r="A44" s="168"/>
      <c r="B44" s="161" t="s">
        <v>204</v>
      </c>
      <c r="C44" s="160">
        <f>SUM(F44:M44)</f>
        <v>112</v>
      </c>
      <c r="D44" s="157">
        <v>34</v>
      </c>
      <c r="E44" s="157">
        <v>78</v>
      </c>
      <c r="F44" s="157">
        <v>62</v>
      </c>
      <c r="G44" s="157">
        <v>36</v>
      </c>
      <c r="H44" s="157">
        <v>9</v>
      </c>
      <c r="I44" s="157">
        <v>5</v>
      </c>
      <c r="J44" s="170" t="s">
        <v>1</v>
      </c>
      <c r="K44" s="170" t="s">
        <v>1</v>
      </c>
      <c r="L44" s="170" t="s">
        <v>1</v>
      </c>
      <c r="M44" s="170" t="s">
        <v>1</v>
      </c>
      <c r="N44" s="158">
        <f>SUM(O44:R44)</f>
        <v>355</v>
      </c>
      <c r="O44" s="157">
        <v>63</v>
      </c>
      <c r="P44" s="157">
        <v>66</v>
      </c>
      <c r="Q44" s="157">
        <v>109</v>
      </c>
      <c r="R44" s="157">
        <v>117</v>
      </c>
      <c r="S44" s="157">
        <v>438903</v>
      </c>
      <c r="T44" s="157">
        <v>4595</v>
      </c>
      <c r="U44" s="157">
        <v>69050</v>
      </c>
      <c r="V44" s="157">
        <v>10644</v>
      </c>
    </row>
    <row r="45" spans="1:22" ht="18.75" customHeight="1">
      <c r="A45" s="168"/>
      <c r="B45" s="161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</row>
    <row r="46" spans="1:22" ht="18.75" customHeight="1">
      <c r="A46" s="171"/>
      <c r="B46" s="165" t="s">
        <v>203</v>
      </c>
      <c r="C46" s="164">
        <f>SUM(C47:C48)</f>
        <v>301</v>
      </c>
      <c r="D46" s="163">
        <f>SUM(D47:D48)</f>
        <v>157</v>
      </c>
      <c r="E46" s="163">
        <f>SUM(E47:E48)</f>
        <v>144</v>
      </c>
      <c r="F46" s="163">
        <f>SUM(F47:F48)</f>
        <v>142</v>
      </c>
      <c r="G46" s="163">
        <f>SUM(G47:G48)</f>
        <v>89</v>
      </c>
      <c r="H46" s="163">
        <f>SUM(H47:H48)</f>
        <v>56</v>
      </c>
      <c r="I46" s="163">
        <f>SUM(I47:I48)</f>
        <v>13</v>
      </c>
      <c r="J46" s="169" t="s">
        <v>1</v>
      </c>
      <c r="K46" s="169" t="s">
        <v>1</v>
      </c>
      <c r="L46" s="163">
        <f>SUM(L47:L48)</f>
        <v>1</v>
      </c>
      <c r="M46" s="169" t="s">
        <v>1</v>
      </c>
      <c r="N46" s="163">
        <f>SUM(N47:N48)</f>
        <v>1146</v>
      </c>
      <c r="O46" s="163">
        <f>SUM(O47:O48)</f>
        <v>126</v>
      </c>
      <c r="P46" s="163">
        <f>SUM(P47:P48)</f>
        <v>91</v>
      </c>
      <c r="Q46" s="163">
        <f>SUM(Q47:Q48)</f>
        <v>419</v>
      </c>
      <c r="R46" s="163">
        <f>SUM(R47:R48)</f>
        <v>510</v>
      </c>
      <c r="S46" s="163">
        <f>SUM(S47:S48)</f>
        <v>2189366</v>
      </c>
      <c r="T46" s="163">
        <f>SUM(T47:T48)</f>
        <v>12441</v>
      </c>
      <c r="U46" s="163">
        <f>SUM(U47:U48)</f>
        <v>539542</v>
      </c>
      <c r="V46" s="163">
        <f>SUM(V47:V48)</f>
        <v>45414</v>
      </c>
    </row>
    <row r="47" spans="1:22" ht="18.75" customHeight="1">
      <c r="A47" s="168"/>
      <c r="B47" s="161" t="s">
        <v>202</v>
      </c>
      <c r="C47" s="160">
        <f>SUM(F47:M47)</f>
        <v>67</v>
      </c>
      <c r="D47" s="157">
        <v>14</v>
      </c>
      <c r="E47" s="157">
        <v>53</v>
      </c>
      <c r="F47" s="157">
        <v>45</v>
      </c>
      <c r="G47" s="157">
        <v>13</v>
      </c>
      <c r="H47" s="157">
        <v>8</v>
      </c>
      <c r="I47" s="170">
        <v>1</v>
      </c>
      <c r="J47" s="170" t="s">
        <v>1</v>
      </c>
      <c r="K47" s="170" t="s">
        <v>1</v>
      </c>
      <c r="L47" s="170" t="s">
        <v>1</v>
      </c>
      <c r="M47" s="170" t="s">
        <v>1</v>
      </c>
      <c r="N47" s="158">
        <f>SUM(O47:R47)</f>
        <v>170</v>
      </c>
      <c r="O47" s="157">
        <v>47</v>
      </c>
      <c r="P47" s="157">
        <v>34</v>
      </c>
      <c r="Q47" s="157">
        <v>50</v>
      </c>
      <c r="R47" s="157">
        <v>39</v>
      </c>
      <c r="S47" s="157">
        <v>219050</v>
      </c>
      <c r="T47" s="157">
        <v>4673</v>
      </c>
      <c r="U47" s="157">
        <v>59617</v>
      </c>
      <c r="V47" s="157">
        <v>4810</v>
      </c>
    </row>
    <row r="48" spans="1:22" ht="18.75" customHeight="1">
      <c r="A48" s="168"/>
      <c r="B48" s="161" t="s">
        <v>201</v>
      </c>
      <c r="C48" s="160">
        <f>SUM(F48:M48)</f>
        <v>234</v>
      </c>
      <c r="D48" s="157">
        <v>143</v>
      </c>
      <c r="E48" s="157">
        <v>91</v>
      </c>
      <c r="F48" s="157">
        <v>97</v>
      </c>
      <c r="G48" s="157">
        <v>76</v>
      </c>
      <c r="H48" s="157">
        <v>48</v>
      </c>
      <c r="I48" s="157">
        <v>12</v>
      </c>
      <c r="J48" s="170" t="s">
        <v>1</v>
      </c>
      <c r="K48" s="170" t="s">
        <v>1</v>
      </c>
      <c r="L48" s="170">
        <v>1</v>
      </c>
      <c r="M48" s="170" t="s">
        <v>1</v>
      </c>
      <c r="N48" s="158">
        <f>SUM(O48:R48)</f>
        <v>976</v>
      </c>
      <c r="O48" s="157">
        <v>79</v>
      </c>
      <c r="P48" s="157">
        <v>57</v>
      </c>
      <c r="Q48" s="157">
        <v>369</v>
      </c>
      <c r="R48" s="157">
        <v>471</v>
      </c>
      <c r="S48" s="157">
        <v>1970316</v>
      </c>
      <c r="T48" s="157">
        <v>7768</v>
      </c>
      <c r="U48" s="157">
        <v>479925</v>
      </c>
      <c r="V48" s="157">
        <v>40604</v>
      </c>
    </row>
    <row r="49" spans="1:22" ht="18.75" customHeight="1">
      <c r="A49" s="168"/>
      <c r="B49" s="16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</row>
    <row r="50" spans="1:22" ht="18.75" customHeight="1">
      <c r="A50" s="171"/>
      <c r="B50" s="165" t="s">
        <v>200</v>
      </c>
      <c r="C50" s="164">
        <f>SUM(C51)</f>
        <v>998</v>
      </c>
      <c r="D50" s="163">
        <f>SUM(D51)</f>
        <v>513</v>
      </c>
      <c r="E50" s="163">
        <f>SUM(E51)</f>
        <v>485</v>
      </c>
      <c r="F50" s="163">
        <f>SUM(F51)</f>
        <v>540</v>
      </c>
      <c r="G50" s="163">
        <f>SUM(G51)</f>
        <v>317</v>
      </c>
      <c r="H50" s="163">
        <f>SUM(H51)</f>
        <v>108</v>
      </c>
      <c r="I50" s="163">
        <f>SUM(I51)</f>
        <v>22</v>
      </c>
      <c r="J50" s="163">
        <f>SUM(J51)</f>
        <v>9</v>
      </c>
      <c r="K50" s="163">
        <f>SUM(K51)</f>
        <v>2</v>
      </c>
      <c r="L50" s="169" t="s">
        <v>1</v>
      </c>
      <c r="M50" s="169" t="s">
        <v>1</v>
      </c>
      <c r="N50" s="163">
        <f>SUM(N51)</f>
        <v>3156</v>
      </c>
      <c r="O50" s="163">
        <f>SUM(O51)</f>
        <v>224</v>
      </c>
      <c r="P50" s="163">
        <f>SUM(P51)</f>
        <v>421</v>
      </c>
      <c r="Q50" s="163">
        <f>SUM(Q51)</f>
        <v>346</v>
      </c>
      <c r="R50" s="163">
        <f>SUM(R51)</f>
        <v>2165</v>
      </c>
      <c r="S50" s="163">
        <f>SUM(S51)</f>
        <v>5501914</v>
      </c>
      <c r="T50" s="163">
        <f>SUM(T51)</f>
        <v>31496</v>
      </c>
      <c r="U50" s="163">
        <f>SUM(U51)</f>
        <v>1102843</v>
      </c>
      <c r="V50" s="163">
        <f>SUM(V51)</f>
        <v>103695</v>
      </c>
    </row>
    <row r="51" spans="1:22" ht="18.75" customHeight="1">
      <c r="A51" s="168"/>
      <c r="B51" s="161" t="s">
        <v>200</v>
      </c>
      <c r="C51" s="160">
        <f>SUM(F51:M51)</f>
        <v>998</v>
      </c>
      <c r="D51" s="157">
        <v>513</v>
      </c>
      <c r="E51" s="157">
        <v>485</v>
      </c>
      <c r="F51" s="157">
        <v>540</v>
      </c>
      <c r="G51" s="157">
        <v>317</v>
      </c>
      <c r="H51" s="157">
        <v>108</v>
      </c>
      <c r="I51" s="157">
        <v>22</v>
      </c>
      <c r="J51" s="157">
        <v>9</v>
      </c>
      <c r="K51" s="157">
        <v>2</v>
      </c>
      <c r="L51" s="170" t="s">
        <v>1</v>
      </c>
      <c r="M51" s="170" t="s">
        <v>1</v>
      </c>
      <c r="N51" s="158">
        <f>SUM(O51:R51)</f>
        <v>3156</v>
      </c>
      <c r="O51" s="157">
        <v>224</v>
      </c>
      <c r="P51" s="157">
        <v>421</v>
      </c>
      <c r="Q51" s="157">
        <v>346</v>
      </c>
      <c r="R51" s="157">
        <v>2165</v>
      </c>
      <c r="S51" s="157">
        <v>5501914</v>
      </c>
      <c r="T51" s="157">
        <v>31496</v>
      </c>
      <c r="U51" s="157">
        <v>1102843</v>
      </c>
      <c r="V51" s="157">
        <v>103695</v>
      </c>
    </row>
    <row r="52" spans="1:22" ht="18.75" customHeight="1">
      <c r="A52" s="168"/>
      <c r="B52" s="16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</row>
    <row r="53" spans="1:22" ht="18.75" customHeight="1">
      <c r="A53" s="171"/>
      <c r="B53" s="165" t="s">
        <v>199</v>
      </c>
      <c r="C53" s="164">
        <f>SUM(C54:C55)</f>
        <v>254</v>
      </c>
      <c r="D53" s="163">
        <f>SUM(D54:D55)</f>
        <v>89</v>
      </c>
      <c r="E53" s="163">
        <f>SUM(E54:E55)</f>
        <v>165</v>
      </c>
      <c r="F53" s="163">
        <f>SUM(F54:F55)</f>
        <v>138</v>
      </c>
      <c r="G53" s="163">
        <f>SUM(G54:G55)</f>
        <v>79</v>
      </c>
      <c r="H53" s="163">
        <f>SUM(H54:H55)</f>
        <v>35</v>
      </c>
      <c r="I53" s="163">
        <f>SUM(I54:I55)</f>
        <v>2</v>
      </c>
      <c r="J53" s="169" t="s">
        <v>1</v>
      </c>
      <c r="K53" s="169" t="s">
        <v>1</v>
      </c>
      <c r="L53" s="169" t="s">
        <v>1</v>
      </c>
      <c r="M53" s="169" t="s">
        <v>1</v>
      </c>
      <c r="N53" s="163">
        <f>SUM(N54:N55)</f>
        <v>721</v>
      </c>
      <c r="O53" s="163">
        <f>SUM(O54:O55)</f>
        <v>111</v>
      </c>
      <c r="P53" s="163">
        <f>SUM(P54:P55)</f>
        <v>131</v>
      </c>
      <c r="Q53" s="163">
        <f>SUM(Q54:Q55)</f>
        <v>150</v>
      </c>
      <c r="R53" s="163">
        <f>SUM(R54:R55)</f>
        <v>329</v>
      </c>
      <c r="S53" s="163">
        <f>SUM(S54:S55)</f>
        <v>1078226</v>
      </c>
      <c r="T53" s="163">
        <f>SUM(T54:T55)</f>
        <v>15127</v>
      </c>
      <c r="U53" s="163">
        <f>SUM(U54:U55)</f>
        <v>352225</v>
      </c>
      <c r="V53" s="163">
        <f>SUM(V54:V55)</f>
        <v>23820</v>
      </c>
    </row>
    <row r="54" spans="1:22" ht="18.75" customHeight="1">
      <c r="A54" s="168"/>
      <c r="B54" s="161" t="s">
        <v>198</v>
      </c>
      <c r="C54" s="160">
        <f>SUM(F54:M54)</f>
        <v>212</v>
      </c>
      <c r="D54" s="157">
        <v>86</v>
      </c>
      <c r="E54" s="157">
        <v>126</v>
      </c>
      <c r="F54" s="157">
        <v>102</v>
      </c>
      <c r="G54" s="157">
        <v>74</v>
      </c>
      <c r="H54" s="157">
        <v>34</v>
      </c>
      <c r="I54" s="157">
        <v>2</v>
      </c>
      <c r="J54" s="170" t="s">
        <v>1</v>
      </c>
      <c r="K54" s="170" t="s">
        <v>1</v>
      </c>
      <c r="L54" s="170" t="s">
        <v>1</v>
      </c>
      <c r="M54" s="170" t="s">
        <v>1</v>
      </c>
      <c r="N54" s="158">
        <f>SUM(O54:R54)</f>
        <v>649</v>
      </c>
      <c r="O54" s="157">
        <v>89</v>
      </c>
      <c r="P54" s="157">
        <v>99</v>
      </c>
      <c r="Q54" s="157">
        <v>147</v>
      </c>
      <c r="R54" s="157">
        <v>314</v>
      </c>
      <c r="S54" s="157">
        <v>1033154</v>
      </c>
      <c r="T54" s="157">
        <v>14749</v>
      </c>
      <c r="U54" s="157">
        <v>334804</v>
      </c>
      <c r="V54" s="157">
        <v>22239</v>
      </c>
    </row>
    <row r="55" spans="1:22" ht="18.75" customHeight="1">
      <c r="A55" s="168"/>
      <c r="B55" s="161" t="s">
        <v>197</v>
      </c>
      <c r="C55" s="160">
        <f>SUM(F55:M55)</f>
        <v>42</v>
      </c>
      <c r="D55" s="157">
        <v>3</v>
      </c>
      <c r="E55" s="157">
        <v>39</v>
      </c>
      <c r="F55" s="157">
        <v>36</v>
      </c>
      <c r="G55" s="157">
        <v>5</v>
      </c>
      <c r="H55" s="170">
        <v>1</v>
      </c>
      <c r="I55" s="170" t="s">
        <v>1</v>
      </c>
      <c r="J55" s="170" t="s">
        <v>1</v>
      </c>
      <c r="K55" s="170" t="s">
        <v>1</v>
      </c>
      <c r="L55" s="170" t="s">
        <v>1</v>
      </c>
      <c r="M55" s="170" t="s">
        <v>1</v>
      </c>
      <c r="N55" s="158">
        <f>SUM(O55:R55)</f>
        <v>72</v>
      </c>
      <c r="O55" s="157">
        <v>22</v>
      </c>
      <c r="P55" s="157">
        <v>32</v>
      </c>
      <c r="Q55" s="157">
        <v>3</v>
      </c>
      <c r="R55" s="157">
        <v>15</v>
      </c>
      <c r="S55" s="157">
        <v>45072</v>
      </c>
      <c r="T55" s="157">
        <v>378</v>
      </c>
      <c r="U55" s="157">
        <v>17421</v>
      </c>
      <c r="V55" s="157">
        <v>1581</v>
      </c>
    </row>
    <row r="56" spans="1:22" ht="18.75" customHeight="1">
      <c r="A56" s="168"/>
      <c r="B56" s="161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</row>
    <row r="57" spans="1:22" ht="18.75" customHeight="1">
      <c r="A57" s="171"/>
      <c r="B57" s="165" t="s">
        <v>196</v>
      </c>
      <c r="C57" s="164">
        <f>SUM(C58:C60)</f>
        <v>334</v>
      </c>
      <c r="D57" s="163">
        <f>SUM(D58:D60)</f>
        <v>156</v>
      </c>
      <c r="E57" s="163">
        <f>SUM(E58:E60)</f>
        <v>178</v>
      </c>
      <c r="F57" s="163">
        <f>SUM(F58:F60)</f>
        <v>181</v>
      </c>
      <c r="G57" s="163">
        <f>SUM(G58:G60)</f>
        <v>97</v>
      </c>
      <c r="H57" s="163">
        <f>SUM(H58:H60)</f>
        <v>34</v>
      </c>
      <c r="I57" s="163">
        <f>SUM(I58:I60)</f>
        <v>19</v>
      </c>
      <c r="J57" s="163">
        <f>SUM(J58:J60)</f>
        <v>1</v>
      </c>
      <c r="K57" s="163">
        <f>SUM(K58:K60)</f>
        <v>2</v>
      </c>
      <c r="L57" s="169" t="s">
        <v>1</v>
      </c>
      <c r="M57" s="169" t="s">
        <v>1</v>
      </c>
      <c r="N57" s="163">
        <f>SUM(N58:N60)</f>
        <v>1142</v>
      </c>
      <c r="O57" s="163">
        <f>SUM(O58:O60)</f>
        <v>73</v>
      </c>
      <c r="P57" s="163">
        <f>SUM(P58:P60)</f>
        <v>149</v>
      </c>
      <c r="Q57" s="163">
        <f>SUM(Q58:Q60)</f>
        <v>167</v>
      </c>
      <c r="R57" s="163">
        <f>SUM(R58:R60)</f>
        <v>753</v>
      </c>
      <c r="S57" s="163">
        <f>SUM(S58:S60)</f>
        <v>1648111</v>
      </c>
      <c r="T57" s="163">
        <f>SUM(T58:T60)</f>
        <v>9024</v>
      </c>
      <c r="U57" s="163">
        <f>SUM(U58:U60)</f>
        <v>373474</v>
      </c>
      <c r="V57" s="163">
        <f>SUM(V58:V60)</f>
        <v>35000</v>
      </c>
    </row>
    <row r="58" spans="1:22" ht="18.75" customHeight="1">
      <c r="A58" s="168"/>
      <c r="B58" s="161" t="s">
        <v>195</v>
      </c>
      <c r="C58" s="160">
        <f>SUM(F58:M58)</f>
        <v>59</v>
      </c>
      <c r="D58" s="157">
        <v>42</v>
      </c>
      <c r="E58" s="157">
        <v>17</v>
      </c>
      <c r="F58" s="157">
        <v>24</v>
      </c>
      <c r="G58" s="157">
        <v>23</v>
      </c>
      <c r="H58" s="157">
        <v>12</v>
      </c>
      <c r="I58" s="170" t="s">
        <v>1</v>
      </c>
      <c r="J58" s="170" t="s">
        <v>1</v>
      </c>
      <c r="K58" s="170" t="s">
        <v>1</v>
      </c>
      <c r="L58" s="170" t="s">
        <v>1</v>
      </c>
      <c r="M58" s="170" t="s">
        <v>1</v>
      </c>
      <c r="N58" s="158">
        <f>SUM(O58:R58)</f>
        <v>175</v>
      </c>
      <c r="O58" s="157">
        <v>9</v>
      </c>
      <c r="P58" s="157">
        <v>13</v>
      </c>
      <c r="Q58" s="157">
        <v>34</v>
      </c>
      <c r="R58" s="157">
        <v>119</v>
      </c>
      <c r="S58" s="157">
        <v>240546</v>
      </c>
      <c r="T58" s="157">
        <v>1349</v>
      </c>
      <c r="U58" s="157">
        <v>62873</v>
      </c>
      <c r="V58" s="157">
        <v>4176</v>
      </c>
    </row>
    <row r="59" spans="1:22" ht="18.75" customHeight="1">
      <c r="A59" s="168"/>
      <c r="B59" s="161" t="s">
        <v>194</v>
      </c>
      <c r="C59" s="160">
        <f>SUM(F59:M59)</f>
        <v>220</v>
      </c>
      <c r="D59" s="157">
        <v>98</v>
      </c>
      <c r="E59" s="157">
        <v>122</v>
      </c>
      <c r="F59" s="157">
        <v>123</v>
      </c>
      <c r="G59" s="157">
        <v>58</v>
      </c>
      <c r="H59" s="157">
        <v>20</v>
      </c>
      <c r="I59" s="157">
        <v>16</v>
      </c>
      <c r="J59" s="157">
        <v>1</v>
      </c>
      <c r="K59" s="170">
        <v>2</v>
      </c>
      <c r="L59" s="170" t="s">
        <v>1</v>
      </c>
      <c r="M59" s="170" t="s">
        <v>1</v>
      </c>
      <c r="N59" s="158">
        <f>SUM(O59:R59)</f>
        <v>803</v>
      </c>
      <c r="O59" s="157">
        <v>46</v>
      </c>
      <c r="P59" s="157">
        <v>100</v>
      </c>
      <c r="Q59" s="157">
        <v>112</v>
      </c>
      <c r="R59" s="157">
        <v>545</v>
      </c>
      <c r="S59" s="157">
        <v>1197342</v>
      </c>
      <c r="T59" s="157">
        <v>6597</v>
      </c>
      <c r="U59" s="157">
        <v>248761</v>
      </c>
      <c r="V59" s="157">
        <v>26351</v>
      </c>
    </row>
    <row r="60" spans="1:22" ht="18.75" customHeight="1">
      <c r="A60" s="168"/>
      <c r="B60" s="161" t="s">
        <v>193</v>
      </c>
      <c r="C60" s="160">
        <f>SUM(F60:M60)</f>
        <v>55</v>
      </c>
      <c r="D60" s="157">
        <v>16</v>
      </c>
      <c r="E60" s="157">
        <v>39</v>
      </c>
      <c r="F60" s="157">
        <v>34</v>
      </c>
      <c r="G60" s="157">
        <v>16</v>
      </c>
      <c r="H60" s="157">
        <v>2</v>
      </c>
      <c r="I60" s="157">
        <v>3</v>
      </c>
      <c r="J60" s="170" t="s">
        <v>1</v>
      </c>
      <c r="K60" s="170" t="s">
        <v>1</v>
      </c>
      <c r="L60" s="170" t="s">
        <v>1</v>
      </c>
      <c r="M60" s="170" t="s">
        <v>1</v>
      </c>
      <c r="N60" s="158">
        <f>SUM(O60:R60)</f>
        <v>164</v>
      </c>
      <c r="O60" s="157">
        <v>18</v>
      </c>
      <c r="P60" s="157">
        <v>36</v>
      </c>
      <c r="Q60" s="157">
        <v>21</v>
      </c>
      <c r="R60" s="157">
        <v>89</v>
      </c>
      <c r="S60" s="157">
        <v>210223</v>
      </c>
      <c r="T60" s="157">
        <v>1078</v>
      </c>
      <c r="U60" s="157">
        <v>61840</v>
      </c>
      <c r="V60" s="157">
        <v>4473</v>
      </c>
    </row>
    <row r="61" spans="1:22" ht="18.75" customHeight="1">
      <c r="A61" s="168"/>
      <c r="B61" s="17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</row>
    <row r="62" spans="1:22" ht="18.75" customHeight="1">
      <c r="A62" s="175" t="s">
        <v>192</v>
      </c>
      <c r="B62" s="174"/>
      <c r="C62" s="164">
        <v>5432</v>
      </c>
      <c r="D62" s="163">
        <v>1578</v>
      </c>
      <c r="E62" s="163">
        <v>3854</v>
      </c>
      <c r="F62" s="163">
        <v>2854</v>
      </c>
      <c r="G62" s="163">
        <v>1313</v>
      </c>
      <c r="H62" s="163">
        <v>674</v>
      </c>
      <c r="I62" s="163">
        <v>359</v>
      </c>
      <c r="J62" s="163">
        <v>118</v>
      </c>
      <c r="K62" s="163">
        <v>75</v>
      </c>
      <c r="L62" s="163">
        <v>38</v>
      </c>
      <c r="M62" s="163">
        <v>1</v>
      </c>
      <c r="N62" s="163">
        <v>26273</v>
      </c>
      <c r="O62" s="163">
        <v>2824</v>
      </c>
      <c r="P62" s="163">
        <v>3321</v>
      </c>
      <c r="Q62" s="163">
        <v>6472</v>
      </c>
      <c r="R62" s="163">
        <v>13656</v>
      </c>
      <c r="S62" s="163">
        <v>43166378</v>
      </c>
      <c r="T62" s="163">
        <v>365844</v>
      </c>
      <c r="U62" s="163">
        <v>1777482</v>
      </c>
      <c r="V62" s="163">
        <v>397146</v>
      </c>
    </row>
    <row r="63" spans="1:22" ht="18.75" customHeight="1">
      <c r="A63" s="171"/>
      <c r="B63" s="173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</row>
    <row r="64" spans="1:22" ht="18.75" customHeight="1">
      <c r="A64" s="171"/>
      <c r="B64" s="165" t="s">
        <v>191</v>
      </c>
      <c r="C64" s="164">
        <f>SUM(C65)</f>
        <v>679</v>
      </c>
      <c r="D64" s="163">
        <f>SUM(D65)</f>
        <v>300</v>
      </c>
      <c r="E64" s="163">
        <f>SUM(E65)</f>
        <v>379</v>
      </c>
      <c r="F64" s="163">
        <f>SUM(F65)</f>
        <v>247</v>
      </c>
      <c r="G64" s="163">
        <f>SUM(G65)</f>
        <v>143</v>
      </c>
      <c r="H64" s="163">
        <f>SUM(H65)</f>
        <v>89</v>
      </c>
      <c r="I64" s="163">
        <f>SUM(I65)</f>
        <v>67</v>
      </c>
      <c r="J64" s="163">
        <f>SUM(J65)</f>
        <v>57</v>
      </c>
      <c r="K64" s="163">
        <f>SUM(K65)</f>
        <v>50</v>
      </c>
      <c r="L64" s="163">
        <f>SUM(L65)</f>
        <v>26</v>
      </c>
      <c r="M64" s="169" t="s">
        <v>1</v>
      </c>
      <c r="N64" s="163">
        <f>SUM(N65)</f>
        <v>7290</v>
      </c>
      <c r="O64" s="163">
        <f>SUM(O65)</f>
        <v>267</v>
      </c>
      <c r="P64" s="163">
        <f>SUM(P65)</f>
        <v>355</v>
      </c>
      <c r="Q64" s="163">
        <f>SUM(Q65)</f>
        <v>1901</v>
      </c>
      <c r="R64" s="163">
        <f>SUM(R65)</f>
        <v>4767</v>
      </c>
      <c r="S64" s="163">
        <f>SUM(S65)</f>
        <v>17967445</v>
      </c>
      <c r="T64" s="163">
        <f>SUM(T65)</f>
        <v>161718</v>
      </c>
      <c r="U64" s="163">
        <f>SUM(U65)</f>
        <v>619976</v>
      </c>
      <c r="V64" s="163">
        <f>SUM(V65)</f>
        <v>152915</v>
      </c>
    </row>
    <row r="65" spans="1:22" ht="18.75" customHeight="1">
      <c r="A65" s="225"/>
      <c r="B65" s="226" t="s">
        <v>191</v>
      </c>
      <c r="C65" s="227">
        <f>SUM(F65:M65)</f>
        <v>679</v>
      </c>
      <c r="D65" s="228">
        <v>300</v>
      </c>
      <c r="E65" s="228">
        <v>379</v>
      </c>
      <c r="F65" s="228">
        <v>247</v>
      </c>
      <c r="G65" s="228">
        <v>143</v>
      </c>
      <c r="H65" s="228">
        <v>89</v>
      </c>
      <c r="I65" s="228">
        <v>67</v>
      </c>
      <c r="J65" s="228">
        <v>57</v>
      </c>
      <c r="K65" s="228">
        <v>50</v>
      </c>
      <c r="L65" s="228">
        <v>26</v>
      </c>
      <c r="M65" s="229" t="s">
        <v>1</v>
      </c>
      <c r="N65" s="228">
        <f>SUM(O65:R65)</f>
        <v>7290</v>
      </c>
      <c r="O65" s="228">
        <v>267</v>
      </c>
      <c r="P65" s="228">
        <v>355</v>
      </c>
      <c r="Q65" s="228">
        <v>1901</v>
      </c>
      <c r="R65" s="228">
        <v>4767</v>
      </c>
      <c r="S65" s="228">
        <v>17967445</v>
      </c>
      <c r="T65" s="228">
        <v>161718</v>
      </c>
      <c r="U65" s="228">
        <v>619976</v>
      </c>
      <c r="V65" s="228">
        <v>152915</v>
      </c>
    </row>
    <row r="66" spans="1:22" ht="18.75" customHeight="1">
      <c r="A66" s="1" t="s">
        <v>55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sheetProtection/>
  <mergeCells count="24">
    <mergeCell ref="A30:B30"/>
    <mergeCell ref="A32:B32"/>
    <mergeCell ref="A40:B40"/>
    <mergeCell ref="A62:B62"/>
    <mergeCell ref="D7:E7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U1:V1"/>
    <mergeCell ref="A3:V3"/>
    <mergeCell ref="A4:V4"/>
    <mergeCell ref="A6:B9"/>
    <mergeCell ref="C6:M6"/>
    <mergeCell ref="N6:R6"/>
    <mergeCell ref="S6:S9"/>
    <mergeCell ref="T6:T9"/>
    <mergeCell ref="U6:U9"/>
    <mergeCell ref="C7:C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3.09765625" style="0" customWidth="1"/>
    <col min="2" max="2" width="43.69921875" style="0" customWidth="1"/>
    <col min="3" max="18" width="10.59765625" style="0" customWidth="1"/>
    <col min="19" max="19" width="14.3984375" style="0" customWidth="1"/>
    <col min="20" max="22" width="13.09765625" style="0" customWidth="1"/>
    <col min="23" max="16384" width="10.59765625" style="0" customWidth="1"/>
  </cols>
  <sheetData>
    <row r="1" spans="1:22" ht="18.75" customHeight="1">
      <c r="A1" s="57" t="s">
        <v>354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8" t="s">
        <v>355</v>
      </c>
      <c r="V1" s="59"/>
    </row>
    <row r="2" spans="1:2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63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8.75" customHeight="1">
      <c r="A4" s="150" t="s">
        <v>351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8.7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8.75" customHeight="1">
      <c r="A6" s="146" t="s">
        <v>340</v>
      </c>
      <c r="B6" s="145"/>
      <c r="C6" s="142" t="s">
        <v>339</v>
      </c>
      <c r="D6" s="223"/>
      <c r="E6" s="223"/>
      <c r="F6" s="223"/>
      <c r="G6" s="223"/>
      <c r="H6" s="223"/>
      <c r="I6" s="223"/>
      <c r="J6" s="223"/>
      <c r="K6" s="223"/>
      <c r="L6" s="223"/>
      <c r="M6" s="141"/>
      <c r="N6" s="142" t="s">
        <v>338</v>
      </c>
      <c r="O6" s="223"/>
      <c r="P6" s="223"/>
      <c r="Q6" s="223"/>
      <c r="R6" s="141"/>
      <c r="S6" s="143" t="s">
        <v>343</v>
      </c>
      <c r="T6" s="222" t="s">
        <v>337</v>
      </c>
      <c r="U6" s="222" t="s">
        <v>336</v>
      </c>
      <c r="V6" s="221"/>
    </row>
    <row r="7" spans="1:22" ht="18.75" customHeight="1">
      <c r="A7" s="50"/>
      <c r="B7" s="215"/>
      <c r="C7" s="209" t="s">
        <v>321</v>
      </c>
      <c r="D7" s="217" t="s">
        <v>335</v>
      </c>
      <c r="E7" s="218"/>
      <c r="F7" s="217" t="s">
        <v>334</v>
      </c>
      <c r="G7" s="220"/>
      <c r="H7" s="220"/>
      <c r="I7" s="220"/>
      <c r="J7" s="220"/>
      <c r="K7" s="220"/>
      <c r="L7" s="220"/>
      <c r="M7" s="216"/>
      <c r="N7" s="219"/>
      <c r="O7" s="217" t="s">
        <v>333</v>
      </c>
      <c r="P7" s="218"/>
      <c r="Q7" s="217" t="s">
        <v>332</v>
      </c>
      <c r="R7" s="216"/>
      <c r="S7" s="208"/>
      <c r="T7" s="208"/>
      <c r="U7" s="208"/>
      <c r="V7" s="211" t="s">
        <v>344</v>
      </c>
    </row>
    <row r="8" spans="1:22" ht="18.75" customHeight="1">
      <c r="A8" s="50"/>
      <c r="B8" s="215"/>
      <c r="C8" s="214"/>
      <c r="D8" s="213" t="s">
        <v>331</v>
      </c>
      <c r="E8" s="213" t="s">
        <v>330</v>
      </c>
      <c r="F8" s="212" t="s">
        <v>329</v>
      </c>
      <c r="G8" s="212" t="s">
        <v>328</v>
      </c>
      <c r="H8" s="212" t="s">
        <v>327</v>
      </c>
      <c r="I8" s="212" t="s">
        <v>326</v>
      </c>
      <c r="J8" s="212" t="s">
        <v>325</v>
      </c>
      <c r="K8" s="212" t="s">
        <v>324</v>
      </c>
      <c r="L8" s="212" t="s">
        <v>323</v>
      </c>
      <c r="M8" s="211" t="s">
        <v>322</v>
      </c>
      <c r="N8" s="210" t="s">
        <v>321</v>
      </c>
      <c r="O8" s="209" t="s">
        <v>320</v>
      </c>
      <c r="P8" s="209" t="s">
        <v>319</v>
      </c>
      <c r="Q8" s="209" t="s">
        <v>320</v>
      </c>
      <c r="R8" s="209" t="s">
        <v>319</v>
      </c>
      <c r="S8" s="208"/>
      <c r="T8" s="208"/>
      <c r="U8" s="208"/>
      <c r="V8" s="207" t="s">
        <v>318</v>
      </c>
    </row>
    <row r="9" spans="1:22" ht="18.75" customHeight="1">
      <c r="A9" s="139"/>
      <c r="B9" s="138"/>
      <c r="C9" s="203"/>
      <c r="D9" s="203"/>
      <c r="E9" s="203"/>
      <c r="F9" s="206" t="s">
        <v>317</v>
      </c>
      <c r="G9" s="206" t="s">
        <v>316</v>
      </c>
      <c r="H9" s="206" t="s">
        <v>315</v>
      </c>
      <c r="I9" s="206" t="s">
        <v>314</v>
      </c>
      <c r="J9" s="206" t="s">
        <v>313</v>
      </c>
      <c r="K9" s="206" t="s">
        <v>312</v>
      </c>
      <c r="L9" s="206" t="s">
        <v>311</v>
      </c>
      <c r="M9" s="205" t="s">
        <v>310</v>
      </c>
      <c r="N9" s="204"/>
      <c r="O9" s="203"/>
      <c r="P9" s="203"/>
      <c r="Q9" s="203"/>
      <c r="R9" s="203"/>
      <c r="S9" s="137"/>
      <c r="T9" s="137"/>
      <c r="U9" s="137"/>
      <c r="V9" s="202"/>
    </row>
    <row r="10" spans="1:22" ht="18.75" customHeight="1">
      <c r="A10" s="162"/>
      <c r="B10" s="176"/>
      <c r="C10" s="119" t="s">
        <v>111</v>
      </c>
      <c r="D10" s="119" t="s">
        <v>111</v>
      </c>
      <c r="E10" s="119" t="s">
        <v>111</v>
      </c>
      <c r="F10" s="119" t="s">
        <v>111</v>
      </c>
      <c r="G10" s="119" t="s">
        <v>111</v>
      </c>
      <c r="H10" s="119" t="s">
        <v>111</v>
      </c>
      <c r="I10" s="119" t="s">
        <v>111</v>
      </c>
      <c r="J10" s="119" t="s">
        <v>111</v>
      </c>
      <c r="K10" s="119" t="s">
        <v>111</v>
      </c>
      <c r="L10" s="119" t="s">
        <v>111</v>
      </c>
      <c r="M10" s="119" t="s">
        <v>111</v>
      </c>
      <c r="N10" s="119" t="s">
        <v>309</v>
      </c>
      <c r="O10" s="119" t="s">
        <v>309</v>
      </c>
      <c r="P10" s="119" t="s">
        <v>309</v>
      </c>
      <c r="Q10" s="119" t="s">
        <v>309</v>
      </c>
      <c r="R10" s="119" t="s">
        <v>309</v>
      </c>
      <c r="S10" s="119" t="s">
        <v>308</v>
      </c>
      <c r="T10" s="119" t="s">
        <v>308</v>
      </c>
      <c r="U10" s="119" t="s">
        <v>308</v>
      </c>
      <c r="V10" s="119" t="s">
        <v>110</v>
      </c>
    </row>
    <row r="11" spans="1:22" ht="18.75" customHeight="1">
      <c r="A11" s="171"/>
      <c r="B11" s="165" t="s">
        <v>190</v>
      </c>
      <c r="C11" s="164">
        <f>SUM(C12)</f>
        <v>953</v>
      </c>
      <c r="D11" s="163">
        <f>SUM(D12)</f>
        <v>186</v>
      </c>
      <c r="E11" s="163">
        <f>SUM(E12)</f>
        <v>767</v>
      </c>
      <c r="F11" s="163">
        <f>SUM(F12)</f>
        <v>565</v>
      </c>
      <c r="G11" s="163">
        <f>SUM(G12)</f>
        <v>272</v>
      </c>
      <c r="H11" s="163">
        <f>SUM(H12)</f>
        <v>97</v>
      </c>
      <c r="I11" s="163">
        <f>SUM(I12)</f>
        <v>14</v>
      </c>
      <c r="J11" s="163">
        <f>SUM(J12)</f>
        <v>3</v>
      </c>
      <c r="K11" s="163">
        <f>SUM(K12)</f>
        <v>1</v>
      </c>
      <c r="L11" s="163">
        <f>SUM(L12)</f>
        <v>1</v>
      </c>
      <c r="M11" s="169" t="s">
        <v>1</v>
      </c>
      <c r="N11" s="163">
        <f>SUM(N12)</f>
        <v>2787</v>
      </c>
      <c r="O11" s="163">
        <f>SUM(O12)</f>
        <v>555</v>
      </c>
      <c r="P11" s="163">
        <f>SUM(P12)</f>
        <v>698</v>
      </c>
      <c r="Q11" s="163">
        <f>SUM(Q12)</f>
        <v>590</v>
      </c>
      <c r="R11" s="163">
        <f>SUM(R12)</f>
        <v>944</v>
      </c>
      <c r="S11" s="163">
        <f>SUM(S12)</f>
        <v>6539034</v>
      </c>
      <c r="T11" s="163">
        <f>SUM(T12)</f>
        <v>32323</v>
      </c>
      <c r="U11" s="163">
        <f>SUM(U12)</f>
        <v>476860</v>
      </c>
      <c r="V11" s="163">
        <f>SUM(V12)</f>
        <v>58726</v>
      </c>
    </row>
    <row r="12" spans="1:22" ht="18.75" customHeight="1">
      <c r="A12" s="168"/>
      <c r="B12" s="161" t="s">
        <v>190</v>
      </c>
      <c r="C12" s="160">
        <f>SUM(F12:M12)</f>
        <v>953</v>
      </c>
      <c r="D12" s="157">
        <v>186</v>
      </c>
      <c r="E12" s="157">
        <v>767</v>
      </c>
      <c r="F12" s="157">
        <v>565</v>
      </c>
      <c r="G12" s="157">
        <v>272</v>
      </c>
      <c r="H12" s="157">
        <v>97</v>
      </c>
      <c r="I12" s="157">
        <v>14</v>
      </c>
      <c r="J12" s="157">
        <v>3</v>
      </c>
      <c r="K12" s="157">
        <v>1</v>
      </c>
      <c r="L12" s="157">
        <v>1</v>
      </c>
      <c r="M12" s="170" t="s">
        <v>1</v>
      </c>
      <c r="N12" s="158">
        <f>SUM(O12:R12)</f>
        <v>2787</v>
      </c>
      <c r="O12" s="157">
        <v>555</v>
      </c>
      <c r="P12" s="157">
        <v>698</v>
      </c>
      <c r="Q12" s="157">
        <v>590</v>
      </c>
      <c r="R12" s="157">
        <v>944</v>
      </c>
      <c r="S12" s="157">
        <v>6539034</v>
      </c>
      <c r="T12" s="157">
        <v>32323</v>
      </c>
      <c r="U12" s="157">
        <v>476860</v>
      </c>
      <c r="V12" s="157">
        <v>58726</v>
      </c>
    </row>
    <row r="13" spans="1:22" ht="18.75" customHeight="1">
      <c r="A13" s="168"/>
      <c r="B13" s="161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ht="18.75" customHeight="1">
      <c r="A14" s="171"/>
      <c r="B14" s="165" t="s">
        <v>189</v>
      </c>
      <c r="C14" s="164">
        <f>SUM(C15:C16)</f>
        <v>137</v>
      </c>
      <c r="D14" s="163">
        <f>SUM(D15:D16)</f>
        <v>52</v>
      </c>
      <c r="E14" s="163">
        <f>SUM(E15:E16)</f>
        <v>85</v>
      </c>
      <c r="F14" s="163">
        <f>SUM(F15:F16)</f>
        <v>58</v>
      </c>
      <c r="G14" s="163">
        <f>SUM(G15:G16)</f>
        <v>48</v>
      </c>
      <c r="H14" s="163">
        <f>SUM(H15:H16)</f>
        <v>29</v>
      </c>
      <c r="I14" s="163">
        <f>SUM(I15:I16)</f>
        <v>2</v>
      </c>
      <c r="J14" s="169" t="s">
        <v>1</v>
      </c>
      <c r="K14" s="169" t="s">
        <v>1</v>
      </c>
      <c r="L14" s="169" t="s">
        <v>1</v>
      </c>
      <c r="M14" s="169" t="s">
        <v>1</v>
      </c>
      <c r="N14" s="163">
        <f>SUM(N15:N16)</f>
        <v>491</v>
      </c>
      <c r="O14" s="163">
        <f>SUM(O15:O16)</f>
        <v>75</v>
      </c>
      <c r="P14" s="163">
        <f>SUM(P15:P16)</f>
        <v>64</v>
      </c>
      <c r="Q14" s="163">
        <f>SUM(Q15:Q16)</f>
        <v>137</v>
      </c>
      <c r="R14" s="163">
        <f>SUM(R15:R16)</f>
        <v>215</v>
      </c>
      <c r="S14" s="163">
        <f>SUM(S15:S16)</f>
        <v>706084</v>
      </c>
      <c r="T14" s="163">
        <f>SUM(T15:T16)</f>
        <v>5914</v>
      </c>
      <c r="U14" s="163">
        <f>SUM(U15:U16)</f>
        <v>16015</v>
      </c>
      <c r="V14" s="163">
        <f>SUM(V15:V16)</f>
        <v>7395</v>
      </c>
    </row>
    <row r="15" spans="1:22" ht="18.75" customHeight="1">
      <c r="A15" s="168"/>
      <c r="B15" s="161" t="s">
        <v>188</v>
      </c>
      <c r="C15" s="160">
        <f>SUM(F15:M15)</f>
        <v>133</v>
      </c>
      <c r="D15" s="157">
        <v>51</v>
      </c>
      <c r="E15" s="157">
        <v>82</v>
      </c>
      <c r="F15" s="157">
        <v>55</v>
      </c>
      <c r="G15" s="157">
        <v>48</v>
      </c>
      <c r="H15" s="157">
        <v>29</v>
      </c>
      <c r="I15" s="157">
        <v>1</v>
      </c>
      <c r="J15" s="170" t="s">
        <v>1</v>
      </c>
      <c r="K15" s="170" t="s">
        <v>1</v>
      </c>
      <c r="L15" s="170" t="s">
        <v>1</v>
      </c>
      <c r="M15" s="170" t="s">
        <v>1</v>
      </c>
      <c r="N15" s="158">
        <f>SUM(O15:R15)</f>
        <v>473</v>
      </c>
      <c r="O15" s="157">
        <v>73</v>
      </c>
      <c r="P15" s="157">
        <v>61</v>
      </c>
      <c r="Q15" s="157">
        <v>132</v>
      </c>
      <c r="R15" s="157">
        <v>207</v>
      </c>
      <c r="S15" s="157">
        <v>681506</v>
      </c>
      <c r="T15" s="157">
        <v>2918</v>
      </c>
      <c r="U15" s="157">
        <v>14302</v>
      </c>
      <c r="V15" s="157">
        <v>7231</v>
      </c>
    </row>
    <row r="16" spans="1:22" ht="18.75" customHeight="1">
      <c r="A16" s="168"/>
      <c r="B16" s="201" t="s">
        <v>356</v>
      </c>
      <c r="C16" s="160">
        <f>SUM(F16:M16)</f>
        <v>4</v>
      </c>
      <c r="D16" s="170">
        <v>1</v>
      </c>
      <c r="E16" s="157">
        <v>3</v>
      </c>
      <c r="F16" s="157">
        <v>3</v>
      </c>
      <c r="G16" s="170" t="s">
        <v>1</v>
      </c>
      <c r="H16" s="170" t="s">
        <v>1</v>
      </c>
      <c r="I16" s="170">
        <v>1</v>
      </c>
      <c r="J16" s="170" t="s">
        <v>1</v>
      </c>
      <c r="K16" s="170" t="s">
        <v>1</v>
      </c>
      <c r="L16" s="170" t="s">
        <v>1</v>
      </c>
      <c r="M16" s="170" t="s">
        <v>1</v>
      </c>
      <c r="N16" s="158">
        <f>SUM(O16:R16)</f>
        <v>18</v>
      </c>
      <c r="O16" s="157">
        <v>2</v>
      </c>
      <c r="P16" s="157">
        <v>3</v>
      </c>
      <c r="Q16" s="157">
        <v>5</v>
      </c>
      <c r="R16" s="157">
        <v>8</v>
      </c>
      <c r="S16" s="157">
        <v>24578</v>
      </c>
      <c r="T16" s="170">
        <v>2996</v>
      </c>
      <c r="U16" s="157">
        <v>1713</v>
      </c>
      <c r="V16" s="157">
        <v>164</v>
      </c>
    </row>
    <row r="17" spans="1:22" ht="18.75" customHeight="1">
      <c r="A17" s="168"/>
      <c r="B17" s="161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2" ht="18.75" customHeight="1">
      <c r="A18" s="171"/>
      <c r="B18" s="165" t="s">
        <v>187</v>
      </c>
      <c r="C18" s="164">
        <f>SUM(C19)</f>
        <v>411</v>
      </c>
      <c r="D18" s="163">
        <f>SUM(D19)</f>
        <v>63</v>
      </c>
      <c r="E18" s="163">
        <f>SUM(E19)</f>
        <v>348</v>
      </c>
      <c r="F18" s="163">
        <f>SUM(F19)</f>
        <v>240</v>
      </c>
      <c r="G18" s="163">
        <f>SUM(G19)</f>
        <v>112</v>
      </c>
      <c r="H18" s="163">
        <f>SUM(H19)</f>
        <v>44</v>
      </c>
      <c r="I18" s="163">
        <f>SUM(I19)</f>
        <v>9</v>
      </c>
      <c r="J18" s="163">
        <f>SUM(J19)</f>
        <v>2</v>
      </c>
      <c r="K18" s="163">
        <f>SUM(K19)</f>
        <v>3</v>
      </c>
      <c r="L18" s="169" t="s">
        <v>1</v>
      </c>
      <c r="M18" s="163">
        <f>SUM(M19)</f>
        <v>1</v>
      </c>
      <c r="N18" s="163">
        <f>SUM(N19)</f>
        <v>1411</v>
      </c>
      <c r="O18" s="163">
        <f>SUM(O19)</f>
        <v>308</v>
      </c>
      <c r="P18" s="163">
        <f>SUM(P19)</f>
        <v>294</v>
      </c>
      <c r="Q18" s="163">
        <f>SUM(Q19)</f>
        <v>363</v>
      </c>
      <c r="R18" s="163">
        <f>SUM(R19)</f>
        <v>446</v>
      </c>
      <c r="S18" s="163">
        <f>SUM(S19)</f>
        <v>2469624</v>
      </c>
      <c r="T18" s="163">
        <f>SUM(T19)</f>
        <v>7464</v>
      </c>
      <c r="U18" s="163">
        <f>SUM(U19)</f>
        <v>47629</v>
      </c>
      <c r="V18" s="163">
        <f>SUM(V19)</f>
        <v>19553</v>
      </c>
    </row>
    <row r="19" spans="1:22" ht="18.75" customHeight="1">
      <c r="A19" s="168"/>
      <c r="B19" s="161" t="s">
        <v>187</v>
      </c>
      <c r="C19" s="160">
        <f>SUM(F19:M19)</f>
        <v>411</v>
      </c>
      <c r="D19" s="157">
        <v>63</v>
      </c>
      <c r="E19" s="157">
        <v>348</v>
      </c>
      <c r="F19" s="157">
        <v>240</v>
      </c>
      <c r="G19" s="157">
        <v>112</v>
      </c>
      <c r="H19" s="157">
        <v>44</v>
      </c>
      <c r="I19" s="157">
        <v>9</v>
      </c>
      <c r="J19" s="157">
        <v>2</v>
      </c>
      <c r="K19" s="157">
        <v>3</v>
      </c>
      <c r="L19" s="170" t="s">
        <v>1</v>
      </c>
      <c r="M19" s="170">
        <v>1</v>
      </c>
      <c r="N19" s="158">
        <f>SUM(O19:R19)</f>
        <v>1411</v>
      </c>
      <c r="O19" s="157">
        <v>308</v>
      </c>
      <c r="P19" s="157">
        <v>294</v>
      </c>
      <c r="Q19" s="157">
        <v>363</v>
      </c>
      <c r="R19" s="157">
        <v>446</v>
      </c>
      <c r="S19" s="157">
        <v>2469624</v>
      </c>
      <c r="T19" s="157">
        <v>7464</v>
      </c>
      <c r="U19" s="157">
        <v>47629</v>
      </c>
      <c r="V19" s="157">
        <v>19553</v>
      </c>
    </row>
    <row r="20" spans="1:22" ht="18.75" customHeight="1">
      <c r="A20" s="168"/>
      <c r="B20" s="161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2" ht="18.75" customHeight="1">
      <c r="A21" s="171"/>
      <c r="B21" s="165" t="s">
        <v>186</v>
      </c>
      <c r="C21" s="164">
        <f>SUM(C22)</f>
        <v>75</v>
      </c>
      <c r="D21" s="163">
        <f>SUM(D22)</f>
        <v>28</v>
      </c>
      <c r="E21" s="163">
        <f>SUM(E22)</f>
        <v>47</v>
      </c>
      <c r="F21" s="163">
        <f>SUM(F22)</f>
        <v>33</v>
      </c>
      <c r="G21" s="163">
        <f>SUM(G22)</f>
        <v>26</v>
      </c>
      <c r="H21" s="163">
        <f>SUM(H22)</f>
        <v>9</v>
      </c>
      <c r="I21" s="163">
        <f>SUM(I22)</f>
        <v>5</v>
      </c>
      <c r="J21" s="169" t="s">
        <v>1</v>
      </c>
      <c r="K21" s="163">
        <f>SUM(K22)</f>
        <v>1</v>
      </c>
      <c r="L21" s="163">
        <f>SUM(L22)</f>
        <v>1</v>
      </c>
      <c r="M21" s="169" t="s">
        <v>1</v>
      </c>
      <c r="N21" s="163">
        <f>SUM(N22)</f>
        <v>347</v>
      </c>
      <c r="O21" s="163">
        <f>SUM(O22)</f>
        <v>28</v>
      </c>
      <c r="P21" s="163">
        <f>SUM(P22)</f>
        <v>35</v>
      </c>
      <c r="Q21" s="163">
        <f>SUM(Q22)</f>
        <v>91</v>
      </c>
      <c r="R21" s="163">
        <f>SUM(R22)</f>
        <v>193</v>
      </c>
      <c r="S21" s="163">
        <f>SUM(S22)</f>
        <v>510954</v>
      </c>
      <c r="T21" s="163">
        <f>SUM(T22)</f>
        <v>2627</v>
      </c>
      <c r="U21" s="163">
        <f>SUM(U22)</f>
        <v>36928</v>
      </c>
      <c r="V21" s="163">
        <f>SUM(V22)</f>
        <v>8347</v>
      </c>
    </row>
    <row r="22" spans="1:22" ht="18.75" customHeight="1">
      <c r="A22" s="168"/>
      <c r="B22" s="161" t="s">
        <v>186</v>
      </c>
      <c r="C22" s="160">
        <f>SUM(F22:M22)</f>
        <v>75</v>
      </c>
      <c r="D22" s="157">
        <v>28</v>
      </c>
      <c r="E22" s="157">
        <v>47</v>
      </c>
      <c r="F22" s="157">
        <v>33</v>
      </c>
      <c r="G22" s="157">
        <v>26</v>
      </c>
      <c r="H22" s="157">
        <v>9</v>
      </c>
      <c r="I22" s="157">
        <v>5</v>
      </c>
      <c r="J22" s="170" t="s">
        <v>1</v>
      </c>
      <c r="K22" s="170">
        <v>1</v>
      </c>
      <c r="L22" s="157">
        <v>1</v>
      </c>
      <c r="M22" s="170" t="s">
        <v>1</v>
      </c>
      <c r="N22" s="158">
        <f>SUM(O22:R22)</f>
        <v>347</v>
      </c>
      <c r="O22" s="157">
        <v>28</v>
      </c>
      <c r="P22" s="157">
        <v>35</v>
      </c>
      <c r="Q22" s="157">
        <v>91</v>
      </c>
      <c r="R22" s="157">
        <v>193</v>
      </c>
      <c r="S22" s="157">
        <v>510954</v>
      </c>
      <c r="T22" s="157">
        <v>2627</v>
      </c>
      <c r="U22" s="157">
        <v>36928</v>
      </c>
      <c r="V22" s="157">
        <v>8347</v>
      </c>
    </row>
    <row r="23" spans="1:22" ht="18.75" customHeight="1">
      <c r="A23" s="168"/>
      <c r="B23" s="16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2" ht="18.75" customHeight="1">
      <c r="A24" s="171"/>
      <c r="B24" s="165" t="s">
        <v>185</v>
      </c>
      <c r="C24" s="164">
        <f>SUM(C25:C26)</f>
        <v>219</v>
      </c>
      <c r="D24" s="163">
        <f>SUM(D25:D26)</f>
        <v>42</v>
      </c>
      <c r="E24" s="163">
        <f>SUM(E25:E26)</f>
        <v>177</v>
      </c>
      <c r="F24" s="163">
        <f>SUM(F25:F26)</f>
        <v>113</v>
      </c>
      <c r="G24" s="163">
        <f>SUM(G25:G26)</f>
        <v>79</v>
      </c>
      <c r="H24" s="163">
        <f>SUM(H25:H26)</f>
        <v>21</v>
      </c>
      <c r="I24" s="163">
        <f>SUM(I25:I26)</f>
        <v>5</v>
      </c>
      <c r="J24" s="163">
        <f>SUM(J25:J26)</f>
        <v>1</v>
      </c>
      <c r="K24" s="169" t="s">
        <v>1</v>
      </c>
      <c r="L24" s="169" t="s">
        <v>1</v>
      </c>
      <c r="M24" s="169" t="s">
        <v>1</v>
      </c>
      <c r="N24" s="163">
        <f>SUM(N25:N26)</f>
        <v>691</v>
      </c>
      <c r="O24" s="163">
        <f>SUM(O25:O26)</f>
        <v>161</v>
      </c>
      <c r="P24" s="163">
        <f>SUM(P25:P26)</f>
        <v>165</v>
      </c>
      <c r="Q24" s="163">
        <f>SUM(Q25:Q26)</f>
        <v>139</v>
      </c>
      <c r="R24" s="163">
        <f>SUM(R25:R26)</f>
        <v>226</v>
      </c>
      <c r="S24" s="163">
        <f>SUM(S25:S26)</f>
        <v>1048009</v>
      </c>
      <c r="T24" s="163">
        <f>SUM(T25:T26)</f>
        <v>10955</v>
      </c>
      <c r="U24" s="163">
        <f>SUM(U25:U26)</f>
        <v>36042</v>
      </c>
      <c r="V24" s="163">
        <f>SUM(V25:V26)</f>
        <v>13161</v>
      </c>
    </row>
    <row r="25" spans="1:22" ht="18.75" customHeight="1">
      <c r="A25" s="168"/>
      <c r="B25" s="161" t="s">
        <v>184</v>
      </c>
      <c r="C25" s="160">
        <f>SUM(F25:M25)</f>
        <v>155</v>
      </c>
      <c r="D25" s="157">
        <v>24</v>
      </c>
      <c r="E25" s="157">
        <v>131</v>
      </c>
      <c r="F25" s="157">
        <v>78</v>
      </c>
      <c r="G25" s="157">
        <v>59</v>
      </c>
      <c r="H25" s="157">
        <v>13</v>
      </c>
      <c r="I25" s="157">
        <v>4</v>
      </c>
      <c r="J25" s="157">
        <v>1</v>
      </c>
      <c r="K25" s="170" t="s">
        <v>1</v>
      </c>
      <c r="L25" s="170" t="s">
        <v>1</v>
      </c>
      <c r="M25" s="170" t="s">
        <v>1</v>
      </c>
      <c r="N25" s="158">
        <f>SUM(O25:R25)</f>
        <v>498</v>
      </c>
      <c r="O25" s="157">
        <v>121</v>
      </c>
      <c r="P25" s="157">
        <v>123</v>
      </c>
      <c r="Q25" s="157">
        <v>90</v>
      </c>
      <c r="R25" s="157">
        <v>164</v>
      </c>
      <c r="S25" s="157">
        <v>755151</v>
      </c>
      <c r="T25" s="157">
        <v>10233</v>
      </c>
      <c r="U25" s="157">
        <v>28700</v>
      </c>
      <c r="V25" s="157">
        <v>9538</v>
      </c>
    </row>
    <row r="26" spans="1:22" ht="18.75" customHeight="1">
      <c r="A26" s="168"/>
      <c r="B26" s="161" t="s">
        <v>183</v>
      </c>
      <c r="C26" s="160">
        <f>SUM(F26:M26)</f>
        <v>64</v>
      </c>
      <c r="D26" s="157">
        <v>18</v>
      </c>
      <c r="E26" s="157">
        <v>46</v>
      </c>
      <c r="F26" s="157">
        <v>35</v>
      </c>
      <c r="G26" s="157">
        <v>20</v>
      </c>
      <c r="H26" s="157">
        <v>8</v>
      </c>
      <c r="I26" s="157">
        <v>1</v>
      </c>
      <c r="J26" s="170" t="s">
        <v>1</v>
      </c>
      <c r="K26" s="170" t="s">
        <v>1</v>
      </c>
      <c r="L26" s="170" t="s">
        <v>1</v>
      </c>
      <c r="M26" s="170" t="s">
        <v>1</v>
      </c>
      <c r="N26" s="158">
        <f>SUM(O26:R26)</f>
        <v>193</v>
      </c>
      <c r="O26" s="157">
        <v>40</v>
      </c>
      <c r="P26" s="157">
        <v>42</v>
      </c>
      <c r="Q26" s="157">
        <v>49</v>
      </c>
      <c r="R26" s="157">
        <v>62</v>
      </c>
      <c r="S26" s="157">
        <v>292858</v>
      </c>
      <c r="T26" s="157">
        <v>722</v>
      </c>
      <c r="U26" s="157">
        <v>7342</v>
      </c>
      <c r="V26" s="157">
        <v>3623</v>
      </c>
    </row>
    <row r="27" spans="1:22" ht="18.75" customHeight="1">
      <c r="A27" s="168"/>
      <c r="B27" s="161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1:22" ht="18.75" customHeight="1">
      <c r="A28" s="171"/>
      <c r="B28" s="165" t="s">
        <v>182</v>
      </c>
      <c r="C28" s="164">
        <f>SUM(C29:C32)</f>
        <v>1045</v>
      </c>
      <c r="D28" s="163">
        <f>SUM(D29:D32)</f>
        <v>320</v>
      </c>
      <c r="E28" s="163">
        <f>SUM(E29:E32)</f>
        <v>725</v>
      </c>
      <c r="F28" s="163">
        <f>SUM(F29:F32)</f>
        <v>568</v>
      </c>
      <c r="G28" s="163">
        <f>SUM(G29:G32)</f>
        <v>264</v>
      </c>
      <c r="H28" s="163">
        <f>SUM(H29:H32)</f>
        <v>142</v>
      </c>
      <c r="I28" s="163">
        <f>SUM(I29:I32)</f>
        <v>54</v>
      </c>
      <c r="J28" s="163">
        <f>SUM(J29:J32)</f>
        <v>9</v>
      </c>
      <c r="K28" s="163">
        <f>SUM(K29:K32)</f>
        <v>4</v>
      </c>
      <c r="L28" s="163">
        <f>SUM(L29:L32)</f>
        <v>4</v>
      </c>
      <c r="M28" s="169" t="s">
        <v>1</v>
      </c>
      <c r="N28" s="163">
        <f>SUM(N29:N32)</f>
        <v>4038</v>
      </c>
      <c r="O28" s="163">
        <f>SUM(O29:O32)</f>
        <v>533</v>
      </c>
      <c r="P28" s="163">
        <f>SUM(P29:P32)</f>
        <v>599</v>
      </c>
      <c r="Q28" s="163">
        <f>SUM(Q29:Q32)</f>
        <v>793</v>
      </c>
      <c r="R28" s="163">
        <f>SUM(R29:R32)</f>
        <v>2113</v>
      </c>
      <c r="S28" s="163">
        <f>SUM(S29:S32)</f>
        <v>3557477</v>
      </c>
      <c r="T28" s="163">
        <f>SUM(T29:T32)</f>
        <v>47541</v>
      </c>
      <c r="U28" s="163">
        <f>SUM(U29:U32)</f>
        <v>169642</v>
      </c>
      <c r="V28" s="163">
        <f>SUM(V29:V32)</f>
        <v>42903</v>
      </c>
    </row>
    <row r="29" spans="1:22" ht="18.75" customHeight="1">
      <c r="A29" s="168"/>
      <c r="B29" s="161" t="s">
        <v>181</v>
      </c>
      <c r="C29" s="160">
        <f>SUM(F29:M29)</f>
        <v>498</v>
      </c>
      <c r="D29" s="157">
        <v>117</v>
      </c>
      <c r="E29" s="157">
        <v>381</v>
      </c>
      <c r="F29" s="157">
        <v>241</v>
      </c>
      <c r="G29" s="157">
        <v>159</v>
      </c>
      <c r="H29" s="157">
        <v>69</v>
      </c>
      <c r="I29" s="157">
        <v>21</v>
      </c>
      <c r="J29" s="157">
        <v>5</v>
      </c>
      <c r="K29" s="157">
        <v>2</v>
      </c>
      <c r="L29" s="157">
        <v>1</v>
      </c>
      <c r="M29" s="170" t="s">
        <v>1</v>
      </c>
      <c r="N29" s="158">
        <f>SUM(O29:R29)</f>
        <v>1951</v>
      </c>
      <c r="O29" s="157">
        <v>370</v>
      </c>
      <c r="P29" s="157">
        <v>299</v>
      </c>
      <c r="Q29" s="157">
        <v>410</v>
      </c>
      <c r="R29" s="157">
        <v>872</v>
      </c>
      <c r="S29" s="157">
        <v>1560497</v>
      </c>
      <c r="T29" s="157">
        <v>16807</v>
      </c>
      <c r="U29" s="157">
        <v>81015</v>
      </c>
      <c r="V29" s="157">
        <v>19035</v>
      </c>
    </row>
    <row r="30" spans="1:22" ht="18.75" customHeight="1">
      <c r="A30" s="168"/>
      <c r="B30" s="161" t="s">
        <v>180</v>
      </c>
      <c r="C30" s="160">
        <f>SUM(F30:M30)</f>
        <v>342</v>
      </c>
      <c r="D30" s="157">
        <v>114</v>
      </c>
      <c r="E30" s="157">
        <v>228</v>
      </c>
      <c r="F30" s="157">
        <v>250</v>
      </c>
      <c r="G30" s="157">
        <v>54</v>
      </c>
      <c r="H30" s="157">
        <v>18</v>
      </c>
      <c r="I30" s="157">
        <v>14</v>
      </c>
      <c r="J30" s="157">
        <v>3</v>
      </c>
      <c r="K30" s="157">
        <v>1</v>
      </c>
      <c r="L30" s="170">
        <v>2</v>
      </c>
      <c r="M30" s="170" t="s">
        <v>1</v>
      </c>
      <c r="N30" s="158">
        <f>SUM(O30:R30)</f>
        <v>1084</v>
      </c>
      <c r="O30" s="157">
        <v>84</v>
      </c>
      <c r="P30" s="157">
        <v>221</v>
      </c>
      <c r="Q30" s="157">
        <v>162</v>
      </c>
      <c r="R30" s="157">
        <v>617</v>
      </c>
      <c r="S30" s="157">
        <v>1234283</v>
      </c>
      <c r="T30" s="157">
        <v>16671</v>
      </c>
      <c r="U30" s="157">
        <v>73011</v>
      </c>
      <c r="V30" s="157">
        <v>15924</v>
      </c>
    </row>
    <row r="31" spans="1:22" ht="18.75" customHeight="1">
      <c r="A31" s="168"/>
      <c r="B31" s="161" t="s">
        <v>179</v>
      </c>
      <c r="C31" s="160">
        <f>SUM(F31:M31)</f>
        <v>124</v>
      </c>
      <c r="D31" s="157">
        <v>57</v>
      </c>
      <c r="E31" s="157">
        <v>67</v>
      </c>
      <c r="F31" s="157">
        <v>23</v>
      </c>
      <c r="G31" s="157">
        <v>35</v>
      </c>
      <c r="H31" s="157">
        <v>48</v>
      </c>
      <c r="I31" s="157">
        <v>15</v>
      </c>
      <c r="J31" s="157">
        <v>1</v>
      </c>
      <c r="K31" s="157">
        <v>1</v>
      </c>
      <c r="L31" s="170">
        <v>1</v>
      </c>
      <c r="M31" s="170" t="s">
        <v>1</v>
      </c>
      <c r="N31" s="158">
        <f>SUM(O31:R31)</f>
        <v>770</v>
      </c>
      <c r="O31" s="157">
        <v>63</v>
      </c>
      <c r="P31" s="157">
        <v>44</v>
      </c>
      <c r="Q31" s="157">
        <v>181</v>
      </c>
      <c r="R31" s="157">
        <v>482</v>
      </c>
      <c r="S31" s="157">
        <v>496725</v>
      </c>
      <c r="T31" s="157">
        <v>12414</v>
      </c>
      <c r="U31" s="157">
        <v>10163</v>
      </c>
      <c r="V31" s="157">
        <v>4662</v>
      </c>
    </row>
    <row r="32" spans="1:22" ht="18.75" customHeight="1">
      <c r="A32" s="168"/>
      <c r="B32" s="161" t="s">
        <v>178</v>
      </c>
      <c r="C32" s="160">
        <f>SUM(F32:M32)</f>
        <v>81</v>
      </c>
      <c r="D32" s="157">
        <v>32</v>
      </c>
      <c r="E32" s="157">
        <v>49</v>
      </c>
      <c r="F32" s="157">
        <v>54</v>
      </c>
      <c r="G32" s="157">
        <v>16</v>
      </c>
      <c r="H32" s="157">
        <v>7</v>
      </c>
      <c r="I32" s="157">
        <v>4</v>
      </c>
      <c r="J32" s="170" t="s">
        <v>1</v>
      </c>
      <c r="K32" s="170" t="s">
        <v>1</v>
      </c>
      <c r="L32" s="170" t="s">
        <v>1</v>
      </c>
      <c r="M32" s="170" t="s">
        <v>1</v>
      </c>
      <c r="N32" s="158">
        <f>SUM(O32:R32)</f>
        <v>233</v>
      </c>
      <c r="O32" s="157">
        <v>16</v>
      </c>
      <c r="P32" s="157">
        <v>35</v>
      </c>
      <c r="Q32" s="157">
        <v>40</v>
      </c>
      <c r="R32" s="157">
        <v>142</v>
      </c>
      <c r="S32" s="157">
        <v>265972</v>
      </c>
      <c r="T32" s="157">
        <v>1649</v>
      </c>
      <c r="U32" s="157">
        <v>5453</v>
      </c>
      <c r="V32" s="157">
        <v>3282</v>
      </c>
    </row>
    <row r="33" spans="1:22" ht="18.75" customHeight="1">
      <c r="A33" s="168"/>
      <c r="B33" s="161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</row>
    <row r="34" spans="1:22" ht="18.75" customHeight="1">
      <c r="A34" s="171"/>
      <c r="B34" s="165" t="s">
        <v>177</v>
      </c>
      <c r="C34" s="164">
        <f>SUM(C35)</f>
        <v>286</v>
      </c>
      <c r="D34" s="163">
        <f>SUM(D35)</f>
        <v>66</v>
      </c>
      <c r="E34" s="163">
        <f>SUM(E35)</f>
        <v>220</v>
      </c>
      <c r="F34" s="163">
        <f>SUM(F35)</f>
        <v>199</v>
      </c>
      <c r="G34" s="163">
        <f>SUM(G35)</f>
        <v>69</v>
      </c>
      <c r="H34" s="163">
        <f>SUM(H35)</f>
        <v>14</v>
      </c>
      <c r="I34" s="163">
        <f>SUM(I35)</f>
        <v>3</v>
      </c>
      <c r="J34" s="169" t="s">
        <v>1</v>
      </c>
      <c r="K34" s="169" t="s">
        <v>1</v>
      </c>
      <c r="L34" s="163">
        <f>SUM(L35)</f>
        <v>1</v>
      </c>
      <c r="M34" s="169" t="s">
        <v>1</v>
      </c>
      <c r="N34" s="163">
        <f>SUM(N35)</f>
        <v>766</v>
      </c>
      <c r="O34" s="163">
        <f>SUM(O35)</f>
        <v>171</v>
      </c>
      <c r="P34" s="163">
        <f>SUM(P35)</f>
        <v>189</v>
      </c>
      <c r="Q34" s="163">
        <f>SUM(Q35)</f>
        <v>188</v>
      </c>
      <c r="R34" s="163">
        <f>SUM(R35)</f>
        <v>218</v>
      </c>
      <c r="S34" s="163">
        <f>SUM(S35)</f>
        <v>1006486</v>
      </c>
      <c r="T34" s="163">
        <f>SUM(T35)</f>
        <v>14766</v>
      </c>
      <c r="U34" s="163">
        <f>SUM(U35)</f>
        <v>38885</v>
      </c>
      <c r="V34" s="163">
        <f>SUM(V35)</f>
        <v>10237</v>
      </c>
    </row>
    <row r="35" spans="1:22" ht="18.75" customHeight="1">
      <c r="A35" s="168"/>
      <c r="B35" s="161" t="s">
        <v>177</v>
      </c>
      <c r="C35" s="160">
        <f>SUM(F35:M35)</f>
        <v>286</v>
      </c>
      <c r="D35" s="157">
        <v>66</v>
      </c>
      <c r="E35" s="157">
        <v>220</v>
      </c>
      <c r="F35" s="157">
        <v>199</v>
      </c>
      <c r="G35" s="157">
        <v>69</v>
      </c>
      <c r="H35" s="157">
        <v>14</v>
      </c>
      <c r="I35" s="157">
        <v>3</v>
      </c>
      <c r="J35" s="170" t="s">
        <v>1</v>
      </c>
      <c r="K35" s="170" t="s">
        <v>1</v>
      </c>
      <c r="L35" s="170">
        <v>1</v>
      </c>
      <c r="M35" s="170" t="s">
        <v>1</v>
      </c>
      <c r="N35" s="158">
        <f>SUM(O35:R35)</f>
        <v>766</v>
      </c>
      <c r="O35" s="157">
        <v>171</v>
      </c>
      <c r="P35" s="157">
        <v>189</v>
      </c>
      <c r="Q35" s="157">
        <v>188</v>
      </c>
      <c r="R35" s="157">
        <v>218</v>
      </c>
      <c r="S35" s="157">
        <v>1006486</v>
      </c>
      <c r="T35" s="157">
        <v>14766</v>
      </c>
      <c r="U35" s="157">
        <v>38885</v>
      </c>
      <c r="V35" s="157">
        <v>10237</v>
      </c>
    </row>
    <row r="36" spans="1:22" ht="18.75" customHeight="1">
      <c r="A36" s="168"/>
      <c r="B36" s="161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2" ht="18.75" customHeight="1">
      <c r="A37" s="171"/>
      <c r="B37" s="165" t="s">
        <v>93</v>
      </c>
      <c r="C37" s="164">
        <f>SUM(C38:C43)</f>
        <v>1627</v>
      </c>
      <c r="D37" s="163">
        <f>SUM(D38:D43)</f>
        <v>521</v>
      </c>
      <c r="E37" s="163">
        <f>SUM(E38:E43)</f>
        <v>1106</v>
      </c>
      <c r="F37" s="163">
        <f>SUM(F38:F43)</f>
        <v>831</v>
      </c>
      <c r="G37" s="163">
        <f>SUM(G38:G43)</f>
        <v>300</v>
      </c>
      <c r="H37" s="163">
        <f>SUM(H38:H43)</f>
        <v>229</v>
      </c>
      <c r="I37" s="163">
        <f>SUM(I38:I43)</f>
        <v>200</v>
      </c>
      <c r="J37" s="163">
        <f>SUM(J38:J43)</f>
        <v>46</v>
      </c>
      <c r="K37" s="163">
        <f>SUM(K38:K43)</f>
        <v>16</v>
      </c>
      <c r="L37" s="163">
        <f>SUM(L38:L43)</f>
        <v>5</v>
      </c>
      <c r="M37" s="169" t="s">
        <v>1</v>
      </c>
      <c r="N37" s="163">
        <f>SUM(N38:N43)</f>
        <v>8452</v>
      </c>
      <c r="O37" s="163">
        <f>SUM(O38:O43)</f>
        <v>726</v>
      </c>
      <c r="P37" s="163">
        <f>SUM(P38:P43)</f>
        <v>922</v>
      </c>
      <c r="Q37" s="163">
        <f>SUM(Q38:Q43)</f>
        <v>2270</v>
      </c>
      <c r="R37" s="163">
        <f>SUM(R38:R43)</f>
        <v>4534</v>
      </c>
      <c r="S37" s="163">
        <f>SUM(S38:S43)</f>
        <v>9361265</v>
      </c>
      <c r="T37" s="163">
        <f>SUM(T38:T43)</f>
        <v>82536</v>
      </c>
      <c r="U37" s="163">
        <f>SUM(U38:U43)</f>
        <v>335505</v>
      </c>
      <c r="V37" s="163">
        <f>SUM(V38:V43)</f>
        <v>83909</v>
      </c>
    </row>
    <row r="38" spans="1:22" ht="18.75" customHeight="1">
      <c r="A38" s="168"/>
      <c r="B38" s="161" t="s">
        <v>176</v>
      </c>
      <c r="C38" s="160">
        <f>SUM(F38:M38)</f>
        <v>122</v>
      </c>
      <c r="D38" s="157">
        <v>10</v>
      </c>
      <c r="E38" s="157">
        <v>112</v>
      </c>
      <c r="F38" s="157">
        <v>76</v>
      </c>
      <c r="G38" s="157">
        <v>23</v>
      </c>
      <c r="H38" s="157">
        <v>15</v>
      </c>
      <c r="I38" s="157">
        <v>8</v>
      </c>
      <c r="J38" s="170" t="s">
        <v>1</v>
      </c>
      <c r="K38" s="170" t="s">
        <v>1</v>
      </c>
      <c r="L38" s="170" t="s">
        <v>1</v>
      </c>
      <c r="M38" s="170" t="s">
        <v>1</v>
      </c>
      <c r="N38" s="158">
        <f>SUM(O38:R38)</f>
        <v>404</v>
      </c>
      <c r="O38" s="157">
        <v>106</v>
      </c>
      <c r="P38" s="157">
        <v>89</v>
      </c>
      <c r="Q38" s="157">
        <v>98</v>
      </c>
      <c r="R38" s="157">
        <v>111</v>
      </c>
      <c r="S38" s="157">
        <v>371230</v>
      </c>
      <c r="T38" s="157">
        <v>1784</v>
      </c>
      <c r="U38" s="157">
        <v>8400</v>
      </c>
      <c r="V38" s="170" t="s">
        <v>1</v>
      </c>
    </row>
    <row r="39" spans="1:22" ht="18.75" customHeight="1">
      <c r="A39" s="168"/>
      <c r="B39" s="161" t="s">
        <v>175</v>
      </c>
      <c r="C39" s="160">
        <f>SUM(F39:M39)</f>
        <v>626</v>
      </c>
      <c r="D39" s="157">
        <v>278</v>
      </c>
      <c r="E39" s="157">
        <v>348</v>
      </c>
      <c r="F39" s="157">
        <v>189</v>
      </c>
      <c r="G39" s="157">
        <v>142</v>
      </c>
      <c r="H39" s="157">
        <v>149</v>
      </c>
      <c r="I39" s="157">
        <v>110</v>
      </c>
      <c r="J39" s="157">
        <v>24</v>
      </c>
      <c r="K39" s="157">
        <v>10</v>
      </c>
      <c r="L39" s="170">
        <v>2</v>
      </c>
      <c r="M39" s="170" t="s">
        <v>1</v>
      </c>
      <c r="N39" s="158">
        <f>SUM(O39:R39)</f>
        <v>4276</v>
      </c>
      <c r="O39" s="157">
        <v>259</v>
      </c>
      <c r="P39" s="157">
        <v>272</v>
      </c>
      <c r="Q39" s="157">
        <v>1199</v>
      </c>
      <c r="R39" s="157">
        <v>2546</v>
      </c>
      <c r="S39" s="157">
        <v>3607523</v>
      </c>
      <c r="T39" s="157">
        <v>43652</v>
      </c>
      <c r="U39" s="157">
        <v>71179</v>
      </c>
      <c r="V39" s="157">
        <v>29202</v>
      </c>
    </row>
    <row r="40" spans="1:22" ht="18.75" customHeight="1">
      <c r="A40" s="168"/>
      <c r="B40" s="161" t="s">
        <v>174</v>
      </c>
      <c r="C40" s="160">
        <f>SUM(F40:M40)</f>
        <v>118</v>
      </c>
      <c r="D40" s="157">
        <v>33</v>
      </c>
      <c r="E40" s="157">
        <v>85</v>
      </c>
      <c r="F40" s="157">
        <v>77</v>
      </c>
      <c r="G40" s="157">
        <v>26</v>
      </c>
      <c r="H40" s="157">
        <v>12</v>
      </c>
      <c r="I40" s="157">
        <v>2</v>
      </c>
      <c r="J40" s="170">
        <v>1</v>
      </c>
      <c r="K40" s="170" t="s">
        <v>1</v>
      </c>
      <c r="L40" s="170" t="s">
        <v>1</v>
      </c>
      <c r="M40" s="170" t="s">
        <v>1</v>
      </c>
      <c r="N40" s="158">
        <f>SUM(O40:R40)</f>
        <v>326</v>
      </c>
      <c r="O40" s="157">
        <v>51</v>
      </c>
      <c r="P40" s="157">
        <v>66</v>
      </c>
      <c r="Q40" s="157">
        <v>34</v>
      </c>
      <c r="R40" s="157">
        <v>175</v>
      </c>
      <c r="S40" s="157">
        <v>228712</v>
      </c>
      <c r="T40" s="157">
        <v>1502</v>
      </c>
      <c r="U40" s="157">
        <v>27492</v>
      </c>
      <c r="V40" s="157">
        <v>3739</v>
      </c>
    </row>
    <row r="41" spans="1:22" ht="18.75" customHeight="1">
      <c r="A41" s="168"/>
      <c r="B41" s="182" t="s">
        <v>173</v>
      </c>
      <c r="C41" s="160">
        <f>SUM(F41:M41)</f>
        <v>52</v>
      </c>
      <c r="D41" s="157">
        <v>11</v>
      </c>
      <c r="E41" s="157">
        <v>41</v>
      </c>
      <c r="F41" s="157">
        <v>31</v>
      </c>
      <c r="G41" s="157">
        <v>12</v>
      </c>
      <c r="H41" s="157">
        <v>6</v>
      </c>
      <c r="I41" s="157">
        <v>2</v>
      </c>
      <c r="J41" s="170" t="s">
        <v>1</v>
      </c>
      <c r="K41" s="170">
        <v>1</v>
      </c>
      <c r="L41" s="170" t="s">
        <v>1</v>
      </c>
      <c r="M41" s="170" t="s">
        <v>1</v>
      </c>
      <c r="N41" s="158">
        <f>SUM(O41:R41)</f>
        <v>179</v>
      </c>
      <c r="O41" s="157">
        <v>29</v>
      </c>
      <c r="P41" s="157">
        <v>33</v>
      </c>
      <c r="Q41" s="157">
        <v>35</v>
      </c>
      <c r="R41" s="157">
        <v>82</v>
      </c>
      <c r="S41" s="157">
        <v>127715</v>
      </c>
      <c r="T41" s="157">
        <v>500</v>
      </c>
      <c r="U41" s="157">
        <v>27275</v>
      </c>
      <c r="V41" s="157">
        <v>1720</v>
      </c>
    </row>
    <row r="42" spans="1:22" ht="18.75" customHeight="1">
      <c r="A42" s="168"/>
      <c r="B42" s="182" t="s">
        <v>172</v>
      </c>
      <c r="C42" s="160">
        <f>SUM(F42:M42)</f>
        <v>24</v>
      </c>
      <c r="D42" s="157">
        <v>17</v>
      </c>
      <c r="E42" s="157">
        <v>7</v>
      </c>
      <c r="F42" s="157">
        <v>15</v>
      </c>
      <c r="G42" s="157">
        <v>6</v>
      </c>
      <c r="H42" s="157">
        <v>2</v>
      </c>
      <c r="I42" s="170" t="s">
        <v>1</v>
      </c>
      <c r="J42" s="157">
        <v>1</v>
      </c>
      <c r="K42" s="170" t="s">
        <v>1</v>
      </c>
      <c r="L42" s="170" t="s">
        <v>1</v>
      </c>
      <c r="M42" s="170" t="s">
        <v>1</v>
      </c>
      <c r="N42" s="158">
        <f>SUM(O42:R42)</f>
        <v>78</v>
      </c>
      <c r="O42" s="157">
        <v>2</v>
      </c>
      <c r="P42" s="157">
        <v>7</v>
      </c>
      <c r="Q42" s="157">
        <v>11</v>
      </c>
      <c r="R42" s="157">
        <v>58</v>
      </c>
      <c r="S42" s="157">
        <v>88133</v>
      </c>
      <c r="T42" s="170">
        <v>720</v>
      </c>
      <c r="U42" s="157">
        <v>3170</v>
      </c>
      <c r="V42" s="157">
        <v>763</v>
      </c>
    </row>
    <row r="43" spans="1:22" ht="18.75" customHeight="1">
      <c r="A43" s="168"/>
      <c r="B43" s="161" t="s">
        <v>171</v>
      </c>
      <c r="C43" s="160">
        <f>SUM(F43:M43)</f>
        <v>685</v>
      </c>
      <c r="D43" s="157">
        <v>172</v>
      </c>
      <c r="E43" s="157">
        <v>513</v>
      </c>
      <c r="F43" s="157">
        <v>443</v>
      </c>
      <c r="G43" s="157">
        <v>91</v>
      </c>
      <c r="H43" s="157">
        <v>45</v>
      </c>
      <c r="I43" s="157">
        <v>78</v>
      </c>
      <c r="J43" s="157">
        <v>20</v>
      </c>
      <c r="K43" s="157">
        <v>5</v>
      </c>
      <c r="L43" s="157">
        <v>3</v>
      </c>
      <c r="M43" s="170" t="s">
        <v>1</v>
      </c>
      <c r="N43" s="158">
        <f>SUM(O43:R43)</f>
        <v>3189</v>
      </c>
      <c r="O43" s="157">
        <v>279</v>
      </c>
      <c r="P43" s="157">
        <v>455</v>
      </c>
      <c r="Q43" s="157">
        <v>893</v>
      </c>
      <c r="R43" s="157">
        <v>1562</v>
      </c>
      <c r="S43" s="157">
        <v>4937952</v>
      </c>
      <c r="T43" s="157">
        <v>34378</v>
      </c>
      <c r="U43" s="157">
        <v>197989</v>
      </c>
      <c r="V43" s="157">
        <v>48485</v>
      </c>
    </row>
    <row r="44" spans="1:22" ht="18.75" customHeight="1">
      <c r="A44" s="168"/>
      <c r="B44" s="17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</row>
    <row r="45" spans="1:22" ht="18.75" customHeight="1">
      <c r="A45" s="175" t="s">
        <v>170</v>
      </c>
      <c r="B45" s="174"/>
      <c r="C45" s="164">
        <f>SUM(C47,C53)</f>
        <v>1043</v>
      </c>
      <c r="D45" s="163">
        <f>SUM(D47,D53)</f>
        <v>594</v>
      </c>
      <c r="E45" s="163">
        <f>SUM(E47,E53)</f>
        <v>449</v>
      </c>
      <c r="F45" s="163">
        <f>SUM(F47,F53)</f>
        <v>372</v>
      </c>
      <c r="G45" s="163">
        <f>SUM(G47,G53)</f>
        <v>253</v>
      </c>
      <c r="H45" s="163">
        <f>SUM(H47,H53)</f>
        <v>212</v>
      </c>
      <c r="I45" s="163">
        <f>SUM(I47,I53)</f>
        <v>159</v>
      </c>
      <c r="J45" s="163">
        <f>SUM(J47,J53)</f>
        <v>37</v>
      </c>
      <c r="K45" s="163">
        <f>SUM(K47,K53)</f>
        <v>5</v>
      </c>
      <c r="L45" s="163">
        <f>SUM(L47,L53)</f>
        <v>3</v>
      </c>
      <c r="M45" s="163">
        <f>SUM(M47,M53)</f>
        <v>2</v>
      </c>
      <c r="N45" s="163">
        <f>SUM(N47,N53)</f>
        <v>6495</v>
      </c>
      <c r="O45" s="163">
        <f>SUM(O47,O53)</f>
        <v>463</v>
      </c>
      <c r="P45" s="163">
        <f>SUM(P47,P53)</f>
        <v>194</v>
      </c>
      <c r="Q45" s="163">
        <f>SUM(Q47,Q53)</f>
        <v>4407</v>
      </c>
      <c r="R45" s="163">
        <f>SUM(R47,R53)</f>
        <v>1431</v>
      </c>
      <c r="S45" s="163">
        <f>SUM(S47,S53)</f>
        <v>23204532</v>
      </c>
      <c r="T45" s="163">
        <f>SUM(T47,T53)</f>
        <v>3172773</v>
      </c>
      <c r="U45" s="163">
        <f>SUM(U47,U53)</f>
        <v>1473981</v>
      </c>
      <c r="V45" s="163">
        <f>SUM(V47,V53)</f>
        <v>39027</v>
      </c>
    </row>
    <row r="46" spans="1:22" ht="18.75" customHeight="1">
      <c r="A46" s="171"/>
      <c r="B46" s="173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</row>
    <row r="47" spans="1:22" ht="18.75" customHeight="1">
      <c r="A47" s="171"/>
      <c r="B47" s="165" t="s">
        <v>169</v>
      </c>
      <c r="C47" s="164">
        <f>SUM(C48:C51)</f>
        <v>871</v>
      </c>
      <c r="D47" s="163">
        <f>SUM(D48:D51)</f>
        <v>585</v>
      </c>
      <c r="E47" s="163">
        <f>SUM(E48:E51)</f>
        <v>286</v>
      </c>
      <c r="F47" s="163">
        <f>SUM(F48:F51)</f>
        <v>219</v>
      </c>
      <c r="G47" s="163">
        <f>SUM(G48:G51)</f>
        <v>238</v>
      </c>
      <c r="H47" s="163">
        <f>SUM(H48:H51)</f>
        <v>209</v>
      </c>
      <c r="I47" s="163">
        <f>SUM(I48:I51)</f>
        <v>158</v>
      </c>
      <c r="J47" s="163">
        <f>SUM(J48:J51)</f>
        <v>37</v>
      </c>
      <c r="K47" s="163">
        <f>SUM(K48:K51)</f>
        <v>5</v>
      </c>
      <c r="L47" s="163">
        <f>SUM(L48:L51)</f>
        <v>3</v>
      </c>
      <c r="M47" s="163">
        <f>SUM(M48:M51)</f>
        <v>2</v>
      </c>
      <c r="N47" s="163">
        <f>SUM(N48:N51)</f>
        <v>6191</v>
      </c>
      <c r="O47" s="163">
        <f>SUM(O48:O51)</f>
        <v>303</v>
      </c>
      <c r="P47" s="163">
        <f>SUM(P48:P51)</f>
        <v>123</v>
      </c>
      <c r="Q47" s="163">
        <f>SUM(Q48:Q51)</f>
        <v>4377</v>
      </c>
      <c r="R47" s="163">
        <f>SUM(R48:R51)</f>
        <v>1388</v>
      </c>
      <c r="S47" s="163">
        <f>SUM(S48:S51)</f>
        <v>23030206</v>
      </c>
      <c r="T47" s="163">
        <f>SUM(T48:T51)</f>
        <v>3145859</v>
      </c>
      <c r="U47" s="163">
        <f>SUM(U48:U51)</f>
        <v>1435247</v>
      </c>
      <c r="V47" s="163">
        <f>SUM(V48:V51)</f>
        <v>29251</v>
      </c>
    </row>
    <row r="48" spans="1:22" ht="18.75" customHeight="1">
      <c r="A48" s="168"/>
      <c r="B48" s="161" t="s">
        <v>168</v>
      </c>
      <c r="C48" s="160">
        <f>SUM(F48:M48)</f>
        <v>510</v>
      </c>
      <c r="D48" s="157">
        <v>369</v>
      </c>
      <c r="E48" s="157">
        <v>141</v>
      </c>
      <c r="F48" s="157">
        <v>84</v>
      </c>
      <c r="G48" s="157">
        <v>131</v>
      </c>
      <c r="H48" s="157">
        <v>129</v>
      </c>
      <c r="I48" s="157">
        <v>124</v>
      </c>
      <c r="J48" s="157">
        <v>33</v>
      </c>
      <c r="K48" s="157">
        <v>4</v>
      </c>
      <c r="L48" s="157">
        <v>3</v>
      </c>
      <c r="M48" s="157">
        <v>2</v>
      </c>
      <c r="N48" s="158">
        <f>SUM(O48:R48)</f>
        <v>4463</v>
      </c>
      <c r="O48" s="157">
        <v>149</v>
      </c>
      <c r="P48" s="157">
        <v>71</v>
      </c>
      <c r="Q48" s="157">
        <v>3304</v>
      </c>
      <c r="R48" s="157">
        <v>939</v>
      </c>
      <c r="S48" s="157">
        <v>16677290</v>
      </c>
      <c r="T48" s="157">
        <v>2650909</v>
      </c>
      <c r="U48" s="157">
        <v>856873</v>
      </c>
      <c r="V48" s="170" t="s">
        <v>1</v>
      </c>
    </row>
    <row r="49" spans="1:22" ht="18.75" customHeight="1">
      <c r="A49" s="168"/>
      <c r="B49" s="161" t="s">
        <v>167</v>
      </c>
      <c r="C49" s="160">
        <f>SUM(F49:M49)</f>
        <v>138</v>
      </c>
      <c r="D49" s="157">
        <v>101</v>
      </c>
      <c r="E49" s="157">
        <v>37</v>
      </c>
      <c r="F49" s="157">
        <v>33</v>
      </c>
      <c r="G49" s="157">
        <v>42</v>
      </c>
      <c r="H49" s="157">
        <v>45</v>
      </c>
      <c r="I49" s="157">
        <v>14</v>
      </c>
      <c r="J49" s="157">
        <v>3</v>
      </c>
      <c r="K49" s="157">
        <v>1</v>
      </c>
      <c r="L49" s="170" t="s">
        <v>1</v>
      </c>
      <c r="M49" s="170" t="s">
        <v>1</v>
      </c>
      <c r="N49" s="158">
        <f>SUM(O49:R49)</f>
        <v>818</v>
      </c>
      <c r="O49" s="157">
        <v>41</v>
      </c>
      <c r="P49" s="157">
        <v>19</v>
      </c>
      <c r="Q49" s="157">
        <v>537</v>
      </c>
      <c r="R49" s="157">
        <v>221</v>
      </c>
      <c r="S49" s="157">
        <v>4230447</v>
      </c>
      <c r="T49" s="157">
        <v>320025</v>
      </c>
      <c r="U49" s="157">
        <v>301340</v>
      </c>
      <c r="V49" s="170" t="s">
        <v>1</v>
      </c>
    </row>
    <row r="50" spans="1:22" ht="18.75" customHeight="1">
      <c r="A50" s="168"/>
      <c r="B50" s="161" t="s">
        <v>166</v>
      </c>
      <c r="C50" s="160">
        <f>SUM(F50:M50)</f>
        <v>152</v>
      </c>
      <c r="D50" s="157">
        <v>98</v>
      </c>
      <c r="E50" s="157">
        <v>54</v>
      </c>
      <c r="F50" s="157">
        <v>58</v>
      </c>
      <c r="G50" s="157">
        <v>42</v>
      </c>
      <c r="H50" s="157">
        <v>31</v>
      </c>
      <c r="I50" s="157">
        <v>20</v>
      </c>
      <c r="J50" s="157">
        <v>1</v>
      </c>
      <c r="K50" s="170" t="s">
        <v>1</v>
      </c>
      <c r="L50" s="170" t="s">
        <v>1</v>
      </c>
      <c r="M50" s="170" t="s">
        <v>1</v>
      </c>
      <c r="N50" s="158">
        <f>SUM(O50:R50)</f>
        <v>730</v>
      </c>
      <c r="O50" s="157">
        <v>57</v>
      </c>
      <c r="P50" s="157">
        <v>15</v>
      </c>
      <c r="Q50" s="157">
        <v>475</v>
      </c>
      <c r="R50" s="157">
        <v>183</v>
      </c>
      <c r="S50" s="157">
        <v>1840513</v>
      </c>
      <c r="T50" s="157">
        <v>149023</v>
      </c>
      <c r="U50" s="157">
        <v>223923</v>
      </c>
      <c r="V50" s="157">
        <v>22298</v>
      </c>
    </row>
    <row r="51" spans="1:22" ht="18.75" customHeight="1">
      <c r="A51" s="168"/>
      <c r="B51" s="161" t="s">
        <v>165</v>
      </c>
      <c r="C51" s="160">
        <f>SUM(F51:M51)</f>
        <v>71</v>
      </c>
      <c r="D51" s="157">
        <v>17</v>
      </c>
      <c r="E51" s="157">
        <v>54</v>
      </c>
      <c r="F51" s="157">
        <v>44</v>
      </c>
      <c r="G51" s="157">
        <v>23</v>
      </c>
      <c r="H51" s="157">
        <v>4</v>
      </c>
      <c r="I51" s="170" t="s">
        <v>1</v>
      </c>
      <c r="J51" s="170" t="s">
        <v>1</v>
      </c>
      <c r="K51" s="170" t="s">
        <v>1</v>
      </c>
      <c r="L51" s="170" t="s">
        <v>1</v>
      </c>
      <c r="M51" s="170" t="s">
        <v>1</v>
      </c>
      <c r="N51" s="158">
        <f>SUM(O51:R51)</f>
        <v>180</v>
      </c>
      <c r="O51" s="157">
        <v>56</v>
      </c>
      <c r="P51" s="157">
        <v>18</v>
      </c>
      <c r="Q51" s="157">
        <v>61</v>
      </c>
      <c r="R51" s="157">
        <v>45</v>
      </c>
      <c r="S51" s="157">
        <v>281956</v>
      </c>
      <c r="T51" s="157">
        <v>25902</v>
      </c>
      <c r="U51" s="157">
        <v>53111</v>
      </c>
      <c r="V51" s="157">
        <v>6953</v>
      </c>
    </row>
    <row r="52" spans="1:22" ht="18.75" customHeight="1">
      <c r="A52" s="168"/>
      <c r="B52" s="16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</row>
    <row r="53" spans="1:22" ht="18.75" customHeight="1">
      <c r="A53" s="171"/>
      <c r="B53" s="165" t="s">
        <v>164</v>
      </c>
      <c r="C53" s="164">
        <f>SUM(C54)</f>
        <v>172</v>
      </c>
      <c r="D53" s="163">
        <f>SUM(D54)</f>
        <v>9</v>
      </c>
      <c r="E53" s="163">
        <f>SUM(E54)</f>
        <v>163</v>
      </c>
      <c r="F53" s="163">
        <f>SUM(F54)</f>
        <v>153</v>
      </c>
      <c r="G53" s="163">
        <f>SUM(G54)</f>
        <v>15</v>
      </c>
      <c r="H53" s="163">
        <f>SUM(H54)</f>
        <v>3</v>
      </c>
      <c r="I53" s="163">
        <f>SUM(I54)</f>
        <v>1</v>
      </c>
      <c r="J53" s="169" t="s">
        <v>1</v>
      </c>
      <c r="K53" s="169" t="s">
        <v>1</v>
      </c>
      <c r="L53" s="169" t="s">
        <v>1</v>
      </c>
      <c r="M53" s="169" t="s">
        <v>1</v>
      </c>
      <c r="N53" s="163">
        <f>SUM(N54)</f>
        <v>304</v>
      </c>
      <c r="O53" s="163">
        <f>SUM(O54)</f>
        <v>160</v>
      </c>
      <c r="P53" s="163">
        <f>SUM(P54)</f>
        <v>71</v>
      </c>
      <c r="Q53" s="163">
        <f>SUM(Q54)</f>
        <v>30</v>
      </c>
      <c r="R53" s="163">
        <f>SUM(R54)</f>
        <v>43</v>
      </c>
      <c r="S53" s="163">
        <f>SUM(S54)</f>
        <v>174326</v>
      </c>
      <c r="T53" s="163">
        <f>SUM(T54)</f>
        <v>26914</v>
      </c>
      <c r="U53" s="163">
        <f>SUM(U54)</f>
        <v>38734</v>
      </c>
      <c r="V53" s="163">
        <f>SUM(V54)</f>
        <v>9776</v>
      </c>
    </row>
    <row r="54" spans="1:22" ht="18.75" customHeight="1">
      <c r="A54" s="168"/>
      <c r="B54" s="161" t="s">
        <v>164</v>
      </c>
      <c r="C54" s="160">
        <f>SUM(F54:M54)</f>
        <v>172</v>
      </c>
      <c r="D54" s="157">
        <v>9</v>
      </c>
      <c r="E54" s="157">
        <v>163</v>
      </c>
      <c r="F54" s="157">
        <v>153</v>
      </c>
      <c r="G54" s="157">
        <v>15</v>
      </c>
      <c r="H54" s="157">
        <v>3</v>
      </c>
      <c r="I54" s="170">
        <v>1</v>
      </c>
      <c r="J54" s="170" t="s">
        <v>1</v>
      </c>
      <c r="K54" s="170" t="s">
        <v>1</v>
      </c>
      <c r="L54" s="170" t="s">
        <v>1</v>
      </c>
      <c r="M54" s="170" t="s">
        <v>1</v>
      </c>
      <c r="N54" s="158">
        <f>SUM(O54:R54)</f>
        <v>304</v>
      </c>
      <c r="O54" s="157">
        <v>160</v>
      </c>
      <c r="P54" s="157">
        <v>71</v>
      </c>
      <c r="Q54" s="157">
        <v>30</v>
      </c>
      <c r="R54" s="157">
        <v>43</v>
      </c>
      <c r="S54" s="157">
        <v>174326</v>
      </c>
      <c r="T54" s="157">
        <v>26914</v>
      </c>
      <c r="U54" s="157">
        <v>38734</v>
      </c>
      <c r="V54" s="157">
        <v>9776</v>
      </c>
    </row>
    <row r="55" spans="1:22" ht="18.75" customHeight="1">
      <c r="A55" s="168"/>
      <c r="B55" s="161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</row>
    <row r="56" spans="1:22" ht="18.75" customHeight="1">
      <c r="A56" s="175" t="s">
        <v>163</v>
      </c>
      <c r="B56" s="174"/>
      <c r="C56" s="164">
        <v>1635</v>
      </c>
      <c r="D56" s="163">
        <v>565</v>
      </c>
      <c r="E56" s="163">
        <v>1070</v>
      </c>
      <c r="F56" s="163">
        <v>922</v>
      </c>
      <c r="G56" s="163">
        <v>400</v>
      </c>
      <c r="H56" s="163">
        <v>226</v>
      </c>
      <c r="I56" s="163">
        <v>54</v>
      </c>
      <c r="J56" s="163">
        <v>17</v>
      </c>
      <c r="K56" s="163">
        <v>15</v>
      </c>
      <c r="L56" s="163">
        <v>1</v>
      </c>
      <c r="M56" s="169" t="s">
        <v>211</v>
      </c>
      <c r="N56" s="163">
        <v>6011</v>
      </c>
      <c r="O56" s="163">
        <v>1001</v>
      </c>
      <c r="P56" s="163">
        <v>624</v>
      </c>
      <c r="Q56" s="163">
        <v>2148</v>
      </c>
      <c r="R56" s="163">
        <v>2238</v>
      </c>
      <c r="S56" s="163">
        <v>13076236</v>
      </c>
      <c r="T56" s="163">
        <v>403816</v>
      </c>
      <c r="U56" s="163">
        <v>2387642</v>
      </c>
      <c r="V56" s="163">
        <v>222822</v>
      </c>
    </row>
    <row r="57" spans="1:22" ht="18.75" customHeight="1">
      <c r="A57" s="181"/>
      <c r="B57" s="180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</row>
    <row r="58" spans="1:22" ht="18.75" customHeight="1">
      <c r="A58" s="171"/>
      <c r="B58" s="165" t="s">
        <v>90</v>
      </c>
      <c r="C58" s="164">
        <f>SUM(C59:C66)</f>
        <v>524</v>
      </c>
      <c r="D58" s="163">
        <f>SUM(D59:D66)</f>
        <v>147</v>
      </c>
      <c r="E58" s="163">
        <f>SUM(E59:E66)</f>
        <v>377</v>
      </c>
      <c r="F58" s="163">
        <f>SUM(F59:F66)</f>
        <v>312</v>
      </c>
      <c r="G58" s="163">
        <f>SUM(G59:G66)</f>
        <v>124</v>
      </c>
      <c r="H58" s="163">
        <f>SUM(H59:H66)</f>
        <v>69</v>
      </c>
      <c r="I58" s="163">
        <f>SUM(I59:I66)</f>
        <v>11</v>
      </c>
      <c r="J58" s="163">
        <f>SUM(J59:J66)</f>
        <v>6</v>
      </c>
      <c r="K58" s="163">
        <f>SUM(K59:K66)</f>
        <v>2</v>
      </c>
      <c r="L58" s="169" t="s">
        <v>1</v>
      </c>
      <c r="M58" s="169" t="s">
        <v>1</v>
      </c>
      <c r="N58" s="163">
        <f>SUM(N59:N66)</f>
        <v>1686</v>
      </c>
      <c r="O58" s="163">
        <f>SUM(O59:O66)</f>
        <v>398</v>
      </c>
      <c r="P58" s="163">
        <f>SUM(P59:P66)</f>
        <v>173</v>
      </c>
      <c r="Q58" s="163">
        <f>SUM(Q59:Q66)</f>
        <v>580</v>
      </c>
      <c r="R58" s="163">
        <f>SUM(R59:R66)</f>
        <v>535</v>
      </c>
      <c r="S58" s="163">
        <f>SUM(S59:S66)</f>
        <v>3338003</v>
      </c>
      <c r="T58" s="163">
        <f>SUM(T59:T66)</f>
        <v>40975</v>
      </c>
      <c r="U58" s="163">
        <f>SUM(U59:U66)</f>
        <v>929562</v>
      </c>
      <c r="V58" s="163">
        <f>SUM(V59:V66)</f>
        <v>108063</v>
      </c>
    </row>
    <row r="59" spans="1:22" ht="18.75" customHeight="1">
      <c r="A59" s="168"/>
      <c r="B59" s="161" t="s">
        <v>162</v>
      </c>
      <c r="C59" s="160">
        <f>SUM(F59:M59)</f>
        <v>13</v>
      </c>
      <c r="D59" s="157">
        <v>4</v>
      </c>
      <c r="E59" s="157">
        <v>9</v>
      </c>
      <c r="F59" s="157">
        <v>9</v>
      </c>
      <c r="G59" s="157">
        <v>3</v>
      </c>
      <c r="H59" s="157">
        <v>1</v>
      </c>
      <c r="I59" s="170" t="s">
        <v>1</v>
      </c>
      <c r="J59" s="170" t="s">
        <v>1</v>
      </c>
      <c r="K59" s="170" t="s">
        <v>1</v>
      </c>
      <c r="L59" s="170" t="s">
        <v>1</v>
      </c>
      <c r="M59" s="170" t="s">
        <v>1</v>
      </c>
      <c r="N59" s="158">
        <f>SUM(O59:R59)</f>
        <v>32</v>
      </c>
      <c r="O59" s="170">
        <v>11</v>
      </c>
      <c r="P59" s="170">
        <v>8</v>
      </c>
      <c r="Q59" s="157">
        <v>7</v>
      </c>
      <c r="R59" s="157">
        <v>6</v>
      </c>
      <c r="S59" s="170">
        <v>31397</v>
      </c>
      <c r="T59" s="157">
        <v>3</v>
      </c>
      <c r="U59" s="170">
        <v>11394</v>
      </c>
      <c r="V59" s="157">
        <v>2775</v>
      </c>
    </row>
    <row r="60" spans="1:22" ht="18.75" customHeight="1">
      <c r="A60" s="168"/>
      <c r="B60" s="161" t="s">
        <v>161</v>
      </c>
      <c r="C60" s="160">
        <f>SUM(F60:M60)</f>
        <v>169</v>
      </c>
      <c r="D60" s="157">
        <v>98</v>
      </c>
      <c r="E60" s="157">
        <v>71</v>
      </c>
      <c r="F60" s="157">
        <v>61</v>
      </c>
      <c r="G60" s="157">
        <v>51</v>
      </c>
      <c r="H60" s="157">
        <v>41</v>
      </c>
      <c r="I60" s="157">
        <v>8</v>
      </c>
      <c r="J60" s="157">
        <v>6</v>
      </c>
      <c r="K60" s="157">
        <v>2</v>
      </c>
      <c r="L60" s="170" t="s">
        <v>1</v>
      </c>
      <c r="M60" s="170" t="s">
        <v>1</v>
      </c>
      <c r="N60" s="158">
        <f>SUM(O60:R60)</f>
        <v>856</v>
      </c>
      <c r="O60" s="157">
        <v>71</v>
      </c>
      <c r="P60" s="157">
        <v>48</v>
      </c>
      <c r="Q60" s="157">
        <v>382</v>
      </c>
      <c r="R60" s="157">
        <v>355</v>
      </c>
      <c r="S60" s="157">
        <v>2218751</v>
      </c>
      <c r="T60" s="157">
        <v>13908</v>
      </c>
      <c r="U60" s="157">
        <v>507812</v>
      </c>
      <c r="V60" s="157">
        <v>94107</v>
      </c>
    </row>
    <row r="61" spans="1:22" ht="18.75" customHeight="1">
      <c r="A61" s="168"/>
      <c r="B61" s="161" t="s">
        <v>160</v>
      </c>
      <c r="C61" s="160">
        <f>SUM(F61:M61)</f>
        <v>144</v>
      </c>
      <c r="D61" s="157">
        <v>7</v>
      </c>
      <c r="E61" s="157">
        <v>137</v>
      </c>
      <c r="F61" s="157">
        <v>113</v>
      </c>
      <c r="G61" s="157">
        <v>24</v>
      </c>
      <c r="H61" s="157">
        <v>6</v>
      </c>
      <c r="I61" s="170">
        <v>1</v>
      </c>
      <c r="J61" s="170" t="s">
        <v>1</v>
      </c>
      <c r="K61" s="170" t="s">
        <v>1</v>
      </c>
      <c r="L61" s="170" t="s">
        <v>1</v>
      </c>
      <c r="M61" s="170" t="s">
        <v>1</v>
      </c>
      <c r="N61" s="158">
        <f>SUM(O61:R61)</f>
        <v>281</v>
      </c>
      <c r="O61" s="157">
        <v>148</v>
      </c>
      <c r="P61" s="157">
        <v>28</v>
      </c>
      <c r="Q61" s="157">
        <v>67</v>
      </c>
      <c r="R61" s="157">
        <v>38</v>
      </c>
      <c r="S61" s="157">
        <v>285671</v>
      </c>
      <c r="T61" s="157">
        <v>3298</v>
      </c>
      <c r="U61" s="157">
        <v>36225</v>
      </c>
      <c r="V61" s="170" t="s">
        <v>1</v>
      </c>
    </row>
    <row r="62" spans="1:22" ht="18.75" customHeight="1">
      <c r="A62" s="168"/>
      <c r="B62" s="161" t="s">
        <v>159</v>
      </c>
      <c r="C62" s="160">
        <f>SUM(F62:M62)</f>
        <v>14</v>
      </c>
      <c r="D62" s="157">
        <v>2</v>
      </c>
      <c r="E62" s="157">
        <v>12</v>
      </c>
      <c r="F62" s="157">
        <v>8</v>
      </c>
      <c r="G62" s="157">
        <v>5</v>
      </c>
      <c r="H62" s="157">
        <v>1</v>
      </c>
      <c r="I62" s="170" t="s">
        <v>1</v>
      </c>
      <c r="J62" s="170" t="s">
        <v>1</v>
      </c>
      <c r="K62" s="170" t="s">
        <v>1</v>
      </c>
      <c r="L62" s="170" t="s">
        <v>1</v>
      </c>
      <c r="M62" s="170" t="s">
        <v>1</v>
      </c>
      <c r="N62" s="158">
        <f>SUM(O62:R62)</f>
        <v>36</v>
      </c>
      <c r="O62" s="157">
        <v>12</v>
      </c>
      <c r="P62" s="157">
        <v>7</v>
      </c>
      <c r="Q62" s="157">
        <v>11</v>
      </c>
      <c r="R62" s="157">
        <v>6</v>
      </c>
      <c r="S62" s="157">
        <v>75826</v>
      </c>
      <c r="T62" s="157">
        <v>6358</v>
      </c>
      <c r="U62" s="157">
        <v>6162</v>
      </c>
      <c r="V62" s="170" t="s">
        <v>1</v>
      </c>
    </row>
    <row r="63" spans="1:22" ht="18.75" customHeight="1">
      <c r="A63" s="168"/>
      <c r="B63" s="161" t="s">
        <v>158</v>
      </c>
      <c r="C63" s="160">
        <f>SUM(F63:M63)</f>
        <v>94</v>
      </c>
      <c r="D63" s="157">
        <v>1</v>
      </c>
      <c r="E63" s="157">
        <v>93</v>
      </c>
      <c r="F63" s="157">
        <v>78</v>
      </c>
      <c r="G63" s="157">
        <v>13</v>
      </c>
      <c r="H63" s="157">
        <v>3</v>
      </c>
      <c r="I63" s="170" t="s">
        <v>1</v>
      </c>
      <c r="J63" s="170" t="s">
        <v>1</v>
      </c>
      <c r="K63" s="170" t="s">
        <v>1</v>
      </c>
      <c r="L63" s="170" t="s">
        <v>1</v>
      </c>
      <c r="M63" s="170" t="s">
        <v>1</v>
      </c>
      <c r="N63" s="158">
        <f>SUM(O63:R63)</f>
        <v>177</v>
      </c>
      <c r="O63" s="157">
        <v>98</v>
      </c>
      <c r="P63" s="157">
        <v>42</v>
      </c>
      <c r="Q63" s="157">
        <v>17</v>
      </c>
      <c r="R63" s="157">
        <v>20</v>
      </c>
      <c r="S63" s="157">
        <v>121912</v>
      </c>
      <c r="T63" s="157">
        <v>5467</v>
      </c>
      <c r="U63" s="157">
        <v>12299</v>
      </c>
      <c r="V63" s="170" t="s">
        <v>1</v>
      </c>
    </row>
    <row r="64" spans="1:22" ht="18.75" customHeight="1">
      <c r="A64" s="168"/>
      <c r="B64" s="161" t="s">
        <v>157</v>
      </c>
      <c r="C64" s="160">
        <f>SUM(F64:M64)</f>
        <v>3</v>
      </c>
      <c r="D64" s="170">
        <v>1</v>
      </c>
      <c r="E64" s="157">
        <v>2</v>
      </c>
      <c r="F64" s="157">
        <v>3</v>
      </c>
      <c r="G64" s="170" t="s">
        <v>1</v>
      </c>
      <c r="H64" s="170" t="s">
        <v>1</v>
      </c>
      <c r="I64" s="170" t="s">
        <v>1</v>
      </c>
      <c r="J64" s="170" t="s">
        <v>1</v>
      </c>
      <c r="K64" s="170" t="s">
        <v>1</v>
      </c>
      <c r="L64" s="170" t="s">
        <v>1</v>
      </c>
      <c r="M64" s="170" t="s">
        <v>1</v>
      </c>
      <c r="N64" s="158">
        <f>SUM(O64:R64)</f>
        <v>4</v>
      </c>
      <c r="O64" s="170">
        <v>2</v>
      </c>
      <c r="P64" s="170">
        <v>1</v>
      </c>
      <c r="Q64" s="170">
        <v>1</v>
      </c>
      <c r="R64" s="170" t="s">
        <v>1</v>
      </c>
      <c r="S64" s="170">
        <v>2896</v>
      </c>
      <c r="T64" s="170">
        <v>130</v>
      </c>
      <c r="U64" s="170">
        <v>286</v>
      </c>
      <c r="V64" s="170" t="s">
        <v>1</v>
      </c>
    </row>
    <row r="65" spans="1:22" ht="18.75" customHeight="1">
      <c r="A65" s="168"/>
      <c r="B65" s="161" t="s">
        <v>156</v>
      </c>
      <c r="C65" s="160">
        <f>SUM(F65:M65)</f>
        <v>40</v>
      </c>
      <c r="D65" s="157">
        <v>7</v>
      </c>
      <c r="E65" s="157">
        <v>33</v>
      </c>
      <c r="F65" s="157">
        <v>20</v>
      </c>
      <c r="G65" s="157">
        <v>12</v>
      </c>
      <c r="H65" s="157">
        <v>7</v>
      </c>
      <c r="I65" s="157">
        <v>1</v>
      </c>
      <c r="J65" s="170" t="s">
        <v>1</v>
      </c>
      <c r="K65" s="170" t="s">
        <v>1</v>
      </c>
      <c r="L65" s="170" t="s">
        <v>1</v>
      </c>
      <c r="M65" s="170" t="s">
        <v>1</v>
      </c>
      <c r="N65" s="158">
        <f>SUM(O65:R65)</f>
        <v>133</v>
      </c>
      <c r="O65" s="157">
        <v>38</v>
      </c>
      <c r="P65" s="157">
        <v>23</v>
      </c>
      <c r="Q65" s="157">
        <v>38</v>
      </c>
      <c r="R65" s="157">
        <v>34</v>
      </c>
      <c r="S65" s="157">
        <v>163776</v>
      </c>
      <c r="T65" s="157">
        <v>7870</v>
      </c>
      <c r="U65" s="157">
        <v>109331</v>
      </c>
      <c r="V65" s="170">
        <v>3600</v>
      </c>
    </row>
    <row r="66" spans="1:22" ht="18.75" customHeight="1">
      <c r="A66" s="225"/>
      <c r="B66" s="226" t="s">
        <v>155</v>
      </c>
      <c r="C66" s="227">
        <f>SUM(F66:M66)</f>
        <v>47</v>
      </c>
      <c r="D66" s="228">
        <v>27</v>
      </c>
      <c r="E66" s="228">
        <v>20</v>
      </c>
      <c r="F66" s="228">
        <v>20</v>
      </c>
      <c r="G66" s="228">
        <v>16</v>
      </c>
      <c r="H66" s="228">
        <v>10</v>
      </c>
      <c r="I66" s="228">
        <v>1</v>
      </c>
      <c r="J66" s="229" t="s">
        <v>1</v>
      </c>
      <c r="K66" s="229" t="s">
        <v>1</v>
      </c>
      <c r="L66" s="229" t="s">
        <v>1</v>
      </c>
      <c r="M66" s="229" t="s">
        <v>1</v>
      </c>
      <c r="N66" s="228">
        <f>SUM(O66:R66)</f>
        <v>167</v>
      </c>
      <c r="O66" s="228">
        <v>18</v>
      </c>
      <c r="P66" s="228">
        <v>16</v>
      </c>
      <c r="Q66" s="228">
        <v>57</v>
      </c>
      <c r="R66" s="228">
        <v>76</v>
      </c>
      <c r="S66" s="228">
        <v>437774</v>
      </c>
      <c r="T66" s="228">
        <v>3941</v>
      </c>
      <c r="U66" s="228">
        <v>246053</v>
      </c>
      <c r="V66" s="229">
        <v>7581</v>
      </c>
    </row>
    <row r="67" spans="1:22" ht="18.75" customHeight="1">
      <c r="A67" s="1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</sheetData>
  <sheetProtection/>
  <mergeCells count="22">
    <mergeCell ref="A45:B45"/>
    <mergeCell ref="A56:B56"/>
    <mergeCell ref="D7:E7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U1:V1"/>
    <mergeCell ref="A3:V3"/>
    <mergeCell ref="A4:V4"/>
    <mergeCell ref="A6:B9"/>
    <mergeCell ref="C6:M6"/>
    <mergeCell ref="N6:R6"/>
    <mergeCell ref="S6:S9"/>
    <mergeCell ref="T6:T9"/>
    <mergeCell ref="U6:U9"/>
    <mergeCell ref="C7:C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3.09765625" style="0" customWidth="1"/>
    <col min="2" max="2" width="43.69921875" style="0" customWidth="1"/>
    <col min="3" max="18" width="10.59765625" style="0" customWidth="1"/>
    <col min="19" max="19" width="14.3984375" style="0" customWidth="1"/>
    <col min="20" max="22" width="13.09765625" style="0" customWidth="1"/>
    <col min="23" max="16384" width="10.59765625" style="0" customWidth="1"/>
  </cols>
  <sheetData>
    <row r="1" spans="1:22" ht="18.75" customHeight="1">
      <c r="A1" s="57" t="s">
        <v>357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8" t="s">
        <v>358</v>
      </c>
      <c r="V1" s="59"/>
    </row>
    <row r="2" spans="1:2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63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8.75" customHeight="1">
      <c r="A4" s="150" t="s">
        <v>351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8.7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18.75" customHeight="1">
      <c r="A6" s="146" t="s">
        <v>340</v>
      </c>
      <c r="B6" s="145"/>
      <c r="C6" s="142" t="s">
        <v>339</v>
      </c>
      <c r="D6" s="223"/>
      <c r="E6" s="223"/>
      <c r="F6" s="223"/>
      <c r="G6" s="223"/>
      <c r="H6" s="223"/>
      <c r="I6" s="223"/>
      <c r="J6" s="223"/>
      <c r="K6" s="223"/>
      <c r="L6" s="223"/>
      <c r="M6" s="141"/>
      <c r="N6" s="142" t="s">
        <v>338</v>
      </c>
      <c r="O6" s="223"/>
      <c r="P6" s="223"/>
      <c r="Q6" s="223"/>
      <c r="R6" s="141"/>
      <c r="S6" s="143" t="s">
        <v>343</v>
      </c>
      <c r="T6" s="222" t="s">
        <v>337</v>
      </c>
      <c r="U6" s="222" t="s">
        <v>336</v>
      </c>
      <c r="V6" s="221"/>
    </row>
    <row r="7" spans="1:22" ht="18.75" customHeight="1">
      <c r="A7" s="50"/>
      <c r="B7" s="215"/>
      <c r="C7" s="209" t="s">
        <v>321</v>
      </c>
      <c r="D7" s="217" t="s">
        <v>335</v>
      </c>
      <c r="E7" s="218"/>
      <c r="F7" s="217" t="s">
        <v>334</v>
      </c>
      <c r="G7" s="220"/>
      <c r="H7" s="220"/>
      <c r="I7" s="220"/>
      <c r="J7" s="220"/>
      <c r="K7" s="220"/>
      <c r="L7" s="220"/>
      <c r="M7" s="216"/>
      <c r="N7" s="219"/>
      <c r="O7" s="217" t="s">
        <v>333</v>
      </c>
      <c r="P7" s="218"/>
      <c r="Q7" s="217" t="s">
        <v>332</v>
      </c>
      <c r="R7" s="216"/>
      <c r="S7" s="208"/>
      <c r="T7" s="208"/>
      <c r="U7" s="208"/>
      <c r="V7" s="211" t="s">
        <v>344</v>
      </c>
    </row>
    <row r="8" spans="1:22" ht="18.75" customHeight="1">
      <c r="A8" s="50"/>
      <c r="B8" s="215"/>
      <c r="C8" s="214"/>
      <c r="D8" s="213" t="s">
        <v>331</v>
      </c>
      <c r="E8" s="213" t="s">
        <v>330</v>
      </c>
      <c r="F8" s="212" t="s">
        <v>329</v>
      </c>
      <c r="G8" s="212" t="s">
        <v>328</v>
      </c>
      <c r="H8" s="212" t="s">
        <v>327</v>
      </c>
      <c r="I8" s="212" t="s">
        <v>326</v>
      </c>
      <c r="J8" s="212" t="s">
        <v>325</v>
      </c>
      <c r="K8" s="212" t="s">
        <v>324</v>
      </c>
      <c r="L8" s="212" t="s">
        <v>323</v>
      </c>
      <c r="M8" s="211" t="s">
        <v>322</v>
      </c>
      <c r="N8" s="210" t="s">
        <v>321</v>
      </c>
      <c r="O8" s="209" t="s">
        <v>320</v>
      </c>
      <c r="P8" s="209" t="s">
        <v>319</v>
      </c>
      <c r="Q8" s="209" t="s">
        <v>320</v>
      </c>
      <c r="R8" s="209" t="s">
        <v>319</v>
      </c>
      <c r="S8" s="208"/>
      <c r="T8" s="208"/>
      <c r="U8" s="208"/>
      <c r="V8" s="207" t="s">
        <v>318</v>
      </c>
    </row>
    <row r="9" spans="1:22" ht="18.75" customHeight="1">
      <c r="A9" s="139"/>
      <c r="B9" s="138"/>
      <c r="C9" s="203"/>
      <c r="D9" s="203"/>
      <c r="E9" s="203"/>
      <c r="F9" s="206" t="s">
        <v>317</v>
      </c>
      <c r="G9" s="206" t="s">
        <v>316</v>
      </c>
      <c r="H9" s="206" t="s">
        <v>315</v>
      </c>
      <c r="I9" s="206" t="s">
        <v>314</v>
      </c>
      <c r="J9" s="206" t="s">
        <v>313</v>
      </c>
      <c r="K9" s="206" t="s">
        <v>312</v>
      </c>
      <c r="L9" s="206" t="s">
        <v>311</v>
      </c>
      <c r="M9" s="205" t="s">
        <v>310</v>
      </c>
      <c r="N9" s="204"/>
      <c r="O9" s="203"/>
      <c r="P9" s="203"/>
      <c r="Q9" s="203"/>
      <c r="R9" s="203"/>
      <c r="S9" s="137"/>
      <c r="T9" s="137"/>
      <c r="U9" s="137"/>
      <c r="V9" s="202"/>
    </row>
    <row r="10" spans="1:22" ht="18.75" customHeight="1">
      <c r="A10" s="162"/>
      <c r="B10" s="176"/>
      <c r="C10" s="119" t="s">
        <v>111</v>
      </c>
      <c r="D10" s="119" t="s">
        <v>111</v>
      </c>
      <c r="E10" s="119" t="s">
        <v>111</v>
      </c>
      <c r="F10" s="119" t="s">
        <v>111</v>
      </c>
      <c r="G10" s="119" t="s">
        <v>111</v>
      </c>
      <c r="H10" s="119" t="s">
        <v>111</v>
      </c>
      <c r="I10" s="119" t="s">
        <v>111</v>
      </c>
      <c r="J10" s="119" t="s">
        <v>111</v>
      </c>
      <c r="K10" s="119" t="s">
        <v>111</v>
      </c>
      <c r="L10" s="119" t="s">
        <v>111</v>
      </c>
      <c r="M10" s="119" t="s">
        <v>111</v>
      </c>
      <c r="N10" s="119" t="s">
        <v>309</v>
      </c>
      <c r="O10" s="119" t="s">
        <v>309</v>
      </c>
      <c r="P10" s="119" t="s">
        <v>309</v>
      </c>
      <c r="Q10" s="119" t="s">
        <v>309</v>
      </c>
      <c r="R10" s="119" t="s">
        <v>309</v>
      </c>
      <c r="S10" s="119" t="s">
        <v>308</v>
      </c>
      <c r="T10" s="119" t="s">
        <v>308</v>
      </c>
      <c r="U10" s="119" t="s">
        <v>308</v>
      </c>
      <c r="V10" s="119" t="s">
        <v>110</v>
      </c>
    </row>
    <row r="11" spans="1:22" ht="18.75" customHeight="1">
      <c r="A11" s="166"/>
      <c r="B11" s="165" t="s">
        <v>154</v>
      </c>
      <c r="C11" s="164">
        <f>SUM(C12:C13)</f>
        <v>213</v>
      </c>
      <c r="D11" s="163">
        <f>SUM(D12:D13)</f>
        <v>53</v>
      </c>
      <c r="E11" s="163">
        <f>SUM(E12:E13)</f>
        <v>160</v>
      </c>
      <c r="F11" s="163">
        <f>SUM(F12:F13)</f>
        <v>127</v>
      </c>
      <c r="G11" s="163">
        <f>SUM(G12:G13)</f>
        <v>52</v>
      </c>
      <c r="H11" s="163">
        <f>SUM(H12:H13)</f>
        <v>19</v>
      </c>
      <c r="I11" s="163">
        <f>SUM(I12:I13)</f>
        <v>6</v>
      </c>
      <c r="J11" s="163">
        <f>SUM(J12:J13)</f>
        <v>1</v>
      </c>
      <c r="K11" s="163">
        <f>SUM(K12:K13)</f>
        <v>7</v>
      </c>
      <c r="L11" s="163">
        <f>SUM(L12:L13)</f>
        <v>1</v>
      </c>
      <c r="M11" s="169" t="s">
        <v>1</v>
      </c>
      <c r="N11" s="163">
        <f>SUM(N12:N13)</f>
        <v>908</v>
      </c>
      <c r="O11" s="163">
        <f>SUM(O12:O13)</f>
        <v>115</v>
      </c>
      <c r="P11" s="163">
        <f>SUM(P12:P13)</f>
        <v>125</v>
      </c>
      <c r="Q11" s="163">
        <f>SUM(Q12:Q13)</f>
        <v>260</v>
      </c>
      <c r="R11" s="163">
        <f>SUM(R12:R13)</f>
        <v>408</v>
      </c>
      <c r="S11" s="163">
        <f>SUM(S12:S13)</f>
        <v>2123376</v>
      </c>
      <c r="T11" s="163">
        <f>SUM(T12:T13)</f>
        <v>8686</v>
      </c>
      <c r="U11" s="163">
        <f>SUM(U12:U13)</f>
        <v>320923</v>
      </c>
      <c r="V11" s="163">
        <f>SUM(V12:V13)</f>
        <v>39346</v>
      </c>
    </row>
    <row r="12" spans="1:22" ht="18.75" customHeight="1">
      <c r="A12" s="162"/>
      <c r="B12" s="161" t="s">
        <v>153</v>
      </c>
      <c r="C12" s="160">
        <f>SUM(F12:M12)</f>
        <v>131</v>
      </c>
      <c r="D12" s="157">
        <v>32</v>
      </c>
      <c r="E12" s="157">
        <v>99</v>
      </c>
      <c r="F12" s="157">
        <v>79</v>
      </c>
      <c r="G12" s="157">
        <v>33</v>
      </c>
      <c r="H12" s="157">
        <v>13</v>
      </c>
      <c r="I12" s="157">
        <v>3</v>
      </c>
      <c r="J12" s="170" t="s">
        <v>1</v>
      </c>
      <c r="K12" s="157">
        <v>2</v>
      </c>
      <c r="L12" s="159">
        <v>1</v>
      </c>
      <c r="M12" s="170" t="s">
        <v>1</v>
      </c>
      <c r="N12" s="158">
        <f>SUM(O12:R12)</f>
        <v>481</v>
      </c>
      <c r="O12" s="157">
        <v>72</v>
      </c>
      <c r="P12" s="157">
        <v>79</v>
      </c>
      <c r="Q12" s="157">
        <v>129</v>
      </c>
      <c r="R12" s="157">
        <v>201</v>
      </c>
      <c r="S12" s="157">
        <v>1064551</v>
      </c>
      <c r="T12" s="157">
        <v>7761</v>
      </c>
      <c r="U12" s="157">
        <v>178301</v>
      </c>
      <c r="V12" s="157">
        <v>21247</v>
      </c>
    </row>
    <row r="13" spans="1:22" ht="18.75" customHeight="1">
      <c r="A13" s="162"/>
      <c r="B13" s="161" t="s">
        <v>152</v>
      </c>
      <c r="C13" s="160">
        <f>SUM(F13:M13)</f>
        <v>82</v>
      </c>
      <c r="D13" s="157">
        <v>21</v>
      </c>
      <c r="E13" s="157">
        <v>61</v>
      </c>
      <c r="F13" s="157">
        <v>48</v>
      </c>
      <c r="G13" s="157">
        <v>19</v>
      </c>
      <c r="H13" s="157">
        <v>6</v>
      </c>
      <c r="I13" s="157">
        <v>3</v>
      </c>
      <c r="J13" s="157">
        <v>1</v>
      </c>
      <c r="K13" s="157">
        <v>5</v>
      </c>
      <c r="L13" s="170" t="s">
        <v>1</v>
      </c>
      <c r="M13" s="170" t="s">
        <v>1</v>
      </c>
      <c r="N13" s="158">
        <f>SUM(O13:R13)</f>
        <v>427</v>
      </c>
      <c r="O13" s="157">
        <v>43</v>
      </c>
      <c r="P13" s="157">
        <v>46</v>
      </c>
      <c r="Q13" s="157">
        <v>131</v>
      </c>
      <c r="R13" s="157">
        <v>207</v>
      </c>
      <c r="S13" s="157">
        <v>1058825</v>
      </c>
      <c r="T13" s="157">
        <v>925</v>
      </c>
      <c r="U13" s="157">
        <v>142622</v>
      </c>
      <c r="V13" s="157">
        <v>18099</v>
      </c>
    </row>
    <row r="14" spans="1:22" ht="18.75" customHeight="1">
      <c r="A14" s="162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2" ht="18.75" customHeight="1">
      <c r="A15" s="166"/>
      <c r="B15" s="165" t="s">
        <v>88</v>
      </c>
      <c r="C15" s="164">
        <f>SUM(C16)</f>
        <v>126</v>
      </c>
      <c r="D15" s="163">
        <f>SUM(D16)</f>
        <v>40</v>
      </c>
      <c r="E15" s="163">
        <f>SUM(E16)</f>
        <v>86</v>
      </c>
      <c r="F15" s="163">
        <f>SUM(F16)</f>
        <v>75</v>
      </c>
      <c r="G15" s="163">
        <f>SUM(G16)</f>
        <v>23</v>
      </c>
      <c r="H15" s="163">
        <f>SUM(H16)</f>
        <v>17</v>
      </c>
      <c r="I15" s="163">
        <f>SUM(I16)</f>
        <v>4</v>
      </c>
      <c r="J15" s="163">
        <f>SUM(J16)</f>
        <v>4</v>
      </c>
      <c r="K15" s="163">
        <f>SUM(K16)</f>
        <v>3</v>
      </c>
      <c r="L15" s="169" t="s">
        <v>1</v>
      </c>
      <c r="M15" s="169" t="s">
        <v>1</v>
      </c>
      <c r="N15" s="163">
        <f>SUM(N16)</f>
        <v>570</v>
      </c>
      <c r="O15" s="163">
        <f>SUM(O16)</f>
        <v>61</v>
      </c>
      <c r="P15" s="163">
        <f>SUM(P16)</f>
        <v>67</v>
      </c>
      <c r="Q15" s="163">
        <f>SUM(Q16)</f>
        <v>132</v>
      </c>
      <c r="R15" s="163">
        <f>SUM(R16)</f>
        <v>310</v>
      </c>
      <c r="S15" s="163">
        <f>SUM(S16)</f>
        <v>800013</v>
      </c>
      <c r="T15" s="163">
        <f>SUM(T16)</f>
        <v>13542</v>
      </c>
      <c r="U15" s="163">
        <f>SUM(U16)</f>
        <v>216909</v>
      </c>
      <c r="V15" s="163">
        <f>SUM(V16)</f>
        <v>15910</v>
      </c>
    </row>
    <row r="16" spans="1:22" ht="18.75" customHeight="1">
      <c r="A16" s="162"/>
      <c r="B16" s="161" t="s">
        <v>88</v>
      </c>
      <c r="C16" s="160">
        <f>SUM(F16:M16)</f>
        <v>126</v>
      </c>
      <c r="D16" s="157">
        <v>40</v>
      </c>
      <c r="E16" s="157">
        <v>86</v>
      </c>
      <c r="F16" s="157">
        <v>75</v>
      </c>
      <c r="G16" s="157">
        <v>23</v>
      </c>
      <c r="H16" s="157">
        <v>17</v>
      </c>
      <c r="I16" s="157">
        <v>4</v>
      </c>
      <c r="J16" s="157">
        <v>4</v>
      </c>
      <c r="K16" s="159">
        <v>3</v>
      </c>
      <c r="L16" s="170" t="s">
        <v>1</v>
      </c>
      <c r="M16" s="170" t="s">
        <v>1</v>
      </c>
      <c r="N16" s="158">
        <f>SUM(O16:R16)</f>
        <v>570</v>
      </c>
      <c r="O16" s="157">
        <v>61</v>
      </c>
      <c r="P16" s="157">
        <v>67</v>
      </c>
      <c r="Q16" s="157">
        <v>132</v>
      </c>
      <c r="R16" s="157">
        <v>310</v>
      </c>
      <c r="S16" s="157">
        <v>800013</v>
      </c>
      <c r="T16" s="157">
        <v>13542</v>
      </c>
      <c r="U16" s="157">
        <v>216909</v>
      </c>
      <c r="V16" s="157">
        <v>15910</v>
      </c>
    </row>
    <row r="17" spans="1:22" ht="18.75" customHeight="1">
      <c r="A17" s="162"/>
      <c r="B17" s="161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2" ht="18.75" customHeight="1">
      <c r="A18" s="166"/>
      <c r="B18" s="165" t="s">
        <v>87</v>
      </c>
      <c r="C18" s="164">
        <f>SUM(C19:C20)</f>
        <v>723</v>
      </c>
      <c r="D18" s="163">
        <f>SUM(D19:D20)</f>
        <v>305</v>
      </c>
      <c r="E18" s="163">
        <f>SUM(E19:E20)</f>
        <v>418</v>
      </c>
      <c r="F18" s="163">
        <f>SUM(F19:F20)</f>
        <v>390</v>
      </c>
      <c r="G18" s="163">
        <f>SUM(G19:G20)</f>
        <v>185</v>
      </c>
      <c r="H18" s="163">
        <f>SUM(H19:H20)</f>
        <v>111</v>
      </c>
      <c r="I18" s="163">
        <f>SUM(I19:I20)</f>
        <v>30</v>
      </c>
      <c r="J18" s="163">
        <f>SUM(J19:J20)</f>
        <v>5</v>
      </c>
      <c r="K18" s="163">
        <f>SUM(K19:K20)</f>
        <v>2</v>
      </c>
      <c r="L18" s="169" t="s">
        <v>1</v>
      </c>
      <c r="M18" s="169" t="s">
        <v>1</v>
      </c>
      <c r="N18" s="163">
        <f>SUM(N19:N20)</f>
        <v>2604</v>
      </c>
      <c r="O18" s="163">
        <f>SUM(O19:O20)</f>
        <v>408</v>
      </c>
      <c r="P18" s="163">
        <f>SUM(P19:P20)</f>
        <v>242</v>
      </c>
      <c r="Q18" s="163">
        <f>SUM(Q19:Q20)</f>
        <v>1095</v>
      </c>
      <c r="R18" s="163">
        <f>SUM(R19:R20)</f>
        <v>859</v>
      </c>
      <c r="S18" s="163">
        <f>SUM(S19:S20)</f>
        <v>6408611</v>
      </c>
      <c r="T18" s="163">
        <f>SUM(T19:T20)</f>
        <v>334988</v>
      </c>
      <c r="U18" s="163">
        <f>SUM(U19:U20)</f>
        <v>791856</v>
      </c>
      <c r="V18" s="163">
        <f>SUM(V19:V20)</f>
        <v>54530</v>
      </c>
    </row>
    <row r="19" spans="1:22" ht="18.75" customHeight="1">
      <c r="A19" s="162"/>
      <c r="B19" s="161" t="s">
        <v>151</v>
      </c>
      <c r="C19" s="160">
        <f>SUM(F19:M19)</f>
        <v>675</v>
      </c>
      <c r="D19" s="157">
        <v>277</v>
      </c>
      <c r="E19" s="157">
        <v>398</v>
      </c>
      <c r="F19" s="157">
        <v>366</v>
      </c>
      <c r="G19" s="157">
        <v>176</v>
      </c>
      <c r="H19" s="157">
        <v>99</v>
      </c>
      <c r="I19" s="157">
        <v>28</v>
      </c>
      <c r="J19" s="159">
        <v>4</v>
      </c>
      <c r="K19" s="157">
        <v>2</v>
      </c>
      <c r="L19" s="170" t="s">
        <v>1</v>
      </c>
      <c r="M19" s="170" t="s">
        <v>1</v>
      </c>
      <c r="N19" s="158">
        <f>SUM(O19:R19)</f>
        <v>2404</v>
      </c>
      <c r="O19" s="157">
        <v>392</v>
      </c>
      <c r="P19" s="157">
        <v>228</v>
      </c>
      <c r="Q19" s="157">
        <v>1013</v>
      </c>
      <c r="R19" s="157">
        <v>771</v>
      </c>
      <c r="S19" s="157">
        <v>6064222</v>
      </c>
      <c r="T19" s="157">
        <v>321719</v>
      </c>
      <c r="U19" s="157">
        <v>766564</v>
      </c>
      <c r="V19" s="157">
        <v>52502</v>
      </c>
    </row>
    <row r="20" spans="1:22" ht="18.75" customHeight="1">
      <c r="A20" s="162"/>
      <c r="B20" s="182" t="s">
        <v>150</v>
      </c>
      <c r="C20" s="160">
        <f>SUM(F20:M20)</f>
        <v>48</v>
      </c>
      <c r="D20" s="157">
        <v>28</v>
      </c>
      <c r="E20" s="157">
        <v>20</v>
      </c>
      <c r="F20" s="157">
        <v>24</v>
      </c>
      <c r="G20" s="157">
        <v>9</v>
      </c>
      <c r="H20" s="157">
        <v>12</v>
      </c>
      <c r="I20" s="157">
        <v>2</v>
      </c>
      <c r="J20" s="157">
        <v>1</v>
      </c>
      <c r="K20" s="170" t="s">
        <v>1</v>
      </c>
      <c r="L20" s="170" t="s">
        <v>1</v>
      </c>
      <c r="M20" s="170" t="s">
        <v>1</v>
      </c>
      <c r="N20" s="158">
        <f>SUM(O20:R20)</f>
        <v>200</v>
      </c>
      <c r="O20" s="157">
        <v>16</v>
      </c>
      <c r="P20" s="157">
        <v>14</v>
      </c>
      <c r="Q20" s="157">
        <v>82</v>
      </c>
      <c r="R20" s="157">
        <v>88</v>
      </c>
      <c r="S20" s="157">
        <v>344389</v>
      </c>
      <c r="T20" s="157">
        <v>13269</v>
      </c>
      <c r="U20" s="157">
        <v>25292</v>
      </c>
      <c r="V20" s="157">
        <v>2028</v>
      </c>
    </row>
    <row r="21" spans="1:22" ht="18.75" customHeight="1">
      <c r="A21" s="162"/>
      <c r="B21" s="17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</row>
    <row r="22" spans="1:22" ht="18.75" customHeight="1">
      <c r="A22" s="166"/>
      <c r="B22" s="165" t="s">
        <v>86</v>
      </c>
      <c r="C22" s="179">
        <f>SUM(C23)</f>
        <v>49</v>
      </c>
      <c r="D22" s="177">
        <f>SUM(D23)</f>
        <v>20</v>
      </c>
      <c r="E22" s="177">
        <f>SUM(E23)</f>
        <v>29</v>
      </c>
      <c r="F22" s="177">
        <f>SUM(F23)</f>
        <v>18</v>
      </c>
      <c r="G22" s="177">
        <f>SUM(G23)</f>
        <v>16</v>
      </c>
      <c r="H22" s="177">
        <f>SUM(H23)</f>
        <v>10</v>
      </c>
      <c r="I22" s="177">
        <f>SUM(I23)</f>
        <v>3</v>
      </c>
      <c r="J22" s="177">
        <f>SUM(J23)</f>
        <v>1</v>
      </c>
      <c r="K22" s="177">
        <f>SUM(K23)</f>
        <v>1</v>
      </c>
      <c r="L22" s="178" t="s">
        <v>1</v>
      </c>
      <c r="M22" s="178" t="s">
        <v>1</v>
      </c>
      <c r="N22" s="177">
        <f>SUM(N23)</f>
        <v>243</v>
      </c>
      <c r="O22" s="177">
        <f>SUM(O23)</f>
        <v>19</v>
      </c>
      <c r="P22" s="177">
        <f>SUM(P23)</f>
        <v>17</v>
      </c>
      <c r="Q22" s="177">
        <f>SUM(Q23)</f>
        <v>81</v>
      </c>
      <c r="R22" s="177">
        <f>SUM(R23)</f>
        <v>126</v>
      </c>
      <c r="S22" s="177">
        <f>SUM(S23)</f>
        <v>406233</v>
      </c>
      <c r="T22" s="177">
        <f>SUM(T23)</f>
        <v>5625</v>
      </c>
      <c r="U22" s="177">
        <f>SUM(U23)</f>
        <v>128392</v>
      </c>
      <c r="V22" s="177">
        <f>SUM(V23)</f>
        <v>4973</v>
      </c>
    </row>
    <row r="23" spans="1:22" ht="18.75" customHeight="1">
      <c r="A23" s="162"/>
      <c r="B23" s="161" t="s">
        <v>86</v>
      </c>
      <c r="C23" s="160">
        <f>SUM(F23:M23)</f>
        <v>49</v>
      </c>
      <c r="D23" s="157">
        <v>20</v>
      </c>
      <c r="E23" s="157">
        <v>29</v>
      </c>
      <c r="F23" s="157">
        <v>18</v>
      </c>
      <c r="G23" s="157">
        <v>16</v>
      </c>
      <c r="H23" s="157">
        <v>10</v>
      </c>
      <c r="I23" s="157">
        <v>3</v>
      </c>
      <c r="J23" s="157">
        <v>1</v>
      </c>
      <c r="K23" s="157">
        <v>1</v>
      </c>
      <c r="L23" s="170" t="s">
        <v>1</v>
      </c>
      <c r="M23" s="170" t="s">
        <v>1</v>
      </c>
      <c r="N23" s="158">
        <f>SUM(O23:R23)</f>
        <v>243</v>
      </c>
      <c r="O23" s="157">
        <v>19</v>
      </c>
      <c r="P23" s="157">
        <v>17</v>
      </c>
      <c r="Q23" s="157">
        <v>81</v>
      </c>
      <c r="R23" s="157">
        <v>126</v>
      </c>
      <c r="S23" s="157">
        <v>406233</v>
      </c>
      <c r="T23" s="157">
        <v>5625</v>
      </c>
      <c r="U23" s="157">
        <v>128392</v>
      </c>
      <c r="V23" s="157">
        <v>4973</v>
      </c>
    </row>
    <row r="24" spans="1:22" ht="18.75" customHeight="1">
      <c r="A24" s="162"/>
      <c r="B24" s="17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</row>
    <row r="25" spans="1:22" ht="18.75" customHeight="1">
      <c r="A25" s="175" t="s">
        <v>149</v>
      </c>
      <c r="B25" s="174"/>
      <c r="C25" s="164">
        <f>SUM(C27,C31,C36,C40,C45,C50,C53,C56,C60)</f>
        <v>4828</v>
      </c>
      <c r="D25" s="163">
        <f>SUM(D27,D31,D36,D40,D45,D50,D53,D56,D60)</f>
        <v>2114</v>
      </c>
      <c r="E25" s="163">
        <f>SUM(E27,E31,E36,E40,E45,E50,E53,E56,E60)</f>
        <v>2714</v>
      </c>
      <c r="F25" s="163">
        <f>SUM(F27,F31,F36,F40,F45,F50,F53,F56,F60)</f>
        <v>2216</v>
      </c>
      <c r="G25" s="163">
        <f>SUM(G27,G31,G36,G40,G45,G50,G53,G56,G60)</f>
        <v>1289</v>
      </c>
      <c r="H25" s="163">
        <f>SUM(H27,H31,H36,H40,H45,H50,H53,H56,H60)</f>
        <v>856</v>
      </c>
      <c r="I25" s="163">
        <f>SUM(I27,I31,I36,I40,I45,I50,I53,I56,I60)</f>
        <v>335</v>
      </c>
      <c r="J25" s="163">
        <f>SUM(J27,J31,J36,J40,J45,J50,J53,J56,J60)</f>
        <v>80</v>
      </c>
      <c r="K25" s="163">
        <f>SUM(K27,K31,K36,K40,K45,K50,K53,K56,K60)</f>
        <v>36</v>
      </c>
      <c r="L25" s="163">
        <f>SUM(L27,L31,L36,L40,L45,L50,L53,L56,L60)</f>
        <v>11</v>
      </c>
      <c r="M25" s="163">
        <f>SUM(M27,M31,M36,M40,M45,M50,M53,M56,M60)</f>
        <v>5</v>
      </c>
      <c r="N25" s="163">
        <f>SUM(N27,N31,N36,N40,N45,N50,N53,N56,N60)</f>
        <v>22233</v>
      </c>
      <c r="O25" s="163">
        <f>SUM(O27,O31,O36,O40,O45,O50,O53,O56,O60)</f>
        <v>1928</v>
      </c>
      <c r="P25" s="163">
        <f>SUM(P27,P31,P36,P40,P45,P50,P53,P56,P60)</f>
        <v>2044</v>
      </c>
      <c r="Q25" s="163">
        <f>SUM(Q27,Q31,Q36,Q40,Q45,Q50,Q53,Q56,Q60)</f>
        <v>8469</v>
      </c>
      <c r="R25" s="163">
        <f>SUM(R27,R31,R36,R40,R45,R50,R53,R56,R60)</f>
        <v>9792</v>
      </c>
      <c r="S25" s="163">
        <f>SUM(S27,S31,S36,S40,S45,S50,S53,S56,S60)</f>
        <v>39193263</v>
      </c>
      <c r="T25" s="163">
        <f>SUM(T27,T31,T36,T40,T45,T50,T53,T56,T60)</f>
        <v>1142491</v>
      </c>
      <c r="U25" s="163">
        <f>SUM(U27,U31,U36,U40,U45,U50,U53,U56,U60)</f>
        <v>5829003</v>
      </c>
      <c r="V25" s="163">
        <f>SUM(V27,V31,V36,V40,V45,V50,V53,V56,V60)</f>
        <v>349501</v>
      </c>
    </row>
    <row r="26" spans="1:22" ht="18.75" customHeight="1">
      <c r="A26" s="166"/>
      <c r="B26" s="173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</row>
    <row r="27" spans="1:22" ht="18.75" customHeight="1">
      <c r="A27" s="166"/>
      <c r="B27" s="165" t="s">
        <v>85</v>
      </c>
      <c r="C27" s="164">
        <f>SUM(C28:C29)</f>
        <v>764</v>
      </c>
      <c r="D27" s="163">
        <f>SUM(D28:D29)</f>
        <v>245</v>
      </c>
      <c r="E27" s="163">
        <f>SUM(E28:E29)</f>
        <v>519</v>
      </c>
      <c r="F27" s="163">
        <f>SUM(F28:F29)</f>
        <v>457</v>
      </c>
      <c r="G27" s="163">
        <f>SUM(G28:G29)</f>
        <v>193</v>
      </c>
      <c r="H27" s="163">
        <f>SUM(H28:H29)</f>
        <v>82</v>
      </c>
      <c r="I27" s="163">
        <f>SUM(I28:I29)</f>
        <v>24</v>
      </c>
      <c r="J27" s="163">
        <f>SUM(J28:J29)</f>
        <v>4</v>
      </c>
      <c r="K27" s="163">
        <f>SUM(K28:K29)</f>
        <v>4</v>
      </c>
      <c r="L27" s="169" t="s">
        <v>1</v>
      </c>
      <c r="M27" s="169" t="s">
        <v>1</v>
      </c>
      <c r="N27" s="163">
        <f>SUM(N28:N29)</f>
        <v>2421</v>
      </c>
      <c r="O27" s="163">
        <f>SUM(O28:O29)</f>
        <v>241</v>
      </c>
      <c r="P27" s="163">
        <f>SUM(P28:P29)</f>
        <v>450</v>
      </c>
      <c r="Q27" s="163">
        <f>SUM(Q28:Q29)</f>
        <v>381</v>
      </c>
      <c r="R27" s="163">
        <f>SUM(R28:R29)</f>
        <v>1349</v>
      </c>
      <c r="S27" s="163">
        <f>SUM(S28:S29)</f>
        <v>3399903</v>
      </c>
      <c r="T27" s="163">
        <f>SUM(T28:T29)</f>
        <v>19218</v>
      </c>
      <c r="U27" s="163">
        <f>SUM(U28:U29)</f>
        <v>746993</v>
      </c>
      <c r="V27" s="163">
        <f>SUM(V28:V29)</f>
        <v>55810</v>
      </c>
    </row>
    <row r="28" spans="1:22" ht="18.75" customHeight="1">
      <c r="A28" s="162"/>
      <c r="B28" s="161" t="s">
        <v>148</v>
      </c>
      <c r="C28" s="160">
        <f>SUM(F28:M28)</f>
        <v>471</v>
      </c>
      <c r="D28" s="157">
        <v>170</v>
      </c>
      <c r="E28" s="157">
        <v>301</v>
      </c>
      <c r="F28" s="157">
        <v>264</v>
      </c>
      <c r="G28" s="157">
        <v>133</v>
      </c>
      <c r="H28" s="157">
        <v>57</v>
      </c>
      <c r="I28" s="157">
        <v>17</v>
      </c>
      <c r="J28" s="170" t="s">
        <v>1</v>
      </c>
      <c r="K28" s="170" t="s">
        <v>1</v>
      </c>
      <c r="L28" s="170" t="s">
        <v>1</v>
      </c>
      <c r="M28" s="170" t="s">
        <v>1</v>
      </c>
      <c r="N28" s="158">
        <f>SUM(O28:R28)</f>
        <v>1450</v>
      </c>
      <c r="O28" s="157">
        <v>189</v>
      </c>
      <c r="P28" s="157">
        <v>243</v>
      </c>
      <c r="Q28" s="157">
        <v>297</v>
      </c>
      <c r="R28" s="157">
        <v>721</v>
      </c>
      <c r="S28" s="157">
        <v>2378052</v>
      </c>
      <c r="T28" s="157">
        <v>8529</v>
      </c>
      <c r="U28" s="157">
        <v>528073</v>
      </c>
      <c r="V28" s="157">
        <v>35851</v>
      </c>
    </row>
    <row r="29" spans="1:22" ht="18.75" customHeight="1">
      <c r="A29" s="162"/>
      <c r="B29" s="161" t="s">
        <v>147</v>
      </c>
      <c r="C29" s="160">
        <f>SUM(F29:M29)</f>
        <v>293</v>
      </c>
      <c r="D29" s="157">
        <v>75</v>
      </c>
      <c r="E29" s="157">
        <v>218</v>
      </c>
      <c r="F29" s="157">
        <v>193</v>
      </c>
      <c r="G29" s="157">
        <v>60</v>
      </c>
      <c r="H29" s="157">
        <v>25</v>
      </c>
      <c r="I29" s="157">
        <v>7</v>
      </c>
      <c r="J29" s="157">
        <v>4</v>
      </c>
      <c r="K29" s="157">
        <v>4</v>
      </c>
      <c r="L29" s="170" t="s">
        <v>1</v>
      </c>
      <c r="M29" s="170" t="s">
        <v>1</v>
      </c>
      <c r="N29" s="158">
        <f>SUM(O29:R29)</f>
        <v>971</v>
      </c>
      <c r="O29" s="157">
        <v>52</v>
      </c>
      <c r="P29" s="157">
        <v>207</v>
      </c>
      <c r="Q29" s="157">
        <v>84</v>
      </c>
      <c r="R29" s="157">
        <v>628</v>
      </c>
      <c r="S29" s="157">
        <v>1021851</v>
      </c>
      <c r="T29" s="157">
        <v>10689</v>
      </c>
      <c r="U29" s="157">
        <v>218920</v>
      </c>
      <c r="V29" s="157">
        <v>19959</v>
      </c>
    </row>
    <row r="30" spans="1:22" ht="18.75" customHeight="1">
      <c r="A30" s="162"/>
      <c r="B30" s="161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22" ht="18.75" customHeight="1">
      <c r="A31" s="166"/>
      <c r="B31" s="165" t="s">
        <v>146</v>
      </c>
      <c r="C31" s="164">
        <f>SUM(C32:C34)</f>
        <v>167</v>
      </c>
      <c r="D31" s="163">
        <f>SUM(D32:D34)</f>
        <v>92</v>
      </c>
      <c r="E31" s="163">
        <f>SUM(E32:E34)</f>
        <v>75</v>
      </c>
      <c r="F31" s="163">
        <f>SUM(F32:F34)</f>
        <v>55</v>
      </c>
      <c r="G31" s="163">
        <f>SUM(G32:G34)</f>
        <v>48</v>
      </c>
      <c r="H31" s="163">
        <f>SUM(H32:H34)</f>
        <v>48</v>
      </c>
      <c r="I31" s="163">
        <f>SUM(I32:I34)</f>
        <v>12</v>
      </c>
      <c r="J31" s="163">
        <f>SUM(J32:J34)</f>
        <v>3</v>
      </c>
      <c r="K31" s="169" t="s">
        <v>1</v>
      </c>
      <c r="L31" s="163">
        <f>SUM(L32:L34)</f>
        <v>1</v>
      </c>
      <c r="M31" s="169" t="s">
        <v>1</v>
      </c>
      <c r="N31" s="163">
        <f>SUM(N32:N34)</f>
        <v>888</v>
      </c>
      <c r="O31" s="163">
        <f>SUM(O32:O34)</f>
        <v>61</v>
      </c>
      <c r="P31" s="163">
        <f>SUM(P32:P34)</f>
        <v>50</v>
      </c>
      <c r="Q31" s="163">
        <f>SUM(Q32:Q34)</f>
        <v>467</v>
      </c>
      <c r="R31" s="163">
        <f>SUM(R32:R34)</f>
        <v>310</v>
      </c>
      <c r="S31" s="163">
        <f>SUM(S32:S34)</f>
        <v>2125849</v>
      </c>
      <c r="T31" s="163">
        <f>SUM(T32:T34)</f>
        <v>83421</v>
      </c>
      <c r="U31" s="163">
        <f>SUM(U32:U34)</f>
        <v>400329</v>
      </c>
      <c r="V31" s="163">
        <f>SUM(V32:V34)</f>
        <v>26525</v>
      </c>
    </row>
    <row r="32" spans="1:22" ht="18.75" customHeight="1">
      <c r="A32" s="162"/>
      <c r="B32" s="161" t="s">
        <v>145</v>
      </c>
      <c r="C32" s="160">
        <f>SUM(F32:M32)</f>
        <v>76</v>
      </c>
      <c r="D32" s="157">
        <v>48</v>
      </c>
      <c r="E32" s="157">
        <v>28</v>
      </c>
      <c r="F32" s="157">
        <v>21</v>
      </c>
      <c r="G32" s="157">
        <v>18</v>
      </c>
      <c r="H32" s="157">
        <v>26</v>
      </c>
      <c r="I32" s="157">
        <v>9</v>
      </c>
      <c r="J32" s="157">
        <v>2</v>
      </c>
      <c r="K32" s="170" t="s">
        <v>1</v>
      </c>
      <c r="L32" s="170" t="s">
        <v>1</v>
      </c>
      <c r="M32" s="170" t="s">
        <v>1</v>
      </c>
      <c r="N32" s="158">
        <f>SUM(O32:R32)</f>
        <v>451</v>
      </c>
      <c r="O32" s="157">
        <v>26</v>
      </c>
      <c r="P32" s="157">
        <v>8</v>
      </c>
      <c r="Q32" s="157">
        <v>293</v>
      </c>
      <c r="R32" s="157">
        <v>124</v>
      </c>
      <c r="S32" s="157">
        <v>1156178</v>
      </c>
      <c r="T32" s="157">
        <v>75513</v>
      </c>
      <c r="U32" s="157">
        <v>280372</v>
      </c>
      <c r="V32" s="157">
        <v>10293</v>
      </c>
    </row>
    <row r="33" spans="1:22" ht="18.75" customHeight="1">
      <c r="A33" s="162"/>
      <c r="B33" s="161" t="s">
        <v>144</v>
      </c>
      <c r="C33" s="160">
        <f>SUM(F33:M33)</f>
        <v>36</v>
      </c>
      <c r="D33" s="157">
        <v>7</v>
      </c>
      <c r="E33" s="157">
        <v>29</v>
      </c>
      <c r="F33" s="157">
        <v>21</v>
      </c>
      <c r="G33" s="157">
        <v>12</v>
      </c>
      <c r="H33" s="157">
        <v>3</v>
      </c>
      <c r="I33" s="170" t="s">
        <v>1</v>
      </c>
      <c r="J33" s="170" t="s">
        <v>1</v>
      </c>
      <c r="K33" s="170" t="s">
        <v>1</v>
      </c>
      <c r="L33" s="170" t="s">
        <v>1</v>
      </c>
      <c r="M33" s="170" t="s">
        <v>1</v>
      </c>
      <c r="N33" s="158">
        <f>SUM(O33:R33)</f>
        <v>94</v>
      </c>
      <c r="O33" s="157">
        <v>20</v>
      </c>
      <c r="P33" s="157">
        <v>30</v>
      </c>
      <c r="Q33" s="157">
        <v>11</v>
      </c>
      <c r="R33" s="157">
        <v>33</v>
      </c>
      <c r="S33" s="157">
        <v>84225</v>
      </c>
      <c r="T33" s="157">
        <v>1287</v>
      </c>
      <c r="U33" s="157">
        <v>14838</v>
      </c>
      <c r="V33" s="157">
        <v>3535</v>
      </c>
    </row>
    <row r="34" spans="1:22" ht="18.75" customHeight="1">
      <c r="A34" s="162"/>
      <c r="B34" s="161" t="s">
        <v>143</v>
      </c>
      <c r="C34" s="160">
        <f>SUM(F34:M34)</f>
        <v>55</v>
      </c>
      <c r="D34" s="157">
        <v>37</v>
      </c>
      <c r="E34" s="157">
        <v>18</v>
      </c>
      <c r="F34" s="157">
        <v>13</v>
      </c>
      <c r="G34" s="157">
        <v>18</v>
      </c>
      <c r="H34" s="157">
        <v>19</v>
      </c>
      <c r="I34" s="157">
        <v>3</v>
      </c>
      <c r="J34" s="159">
        <v>1</v>
      </c>
      <c r="K34" s="170" t="s">
        <v>1</v>
      </c>
      <c r="L34" s="159">
        <v>1</v>
      </c>
      <c r="M34" s="170" t="s">
        <v>1</v>
      </c>
      <c r="N34" s="158">
        <f>SUM(O34:R34)</f>
        <v>343</v>
      </c>
      <c r="O34" s="157">
        <v>15</v>
      </c>
      <c r="P34" s="157">
        <v>12</v>
      </c>
      <c r="Q34" s="157">
        <v>163</v>
      </c>
      <c r="R34" s="157">
        <v>153</v>
      </c>
      <c r="S34" s="157">
        <v>885446</v>
      </c>
      <c r="T34" s="157">
        <v>6621</v>
      </c>
      <c r="U34" s="157">
        <v>105119</v>
      </c>
      <c r="V34" s="157">
        <v>12697</v>
      </c>
    </row>
    <row r="35" spans="1:22" ht="18.75" customHeight="1">
      <c r="A35" s="162"/>
      <c r="B35" s="161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</row>
    <row r="36" spans="1:22" ht="18.75" customHeight="1">
      <c r="A36" s="171"/>
      <c r="B36" s="165" t="s">
        <v>142</v>
      </c>
      <c r="C36" s="164">
        <f>SUM(C37:C38)</f>
        <v>862</v>
      </c>
      <c r="D36" s="163">
        <f>SUM(D37:D38)</f>
        <v>702</v>
      </c>
      <c r="E36" s="163">
        <f>SUM(E37:E38)</f>
        <v>160</v>
      </c>
      <c r="F36" s="163">
        <f>SUM(F37:F38)</f>
        <v>122</v>
      </c>
      <c r="G36" s="163">
        <f>SUM(G37:G38)</f>
        <v>357</v>
      </c>
      <c r="H36" s="163">
        <f>SUM(H37:H38)</f>
        <v>309</v>
      </c>
      <c r="I36" s="163">
        <f>SUM(I37:I38)</f>
        <v>66</v>
      </c>
      <c r="J36" s="163">
        <f>SUM(J37:J38)</f>
        <v>5</v>
      </c>
      <c r="K36" s="163">
        <f>SUM(K37:K38)</f>
        <v>1</v>
      </c>
      <c r="L36" s="163">
        <f>SUM(L37:L38)</f>
        <v>2</v>
      </c>
      <c r="M36" s="169" t="s">
        <v>1</v>
      </c>
      <c r="N36" s="163">
        <f>SUM(N37:N38)</f>
        <v>4450</v>
      </c>
      <c r="O36" s="163">
        <f>SUM(O37:O38)</f>
        <v>165</v>
      </c>
      <c r="P36" s="163">
        <f>SUM(P37:P38)</f>
        <v>114</v>
      </c>
      <c r="Q36" s="163">
        <f>SUM(Q37:Q38)</f>
        <v>2771</v>
      </c>
      <c r="R36" s="163">
        <f>SUM(R37:R38)</f>
        <v>1400</v>
      </c>
      <c r="S36" s="163">
        <f>SUM(S37:S38)</f>
        <v>14627540</v>
      </c>
      <c r="T36" s="163">
        <f>SUM(T37:T38)</f>
        <v>536548</v>
      </c>
      <c r="U36" s="163">
        <f>SUM(U37:U38)</f>
        <v>398526</v>
      </c>
      <c r="V36" s="163">
        <f>SUM(V37:V38)</f>
        <v>12601</v>
      </c>
    </row>
    <row r="37" spans="1:22" ht="18.75" customHeight="1">
      <c r="A37" s="162"/>
      <c r="B37" s="161" t="s">
        <v>141</v>
      </c>
      <c r="C37" s="160">
        <f>SUM(F37:M37)</f>
        <v>603</v>
      </c>
      <c r="D37" s="157">
        <v>568</v>
      </c>
      <c r="E37" s="157">
        <v>35</v>
      </c>
      <c r="F37" s="157">
        <v>42</v>
      </c>
      <c r="G37" s="157">
        <v>264</v>
      </c>
      <c r="H37" s="157">
        <v>248</v>
      </c>
      <c r="I37" s="157">
        <v>45</v>
      </c>
      <c r="J37" s="157">
        <v>2</v>
      </c>
      <c r="K37" s="170" t="s">
        <v>1</v>
      </c>
      <c r="L37" s="159">
        <v>2</v>
      </c>
      <c r="M37" s="170" t="s">
        <v>1</v>
      </c>
      <c r="N37" s="158">
        <f>SUM(O37:R37)</f>
        <v>3218</v>
      </c>
      <c r="O37" s="157">
        <v>33</v>
      </c>
      <c r="P37" s="157">
        <v>19</v>
      </c>
      <c r="Q37" s="157">
        <v>2163</v>
      </c>
      <c r="R37" s="157">
        <v>1003</v>
      </c>
      <c r="S37" s="157">
        <v>12389788</v>
      </c>
      <c r="T37" s="157">
        <v>407829</v>
      </c>
      <c r="U37" s="157">
        <v>299531</v>
      </c>
      <c r="V37" s="159" t="s">
        <v>1</v>
      </c>
    </row>
    <row r="38" spans="1:22" ht="18.75" customHeight="1">
      <c r="A38" s="162"/>
      <c r="B38" s="161" t="s">
        <v>140</v>
      </c>
      <c r="C38" s="160">
        <f>SUM(F38:M38)</f>
        <v>259</v>
      </c>
      <c r="D38" s="157">
        <v>134</v>
      </c>
      <c r="E38" s="157">
        <v>125</v>
      </c>
      <c r="F38" s="157">
        <v>80</v>
      </c>
      <c r="G38" s="157">
        <v>93</v>
      </c>
      <c r="H38" s="157">
        <v>61</v>
      </c>
      <c r="I38" s="157">
        <v>21</v>
      </c>
      <c r="J38" s="157">
        <v>3</v>
      </c>
      <c r="K38" s="157">
        <v>1</v>
      </c>
      <c r="L38" s="170" t="s">
        <v>1</v>
      </c>
      <c r="M38" s="170" t="s">
        <v>1</v>
      </c>
      <c r="N38" s="158">
        <f>SUM(O38:R38)</f>
        <v>1232</v>
      </c>
      <c r="O38" s="157">
        <v>132</v>
      </c>
      <c r="P38" s="157">
        <v>95</v>
      </c>
      <c r="Q38" s="157">
        <v>608</v>
      </c>
      <c r="R38" s="157">
        <v>397</v>
      </c>
      <c r="S38" s="157">
        <v>2237752</v>
      </c>
      <c r="T38" s="157">
        <v>128719</v>
      </c>
      <c r="U38" s="157">
        <v>98995</v>
      </c>
      <c r="V38" s="157">
        <v>12601</v>
      </c>
    </row>
    <row r="39" spans="1:22" ht="18.75" customHeight="1">
      <c r="A39" s="162"/>
      <c r="B39" s="161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2" ht="18.75" customHeight="1">
      <c r="A40" s="166"/>
      <c r="B40" s="165" t="s">
        <v>82</v>
      </c>
      <c r="C40" s="164">
        <f>SUM(C41:C43)</f>
        <v>820</v>
      </c>
      <c r="D40" s="163">
        <f>SUM(D41:D43)</f>
        <v>250</v>
      </c>
      <c r="E40" s="163">
        <f>SUM(E41:E43)</f>
        <v>570</v>
      </c>
      <c r="F40" s="163">
        <f>SUM(F41:F43)</f>
        <v>286</v>
      </c>
      <c r="G40" s="163">
        <f>SUM(G41:G43)</f>
        <v>162</v>
      </c>
      <c r="H40" s="163">
        <f>SUM(H41:H43)</f>
        <v>156</v>
      </c>
      <c r="I40" s="163">
        <f>SUM(I41:I43)</f>
        <v>141</v>
      </c>
      <c r="J40" s="163">
        <f>SUM(J41:J43)</f>
        <v>49</v>
      </c>
      <c r="K40" s="163">
        <f>SUM(K41:K43)</f>
        <v>19</v>
      </c>
      <c r="L40" s="163">
        <f>SUM(L41:L43)</f>
        <v>3</v>
      </c>
      <c r="M40" s="163">
        <f>SUM(M41:M43)</f>
        <v>4</v>
      </c>
      <c r="N40" s="163">
        <f>SUM(N41:N43)</f>
        <v>6588</v>
      </c>
      <c r="O40" s="163">
        <f>SUM(O41:O43)</f>
        <v>502</v>
      </c>
      <c r="P40" s="163">
        <f>SUM(P41:P43)</f>
        <v>470</v>
      </c>
      <c r="Q40" s="163">
        <f>SUM(Q41:Q43)</f>
        <v>2421</v>
      </c>
      <c r="R40" s="163">
        <f>SUM(R41:R43)</f>
        <v>3195</v>
      </c>
      <c r="S40" s="163">
        <f>SUM(S41:S43)</f>
        <v>4916117</v>
      </c>
      <c r="T40" s="163">
        <f>SUM(T41:T43)</f>
        <v>208070</v>
      </c>
      <c r="U40" s="163">
        <f>SUM(U41:U43)</f>
        <v>858659</v>
      </c>
      <c r="V40" s="163">
        <f>SUM(V41:V43)</f>
        <v>53125</v>
      </c>
    </row>
    <row r="41" spans="1:22" ht="18.75" customHeight="1">
      <c r="A41" s="162"/>
      <c r="B41" s="161" t="s">
        <v>139</v>
      </c>
      <c r="C41" s="160">
        <f>SUM(F41:M41)</f>
        <v>276</v>
      </c>
      <c r="D41" s="157">
        <v>136</v>
      </c>
      <c r="E41" s="157">
        <v>140</v>
      </c>
      <c r="F41" s="157">
        <v>107</v>
      </c>
      <c r="G41" s="157">
        <v>80</v>
      </c>
      <c r="H41" s="157">
        <v>54</v>
      </c>
      <c r="I41" s="157">
        <v>22</v>
      </c>
      <c r="J41" s="157">
        <v>8</v>
      </c>
      <c r="K41" s="157">
        <v>4</v>
      </c>
      <c r="L41" s="157">
        <v>1</v>
      </c>
      <c r="M41" s="170" t="s">
        <v>1</v>
      </c>
      <c r="N41" s="158">
        <f>SUM(O41:R41)</f>
        <v>1466</v>
      </c>
      <c r="O41" s="157">
        <v>105</v>
      </c>
      <c r="P41" s="157">
        <v>97</v>
      </c>
      <c r="Q41" s="157">
        <v>454</v>
      </c>
      <c r="R41" s="157">
        <v>810</v>
      </c>
      <c r="S41" s="157">
        <v>2805755</v>
      </c>
      <c r="T41" s="157">
        <v>37746</v>
      </c>
      <c r="U41" s="157">
        <v>695829</v>
      </c>
      <c r="V41" s="157">
        <v>41532</v>
      </c>
    </row>
    <row r="42" spans="1:22" ht="18.75" customHeight="1">
      <c r="A42" s="162"/>
      <c r="B42" s="161" t="s">
        <v>138</v>
      </c>
      <c r="C42" s="160">
        <f>SUM(F42:M42)</f>
        <v>345</v>
      </c>
      <c r="D42" s="157">
        <v>64</v>
      </c>
      <c r="E42" s="157">
        <v>281</v>
      </c>
      <c r="F42" s="157">
        <v>55</v>
      </c>
      <c r="G42" s="157">
        <v>41</v>
      </c>
      <c r="H42" s="157">
        <v>80</v>
      </c>
      <c r="I42" s="157">
        <v>110</v>
      </c>
      <c r="J42" s="157">
        <v>38</v>
      </c>
      <c r="K42" s="157">
        <v>15</v>
      </c>
      <c r="L42" s="157">
        <v>2</v>
      </c>
      <c r="M42" s="157">
        <v>4</v>
      </c>
      <c r="N42" s="158">
        <f>SUM(O42:R42)</f>
        <v>4488</v>
      </c>
      <c r="O42" s="157">
        <v>300</v>
      </c>
      <c r="P42" s="157">
        <v>255</v>
      </c>
      <c r="Q42" s="157">
        <v>1821</v>
      </c>
      <c r="R42" s="157">
        <v>2112</v>
      </c>
      <c r="S42" s="157">
        <v>1362301</v>
      </c>
      <c r="T42" s="157">
        <v>152800</v>
      </c>
      <c r="U42" s="157">
        <v>10758</v>
      </c>
      <c r="V42" s="159" t="s">
        <v>1</v>
      </c>
    </row>
    <row r="43" spans="1:22" ht="18.75" customHeight="1">
      <c r="A43" s="162"/>
      <c r="B43" s="161" t="s">
        <v>137</v>
      </c>
      <c r="C43" s="160">
        <f>SUM(F43:M43)</f>
        <v>199</v>
      </c>
      <c r="D43" s="157">
        <v>50</v>
      </c>
      <c r="E43" s="157">
        <v>149</v>
      </c>
      <c r="F43" s="157">
        <v>124</v>
      </c>
      <c r="G43" s="157">
        <v>41</v>
      </c>
      <c r="H43" s="157">
        <v>22</v>
      </c>
      <c r="I43" s="157">
        <v>9</v>
      </c>
      <c r="J43" s="159">
        <v>3</v>
      </c>
      <c r="K43" s="170" t="s">
        <v>1</v>
      </c>
      <c r="L43" s="170" t="s">
        <v>1</v>
      </c>
      <c r="M43" s="170" t="s">
        <v>1</v>
      </c>
      <c r="N43" s="158">
        <f>SUM(O43:R43)</f>
        <v>634</v>
      </c>
      <c r="O43" s="157">
        <v>97</v>
      </c>
      <c r="P43" s="157">
        <v>118</v>
      </c>
      <c r="Q43" s="157">
        <v>146</v>
      </c>
      <c r="R43" s="157">
        <v>273</v>
      </c>
      <c r="S43" s="157">
        <v>748061</v>
      </c>
      <c r="T43" s="157">
        <v>17524</v>
      </c>
      <c r="U43" s="157">
        <v>152072</v>
      </c>
      <c r="V43" s="157">
        <v>11593</v>
      </c>
    </row>
    <row r="44" spans="1:22" ht="18.75" customHeight="1">
      <c r="A44" s="162"/>
      <c r="B44" s="16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</row>
    <row r="45" spans="1:22" ht="18.75" customHeight="1">
      <c r="A45" s="166"/>
      <c r="B45" s="224" t="s">
        <v>136</v>
      </c>
      <c r="C45" s="164">
        <f>SUM(C46:C48)</f>
        <v>370</v>
      </c>
      <c r="D45" s="163">
        <f>SUM(D46:D48)</f>
        <v>182</v>
      </c>
      <c r="E45" s="163">
        <f>SUM(E46:E48)</f>
        <v>188</v>
      </c>
      <c r="F45" s="163">
        <f>SUM(F46:F48)</f>
        <v>199</v>
      </c>
      <c r="G45" s="163">
        <f>SUM(G46:G48)</f>
        <v>100</v>
      </c>
      <c r="H45" s="163">
        <f>SUM(H46:H48)</f>
        <v>46</v>
      </c>
      <c r="I45" s="163">
        <f>SUM(I46:I48)</f>
        <v>18</v>
      </c>
      <c r="J45" s="163">
        <f>SUM(J46:J48)</f>
        <v>4</v>
      </c>
      <c r="K45" s="163">
        <f>SUM(K46:K48)</f>
        <v>2</v>
      </c>
      <c r="L45" s="163">
        <f>SUM(L46:L48)</f>
        <v>1</v>
      </c>
      <c r="M45" s="169" t="s">
        <v>1</v>
      </c>
      <c r="N45" s="163">
        <f>SUM(N46:N48)</f>
        <v>1397</v>
      </c>
      <c r="O45" s="163">
        <f>SUM(O46:O48)</f>
        <v>142</v>
      </c>
      <c r="P45" s="163">
        <f>SUM(P46:P48)</f>
        <v>118</v>
      </c>
      <c r="Q45" s="163">
        <f>SUM(Q46:Q48)</f>
        <v>537</v>
      </c>
      <c r="R45" s="163">
        <f>SUM(R46:R48)</f>
        <v>600</v>
      </c>
      <c r="S45" s="163">
        <f>SUM(S46:S48)</f>
        <v>3095784</v>
      </c>
      <c r="T45" s="163">
        <f>SUM(T46:T48)</f>
        <v>71151</v>
      </c>
      <c r="U45" s="163">
        <f>SUM(U46:U48)</f>
        <v>788887</v>
      </c>
      <c r="V45" s="163">
        <f>SUM(V46:V48)</f>
        <v>54357</v>
      </c>
    </row>
    <row r="46" spans="1:22" ht="18.75" customHeight="1">
      <c r="A46" s="162"/>
      <c r="B46" s="161" t="s">
        <v>135</v>
      </c>
      <c r="C46" s="160">
        <f>SUM(F46:M46)</f>
        <v>186</v>
      </c>
      <c r="D46" s="157">
        <v>83</v>
      </c>
      <c r="E46" s="157">
        <v>103</v>
      </c>
      <c r="F46" s="157">
        <v>106</v>
      </c>
      <c r="G46" s="157">
        <v>48</v>
      </c>
      <c r="H46" s="157">
        <v>22</v>
      </c>
      <c r="I46" s="157">
        <v>7</v>
      </c>
      <c r="J46" s="157">
        <v>3</v>
      </c>
      <c r="K46" s="159" t="s">
        <v>1</v>
      </c>
      <c r="L46" s="159" t="s">
        <v>1</v>
      </c>
      <c r="M46" s="159" t="s">
        <v>1</v>
      </c>
      <c r="N46" s="158">
        <f>SUM(O46:R46)</f>
        <v>635</v>
      </c>
      <c r="O46" s="157">
        <v>81</v>
      </c>
      <c r="P46" s="157">
        <v>69</v>
      </c>
      <c r="Q46" s="157">
        <v>253</v>
      </c>
      <c r="R46" s="157">
        <v>232</v>
      </c>
      <c r="S46" s="157">
        <v>1612650</v>
      </c>
      <c r="T46" s="157">
        <v>18039</v>
      </c>
      <c r="U46" s="157">
        <v>412796</v>
      </c>
      <c r="V46" s="157">
        <v>28077</v>
      </c>
    </row>
    <row r="47" spans="1:22" ht="18.75" customHeight="1">
      <c r="A47" s="162"/>
      <c r="B47" s="161" t="s">
        <v>134</v>
      </c>
      <c r="C47" s="160">
        <f>SUM(F47:M47)</f>
        <v>117</v>
      </c>
      <c r="D47" s="157">
        <v>58</v>
      </c>
      <c r="E47" s="157">
        <v>59</v>
      </c>
      <c r="F47" s="157">
        <v>65</v>
      </c>
      <c r="G47" s="157">
        <v>35</v>
      </c>
      <c r="H47" s="157">
        <v>14</v>
      </c>
      <c r="I47" s="157">
        <v>2</v>
      </c>
      <c r="J47" s="159">
        <v>1</v>
      </c>
      <c r="K47" s="159" t="s">
        <v>1</v>
      </c>
      <c r="L47" s="159" t="s">
        <v>1</v>
      </c>
      <c r="M47" s="159" t="s">
        <v>1</v>
      </c>
      <c r="N47" s="158">
        <f>SUM(O47:R47)</f>
        <v>352</v>
      </c>
      <c r="O47" s="157">
        <v>40</v>
      </c>
      <c r="P47" s="157">
        <v>36</v>
      </c>
      <c r="Q47" s="157">
        <v>116</v>
      </c>
      <c r="R47" s="157">
        <v>160</v>
      </c>
      <c r="S47" s="157">
        <v>835234</v>
      </c>
      <c r="T47" s="157">
        <v>2942</v>
      </c>
      <c r="U47" s="157">
        <v>189277</v>
      </c>
      <c r="V47" s="157">
        <v>17265</v>
      </c>
    </row>
    <row r="48" spans="1:22" ht="18.75" customHeight="1">
      <c r="A48" s="162"/>
      <c r="B48" s="161" t="s">
        <v>133</v>
      </c>
      <c r="C48" s="160">
        <f>SUM(F48:M48)</f>
        <v>67</v>
      </c>
      <c r="D48" s="157">
        <v>41</v>
      </c>
      <c r="E48" s="157">
        <v>26</v>
      </c>
      <c r="F48" s="157">
        <v>28</v>
      </c>
      <c r="G48" s="157">
        <v>17</v>
      </c>
      <c r="H48" s="157">
        <v>10</v>
      </c>
      <c r="I48" s="157">
        <v>9</v>
      </c>
      <c r="J48" s="170" t="s">
        <v>1</v>
      </c>
      <c r="K48" s="157">
        <v>2</v>
      </c>
      <c r="L48" s="157">
        <v>1</v>
      </c>
      <c r="M48" s="159" t="s">
        <v>1</v>
      </c>
      <c r="N48" s="158">
        <f>SUM(O48:R48)</f>
        <v>410</v>
      </c>
      <c r="O48" s="157">
        <v>21</v>
      </c>
      <c r="P48" s="157">
        <v>13</v>
      </c>
      <c r="Q48" s="157">
        <v>168</v>
      </c>
      <c r="R48" s="157">
        <v>208</v>
      </c>
      <c r="S48" s="157">
        <v>647900</v>
      </c>
      <c r="T48" s="157">
        <v>50170</v>
      </c>
      <c r="U48" s="157">
        <v>186814</v>
      </c>
      <c r="V48" s="157">
        <v>9015</v>
      </c>
    </row>
    <row r="49" spans="1:22" ht="18.75" customHeight="1">
      <c r="A49" s="162"/>
      <c r="B49" s="16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</row>
    <row r="50" spans="1:22" ht="18.75" customHeight="1">
      <c r="A50" s="166"/>
      <c r="B50" s="165" t="s">
        <v>80</v>
      </c>
      <c r="C50" s="164">
        <f>SUM(C51)</f>
        <v>143</v>
      </c>
      <c r="D50" s="163">
        <f>SUM(D51)</f>
        <v>56</v>
      </c>
      <c r="E50" s="163">
        <f>SUM(E51)</f>
        <v>87</v>
      </c>
      <c r="F50" s="163">
        <f>SUM(F51)</f>
        <v>72</v>
      </c>
      <c r="G50" s="163">
        <f>SUM(G51)</f>
        <v>46</v>
      </c>
      <c r="H50" s="163">
        <f>SUM(H51)</f>
        <v>21</v>
      </c>
      <c r="I50" s="163">
        <f>SUM(I51)</f>
        <v>4</v>
      </c>
      <c r="J50" s="169" t="s">
        <v>1</v>
      </c>
      <c r="K50" s="169" t="s">
        <v>1</v>
      </c>
      <c r="L50" s="169" t="s">
        <v>1</v>
      </c>
      <c r="M50" s="169" t="s">
        <v>1</v>
      </c>
      <c r="N50" s="163">
        <f>SUM(N51)</f>
        <v>449</v>
      </c>
      <c r="O50" s="163">
        <f>SUM(O51)</f>
        <v>73</v>
      </c>
      <c r="P50" s="163">
        <f>SUM(P51)</f>
        <v>51</v>
      </c>
      <c r="Q50" s="163">
        <f>SUM(Q51)</f>
        <v>120</v>
      </c>
      <c r="R50" s="163">
        <f>SUM(R51)</f>
        <v>205</v>
      </c>
      <c r="S50" s="163">
        <f>SUM(S51)</f>
        <v>542653</v>
      </c>
      <c r="T50" s="163">
        <f>SUM(T51)</f>
        <v>45423</v>
      </c>
      <c r="U50" s="163">
        <f>SUM(U51)</f>
        <v>69928</v>
      </c>
      <c r="V50" s="163">
        <f>SUM(V51)</f>
        <v>7262</v>
      </c>
    </row>
    <row r="51" spans="1:22" ht="18.75" customHeight="1">
      <c r="A51" s="162"/>
      <c r="B51" s="161" t="s">
        <v>80</v>
      </c>
      <c r="C51" s="160">
        <f>SUM(F51:M51)</f>
        <v>143</v>
      </c>
      <c r="D51" s="157">
        <v>56</v>
      </c>
      <c r="E51" s="157">
        <v>87</v>
      </c>
      <c r="F51" s="157">
        <v>72</v>
      </c>
      <c r="G51" s="157">
        <v>46</v>
      </c>
      <c r="H51" s="157">
        <v>21</v>
      </c>
      <c r="I51" s="157">
        <v>4</v>
      </c>
      <c r="J51" s="159" t="s">
        <v>1</v>
      </c>
      <c r="K51" s="159" t="s">
        <v>1</v>
      </c>
      <c r="L51" s="159" t="s">
        <v>1</v>
      </c>
      <c r="M51" s="159" t="s">
        <v>1</v>
      </c>
      <c r="N51" s="158">
        <f>SUM(O51:R51)</f>
        <v>449</v>
      </c>
      <c r="O51" s="157">
        <v>73</v>
      </c>
      <c r="P51" s="157">
        <v>51</v>
      </c>
      <c r="Q51" s="157">
        <v>120</v>
      </c>
      <c r="R51" s="157">
        <v>205</v>
      </c>
      <c r="S51" s="157">
        <v>542653</v>
      </c>
      <c r="T51" s="157">
        <v>45423</v>
      </c>
      <c r="U51" s="157">
        <v>69928</v>
      </c>
      <c r="V51" s="157">
        <v>7262</v>
      </c>
    </row>
    <row r="52" spans="1:22" ht="18.75" customHeight="1">
      <c r="A52" s="162"/>
      <c r="B52" s="16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</row>
    <row r="53" spans="1:22" ht="18.75" customHeight="1">
      <c r="A53" s="166"/>
      <c r="B53" s="165" t="s">
        <v>79</v>
      </c>
      <c r="C53" s="164">
        <f>SUM(C54)</f>
        <v>190</v>
      </c>
      <c r="D53" s="163">
        <f>SUM(D54)</f>
        <v>91</v>
      </c>
      <c r="E53" s="163">
        <f>SUM(E54)</f>
        <v>99</v>
      </c>
      <c r="F53" s="163">
        <f>SUM(F54)</f>
        <v>96</v>
      </c>
      <c r="G53" s="163">
        <f>SUM(G54)</f>
        <v>71</v>
      </c>
      <c r="H53" s="163">
        <f>SUM(H54)</f>
        <v>20</v>
      </c>
      <c r="I53" s="163">
        <f>SUM(I54)</f>
        <v>2</v>
      </c>
      <c r="J53" s="163">
        <f>SUM(J54)</f>
        <v>1</v>
      </c>
      <c r="K53" s="169" t="s">
        <v>1</v>
      </c>
      <c r="L53" s="169" t="s">
        <v>1</v>
      </c>
      <c r="M53" s="169" t="s">
        <v>1</v>
      </c>
      <c r="N53" s="163">
        <f>SUM(N54)</f>
        <v>566</v>
      </c>
      <c r="O53" s="163">
        <f>SUM(O54)</f>
        <v>91</v>
      </c>
      <c r="P53" s="163">
        <f>SUM(P54)</f>
        <v>48</v>
      </c>
      <c r="Q53" s="163">
        <f>SUM(Q54)</f>
        <v>209</v>
      </c>
      <c r="R53" s="163">
        <f>SUM(R54)</f>
        <v>218</v>
      </c>
      <c r="S53" s="163">
        <f>SUM(S54)</f>
        <v>842067</v>
      </c>
      <c r="T53" s="163">
        <f>SUM(T54)</f>
        <v>8953</v>
      </c>
      <c r="U53" s="163">
        <f>SUM(U54)</f>
        <v>253100</v>
      </c>
      <c r="V53" s="163">
        <f>SUM(V54)</f>
        <v>12748</v>
      </c>
    </row>
    <row r="54" spans="1:22" ht="18.75" customHeight="1">
      <c r="A54" s="162"/>
      <c r="B54" s="161" t="s">
        <v>79</v>
      </c>
      <c r="C54" s="160">
        <f>SUM(F54:M54)</f>
        <v>190</v>
      </c>
      <c r="D54" s="157">
        <v>91</v>
      </c>
      <c r="E54" s="157">
        <v>99</v>
      </c>
      <c r="F54" s="157">
        <v>96</v>
      </c>
      <c r="G54" s="157">
        <v>71</v>
      </c>
      <c r="H54" s="157">
        <v>20</v>
      </c>
      <c r="I54" s="157">
        <v>2</v>
      </c>
      <c r="J54" s="159">
        <v>1</v>
      </c>
      <c r="K54" s="159" t="s">
        <v>1</v>
      </c>
      <c r="L54" s="159" t="s">
        <v>1</v>
      </c>
      <c r="M54" s="159" t="s">
        <v>1</v>
      </c>
      <c r="N54" s="158">
        <f>SUM(O54:R54)</f>
        <v>566</v>
      </c>
      <c r="O54" s="157">
        <v>91</v>
      </c>
      <c r="P54" s="157">
        <v>48</v>
      </c>
      <c r="Q54" s="157">
        <v>209</v>
      </c>
      <c r="R54" s="157">
        <v>218</v>
      </c>
      <c r="S54" s="157">
        <v>842067</v>
      </c>
      <c r="T54" s="157">
        <v>8953</v>
      </c>
      <c r="U54" s="157">
        <v>253100</v>
      </c>
      <c r="V54" s="157">
        <v>12748</v>
      </c>
    </row>
    <row r="55" spans="1:22" ht="18.75" customHeight="1">
      <c r="A55" s="162"/>
      <c r="B55" s="161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</row>
    <row r="56" spans="1:22" ht="18.75" customHeight="1">
      <c r="A56" s="166"/>
      <c r="B56" s="165" t="s">
        <v>132</v>
      </c>
      <c r="C56" s="164">
        <f>SUM(C57:C58)</f>
        <v>109</v>
      </c>
      <c r="D56" s="163">
        <f>SUM(D57:D58)</f>
        <v>16</v>
      </c>
      <c r="E56" s="163">
        <f>SUM(E57:E58)</f>
        <v>93</v>
      </c>
      <c r="F56" s="163">
        <f>SUM(F57:F58)</f>
        <v>75</v>
      </c>
      <c r="G56" s="163">
        <f>SUM(G57:G58)</f>
        <v>23</v>
      </c>
      <c r="H56" s="163">
        <f>SUM(H57:H58)</f>
        <v>10</v>
      </c>
      <c r="I56" s="163">
        <f>SUM(I57:I58)</f>
        <v>1</v>
      </c>
      <c r="J56" s="169" t="s">
        <v>1</v>
      </c>
      <c r="K56" s="169" t="s">
        <v>1</v>
      </c>
      <c r="L56" s="169" t="s">
        <v>1</v>
      </c>
      <c r="M56" s="169" t="s">
        <v>1</v>
      </c>
      <c r="N56" s="163">
        <f>SUM(N57:N58)</f>
        <v>269</v>
      </c>
      <c r="O56" s="163">
        <f>SUM(O57:O58)</f>
        <v>84</v>
      </c>
      <c r="P56" s="163">
        <f>SUM(P57:P58)</f>
        <v>54</v>
      </c>
      <c r="Q56" s="163">
        <f>SUM(Q57:Q58)</f>
        <v>69</v>
      </c>
      <c r="R56" s="163">
        <f>SUM(R57:R58)</f>
        <v>62</v>
      </c>
      <c r="S56" s="163">
        <f>SUM(S57:S58)</f>
        <v>349587</v>
      </c>
      <c r="T56" s="163">
        <f>SUM(T57:T58)</f>
        <v>5047</v>
      </c>
      <c r="U56" s="163">
        <f>SUM(U57:U58)</f>
        <v>213706</v>
      </c>
      <c r="V56" s="163">
        <f>SUM(V57:V58)</f>
        <v>8654</v>
      </c>
    </row>
    <row r="57" spans="1:22" ht="18.75" customHeight="1">
      <c r="A57" s="162"/>
      <c r="B57" s="161" t="s">
        <v>131</v>
      </c>
      <c r="C57" s="160">
        <f>SUM(F57:M57)</f>
        <v>71</v>
      </c>
      <c r="D57" s="157">
        <v>9</v>
      </c>
      <c r="E57" s="157">
        <v>62</v>
      </c>
      <c r="F57" s="157">
        <v>56</v>
      </c>
      <c r="G57" s="157">
        <v>12</v>
      </c>
      <c r="H57" s="157">
        <v>3</v>
      </c>
      <c r="I57" s="159" t="s">
        <v>1</v>
      </c>
      <c r="J57" s="159" t="s">
        <v>1</v>
      </c>
      <c r="K57" s="159" t="s">
        <v>1</v>
      </c>
      <c r="L57" s="159" t="s">
        <v>1</v>
      </c>
      <c r="M57" s="159" t="s">
        <v>1</v>
      </c>
      <c r="N57" s="158">
        <f>SUM(O57:R57)</f>
        <v>143</v>
      </c>
      <c r="O57" s="157">
        <v>58</v>
      </c>
      <c r="P57" s="157">
        <v>38</v>
      </c>
      <c r="Q57" s="157">
        <v>23</v>
      </c>
      <c r="R57" s="157">
        <v>24</v>
      </c>
      <c r="S57" s="157">
        <v>244480</v>
      </c>
      <c r="T57" s="157">
        <v>2851</v>
      </c>
      <c r="U57" s="157">
        <v>171077</v>
      </c>
      <c r="V57" s="157">
        <v>4789</v>
      </c>
    </row>
    <row r="58" spans="1:22" ht="18.75" customHeight="1">
      <c r="A58" s="168"/>
      <c r="B58" s="161" t="s">
        <v>130</v>
      </c>
      <c r="C58" s="160">
        <f>SUM(F58:M58)</f>
        <v>38</v>
      </c>
      <c r="D58" s="157">
        <v>7</v>
      </c>
      <c r="E58" s="157">
        <v>31</v>
      </c>
      <c r="F58" s="157">
        <v>19</v>
      </c>
      <c r="G58" s="157">
        <v>11</v>
      </c>
      <c r="H58" s="157">
        <v>7</v>
      </c>
      <c r="I58" s="159">
        <v>1</v>
      </c>
      <c r="J58" s="159" t="s">
        <v>1</v>
      </c>
      <c r="K58" s="159" t="s">
        <v>1</v>
      </c>
      <c r="L58" s="159" t="s">
        <v>1</v>
      </c>
      <c r="M58" s="159" t="s">
        <v>1</v>
      </c>
      <c r="N58" s="158">
        <f>SUM(O58:R58)</f>
        <v>126</v>
      </c>
      <c r="O58" s="157">
        <v>26</v>
      </c>
      <c r="P58" s="157">
        <v>16</v>
      </c>
      <c r="Q58" s="157">
        <v>46</v>
      </c>
      <c r="R58" s="157">
        <v>38</v>
      </c>
      <c r="S58" s="157">
        <v>105107</v>
      </c>
      <c r="T58" s="157">
        <v>2196</v>
      </c>
      <c r="U58" s="157">
        <v>42629</v>
      </c>
      <c r="V58" s="157">
        <v>3865</v>
      </c>
    </row>
    <row r="59" spans="1:22" ht="18.75" customHeight="1">
      <c r="A59" s="162"/>
      <c r="B59" s="161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</row>
    <row r="60" spans="1:22" ht="18.75" customHeight="1">
      <c r="A60" s="166"/>
      <c r="B60" s="165" t="s">
        <v>77</v>
      </c>
      <c r="C60" s="164">
        <f>SUM(C61:C65)</f>
        <v>1403</v>
      </c>
      <c r="D60" s="163">
        <f>SUM(D61:D65)</f>
        <v>480</v>
      </c>
      <c r="E60" s="163">
        <f>SUM(E61:E65)</f>
        <v>923</v>
      </c>
      <c r="F60" s="163">
        <f>SUM(F61:F65)</f>
        <v>854</v>
      </c>
      <c r="G60" s="163">
        <f>SUM(G61:G65)</f>
        <v>289</v>
      </c>
      <c r="H60" s="163">
        <f>SUM(H61:H65)</f>
        <v>164</v>
      </c>
      <c r="I60" s="163">
        <f>SUM(I61:I65)</f>
        <v>67</v>
      </c>
      <c r="J60" s="163">
        <f>SUM(J61:J65)</f>
        <v>14</v>
      </c>
      <c r="K60" s="163">
        <f>SUM(K61:K65)</f>
        <v>10</v>
      </c>
      <c r="L60" s="163">
        <f>SUM(L61:L65)</f>
        <v>4</v>
      </c>
      <c r="M60" s="163">
        <f>SUM(M61:M65)</f>
        <v>1</v>
      </c>
      <c r="N60" s="163">
        <f>SUM(N61:N65)</f>
        <v>5205</v>
      </c>
      <c r="O60" s="163">
        <f>SUM(O61:O65)</f>
        <v>569</v>
      </c>
      <c r="P60" s="163">
        <f>SUM(P61:P65)</f>
        <v>689</v>
      </c>
      <c r="Q60" s="163">
        <f>SUM(Q61:Q65)</f>
        <v>1494</v>
      </c>
      <c r="R60" s="163">
        <f>SUM(R61:R65)</f>
        <v>2453</v>
      </c>
      <c r="S60" s="163">
        <f>SUM(S61:S65)</f>
        <v>9293763</v>
      </c>
      <c r="T60" s="163">
        <f>SUM(T61:T65)</f>
        <v>164660</v>
      </c>
      <c r="U60" s="163">
        <f>SUM(U61:U65)</f>
        <v>2098875</v>
      </c>
      <c r="V60" s="163">
        <f>SUM(V61:V65)</f>
        <v>118419</v>
      </c>
    </row>
    <row r="61" spans="1:22" ht="18.75" customHeight="1">
      <c r="A61" s="162"/>
      <c r="B61" s="161" t="s">
        <v>129</v>
      </c>
      <c r="C61" s="160">
        <f>SUM(F61:M61)</f>
        <v>288</v>
      </c>
      <c r="D61" s="157">
        <v>8</v>
      </c>
      <c r="E61" s="157">
        <v>280</v>
      </c>
      <c r="F61" s="157">
        <v>274</v>
      </c>
      <c r="G61" s="157">
        <v>11</v>
      </c>
      <c r="H61" s="159">
        <v>2</v>
      </c>
      <c r="I61" s="157">
        <v>1</v>
      </c>
      <c r="J61" s="159" t="s">
        <v>1</v>
      </c>
      <c r="K61" s="159" t="s">
        <v>1</v>
      </c>
      <c r="L61" s="159" t="s">
        <v>1</v>
      </c>
      <c r="M61" s="159" t="s">
        <v>1</v>
      </c>
      <c r="N61" s="158">
        <f>SUM(O61:R61)</f>
        <v>408</v>
      </c>
      <c r="O61" s="157">
        <v>111</v>
      </c>
      <c r="P61" s="157">
        <v>253</v>
      </c>
      <c r="Q61" s="157">
        <v>11</v>
      </c>
      <c r="R61" s="157">
        <v>33</v>
      </c>
      <c r="S61" s="157">
        <v>303552</v>
      </c>
      <c r="T61" s="157">
        <v>1806</v>
      </c>
      <c r="U61" s="157">
        <v>24673</v>
      </c>
      <c r="V61" s="157">
        <v>5467</v>
      </c>
    </row>
    <row r="62" spans="1:22" ht="18.75" customHeight="1">
      <c r="A62" s="162"/>
      <c r="B62" s="161" t="s">
        <v>128</v>
      </c>
      <c r="C62" s="160">
        <f>SUM(F62:M62)</f>
        <v>281</v>
      </c>
      <c r="D62" s="157">
        <v>114</v>
      </c>
      <c r="E62" s="157">
        <v>167</v>
      </c>
      <c r="F62" s="157">
        <v>158</v>
      </c>
      <c r="G62" s="157">
        <v>67</v>
      </c>
      <c r="H62" s="157">
        <v>46</v>
      </c>
      <c r="I62" s="157">
        <v>9</v>
      </c>
      <c r="J62" s="159">
        <v>1</v>
      </c>
      <c r="K62" s="159" t="s">
        <v>1</v>
      </c>
      <c r="L62" s="159" t="s">
        <v>1</v>
      </c>
      <c r="M62" s="159" t="s">
        <v>1</v>
      </c>
      <c r="N62" s="158">
        <f>SUM(O62:R62)</f>
        <v>903</v>
      </c>
      <c r="O62" s="157">
        <v>110</v>
      </c>
      <c r="P62" s="157">
        <v>138</v>
      </c>
      <c r="Q62" s="157">
        <v>209</v>
      </c>
      <c r="R62" s="157">
        <v>446</v>
      </c>
      <c r="S62" s="157">
        <v>950109</v>
      </c>
      <c r="T62" s="157">
        <v>11017</v>
      </c>
      <c r="U62" s="157">
        <v>82249</v>
      </c>
      <c r="V62" s="157">
        <v>23066</v>
      </c>
    </row>
    <row r="63" spans="1:22" ht="18.75" customHeight="1">
      <c r="A63" s="162"/>
      <c r="B63" s="161" t="s">
        <v>127</v>
      </c>
      <c r="C63" s="160">
        <f>SUM(F63:M63)</f>
        <v>74</v>
      </c>
      <c r="D63" s="157">
        <v>35</v>
      </c>
      <c r="E63" s="157">
        <v>39</v>
      </c>
      <c r="F63" s="157">
        <v>27</v>
      </c>
      <c r="G63" s="157">
        <v>18</v>
      </c>
      <c r="H63" s="157">
        <v>20</v>
      </c>
      <c r="I63" s="157">
        <v>6</v>
      </c>
      <c r="J63" s="157">
        <v>1</v>
      </c>
      <c r="K63" s="159">
        <v>2</v>
      </c>
      <c r="L63" s="159" t="s">
        <v>1</v>
      </c>
      <c r="M63" s="159" t="s">
        <v>1</v>
      </c>
      <c r="N63" s="158">
        <f>SUM(O63:R63)</f>
        <v>404</v>
      </c>
      <c r="O63" s="157">
        <v>38</v>
      </c>
      <c r="P63" s="157">
        <v>16</v>
      </c>
      <c r="Q63" s="157">
        <v>211</v>
      </c>
      <c r="R63" s="157">
        <v>139</v>
      </c>
      <c r="S63" s="157">
        <v>1281565</v>
      </c>
      <c r="T63" s="157">
        <v>1941</v>
      </c>
      <c r="U63" s="157">
        <v>115344</v>
      </c>
      <c r="V63" s="157">
        <v>10935</v>
      </c>
    </row>
    <row r="64" spans="1:22" ht="18.75" customHeight="1">
      <c r="A64" s="162"/>
      <c r="B64" s="161" t="s">
        <v>126</v>
      </c>
      <c r="C64" s="160">
        <f>SUM(F64:M64)</f>
        <v>149</v>
      </c>
      <c r="D64" s="157">
        <v>81</v>
      </c>
      <c r="E64" s="157">
        <v>68</v>
      </c>
      <c r="F64" s="157">
        <v>59</v>
      </c>
      <c r="G64" s="157">
        <v>62</v>
      </c>
      <c r="H64" s="157">
        <v>19</v>
      </c>
      <c r="I64" s="157">
        <v>7</v>
      </c>
      <c r="J64" s="157">
        <v>1</v>
      </c>
      <c r="K64" s="159" t="s">
        <v>1</v>
      </c>
      <c r="L64" s="157">
        <v>1</v>
      </c>
      <c r="M64" s="159" t="s">
        <v>1</v>
      </c>
      <c r="N64" s="158">
        <f>SUM(O64:R64)</f>
        <v>602</v>
      </c>
      <c r="O64" s="157">
        <v>56</v>
      </c>
      <c r="P64" s="157">
        <v>43</v>
      </c>
      <c r="Q64" s="157">
        <v>163</v>
      </c>
      <c r="R64" s="157">
        <v>340</v>
      </c>
      <c r="S64" s="157">
        <v>1317130</v>
      </c>
      <c r="T64" s="157">
        <v>7939</v>
      </c>
      <c r="U64" s="157">
        <v>1113715</v>
      </c>
      <c r="V64" s="157">
        <v>10162</v>
      </c>
    </row>
    <row r="65" spans="1:22" ht="18.75" customHeight="1">
      <c r="A65" s="156"/>
      <c r="B65" s="155" t="s">
        <v>125</v>
      </c>
      <c r="C65" s="154">
        <f>SUM(F65:M65)</f>
        <v>611</v>
      </c>
      <c r="D65" s="152">
        <v>242</v>
      </c>
      <c r="E65" s="152">
        <v>369</v>
      </c>
      <c r="F65" s="152">
        <v>336</v>
      </c>
      <c r="G65" s="152">
        <v>131</v>
      </c>
      <c r="H65" s="152">
        <v>77</v>
      </c>
      <c r="I65" s="152">
        <v>44</v>
      </c>
      <c r="J65" s="152">
        <v>11</v>
      </c>
      <c r="K65" s="152">
        <v>8</v>
      </c>
      <c r="L65" s="152">
        <v>3</v>
      </c>
      <c r="M65" s="153">
        <v>1</v>
      </c>
      <c r="N65" s="152">
        <f>SUM(O65:R65)</f>
        <v>2888</v>
      </c>
      <c r="O65" s="152">
        <v>254</v>
      </c>
      <c r="P65" s="152">
        <v>239</v>
      </c>
      <c r="Q65" s="152">
        <v>900</v>
      </c>
      <c r="R65" s="152">
        <v>1495</v>
      </c>
      <c r="S65" s="152">
        <v>5441407</v>
      </c>
      <c r="T65" s="152">
        <v>141957</v>
      </c>
      <c r="U65" s="152">
        <v>762894</v>
      </c>
      <c r="V65" s="152">
        <v>68789</v>
      </c>
    </row>
    <row r="66" spans="1:22" ht="18.75" customHeight="1">
      <c r="A66" s="1" t="s">
        <v>55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sheetProtection/>
  <mergeCells count="21">
    <mergeCell ref="A25:B25"/>
    <mergeCell ref="D7:E7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U1:V1"/>
    <mergeCell ref="A3:V3"/>
    <mergeCell ref="A4:V4"/>
    <mergeCell ref="A6:B9"/>
    <mergeCell ref="C6:M6"/>
    <mergeCell ref="N6:R6"/>
    <mergeCell ref="S6:S9"/>
    <mergeCell ref="T6:T9"/>
    <mergeCell ref="U6:U9"/>
    <mergeCell ref="C7:C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3.09765625" style="0" customWidth="1"/>
    <col min="2" max="4" width="11.8984375" style="0" customWidth="1"/>
    <col min="5" max="5" width="14.3984375" style="0" customWidth="1"/>
    <col min="6" max="7" width="11.8984375" style="0" customWidth="1"/>
    <col min="8" max="8" width="14.3984375" style="0" customWidth="1"/>
    <col min="9" max="9" width="11.8984375" style="0" customWidth="1"/>
    <col min="10" max="10" width="12" style="0" customWidth="1"/>
    <col min="11" max="13" width="14.3984375" style="0" customWidth="1"/>
    <col min="14" max="14" width="3.09765625" style="0" customWidth="1"/>
    <col min="15" max="17" width="11.8984375" style="0" customWidth="1"/>
    <col min="18" max="18" width="14.3984375" style="0" customWidth="1"/>
    <col min="19" max="19" width="11.8984375" style="0" customWidth="1"/>
    <col min="20" max="20" width="13.09765625" style="0" customWidth="1"/>
    <col min="21" max="22" width="11.8984375" style="0" customWidth="1"/>
    <col min="23" max="16384" width="14.3984375" style="0" customWidth="1"/>
  </cols>
  <sheetData>
    <row r="1" spans="1:22" ht="18.75" customHeight="1">
      <c r="A1" s="57" t="s">
        <v>421</v>
      </c>
      <c r="B1" s="1"/>
      <c r="C1" s="1"/>
      <c r="D1" s="1"/>
      <c r="E1" s="1"/>
      <c r="F1" s="1"/>
      <c r="G1" s="1"/>
      <c r="H1" s="1"/>
      <c r="I1" s="1"/>
      <c r="J1" s="1"/>
      <c r="K1" s="1"/>
      <c r="N1" s="1"/>
      <c r="O1" s="1"/>
      <c r="P1" s="1"/>
      <c r="Q1" s="1"/>
      <c r="R1" s="1"/>
      <c r="S1" s="1"/>
      <c r="T1" s="1"/>
      <c r="U1" s="58" t="s">
        <v>429</v>
      </c>
      <c r="V1" s="59"/>
    </row>
    <row r="2" spans="1:2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258" t="s">
        <v>432</v>
      </c>
      <c r="P2" s="1"/>
      <c r="Q2" s="1"/>
      <c r="R2" s="1"/>
      <c r="S2" s="1"/>
      <c r="T2" s="1"/>
      <c r="U2" s="1"/>
      <c r="V2" s="1"/>
    </row>
    <row r="3" spans="1:22" ht="18.75" customHeight="1">
      <c r="A3" s="63" t="s">
        <v>420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N3" s="63" t="s">
        <v>420</v>
      </c>
      <c r="O3" s="63"/>
      <c r="P3" s="63"/>
      <c r="Q3" s="63"/>
      <c r="R3" s="63"/>
      <c r="S3" s="63"/>
      <c r="T3" s="63"/>
      <c r="U3" s="63"/>
      <c r="V3" s="63"/>
    </row>
    <row r="4" spans="1:22" ht="18.75" customHeight="1">
      <c r="A4" s="150" t="s">
        <v>419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N4" s="150" t="s">
        <v>431</v>
      </c>
      <c r="O4" s="151"/>
      <c r="P4" s="151"/>
      <c r="Q4" s="151"/>
      <c r="R4" s="151"/>
      <c r="S4" s="151"/>
      <c r="T4" s="151"/>
      <c r="U4" s="151"/>
      <c r="V4" s="151"/>
    </row>
    <row r="5" spans="1:22" ht="18.75" customHeight="1" thickBot="1">
      <c r="A5" s="1"/>
      <c r="B5" s="147"/>
      <c r="C5" s="147"/>
      <c r="D5" s="147"/>
      <c r="E5" s="147"/>
      <c r="F5" s="147"/>
      <c r="G5" s="147"/>
      <c r="H5" s="147"/>
      <c r="I5" s="147"/>
      <c r="J5" s="147"/>
      <c r="K5" s="246" t="s">
        <v>418</v>
      </c>
      <c r="N5" s="1"/>
      <c r="O5" s="1"/>
      <c r="P5" s="147"/>
      <c r="Q5" s="147"/>
      <c r="R5" s="147"/>
      <c r="S5" s="147"/>
      <c r="T5" s="147"/>
      <c r="U5" s="147"/>
      <c r="V5" s="246" t="s">
        <v>428</v>
      </c>
    </row>
    <row r="6" spans="1:22" ht="18.75" customHeight="1">
      <c r="A6" s="146" t="s">
        <v>417</v>
      </c>
      <c r="B6" s="145"/>
      <c r="C6" s="142" t="s">
        <v>416</v>
      </c>
      <c r="D6" s="223"/>
      <c r="E6" s="141"/>
      <c r="F6" s="142" t="s">
        <v>415</v>
      </c>
      <c r="G6" s="223"/>
      <c r="H6" s="141"/>
      <c r="I6" s="142" t="s">
        <v>414</v>
      </c>
      <c r="J6" s="223"/>
      <c r="K6" s="223"/>
      <c r="N6" s="146" t="s">
        <v>417</v>
      </c>
      <c r="O6" s="145"/>
      <c r="P6" s="257" t="s">
        <v>422</v>
      </c>
      <c r="Q6" s="256" t="s">
        <v>413</v>
      </c>
      <c r="R6" s="222" t="s">
        <v>412</v>
      </c>
      <c r="S6" s="222" t="s">
        <v>427</v>
      </c>
      <c r="T6" s="143" t="s">
        <v>430</v>
      </c>
      <c r="U6" s="256" t="s">
        <v>426</v>
      </c>
      <c r="V6" s="255" t="s">
        <v>425</v>
      </c>
    </row>
    <row r="7" spans="1:22" ht="30" customHeight="1">
      <c r="A7" s="139"/>
      <c r="B7" s="138"/>
      <c r="C7" s="135" t="s">
        <v>422</v>
      </c>
      <c r="D7" s="244" t="s">
        <v>413</v>
      </c>
      <c r="E7" s="245" t="s">
        <v>412</v>
      </c>
      <c r="F7" s="135" t="s">
        <v>422</v>
      </c>
      <c r="G7" s="244" t="s">
        <v>413</v>
      </c>
      <c r="H7" s="245" t="s">
        <v>412</v>
      </c>
      <c r="I7" s="135" t="s">
        <v>422</v>
      </c>
      <c r="J7" s="244" t="s">
        <v>413</v>
      </c>
      <c r="K7" s="243" t="s">
        <v>412</v>
      </c>
      <c r="N7" s="139"/>
      <c r="O7" s="138"/>
      <c r="P7" s="203"/>
      <c r="Q7" s="203"/>
      <c r="R7" s="137"/>
      <c r="S7" s="137"/>
      <c r="T7" s="137"/>
      <c r="U7" s="203"/>
      <c r="V7" s="254"/>
    </row>
    <row r="8" spans="1:22" ht="18.75" customHeight="1">
      <c r="A8" s="242" t="s">
        <v>411</v>
      </c>
      <c r="B8" s="241"/>
      <c r="C8" s="163">
        <f>SUM(C10:C12)</f>
        <v>19964</v>
      </c>
      <c r="D8" s="163">
        <f>SUM(D10:D12)</f>
        <v>118147</v>
      </c>
      <c r="E8" s="163">
        <f>SUM(E10:E12)</f>
        <v>547490588</v>
      </c>
      <c r="F8" s="163">
        <f>SUM(F10:F12)</f>
        <v>4530</v>
      </c>
      <c r="G8" s="163">
        <f>SUM(G10:G12)</f>
        <v>44287</v>
      </c>
      <c r="H8" s="163">
        <f>SUM(H10:H12)</f>
        <v>399918169</v>
      </c>
      <c r="I8" s="163">
        <f>SUM(I10:I12)</f>
        <v>15434</v>
      </c>
      <c r="J8" s="163">
        <f>SUM(J10:J12)</f>
        <v>73860</v>
      </c>
      <c r="K8" s="163">
        <f>SUM(K10:K12)</f>
        <v>147572419</v>
      </c>
      <c r="N8" s="242" t="s">
        <v>411</v>
      </c>
      <c r="O8" s="241"/>
      <c r="P8" s="163">
        <f>SUM(P10:P12)</f>
        <v>1626</v>
      </c>
      <c r="Q8" s="163">
        <f>SUM(Q10:Q12)</f>
        <v>16084</v>
      </c>
      <c r="R8" s="163">
        <f>SUM(R10:R12)</f>
        <v>44156057</v>
      </c>
      <c r="S8" s="163">
        <f>SUM(S10:S12)</f>
        <v>94096</v>
      </c>
      <c r="T8" s="163">
        <f>SUM(T10:T12)</f>
        <v>5604014</v>
      </c>
      <c r="U8" s="163">
        <f>SUM(U10:U12)</f>
        <v>640012</v>
      </c>
      <c r="V8" s="163">
        <f>SUM(V10:V12)</f>
        <v>37317</v>
      </c>
    </row>
    <row r="9" spans="1:22" ht="18.75" customHeight="1">
      <c r="A9" s="238"/>
      <c r="B9" s="237"/>
      <c r="C9" s="172"/>
      <c r="D9" s="172"/>
      <c r="E9" s="172"/>
      <c r="F9" s="172"/>
      <c r="G9" s="172"/>
      <c r="H9" s="172"/>
      <c r="I9" s="172"/>
      <c r="J9" s="172"/>
      <c r="K9" s="172"/>
      <c r="N9" s="253"/>
      <c r="O9" s="239"/>
      <c r="P9" s="172"/>
      <c r="Q9" s="172"/>
      <c r="R9" s="172"/>
      <c r="S9" s="172"/>
      <c r="T9" s="172"/>
      <c r="U9" s="172"/>
      <c r="V9" s="172"/>
    </row>
    <row r="10" spans="1:22" ht="18.75" customHeight="1">
      <c r="A10" s="175" t="s">
        <v>410</v>
      </c>
      <c r="B10" s="234"/>
      <c r="C10" s="163">
        <f>SUM(C14:C21)</f>
        <v>15009</v>
      </c>
      <c r="D10" s="163">
        <f>SUM(D14:D21)</f>
        <v>94722</v>
      </c>
      <c r="E10" s="163">
        <f>SUM(E14:E21)</f>
        <v>486737653</v>
      </c>
      <c r="F10" s="163">
        <f>SUM(F14:F21)</f>
        <v>3899</v>
      </c>
      <c r="G10" s="163">
        <f>SUM(G14:G21)</f>
        <v>39598</v>
      </c>
      <c r="H10" s="163">
        <f>SUM(H14:H21)</f>
        <v>372895016</v>
      </c>
      <c r="I10" s="163">
        <f>SUM(I14:I21)</f>
        <v>11110</v>
      </c>
      <c r="J10" s="163">
        <f>SUM(J14:J21)</f>
        <v>55124</v>
      </c>
      <c r="K10" s="163">
        <f>SUM(K14:K21)</f>
        <v>113842637</v>
      </c>
      <c r="N10" s="175" t="s">
        <v>410</v>
      </c>
      <c r="O10" s="234"/>
      <c r="P10" s="163">
        <f>SUM(P14:P21)</f>
        <v>1280</v>
      </c>
      <c r="Q10" s="163">
        <f>SUM(Q14:Q21)</f>
        <v>12415</v>
      </c>
      <c r="R10" s="163">
        <f>SUM(R14:R21)</f>
        <v>35366663</v>
      </c>
      <c r="S10" s="163">
        <f>SUM(S14:S21)</f>
        <v>56628</v>
      </c>
      <c r="T10" s="163">
        <f>SUM(T14:T21)</f>
        <v>4381781</v>
      </c>
      <c r="U10" s="163">
        <f>SUM(U14:U21)</f>
        <v>487821</v>
      </c>
      <c r="V10" s="163">
        <f>SUM(V14:V21)</f>
        <v>29310</v>
      </c>
    </row>
    <row r="11" spans="1:22" ht="18.75" customHeight="1">
      <c r="A11" s="238"/>
      <c r="B11" s="237"/>
      <c r="C11" s="172"/>
      <c r="D11" s="172"/>
      <c r="E11" s="172"/>
      <c r="F11" s="172"/>
      <c r="G11" s="172"/>
      <c r="H11" s="172"/>
      <c r="I11" s="172"/>
      <c r="J11" s="172"/>
      <c r="K11" s="172"/>
      <c r="N11" s="253"/>
      <c r="O11" s="239"/>
      <c r="P11" s="172"/>
      <c r="Q11" s="172"/>
      <c r="R11" s="172"/>
      <c r="S11" s="172"/>
      <c r="T11" s="172"/>
      <c r="U11" s="172"/>
      <c r="V11" s="172"/>
    </row>
    <row r="12" spans="1:22" ht="18.75" customHeight="1">
      <c r="A12" s="175" t="s">
        <v>409</v>
      </c>
      <c r="B12" s="234"/>
      <c r="C12" s="163">
        <f>SUM(C23,C26,C32,C42,C49,C55,C63,C69)</f>
        <v>4955</v>
      </c>
      <c r="D12" s="163">
        <f>SUM(D23,D26,D32,D42,D49,D55,D63,D69)</f>
        <v>23425</v>
      </c>
      <c r="E12" s="163">
        <f>SUM(E23,E26,E32,E42,E49,E55,E63,E69)</f>
        <v>60752935</v>
      </c>
      <c r="F12" s="163">
        <f>SUM(F23,F26,F32,F42,F49,F55,F63,F69)</f>
        <v>631</v>
      </c>
      <c r="G12" s="163">
        <f>SUM(G23,G26,G32,G42,G49,G55,G63,G69)</f>
        <v>4689</v>
      </c>
      <c r="H12" s="163">
        <f>SUM(H23,H26,H32,H42,H49,H55,H63,H69)</f>
        <v>27023153</v>
      </c>
      <c r="I12" s="163">
        <f>SUM(I23,I26,I32,I42,I49,I55,I63,I69)</f>
        <v>4324</v>
      </c>
      <c r="J12" s="163">
        <f>SUM(J23,J26,J32,J42,J49,J55,J63,J69)</f>
        <v>18736</v>
      </c>
      <c r="K12" s="163">
        <f>SUM(K23,K26,K32,K42,K49,K55,K63,K69)</f>
        <v>33729782</v>
      </c>
      <c r="N12" s="175" t="s">
        <v>409</v>
      </c>
      <c r="O12" s="234"/>
      <c r="P12" s="163">
        <f>SUM(P23,P26,P32,P42,P49,P55,P63,P69)</f>
        <v>346</v>
      </c>
      <c r="Q12" s="163">
        <f>SUM(Q23,Q26,Q32,Q42,Q49,Q55,Q63,Q69)</f>
        <v>3669</v>
      </c>
      <c r="R12" s="163">
        <f>SUM(R23,R26,R32,R42,R49,R55,R63,R69)</f>
        <v>8789394</v>
      </c>
      <c r="S12" s="163">
        <f>SUM(S23,S26,S32,S42,S49,S55,S63,S69)</f>
        <v>37468</v>
      </c>
      <c r="T12" s="163">
        <f>SUM(T23,T26,T32,T42,T49,T55,T63,T69)</f>
        <v>1222233</v>
      </c>
      <c r="U12" s="163">
        <f>SUM(U23,U26,U32,U42,U49,U55,U63,U69)</f>
        <v>152191</v>
      </c>
      <c r="V12" s="163">
        <f>SUM(V23,V26,V32,V42,V49,V55,V63,V69)</f>
        <v>8007</v>
      </c>
    </row>
    <row r="13" spans="1:22" ht="18.75" customHeight="1">
      <c r="A13" s="240"/>
      <c r="B13" s="239"/>
      <c r="C13" s="172"/>
      <c r="D13" s="172"/>
      <c r="E13" s="172"/>
      <c r="F13" s="172"/>
      <c r="G13" s="172"/>
      <c r="H13" s="172"/>
      <c r="I13" s="172"/>
      <c r="J13" s="172"/>
      <c r="K13" s="172"/>
      <c r="N13" s="253"/>
      <c r="O13" s="239"/>
      <c r="P13" s="172"/>
      <c r="Q13" s="172"/>
      <c r="R13" s="172"/>
      <c r="S13" s="172"/>
      <c r="T13" s="172"/>
      <c r="U13" s="172"/>
      <c r="V13" s="172"/>
    </row>
    <row r="14" spans="1:22" ht="18.75" customHeight="1">
      <c r="A14" s="175" t="s">
        <v>408</v>
      </c>
      <c r="B14" s="234"/>
      <c r="C14" s="164">
        <f>SUM(F14,I14)</f>
        <v>8667</v>
      </c>
      <c r="D14" s="163">
        <f>SUM(G14,J14)</f>
        <v>62346</v>
      </c>
      <c r="E14" s="163">
        <f>SUM(H14,K14)</f>
        <v>390334414</v>
      </c>
      <c r="F14" s="163">
        <v>2810</v>
      </c>
      <c r="G14" s="163">
        <v>31154</v>
      </c>
      <c r="H14" s="163">
        <v>323105858</v>
      </c>
      <c r="I14" s="163">
        <v>5857</v>
      </c>
      <c r="J14" s="163">
        <v>31192</v>
      </c>
      <c r="K14" s="163">
        <v>67228556</v>
      </c>
      <c r="N14" s="175" t="s">
        <v>408</v>
      </c>
      <c r="O14" s="234"/>
      <c r="P14" s="163">
        <v>742</v>
      </c>
      <c r="Q14" s="163">
        <v>7284</v>
      </c>
      <c r="R14" s="163">
        <v>22449311</v>
      </c>
      <c r="S14" s="163">
        <v>30624</v>
      </c>
      <c r="T14" s="163">
        <v>2404968</v>
      </c>
      <c r="U14" s="163">
        <v>257868</v>
      </c>
      <c r="V14" s="163">
        <v>14128</v>
      </c>
    </row>
    <row r="15" spans="1:22" ht="18.75" customHeight="1">
      <c r="A15" s="175" t="s">
        <v>407</v>
      </c>
      <c r="B15" s="234"/>
      <c r="C15" s="164">
        <f>SUM(F15,I15)</f>
        <v>1156</v>
      </c>
      <c r="D15" s="163">
        <f>SUM(G15,J15)</f>
        <v>5897</v>
      </c>
      <c r="E15" s="163">
        <f>SUM(H15,K15)</f>
        <v>18899622</v>
      </c>
      <c r="F15" s="163">
        <v>226</v>
      </c>
      <c r="G15" s="163">
        <v>1890</v>
      </c>
      <c r="H15" s="163">
        <v>11226672</v>
      </c>
      <c r="I15" s="163">
        <v>930</v>
      </c>
      <c r="J15" s="163">
        <v>4007</v>
      </c>
      <c r="K15" s="163">
        <v>7672950</v>
      </c>
      <c r="N15" s="175" t="s">
        <v>407</v>
      </c>
      <c r="O15" s="234"/>
      <c r="P15" s="163">
        <v>72</v>
      </c>
      <c r="Q15" s="163">
        <v>711</v>
      </c>
      <c r="R15" s="163">
        <v>1947923</v>
      </c>
      <c r="S15" s="163">
        <v>12474</v>
      </c>
      <c r="T15" s="163">
        <v>243514</v>
      </c>
      <c r="U15" s="163">
        <v>31362</v>
      </c>
      <c r="V15" s="163">
        <v>688</v>
      </c>
    </row>
    <row r="16" spans="1:22" ht="18.75" customHeight="1">
      <c r="A16" s="175" t="s">
        <v>406</v>
      </c>
      <c r="B16" s="234"/>
      <c r="C16" s="164">
        <f>SUM(F16,I16)</f>
        <v>1870</v>
      </c>
      <c r="D16" s="163">
        <f>SUM(G16,J16)</f>
        <v>9963</v>
      </c>
      <c r="E16" s="163">
        <f>SUM(H16,K16)</f>
        <v>33702344</v>
      </c>
      <c r="F16" s="163">
        <v>430</v>
      </c>
      <c r="G16" s="163">
        <v>2964</v>
      </c>
      <c r="H16" s="163">
        <v>19024585</v>
      </c>
      <c r="I16" s="163">
        <v>1440</v>
      </c>
      <c r="J16" s="163">
        <v>6999</v>
      </c>
      <c r="K16" s="163">
        <v>14677759</v>
      </c>
      <c r="N16" s="175" t="s">
        <v>406</v>
      </c>
      <c r="O16" s="234"/>
      <c r="P16" s="163">
        <v>112</v>
      </c>
      <c r="Q16" s="163">
        <v>1161</v>
      </c>
      <c r="R16" s="163">
        <v>3367138</v>
      </c>
      <c r="S16" s="163">
        <v>247</v>
      </c>
      <c r="T16" s="163">
        <v>385448</v>
      </c>
      <c r="U16" s="163">
        <v>47334</v>
      </c>
      <c r="V16" s="163">
        <v>4497</v>
      </c>
    </row>
    <row r="17" spans="1:22" ht="18.75" customHeight="1">
      <c r="A17" s="175" t="s">
        <v>405</v>
      </c>
      <c r="B17" s="234"/>
      <c r="C17" s="164">
        <f>SUM(F17,I17)</f>
        <v>515</v>
      </c>
      <c r="D17" s="163">
        <f>SUM(G17,J17)</f>
        <v>1804</v>
      </c>
      <c r="E17" s="163">
        <f>SUM(H17,K17)</f>
        <v>3176378</v>
      </c>
      <c r="F17" s="163">
        <v>42</v>
      </c>
      <c r="G17" s="163">
        <v>205</v>
      </c>
      <c r="H17" s="163">
        <v>646603</v>
      </c>
      <c r="I17" s="163">
        <v>473</v>
      </c>
      <c r="J17" s="163">
        <v>1599</v>
      </c>
      <c r="K17" s="163">
        <v>2529775</v>
      </c>
      <c r="N17" s="175" t="s">
        <v>405</v>
      </c>
      <c r="O17" s="234"/>
      <c r="P17" s="163">
        <v>23</v>
      </c>
      <c r="Q17" s="163">
        <v>189</v>
      </c>
      <c r="R17" s="163">
        <v>500538</v>
      </c>
      <c r="S17" s="163">
        <v>2240</v>
      </c>
      <c r="T17" s="163">
        <v>65311</v>
      </c>
      <c r="U17" s="163">
        <v>12106</v>
      </c>
      <c r="V17" s="163">
        <v>415</v>
      </c>
    </row>
    <row r="18" spans="1:22" ht="18.75" customHeight="1">
      <c r="A18" s="175" t="s">
        <v>404</v>
      </c>
      <c r="B18" s="234"/>
      <c r="C18" s="164">
        <f>SUM(F18,I18)</f>
        <v>470</v>
      </c>
      <c r="D18" s="163">
        <f>SUM(G18,J18)</f>
        <v>1587</v>
      </c>
      <c r="E18" s="163">
        <f>SUM(H18,K18)</f>
        <v>2644428</v>
      </c>
      <c r="F18" s="163">
        <v>40</v>
      </c>
      <c r="G18" s="163">
        <v>320</v>
      </c>
      <c r="H18" s="163">
        <v>748188</v>
      </c>
      <c r="I18" s="163">
        <v>430</v>
      </c>
      <c r="J18" s="163">
        <v>1267</v>
      </c>
      <c r="K18" s="163">
        <v>1896240</v>
      </c>
      <c r="N18" s="175" t="s">
        <v>404</v>
      </c>
      <c r="O18" s="234"/>
      <c r="P18" s="163">
        <v>20</v>
      </c>
      <c r="Q18" s="163">
        <v>117</v>
      </c>
      <c r="R18" s="163">
        <v>289404</v>
      </c>
      <c r="S18" s="163">
        <v>660</v>
      </c>
      <c r="T18" s="163">
        <v>40323</v>
      </c>
      <c r="U18" s="163">
        <v>3885</v>
      </c>
      <c r="V18" s="163">
        <v>20</v>
      </c>
    </row>
    <row r="19" spans="1:22" ht="18.75" customHeight="1">
      <c r="A19" s="175" t="s">
        <v>403</v>
      </c>
      <c r="B19" s="234"/>
      <c r="C19" s="164">
        <f>SUM(F19,I19)</f>
        <v>1133</v>
      </c>
      <c r="D19" s="163">
        <f>SUM(G19,J19)</f>
        <v>6054</v>
      </c>
      <c r="E19" s="163">
        <f>SUM(H19,K19)</f>
        <v>13009015</v>
      </c>
      <c r="F19" s="163">
        <v>160</v>
      </c>
      <c r="G19" s="163">
        <v>1279</v>
      </c>
      <c r="H19" s="163">
        <v>4364151</v>
      </c>
      <c r="I19" s="163">
        <v>973</v>
      </c>
      <c r="J19" s="163">
        <v>4775</v>
      </c>
      <c r="K19" s="163">
        <v>8644864</v>
      </c>
      <c r="N19" s="175" t="s">
        <v>403</v>
      </c>
      <c r="O19" s="234"/>
      <c r="P19" s="163">
        <v>129</v>
      </c>
      <c r="Q19" s="163">
        <v>1248</v>
      </c>
      <c r="R19" s="163">
        <v>2203469</v>
      </c>
      <c r="S19" s="163">
        <v>5591</v>
      </c>
      <c r="T19" s="163">
        <v>600632</v>
      </c>
      <c r="U19" s="163">
        <v>57442</v>
      </c>
      <c r="V19" s="163">
        <v>7011</v>
      </c>
    </row>
    <row r="20" spans="1:22" ht="18.75" customHeight="1">
      <c r="A20" s="175" t="s">
        <v>402</v>
      </c>
      <c r="B20" s="234"/>
      <c r="C20" s="164">
        <f>SUM(F20,I20)</f>
        <v>486</v>
      </c>
      <c r="D20" s="163">
        <f>SUM(G20,J20)</f>
        <v>1928</v>
      </c>
      <c r="E20" s="163">
        <f>SUM(H20,K20)</f>
        <v>4051098</v>
      </c>
      <c r="F20" s="163">
        <v>50</v>
      </c>
      <c r="G20" s="163">
        <v>264</v>
      </c>
      <c r="H20" s="163">
        <v>1011554</v>
      </c>
      <c r="I20" s="163">
        <v>436</v>
      </c>
      <c r="J20" s="163">
        <v>1664</v>
      </c>
      <c r="K20" s="163">
        <v>3039544</v>
      </c>
      <c r="N20" s="175" t="s">
        <v>402</v>
      </c>
      <c r="O20" s="234"/>
      <c r="P20" s="163">
        <v>51</v>
      </c>
      <c r="Q20" s="163">
        <v>312</v>
      </c>
      <c r="R20" s="163">
        <v>832505</v>
      </c>
      <c r="S20" s="163">
        <v>1065</v>
      </c>
      <c r="T20" s="163">
        <v>126671</v>
      </c>
      <c r="U20" s="163">
        <v>14311</v>
      </c>
      <c r="V20" s="163">
        <v>377</v>
      </c>
    </row>
    <row r="21" spans="1:22" ht="18.75" customHeight="1">
      <c r="A21" s="175" t="s">
        <v>401</v>
      </c>
      <c r="B21" s="234"/>
      <c r="C21" s="164">
        <f>SUM(F21,I21)</f>
        <v>712</v>
      </c>
      <c r="D21" s="163">
        <f>SUM(G21,J21)</f>
        <v>5143</v>
      </c>
      <c r="E21" s="163">
        <f>SUM(H21,K21)</f>
        <v>20920354</v>
      </c>
      <c r="F21" s="163">
        <v>141</v>
      </c>
      <c r="G21" s="163">
        <v>1522</v>
      </c>
      <c r="H21" s="163">
        <v>12767405</v>
      </c>
      <c r="I21" s="163">
        <v>571</v>
      </c>
      <c r="J21" s="163">
        <v>3621</v>
      </c>
      <c r="K21" s="163">
        <v>8152949</v>
      </c>
      <c r="N21" s="175" t="s">
        <v>401</v>
      </c>
      <c r="O21" s="234"/>
      <c r="P21" s="163">
        <v>131</v>
      </c>
      <c r="Q21" s="163">
        <v>1393</v>
      </c>
      <c r="R21" s="163">
        <v>3776375</v>
      </c>
      <c r="S21" s="163">
        <v>3727</v>
      </c>
      <c r="T21" s="163">
        <v>514914</v>
      </c>
      <c r="U21" s="163">
        <v>63513</v>
      </c>
      <c r="V21" s="163">
        <v>2174</v>
      </c>
    </row>
    <row r="22" spans="1:22" ht="18.75" customHeight="1">
      <c r="A22" s="238"/>
      <c r="B22" s="237"/>
      <c r="C22" s="172"/>
      <c r="D22" s="172"/>
      <c r="E22" s="172"/>
      <c r="F22" s="172"/>
      <c r="G22" s="172"/>
      <c r="H22" s="172"/>
      <c r="I22" s="172"/>
      <c r="J22" s="172"/>
      <c r="K22" s="172"/>
      <c r="N22" s="238"/>
      <c r="O22" s="237"/>
      <c r="P22" s="172"/>
      <c r="Q22" s="172"/>
      <c r="R22" s="172"/>
      <c r="S22" s="172"/>
      <c r="T22" s="172"/>
      <c r="U22" s="172"/>
      <c r="V22" s="172"/>
    </row>
    <row r="23" spans="1:22" ht="18.75" customHeight="1">
      <c r="A23" s="175" t="s">
        <v>400</v>
      </c>
      <c r="B23" s="234"/>
      <c r="C23" s="164">
        <f>SUM(C24)</f>
        <v>198</v>
      </c>
      <c r="D23" s="163">
        <f>SUM(D24)</f>
        <v>863</v>
      </c>
      <c r="E23" s="163">
        <f>SUM(E24)</f>
        <v>1872414</v>
      </c>
      <c r="F23" s="163">
        <f>SUM(F24)</f>
        <v>62</v>
      </c>
      <c r="G23" s="163">
        <f>SUM(G24)</f>
        <v>368</v>
      </c>
      <c r="H23" s="163">
        <f>SUM(H24)</f>
        <v>1150978</v>
      </c>
      <c r="I23" s="163">
        <f>SUM(I24)</f>
        <v>136</v>
      </c>
      <c r="J23" s="163">
        <f>SUM(J24)</f>
        <v>495</v>
      </c>
      <c r="K23" s="163">
        <f>SUM(K24)</f>
        <v>721436</v>
      </c>
      <c r="N23" s="175" t="s">
        <v>400</v>
      </c>
      <c r="O23" s="234"/>
      <c r="P23" s="169" t="s">
        <v>1</v>
      </c>
      <c r="Q23" s="169" t="s">
        <v>1</v>
      </c>
      <c r="R23" s="169" t="s">
        <v>1</v>
      </c>
      <c r="S23" s="169" t="s">
        <v>1</v>
      </c>
      <c r="T23" s="169" t="s">
        <v>1</v>
      </c>
      <c r="U23" s="169" t="s">
        <v>1</v>
      </c>
      <c r="V23" s="169" t="s">
        <v>1</v>
      </c>
    </row>
    <row r="24" spans="1:22" ht="18.75" customHeight="1">
      <c r="A24" s="235"/>
      <c r="B24" s="161" t="s">
        <v>399</v>
      </c>
      <c r="C24" s="160">
        <f>SUM(F24,I24)</f>
        <v>198</v>
      </c>
      <c r="D24" s="158">
        <f>SUM(G24,J24)</f>
        <v>863</v>
      </c>
      <c r="E24" s="158">
        <f>SUM(H24,K24)</f>
        <v>1872414</v>
      </c>
      <c r="F24" s="157">
        <v>62</v>
      </c>
      <c r="G24" s="157">
        <v>368</v>
      </c>
      <c r="H24" s="157">
        <v>1150978</v>
      </c>
      <c r="I24" s="157">
        <v>136</v>
      </c>
      <c r="J24" s="157">
        <v>495</v>
      </c>
      <c r="K24" s="157">
        <v>721436</v>
      </c>
      <c r="N24" s="235"/>
      <c r="O24" s="161" t="s">
        <v>424</v>
      </c>
      <c r="P24" s="159" t="s">
        <v>1</v>
      </c>
      <c r="Q24" s="159" t="s">
        <v>1</v>
      </c>
      <c r="R24" s="159" t="s">
        <v>1</v>
      </c>
      <c r="S24" s="159" t="s">
        <v>1</v>
      </c>
      <c r="T24" s="159" t="s">
        <v>1</v>
      </c>
      <c r="U24" s="159" t="s">
        <v>1</v>
      </c>
      <c r="V24" s="159" t="s">
        <v>1</v>
      </c>
    </row>
    <row r="25" spans="1:22" ht="18.75" customHeight="1">
      <c r="A25" s="235"/>
      <c r="B25" s="161"/>
      <c r="C25" s="167"/>
      <c r="D25" s="167"/>
      <c r="E25" s="167"/>
      <c r="F25" s="167"/>
      <c r="G25" s="167"/>
      <c r="H25" s="167"/>
      <c r="I25" s="167"/>
      <c r="J25" s="167"/>
      <c r="K25" s="167"/>
      <c r="N25" s="235"/>
      <c r="O25" s="252"/>
      <c r="P25" s="248"/>
      <c r="Q25" s="167"/>
      <c r="R25" s="167"/>
      <c r="S25" s="167"/>
      <c r="T25" s="167"/>
      <c r="U25" s="167"/>
      <c r="V25" s="167"/>
    </row>
    <row r="26" spans="1:22" ht="18.75" customHeight="1">
      <c r="A26" s="175" t="s">
        <v>398</v>
      </c>
      <c r="B26" s="234"/>
      <c r="C26" s="163">
        <f>SUM(C27:C30)</f>
        <v>659</v>
      </c>
      <c r="D26" s="163">
        <f>SUM(D27:D30)</f>
        <v>3069</v>
      </c>
      <c r="E26" s="163">
        <f>SUM(E27:E30)</f>
        <v>6137763</v>
      </c>
      <c r="F26" s="163">
        <f>SUM(F27:F30)</f>
        <v>152</v>
      </c>
      <c r="G26" s="163">
        <f>SUM(G27:G30)</f>
        <v>767</v>
      </c>
      <c r="H26" s="163">
        <f>SUM(H27:H30)</f>
        <v>2398078</v>
      </c>
      <c r="I26" s="163">
        <f>SUM(I27:I30)</f>
        <v>507</v>
      </c>
      <c r="J26" s="163">
        <f>SUM(J27:J30)</f>
        <v>2302</v>
      </c>
      <c r="K26" s="163">
        <f>SUM(K27:K30)</f>
        <v>3739685</v>
      </c>
      <c r="N26" s="175" t="s">
        <v>398</v>
      </c>
      <c r="O26" s="234"/>
      <c r="P26" s="163">
        <f>SUM(P27:P30)</f>
        <v>31</v>
      </c>
      <c r="Q26" s="163">
        <f>SUM(Q27:Q30)</f>
        <v>282</v>
      </c>
      <c r="R26" s="163">
        <f>SUM(R27:R30)</f>
        <v>565554</v>
      </c>
      <c r="S26" s="163">
        <f>SUM(S27:S30)</f>
        <v>510</v>
      </c>
      <c r="T26" s="163">
        <f>SUM(T27:T30)</f>
        <v>39714</v>
      </c>
      <c r="U26" s="163">
        <f>SUM(U27:U30)</f>
        <v>8692</v>
      </c>
      <c r="V26" s="163">
        <f>SUM(V27:V30)</f>
        <v>423</v>
      </c>
    </row>
    <row r="27" spans="1:22" ht="18.75" customHeight="1">
      <c r="A27" s="235"/>
      <c r="B27" s="161" t="s">
        <v>397</v>
      </c>
      <c r="C27" s="160">
        <f>SUM(F27,I27)</f>
        <v>179</v>
      </c>
      <c r="D27" s="158">
        <f>SUM(G27,J27)</f>
        <v>878</v>
      </c>
      <c r="E27" s="158">
        <f>SUM(H27,K27)</f>
        <v>1569021</v>
      </c>
      <c r="F27" s="157">
        <v>16</v>
      </c>
      <c r="G27" s="157">
        <v>74</v>
      </c>
      <c r="H27" s="157">
        <v>157394</v>
      </c>
      <c r="I27" s="157">
        <v>163</v>
      </c>
      <c r="J27" s="157">
        <v>804</v>
      </c>
      <c r="K27" s="157">
        <v>1411627</v>
      </c>
      <c r="N27" s="235"/>
      <c r="O27" s="161" t="s">
        <v>397</v>
      </c>
      <c r="P27" s="251">
        <v>13</v>
      </c>
      <c r="Q27" s="250">
        <v>121</v>
      </c>
      <c r="R27" s="250">
        <v>235271</v>
      </c>
      <c r="S27" s="249">
        <v>10</v>
      </c>
      <c r="T27" s="249">
        <v>18590</v>
      </c>
      <c r="U27" s="249">
        <v>3800</v>
      </c>
      <c r="V27" s="249">
        <v>185</v>
      </c>
    </row>
    <row r="28" spans="1:22" ht="18.75" customHeight="1">
      <c r="A28" s="235"/>
      <c r="B28" s="161" t="s">
        <v>396</v>
      </c>
      <c r="C28" s="160">
        <f>SUM(F28,I28)</f>
        <v>302</v>
      </c>
      <c r="D28" s="158">
        <f>SUM(G28,J28)</f>
        <v>1401</v>
      </c>
      <c r="E28" s="158">
        <f>SUM(H28,K28)</f>
        <v>3083535</v>
      </c>
      <c r="F28" s="157">
        <v>115</v>
      </c>
      <c r="G28" s="157">
        <v>607</v>
      </c>
      <c r="H28" s="157">
        <v>1822407</v>
      </c>
      <c r="I28" s="157">
        <v>187</v>
      </c>
      <c r="J28" s="157">
        <v>794</v>
      </c>
      <c r="K28" s="157">
        <v>1261128</v>
      </c>
      <c r="N28" s="235"/>
      <c r="O28" s="161" t="s">
        <v>396</v>
      </c>
      <c r="P28" s="251">
        <v>5</v>
      </c>
      <c r="Q28" s="250">
        <v>59</v>
      </c>
      <c r="R28" s="250">
        <v>144258</v>
      </c>
      <c r="S28" s="159" t="s">
        <v>1</v>
      </c>
      <c r="T28" s="249">
        <v>11573</v>
      </c>
      <c r="U28" s="249">
        <v>3826</v>
      </c>
      <c r="V28" s="249">
        <v>238</v>
      </c>
    </row>
    <row r="29" spans="1:22" ht="18.75" customHeight="1">
      <c r="A29" s="235"/>
      <c r="B29" s="161" t="s">
        <v>395</v>
      </c>
      <c r="C29" s="160">
        <f>SUM(F29,I29)</f>
        <v>140</v>
      </c>
      <c r="D29" s="158">
        <f>SUM(G29,J29)</f>
        <v>645</v>
      </c>
      <c r="E29" s="158">
        <f>SUM(H29,K29)</f>
        <v>1082312</v>
      </c>
      <c r="F29" s="157">
        <v>17</v>
      </c>
      <c r="G29" s="157">
        <v>79</v>
      </c>
      <c r="H29" s="157">
        <v>292984</v>
      </c>
      <c r="I29" s="157">
        <v>123</v>
      </c>
      <c r="J29" s="157">
        <v>566</v>
      </c>
      <c r="K29" s="157">
        <v>789328</v>
      </c>
      <c r="N29" s="235"/>
      <c r="O29" s="161" t="s">
        <v>395</v>
      </c>
      <c r="P29" s="251">
        <v>13</v>
      </c>
      <c r="Q29" s="250">
        <v>102</v>
      </c>
      <c r="R29" s="250">
        <v>186025</v>
      </c>
      <c r="S29" s="249">
        <v>500</v>
      </c>
      <c r="T29" s="249">
        <v>9551</v>
      </c>
      <c r="U29" s="249">
        <v>1066</v>
      </c>
      <c r="V29" s="159" t="s">
        <v>1</v>
      </c>
    </row>
    <row r="30" spans="1:22" ht="18.75" customHeight="1">
      <c r="A30" s="235"/>
      <c r="B30" s="161" t="s">
        <v>394</v>
      </c>
      <c r="C30" s="160">
        <f>SUM(F30,I30)</f>
        <v>38</v>
      </c>
      <c r="D30" s="158">
        <f>SUM(G30,J30)</f>
        <v>145</v>
      </c>
      <c r="E30" s="158">
        <f>SUM(H30,K30)</f>
        <v>402895</v>
      </c>
      <c r="F30" s="157">
        <v>4</v>
      </c>
      <c r="G30" s="157">
        <v>7</v>
      </c>
      <c r="H30" s="157">
        <v>125293</v>
      </c>
      <c r="I30" s="157">
        <v>34</v>
      </c>
      <c r="J30" s="157">
        <v>138</v>
      </c>
      <c r="K30" s="157">
        <v>277602</v>
      </c>
      <c r="N30" s="235"/>
      <c r="O30" s="161" t="s">
        <v>394</v>
      </c>
      <c r="P30" s="159" t="s">
        <v>1</v>
      </c>
      <c r="Q30" s="159" t="s">
        <v>1</v>
      </c>
      <c r="R30" s="159" t="s">
        <v>1</v>
      </c>
      <c r="S30" s="159" t="s">
        <v>1</v>
      </c>
      <c r="T30" s="159" t="s">
        <v>1</v>
      </c>
      <c r="U30" s="159" t="s">
        <v>1</v>
      </c>
      <c r="V30" s="159" t="s">
        <v>1</v>
      </c>
    </row>
    <row r="31" spans="1:22" ht="18.75" customHeight="1">
      <c r="A31" s="235"/>
      <c r="B31" s="161"/>
      <c r="C31" s="167"/>
      <c r="D31" s="167"/>
      <c r="E31" s="167"/>
      <c r="F31" s="167"/>
      <c r="G31" s="167"/>
      <c r="H31" s="167"/>
      <c r="I31" s="167"/>
      <c r="J31" s="167"/>
      <c r="K31" s="167"/>
      <c r="N31" s="235"/>
      <c r="O31" s="161"/>
      <c r="P31" s="248"/>
      <c r="Q31" s="167"/>
      <c r="R31" s="167"/>
      <c r="S31" s="167"/>
      <c r="T31" s="167"/>
      <c r="U31" s="167"/>
      <c r="V31" s="167"/>
    </row>
    <row r="32" spans="1:22" ht="18.75" customHeight="1">
      <c r="A32" s="175" t="s">
        <v>393</v>
      </c>
      <c r="B32" s="234"/>
      <c r="C32" s="163">
        <f>SUM(C33:C40)</f>
        <v>1071</v>
      </c>
      <c r="D32" s="163">
        <f>SUM(D33:D40)</f>
        <v>7285</v>
      </c>
      <c r="E32" s="163">
        <f>SUM(E33:E40)</f>
        <v>27512995</v>
      </c>
      <c r="F32" s="163">
        <f>SUM(F33:F40)</f>
        <v>171</v>
      </c>
      <c r="G32" s="163">
        <v>2042</v>
      </c>
      <c r="H32" s="163">
        <v>15502294</v>
      </c>
      <c r="I32" s="163">
        <f>SUM(I33:I40)</f>
        <v>900</v>
      </c>
      <c r="J32" s="163">
        <v>5243</v>
      </c>
      <c r="K32" s="163">
        <v>12010701</v>
      </c>
      <c r="N32" s="175" t="s">
        <v>393</v>
      </c>
      <c r="O32" s="234"/>
      <c r="P32" s="163">
        <f>SUM(P33:P40)</f>
        <v>132</v>
      </c>
      <c r="Q32" s="163">
        <f>SUM(Q33:Q40)</f>
        <v>1493</v>
      </c>
      <c r="R32" s="163">
        <f>SUM(R33:R40)</f>
        <v>4373249</v>
      </c>
      <c r="S32" s="163">
        <f>SUM(S33:S40)</f>
        <v>11034</v>
      </c>
      <c r="T32" s="163">
        <f>SUM(T33:T40)</f>
        <v>621801</v>
      </c>
      <c r="U32" s="163">
        <f>SUM(U33:U40)</f>
        <v>64698</v>
      </c>
      <c r="V32" s="163">
        <f>SUM(V33:V40)</f>
        <v>4288</v>
      </c>
    </row>
    <row r="33" spans="1:22" ht="18.75" customHeight="1">
      <c r="A33" s="235"/>
      <c r="B33" s="161" t="s">
        <v>392</v>
      </c>
      <c r="C33" s="160">
        <f>SUM(F33,I33)</f>
        <v>198</v>
      </c>
      <c r="D33" s="158">
        <f>SUM(G33,J33)</f>
        <v>723</v>
      </c>
      <c r="E33" s="158">
        <f>SUM(H33,K33)</f>
        <v>2803392</v>
      </c>
      <c r="F33" s="157">
        <v>25</v>
      </c>
      <c r="G33" s="157">
        <v>138</v>
      </c>
      <c r="H33" s="157">
        <v>1962919</v>
      </c>
      <c r="I33" s="157">
        <v>173</v>
      </c>
      <c r="J33" s="157">
        <v>585</v>
      </c>
      <c r="K33" s="157">
        <v>840473</v>
      </c>
      <c r="N33" s="235"/>
      <c r="O33" s="161" t="s">
        <v>392</v>
      </c>
      <c r="P33" s="251">
        <v>13</v>
      </c>
      <c r="Q33" s="250">
        <v>61</v>
      </c>
      <c r="R33" s="250">
        <v>126394</v>
      </c>
      <c r="S33" s="159" t="s">
        <v>1</v>
      </c>
      <c r="T33" s="249">
        <v>9032</v>
      </c>
      <c r="U33" s="249">
        <v>1470</v>
      </c>
      <c r="V33" s="159" t="s">
        <v>1</v>
      </c>
    </row>
    <row r="34" spans="1:22" ht="18.75" customHeight="1">
      <c r="A34" s="235"/>
      <c r="B34" s="161" t="s">
        <v>391</v>
      </c>
      <c r="C34" s="160">
        <f>SUM(F34,I34)</f>
        <v>242</v>
      </c>
      <c r="D34" s="158">
        <f>SUM(G34,J34)</f>
        <v>1195</v>
      </c>
      <c r="E34" s="158">
        <f>SUM(H34,K34)</f>
        <v>3030666</v>
      </c>
      <c r="F34" s="157">
        <v>22</v>
      </c>
      <c r="G34" s="157">
        <v>175</v>
      </c>
      <c r="H34" s="157">
        <v>1325783</v>
      </c>
      <c r="I34" s="157">
        <v>220</v>
      </c>
      <c r="J34" s="157">
        <v>1020</v>
      </c>
      <c r="K34" s="157">
        <v>1704883</v>
      </c>
      <c r="N34" s="235"/>
      <c r="O34" s="161" t="s">
        <v>391</v>
      </c>
      <c r="P34" s="251">
        <v>23</v>
      </c>
      <c r="Q34" s="250">
        <v>139</v>
      </c>
      <c r="R34" s="250">
        <v>398287</v>
      </c>
      <c r="S34" s="249">
        <v>450</v>
      </c>
      <c r="T34" s="249">
        <v>47882</v>
      </c>
      <c r="U34" s="249">
        <v>6012</v>
      </c>
      <c r="V34" s="249">
        <v>56</v>
      </c>
    </row>
    <row r="35" spans="1:22" ht="18.75" customHeight="1">
      <c r="A35" s="235"/>
      <c r="B35" s="161" t="s">
        <v>390</v>
      </c>
      <c r="C35" s="160">
        <f>SUM(F35,I35)</f>
        <v>529</v>
      </c>
      <c r="D35" s="158">
        <f>SUM(G35,J35)</f>
        <v>5078</v>
      </c>
      <c r="E35" s="158">
        <f>SUM(H35,K35)</f>
        <v>21275327</v>
      </c>
      <c r="F35" s="157">
        <v>121</v>
      </c>
      <c r="G35" s="157">
        <v>1724</v>
      </c>
      <c r="H35" s="157">
        <v>12210985</v>
      </c>
      <c r="I35" s="157">
        <v>408</v>
      </c>
      <c r="J35" s="157">
        <v>3354</v>
      </c>
      <c r="K35" s="157">
        <v>9064342</v>
      </c>
      <c r="N35" s="235"/>
      <c r="O35" s="161" t="s">
        <v>390</v>
      </c>
      <c r="P35" s="251">
        <v>96</v>
      </c>
      <c r="Q35" s="250">
        <v>1293</v>
      </c>
      <c r="R35" s="250">
        <v>3848568</v>
      </c>
      <c r="S35" s="249">
        <v>10584</v>
      </c>
      <c r="T35" s="249">
        <v>564887</v>
      </c>
      <c r="U35" s="249">
        <v>57216</v>
      </c>
      <c r="V35" s="249">
        <v>4232</v>
      </c>
    </row>
    <row r="36" spans="1:22" ht="18.75" customHeight="1">
      <c r="A36" s="235"/>
      <c r="B36" s="161" t="s">
        <v>389</v>
      </c>
      <c r="C36" s="160">
        <f>SUM(F36,I36)</f>
        <v>10</v>
      </c>
      <c r="D36" s="158">
        <f>SUM(G36,J36)</f>
        <v>27</v>
      </c>
      <c r="E36" s="158">
        <f>SUM(H36,K36)</f>
        <v>25316</v>
      </c>
      <c r="F36" s="170" t="s">
        <v>1</v>
      </c>
      <c r="G36" s="170" t="s">
        <v>1</v>
      </c>
      <c r="H36" s="170" t="s">
        <v>1</v>
      </c>
      <c r="I36" s="157">
        <v>10</v>
      </c>
      <c r="J36" s="170">
        <v>27</v>
      </c>
      <c r="K36" s="170">
        <v>25316</v>
      </c>
      <c r="N36" s="235"/>
      <c r="O36" s="161" t="s">
        <v>389</v>
      </c>
      <c r="P36" s="159" t="s">
        <v>1</v>
      </c>
      <c r="Q36" s="159" t="s">
        <v>1</v>
      </c>
      <c r="R36" s="159" t="s">
        <v>1</v>
      </c>
      <c r="S36" s="159" t="s">
        <v>1</v>
      </c>
      <c r="T36" s="159" t="s">
        <v>1</v>
      </c>
      <c r="U36" s="159" t="s">
        <v>1</v>
      </c>
      <c r="V36" s="159" t="s">
        <v>1</v>
      </c>
    </row>
    <row r="37" spans="1:22" ht="18.75" customHeight="1">
      <c r="A37" s="235"/>
      <c r="B37" s="161" t="s">
        <v>388</v>
      </c>
      <c r="C37" s="160">
        <f>SUM(F37,I37)</f>
        <v>19</v>
      </c>
      <c r="D37" s="158">
        <v>50</v>
      </c>
      <c r="E37" s="158">
        <v>70792</v>
      </c>
      <c r="F37" s="157">
        <v>1</v>
      </c>
      <c r="G37" s="170" t="s">
        <v>2</v>
      </c>
      <c r="H37" s="170" t="s">
        <v>2</v>
      </c>
      <c r="I37" s="157">
        <v>18</v>
      </c>
      <c r="J37" s="170" t="s">
        <v>2</v>
      </c>
      <c r="K37" s="170" t="s">
        <v>2</v>
      </c>
      <c r="N37" s="235"/>
      <c r="O37" s="161" t="s">
        <v>388</v>
      </c>
      <c r="P37" s="159" t="s">
        <v>1</v>
      </c>
      <c r="Q37" s="159" t="s">
        <v>1</v>
      </c>
      <c r="R37" s="159" t="s">
        <v>1</v>
      </c>
      <c r="S37" s="159" t="s">
        <v>1</v>
      </c>
      <c r="T37" s="159" t="s">
        <v>1</v>
      </c>
      <c r="U37" s="159" t="s">
        <v>1</v>
      </c>
      <c r="V37" s="159" t="s">
        <v>1</v>
      </c>
    </row>
    <row r="38" spans="1:22" ht="18.75" customHeight="1">
      <c r="A38" s="235"/>
      <c r="B38" s="161" t="s">
        <v>387</v>
      </c>
      <c r="C38" s="160">
        <f>SUM(F38,I38)</f>
        <v>29</v>
      </c>
      <c r="D38" s="158">
        <v>85</v>
      </c>
      <c r="E38" s="158">
        <v>131042</v>
      </c>
      <c r="F38" s="157">
        <v>2</v>
      </c>
      <c r="G38" s="170" t="s">
        <v>2</v>
      </c>
      <c r="H38" s="170" t="s">
        <v>2</v>
      </c>
      <c r="I38" s="157">
        <v>27</v>
      </c>
      <c r="J38" s="170" t="s">
        <v>2</v>
      </c>
      <c r="K38" s="170" t="s">
        <v>2</v>
      </c>
      <c r="N38" s="235"/>
      <c r="O38" s="161" t="s">
        <v>387</v>
      </c>
      <c r="P38" s="159" t="s">
        <v>1</v>
      </c>
      <c r="Q38" s="159" t="s">
        <v>1</v>
      </c>
      <c r="R38" s="159" t="s">
        <v>1</v>
      </c>
      <c r="S38" s="159" t="s">
        <v>1</v>
      </c>
      <c r="T38" s="159" t="s">
        <v>1</v>
      </c>
      <c r="U38" s="159" t="s">
        <v>1</v>
      </c>
      <c r="V38" s="159" t="s">
        <v>1</v>
      </c>
    </row>
    <row r="39" spans="1:22" ht="18.75" customHeight="1">
      <c r="A39" s="235"/>
      <c r="B39" s="161" t="s">
        <v>386</v>
      </c>
      <c r="C39" s="160">
        <f>SUM(F39,I39)</f>
        <v>10</v>
      </c>
      <c r="D39" s="158">
        <f>SUM(G39,J39)</f>
        <v>27</v>
      </c>
      <c r="E39" s="158">
        <f>SUM(H39,K39)</f>
        <v>49611</v>
      </c>
      <c r="F39" s="170" t="s">
        <v>1</v>
      </c>
      <c r="G39" s="170" t="s">
        <v>1</v>
      </c>
      <c r="H39" s="170" t="s">
        <v>1</v>
      </c>
      <c r="I39" s="157">
        <v>10</v>
      </c>
      <c r="J39" s="157">
        <v>27</v>
      </c>
      <c r="K39" s="157">
        <v>49611</v>
      </c>
      <c r="N39" s="235"/>
      <c r="O39" s="161" t="s">
        <v>386</v>
      </c>
      <c r="P39" s="159" t="s">
        <v>1</v>
      </c>
      <c r="Q39" s="159" t="s">
        <v>1</v>
      </c>
      <c r="R39" s="159" t="s">
        <v>1</v>
      </c>
      <c r="S39" s="159" t="s">
        <v>1</v>
      </c>
      <c r="T39" s="159" t="s">
        <v>1</v>
      </c>
      <c r="U39" s="159" t="s">
        <v>1</v>
      </c>
      <c r="V39" s="159" t="s">
        <v>1</v>
      </c>
    </row>
    <row r="40" spans="1:22" ht="18.75" customHeight="1">
      <c r="A40" s="235"/>
      <c r="B40" s="161" t="s">
        <v>385</v>
      </c>
      <c r="C40" s="160">
        <f>SUM(F40,I40)</f>
        <v>34</v>
      </c>
      <c r="D40" s="158">
        <f>SUM(G40,J40)</f>
        <v>100</v>
      </c>
      <c r="E40" s="158">
        <f>SUM(H40,K40)</f>
        <v>126849</v>
      </c>
      <c r="F40" s="170" t="s">
        <v>1</v>
      </c>
      <c r="G40" s="170" t="s">
        <v>1</v>
      </c>
      <c r="H40" s="170" t="s">
        <v>1</v>
      </c>
      <c r="I40" s="157">
        <v>34</v>
      </c>
      <c r="J40" s="170">
        <v>100</v>
      </c>
      <c r="K40" s="170">
        <v>126849</v>
      </c>
      <c r="N40" s="235"/>
      <c r="O40" s="161" t="s">
        <v>385</v>
      </c>
      <c r="P40" s="159" t="s">
        <v>1</v>
      </c>
      <c r="Q40" s="159" t="s">
        <v>1</v>
      </c>
      <c r="R40" s="159" t="s">
        <v>1</v>
      </c>
      <c r="S40" s="159" t="s">
        <v>1</v>
      </c>
      <c r="T40" s="159" t="s">
        <v>1</v>
      </c>
      <c r="U40" s="159" t="s">
        <v>1</v>
      </c>
      <c r="V40" s="159" t="s">
        <v>1</v>
      </c>
    </row>
    <row r="41" spans="1:22" ht="18.75" customHeight="1">
      <c r="A41" s="235"/>
      <c r="B41" s="161"/>
      <c r="C41" s="167"/>
      <c r="D41" s="167"/>
      <c r="E41" s="167"/>
      <c r="F41" s="167"/>
      <c r="G41" s="167"/>
      <c r="H41" s="167"/>
      <c r="I41" s="167"/>
      <c r="J41" s="167"/>
      <c r="K41" s="167"/>
      <c r="N41" s="235"/>
      <c r="O41" s="161"/>
      <c r="P41" s="248"/>
      <c r="Q41" s="167"/>
      <c r="R41" s="167"/>
      <c r="S41" s="167"/>
      <c r="T41" s="167"/>
      <c r="U41" s="167"/>
      <c r="V41" s="167"/>
    </row>
    <row r="42" spans="1:22" ht="18.75" customHeight="1">
      <c r="A42" s="175" t="s">
        <v>384</v>
      </c>
      <c r="B42" s="234"/>
      <c r="C42" s="163">
        <f>SUM(C43:C47)</f>
        <v>926</v>
      </c>
      <c r="D42" s="163">
        <f>SUM(D43:D47)</f>
        <v>4729</v>
      </c>
      <c r="E42" s="163">
        <f>SUM(E43:E47)</f>
        <v>11059407</v>
      </c>
      <c r="F42" s="163">
        <f>SUM(F43:F47)</f>
        <v>95</v>
      </c>
      <c r="G42" s="163">
        <f>SUM(G43:G47)</f>
        <v>699</v>
      </c>
      <c r="H42" s="163">
        <f>SUM(H43:H47)</f>
        <v>4069852</v>
      </c>
      <c r="I42" s="163">
        <f>SUM(I43:I47)</f>
        <v>831</v>
      </c>
      <c r="J42" s="163">
        <f>SUM(J43:J47)</f>
        <v>4030</v>
      </c>
      <c r="K42" s="163">
        <f>SUM(K43:K47)</f>
        <v>6989555</v>
      </c>
      <c r="N42" s="175" t="s">
        <v>384</v>
      </c>
      <c r="O42" s="234"/>
      <c r="P42" s="163">
        <f>SUM(P43:P47)</f>
        <v>80</v>
      </c>
      <c r="Q42" s="163">
        <f>SUM(Q43:Q47)</f>
        <v>1049</v>
      </c>
      <c r="R42" s="163">
        <f>SUM(R43:R47)</f>
        <v>2004516</v>
      </c>
      <c r="S42" s="163">
        <f>SUM(S43:S47)</f>
        <v>22363</v>
      </c>
      <c r="T42" s="163">
        <f>SUM(T43:T47)</f>
        <v>311902</v>
      </c>
      <c r="U42" s="163">
        <f>SUM(U43:U47)</f>
        <v>40132</v>
      </c>
      <c r="V42" s="163">
        <f>SUM(V43:V47)</f>
        <v>1852</v>
      </c>
    </row>
    <row r="43" spans="1:22" ht="18.75" customHeight="1">
      <c r="A43" s="235"/>
      <c r="B43" s="161" t="s">
        <v>383</v>
      </c>
      <c r="C43" s="160">
        <f>SUM(F43,I43)</f>
        <v>281</v>
      </c>
      <c r="D43" s="158">
        <f>SUM(G43,J43)</f>
        <v>1751</v>
      </c>
      <c r="E43" s="158">
        <f>SUM(H43,K43)</f>
        <v>4160679</v>
      </c>
      <c r="F43" s="157">
        <v>26</v>
      </c>
      <c r="G43" s="157">
        <v>283</v>
      </c>
      <c r="H43" s="157">
        <v>1547773</v>
      </c>
      <c r="I43" s="157">
        <v>255</v>
      </c>
      <c r="J43" s="157">
        <v>1468</v>
      </c>
      <c r="K43" s="157">
        <v>2612906</v>
      </c>
      <c r="N43" s="235"/>
      <c r="O43" s="161" t="s">
        <v>383</v>
      </c>
      <c r="P43" s="251">
        <v>33</v>
      </c>
      <c r="Q43" s="250">
        <v>587</v>
      </c>
      <c r="R43" s="250">
        <v>837437</v>
      </c>
      <c r="S43" s="249">
        <v>6216</v>
      </c>
      <c r="T43" s="249">
        <v>213552</v>
      </c>
      <c r="U43" s="249">
        <v>22341</v>
      </c>
      <c r="V43" s="249">
        <v>1491</v>
      </c>
    </row>
    <row r="44" spans="1:22" ht="18.75" customHeight="1">
      <c r="A44" s="235"/>
      <c r="B44" s="161" t="s">
        <v>382</v>
      </c>
      <c r="C44" s="160">
        <f>SUM(F44,I44)</f>
        <v>165</v>
      </c>
      <c r="D44" s="158">
        <f>SUM(G44,J44)</f>
        <v>673</v>
      </c>
      <c r="E44" s="158">
        <f>SUM(H44,K44)</f>
        <v>1423477</v>
      </c>
      <c r="F44" s="157">
        <v>18</v>
      </c>
      <c r="G44" s="157">
        <v>117</v>
      </c>
      <c r="H44" s="157">
        <v>387672</v>
      </c>
      <c r="I44" s="157">
        <v>147</v>
      </c>
      <c r="J44" s="157">
        <v>556</v>
      </c>
      <c r="K44" s="157">
        <v>1035805</v>
      </c>
      <c r="N44" s="235"/>
      <c r="O44" s="161" t="s">
        <v>382</v>
      </c>
      <c r="P44" s="251">
        <v>13</v>
      </c>
      <c r="Q44" s="250">
        <v>91</v>
      </c>
      <c r="R44" s="250">
        <v>227323</v>
      </c>
      <c r="S44" s="249">
        <v>900</v>
      </c>
      <c r="T44" s="249">
        <v>27928</v>
      </c>
      <c r="U44" s="249">
        <v>5416</v>
      </c>
      <c r="V44" s="249">
        <v>193</v>
      </c>
    </row>
    <row r="45" spans="1:22" ht="18.75" customHeight="1">
      <c r="A45" s="235"/>
      <c r="B45" s="161" t="s">
        <v>381</v>
      </c>
      <c r="C45" s="160">
        <f>SUM(F45,I45)</f>
        <v>163</v>
      </c>
      <c r="D45" s="158">
        <f>SUM(G45,J45)</f>
        <v>729</v>
      </c>
      <c r="E45" s="158">
        <f>SUM(H45,K45)</f>
        <v>2455027</v>
      </c>
      <c r="F45" s="157">
        <v>21</v>
      </c>
      <c r="G45" s="157">
        <v>169</v>
      </c>
      <c r="H45" s="157">
        <v>1511620</v>
      </c>
      <c r="I45" s="157">
        <v>142</v>
      </c>
      <c r="J45" s="157">
        <v>560</v>
      </c>
      <c r="K45" s="157">
        <v>943407</v>
      </c>
      <c r="N45" s="235"/>
      <c r="O45" s="161" t="s">
        <v>381</v>
      </c>
      <c r="P45" s="251">
        <v>11</v>
      </c>
      <c r="Q45" s="250">
        <v>49</v>
      </c>
      <c r="R45" s="250">
        <v>108056</v>
      </c>
      <c r="S45" s="159" t="s">
        <v>1</v>
      </c>
      <c r="T45" s="249">
        <v>16267</v>
      </c>
      <c r="U45" s="249">
        <v>3018</v>
      </c>
      <c r="V45" s="249">
        <v>20</v>
      </c>
    </row>
    <row r="46" spans="1:22" ht="18.75" customHeight="1">
      <c r="A46" s="235"/>
      <c r="B46" s="161" t="s">
        <v>380</v>
      </c>
      <c r="C46" s="160">
        <f>SUM(F46,I46)</f>
        <v>119</v>
      </c>
      <c r="D46" s="158">
        <f>SUM(G46,J46)</f>
        <v>492</v>
      </c>
      <c r="E46" s="158">
        <f>SUM(H46,K46)</f>
        <v>993800</v>
      </c>
      <c r="F46" s="157">
        <v>13</v>
      </c>
      <c r="G46" s="157">
        <v>52</v>
      </c>
      <c r="H46" s="157">
        <v>194378</v>
      </c>
      <c r="I46" s="157">
        <v>106</v>
      </c>
      <c r="J46" s="157">
        <v>440</v>
      </c>
      <c r="K46" s="157">
        <v>799422</v>
      </c>
      <c r="N46" s="235"/>
      <c r="O46" s="161" t="s">
        <v>380</v>
      </c>
      <c r="P46" s="251">
        <v>10</v>
      </c>
      <c r="Q46" s="250">
        <v>82</v>
      </c>
      <c r="R46" s="250">
        <v>239076</v>
      </c>
      <c r="S46" s="249">
        <v>1237</v>
      </c>
      <c r="T46" s="249">
        <v>23046</v>
      </c>
      <c r="U46" s="249">
        <v>2741</v>
      </c>
      <c r="V46" s="159" t="s">
        <v>1</v>
      </c>
    </row>
    <row r="47" spans="1:22" ht="18.75" customHeight="1">
      <c r="A47" s="235"/>
      <c r="B47" s="161" t="s">
        <v>379</v>
      </c>
      <c r="C47" s="160">
        <f>SUM(F47,I47)</f>
        <v>198</v>
      </c>
      <c r="D47" s="158">
        <f>SUM(G47,J47)</f>
        <v>1084</v>
      </c>
      <c r="E47" s="158">
        <f>SUM(H47,K47)</f>
        <v>2026424</v>
      </c>
      <c r="F47" s="157">
        <v>17</v>
      </c>
      <c r="G47" s="157">
        <v>78</v>
      </c>
      <c r="H47" s="157">
        <v>428409</v>
      </c>
      <c r="I47" s="157">
        <v>181</v>
      </c>
      <c r="J47" s="157">
        <v>1006</v>
      </c>
      <c r="K47" s="157">
        <v>1598015</v>
      </c>
      <c r="N47" s="235"/>
      <c r="O47" s="161" t="s">
        <v>379</v>
      </c>
      <c r="P47" s="251">
        <v>13</v>
      </c>
      <c r="Q47" s="250">
        <v>240</v>
      </c>
      <c r="R47" s="250">
        <v>592624</v>
      </c>
      <c r="S47" s="249">
        <v>14010</v>
      </c>
      <c r="T47" s="249">
        <v>31109</v>
      </c>
      <c r="U47" s="249">
        <v>6616</v>
      </c>
      <c r="V47" s="249">
        <v>148</v>
      </c>
    </row>
    <row r="48" spans="1:22" ht="18.75" customHeight="1">
      <c r="A48" s="235"/>
      <c r="B48" s="161"/>
      <c r="C48" s="167"/>
      <c r="D48" s="167"/>
      <c r="E48" s="167"/>
      <c r="F48" s="167"/>
      <c r="G48" s="167"/>
      <c r="H48" s="167"/>
      <c r="I48" s="167"/>
      <c r="J48" s="167"/>
      <c r="K48" s="167"/>
      <c r="N48" s="235"/>
      <c r="O48" s="161"/>
      <c r="P48" s="251"/>
      <c r="Q48" s="168"/>
      <c r="R48" s="168"/>
      <c r="S48" s="168"/>
      <c r="T48" s="168"/>
      <c r="U48" s="168"/>
      <c r="V48" s="168"/>
    </row>
    <row r="49" spans="1:22" ht="18.75" customHeight="1">
      <c r="A49" s="175" t="s">
        <v>378</v>
      </c>
      <c r="B49" s="234"/>
      <c r="C49" s="163">
        <f>SUM(C50:C53)</f>
        <v>613</v>
      </c>
      <c r="D49" s="163">
        <f>SUM(D50:D53)</f>
        <v>2337</v>
      </c>
      <c r="E49" s="163">
        <f>SUM(E50:E53)</f>
        <v>4280373</v>
      </c>
      <c r="F49" s="163">
        <f>SUM(F50:F53)</f>
        <v>34</v>
      </c>
      <c r="G49" s="163">
        <f>SUM(G50:G53)</f>
        <v>261</v>
      </c>
      <c r="H49" s="163">
        <f>SUM(H50:H53)</f>
        <v>1078264</v>
      </c>
      <c r="I49" s="163">
        <f>SUM(I50:I53)</f>
        <v>579</v>
      </c>
      <c r="J49" s="163">
        <f>SUM(J50:J53)</f>
        <v>2076</v>
      </c>
      <c r="K49" s="163">
        <f>SUM(K50:K53)</f>
        <v>3202109</v>
      </c>
      <c r="N49" s="175" t="s">
        <v>378</v>
      </c>
      <c r="O49" s="234"/>
      <c r="P49" s="163">
        <f>SUM(P50:P53)</f>
        <v>45</v>
      </c>
      <c r="Q49" s="163">
        <f>SUM(Q50:Q53)</f>
        <v>317</v>
      </c>
      <c r="R49" s="163">
        <f>SUM(R50:R53)</f>
        <v>653157</v>
      </c>
      <c r="S49" s="163">
        <f>SUM(S50:S53)</f>
        <v>839</v>
      </c>
      <c r="T49" s="163">
        <f>SUM(T50:T53)</f>
        <v>76936</v>
      </c>
      <c r="U49" s="163">
        <f>SUM(U50:U53)</f>
        <v>11527</v>
      </c>
      <c r="V49" s="163">
        <f>SUM(V50:V53)</f>
        <v>875</v>
      </c>
    </row>
    <row r="50" spans="1:22" ht="18.75" customHeight="1">
      <c r="A50" s="236"/>
      <c r="B50" s="161" t="s">
        <v>377</v>
      </c>
      <c r="C50" s="160">
        <f>SUM(F50,I50)</f>
        <v>188</v>
      </c>
      <c r="D50" s="158">
        <f>SUM(G50,J50)</f>
        <v>619</v>
      </c>
      <c r="E50" s="158">
        <f>SUM(H50,K50)</f>
        <v>828620</v>
      </c>
      <c r="F50" s="157">
        <v>3</v>
      </c>
      <c r="G50" s="157">
        <v>42</v>
      </c>
      <c r="H50" s="157">
        <v>47360</v>
      </c>
      <c r="I50" s="157">
        <v>185</v>
      </c>
      <c r="J50" s="157">
        <v>577</v>
      </c>
      <c r="K50" s="157">
        <v>781260</v>
      </c>
      <c r="N50" s="236"/>
      <c r="O50" s="161" t="s">
        <v>377</v>
      </c>
      <c r="P50" s="251">
        <v>19</v>
      </c>
      <c r="Q50" s="250">
        <v>99</v>
      </c>
      <c r="R50" s="250">
        <v>196520</v>
      </c>
      <c r="S50" s="249">
        <v>299</v>
      </c>
      <c r="T50" s="249">
        <v>21019</v>
      </c>
      <c r="U50" s="249">
        <v>3222</v>
      </c>
      <c r="V50" s="249">
        <v>60</v>
      </c>
    </row>
    <row r="51" spans="1:22" ht="18.75" customHeight="1">
      <c r="A51" s="236"/>
      <c r="B51" s="161" t="s">
        <v>376</v>
      </c>
      <c r="C51" s="160">
        <f>SUM(F51,I51)</f>
        <v>90</v>
      </c>
      <c r="D51" s="158">
        <f>SUM(G51,J51)</f>
        <v>323</v>
      </c>
      <c r="E51" s="158">
        <f>SUM(H51,K51)</f>
        <v>650214</v>
      </c>
      <c r="F51" s="157">
        <v>8</v>
      </c>
      <c r="G51" s="157">
        <v>39</v>
      </c>
      <c r="H51" s="157">
        <v>202049</v>
      </c>
      <c r="I51" s="157">
        <v>82</v>
      </c>
      <c r="J51" s="157">
        <v>284</v>
      </c>
      <c r="K51" s="157">
        <v>448165</v>
      </c>
      <c r="N51" s="236"/>
      <c r="O51" s="161" t="s">
        <v>376</v>
      </c>
      <c r="P51" s="251">
        <v>6</v>
      </c>
      <c r="Q51" s="250">
        <v>32</v>
      </c>
      <c r="R51" s="250">
        <v>84149</v>
      </c>
      <c r="S51" s="159" t="s">
        <v>1</v>
      </c>
      <c r="T51" s="249">
        <v>14031</v>
      </c>
      <c r="U51" s="249">
        <v>1646</v>
      </c>
      <c r="V51" s="249">
        <v>75</v>
      </c>
    </row>
    <row r="52" spans="1:22" ht="18.75" customHeight="1">
      <c r="A52" s="236"/>
      <c r="B52" s="161" t="s">
        <v>375</v>
      </c>
      <c r="C52" s="160">
        <f>SUM(F52,I52)</f>
        <v>222</v>
      </c>
      <c r="D52" s="158">
        <f>SUM(G52,J52)</f>
        <v>906</v>
      </c>
      <c r="E52" s="158">
        <f>SUM(H52,K52)</f>
        <v>1481629</v>
      </c>
      <c r="F52" s="157">
        <v>17</v>
      </c>
      <c r="G52" s="157">
        <v>63</v>
      </c>
      <c r="H52" s="157">
        <v>134400</v>
      </c>
      <c r="I52" s="157">
        <v>205</v>
      </c>
      <c r="J52" s="157">
        <v>843</v>
      </c>
      <c r="K52" s="157">
        <v>1347229</v>
      </c>
      <c r="N52" s="236"/>
      <c r="O52" s="161" t="s">
        <v>375</v>
      </c>
      <c r="P52" s="251">
        <v>17</v>
      </c>
      <c r="Q52" s="250">
        <v>170</v>
      </c>
      <c r="R52" s="250">
        <v>367288</v>
      </c>
      <c r="S52" s="249">
        <v>540</v>
      </c>
      <c r="T52" s="249">
        <v>40236</v>
      </c>
      <c r="U52" s="249">
        <v>5960</v>
      </c>
      <c r="V52" s="249">
        <v>670</v>
      </c>
    </row>
    <row r="53" spans="1:22" ht="18.75" customHeight="1">
      <c r="A53" s="236"/>
      <c r="B53" s="161" t="s">
        <v>374</v>
      </c>
      <c r="C53" s="160">
        <f>SUM(F53,I53)</f>
        <v>113</v>
      </c>
      <c r="D53" s="158">
        <f>SUM(G53,J53)</f>
        <v>489</v>
      </c>
      <c r="E53" s="158">
        <f>SUM(H53,K53)</f>
        <v>1319910</v>
      </c>
      <c r="F53" s="157">
        <v>6</v>
      </c>
      <c r="G53" s="157">
        <v>117</v>
      </c>
      <c r="H53" s="157">
        <v>694455</v>
      </c>
      <c r="I53" s="157">
        <v>107</v>
      </c>
      <c r="J53" s="157">
        <v>372</v>
      </c>
      <c r="K53" s="157">
        <v>625455</v>
      </c>
      <c r="N53" s="236"/>
      <c r="O53" s="161" t="s">
        <v>374</v>
      </c>
      <c r="P53" s="251">
        <v>3</v>
      </c>
      <c r="Q53" s="250">
        <v>16</v>
      </c>
      <c r="R53" s="250">
        <v>5200</v>
      </c>
      <c r="S53" s="159" t="s">
        <v>1</v>
      </c>
      <c r="T53" s="249">
        <v>1650</v>
      </c>
      <c r="U53" s="249">
        <v>699</v>
      </c>
      <c r="V53" s="249">
        <v>70</v>
      </c>
    </row>
    <row r="54" spans="1:22" ht="18.75" customHeight="1">
      <c r="A54" s="236"/>
      <c r="B54" s="161"/>
      <c r="C54" s="167"/>
      <c r="D54" s="167"/>
      <c r="E54" s="167"/>
      <c r="F54" s="167"/>
      <c r="G54" s="167"/>
      <c r="H54" s="167"/>
      <c r="I54" s="167"/>
      <c r="J54" s="167"/>
      <c r="K54" s="167"/>
      <c r="N54" s="236"/>
      <c r="O54" s="161"/>
      <c r="P54" s="251"/>
      <c r="Q54" s="168"/>
      <c r="R54" s="168"/>
      <c r="S54" s="168"/>
      <c r="T54" s="168"/>
      <c r="U54" s="168"/>
      <c r="V54" s="168"/>
    </row>
    <row r="55" spans="1:22" ht="18.75" customHeight="1">
      <c r="A55" s="175" t="s">
        <v>373</v>
      </c>
      <c r="B55" s="234"/>
      <c r="C55" s="163">
        <f>SUM(C56:C61)</f>
        <v>575</v>
      </c>
      <c r="D55" s="163">
        <f>SUM(D56:D61)</f>
        <v>2019</v>
      </c>
      <c r="E55" s="163">
        <f>SUM(E56:E61)</f>
        <v>3191556</v>
      </c>
      <c r="F55" s="163">
        <f>SUM(F56:F61)</f>
        <v>46</v>
      </c>
      <c r="G55" s="163">
        <f>SUM(G56:G61)</f>
        <v>207</v>
      </c>
      <c r="H55" s="163">
        <f>SUM(H56:H61)</f>
        <v>691847</v>
      </c>
      <c r="I55" s="163">
        <f>SUM(I56:I61)</f>
        <v>529</v>
      </c>
      <c r="J55" s="163">
        <f>SUM(J56:J61)</f>
        <v>1812</v>
      </c>
      <c r="K55" s="163">
        <f>SUM(K56:K61)</f>
        <v>2499709</v>
      </c>
      <c r="N55" s="175" t="s">
        <v>373</v>
      </c>
      <c r="O55" s="234"/>
      <c r="P55" s="163">
        <f>SUM(P56:P61)</f>
        <v>29</v>
      </c>
      <c r="Q55" s="163">
        <f>SUM(Q56:Q61)</f>
        <v>316</v>
      </c>
      <c r="R55" s="163">
        <f>SUM(R56:R61)</f>
        <v>633277</v>
      </c>
      <c r="S55" s="163">
        <f>SUM(S56:S61)</f>
        <v>1972</v>
      </c>
      <c r="T55" s="163">
        <f>SUM(T56:T61)</f>
        <v>105591</v>
      </c>
      <c r="U55" s="163">
        <f>SUM(U56:U61)</f>
        <v>15819</v>
      </c>
      <c r="V55" s="169" t="s">
        <v>1</v>
      </c>
    </row>
    <row r="56" spans="1:22" ht="18.75" customHeight="1">
      <c r="A56" s="235"/>
      <c r="B56" s="161" t="s">
        <v>372</v>
      </c>
      <c r="C56" s="160">
        <f>SUM(F56,I56)</f>
        <v>90</v>
      </c>
      <c r="D56" s="158">
        <f>SUM(G56,J56)</f>
        <v>328</v>
      </c>
      <c r="E56" s="158">
        <f>SUM(H56,K56)</f>
        <v>612740</v>
      </c>
      <c r="F56" s="157">
        <v>13</v>
      </c>
      <c r="G56" s="157">
        <v>60</v>
      </c>
      <c r="H56" s="157">
        <v>226750</v>
      </c>
      <c r="I56" s="157">
        <v>77</v>
      </c>
      <c r="J56" s="157">
        <v>268</v>
      </c>
      <c r="K56" s="157">
        <v>385990</v>
      </c>
      <c r="N56" s="235"/>
      <c r="O56" s="161" t="s">
        <v>372</v>
      </c>
      <c r="P56" s="159" t="s">
        <v>423</v>
      </c>
      <c r="Q56" s="159" t="s">
        <v>1</v>
      </c>
      <c r="R56" s="159" t="s">
        <v>1</v>
      </c>
      <c r="S56" s="159" t="s">
        <v>1</v>
      </c>
      <c r="T56" s="159" t="s">
        <v>1</v>
      </c>
      <c r="U56" s="159" t="s">
        <v>1</v>
      </c>
      <c r="V56" s="159" t="s">
        <v>1</v>
      </c>
    </row>
    <row r="57" spans="1:22" ht="18.75" customHeight="1">
      <c r="A57" s="235"/>
      <c r="B57" s="161" t="s">
        <v>371</v>
      </c>
      <c r="C57" s="160">
        <f>SUM(F57,I57)</f>
        <v>84</v>
      </c>
      <c r="D57" s="158">
        <f>SUM(G57,J57)</f>
        <v>248</v>
      </c>
      <c r="E57" s="158">
        <f>SUM(H57,K57)</f>
        <v>392195</v>
      </c>
      <c r="F57" s="157">
        <v>12</v>
      </c>
      <c r="G57" s="157">
        <v>35</v>
      </c>
      <c r="H57" s="157">
        <v>128236</v>
      </c>
      <c r="I57" s="157">
        <v>72</v>
      </c>
      <c r="J57" s="157">
        <v>213</v>
      </c>
      <c r="K57" s="157">
        <v>263959</v>
      </c>
      <c r="N57" s="235"/>
      <c r="O57" s="161" t="s">
        <v>371</v>
      </c>
      <c r="P57" s="159" t="s">
        <v>423</v>
      </c>
      <c r="Q57" s="159" t="s">
        <v>1</v>
      </c>
      <c r="R57" s="159" t="s">
        <v>1</v>
      </c>
      <c r="S57" s="159" t="s">
        <v>1</v>
      </c>
      <c r="T57" s="159" t="s">
        <v>1</v>
      </c>
      <c r="U57" s="159" t="s">
        <v>1</v>
      </c>
      <c r="V57" s="159" t="s">
        <v>1</v>
      </c>
    </row>
    <row r="58" spans="1:22" ht="18.75" customHeight="1">
      <c r="A58" s="235"/>
      <c r="B58" s="161" t="s">
        <v>370</v>
      </c>
      <c r="C58" s="160">
        <f>SUM(F58,I58)</f>
        <v>131</v>
      </c>
      <c r="D58" s="158">
        <f>SUM(G58,J58)</f>
        <v>439</v>
      </c>
      <c r="E58" s="158">
        <f>SUM(H58,K58)</f>
        <v>614868</v>
      </c>
      <c r="F58" s="157">
        <v>6</v>
      </c>
      <c r="G58" s="157">
        <v>62</v>
      </c>
      <c r="H58" s="157">
        <v>142292</v>
      </c>
      <c r="I58" s="157">
        <v>125</v>
      </c>
      <c r="J58" s="157">
        <v>377</v>
      </c>
      <c r="K58" s="157">
        <v>472576</v>
      </c>
      <c r="N58" s="235"/>
      <c r="O58" s="161" t="s">
        <v>370</v>
      </c>
      <c r="P58" s="159" t="s">
        <v>423</v>
      </c>
      <c r="Q58" s="159" t="s">
        <v>1</v>
      </c>
      <c r="R58" s="159" t="s">
        <v>1</v>
      </c>
      <c r="S58" s="159" t="s">
        <v>1</v>
      </c>
      <c r="T58" s="159" t="s">
        <v>1</v>
      </c>
      <c r="U58" s="159" t="s">
        <v>1</v>
      </c>
      <c r="V58" s="159" t="s">
        <v>1</v>
      </c>
    </row>
    <row r="59" spans="1:22" ht="18.75" customHeight="1">
      <c r="A59" s="235"/>
      <c r="B59" s="161" t="s">
        <v>369</v>
      </c>
      <c r="C59" s="160">
        <f>SUM(F59,I59)</f>
        <v>139</v>
      </c>
      <c r="D59" s="158">
        <f>SUM(G59,J59)</f>
        <v>598</v>
      </c>
      <c r="E59" s="158">
        <f>SUM(H59,K59)</f>
        <v>1028979</v>
      </c>
      <c r="F59" s="157">
        <v>4</v>
      </c>
      <c r="G59" s="170">
        <v>18</v>
      </c>
      <c r="H59" s="170">
        <v>74350</v>
      </c>
      <c r="I59" s="157">
        <v>135</v>
      </c>
      <c r="J59" s="170">
        <v>580</v>
      </c>
      <c r="K59" s="170">
        <v>954629</v>
      </c>
      <c r="N59" s="235"/>
      <c r="O59" s="161" t="s">
        <v>369</v>
      </c>
      <c r="P59" s="251">
        <v>29</v>
      </c>
      <c r="Q59" s="250">
        <v>316</v>
      </c>
      <c r="R59" s="250">
        <v>633277</v>
      </c>
      <c r="S59" s="249">
        <v>1972</v>
      </c>
      <c r="T59" s="249">
        <v>105591</v>
      </c>
      <c r="U59" s="249">
        <v>15819</v>
      </c>
      <c r="V59" s="249"/>
    </row>
    <row r="60" spans="1:22" ht="18.75" customHeight="1">
      <c r="A60" s="235"/>
      <c r="B60" s="161" t="s">
        <v>368</v>
      </c>
      <c r="C60" s="160">
        <f>SUM(F60,I60)</f>
        <v>54</v>
      </c>
      <c r="D60" s="158">
        <f>SUM(G60,J60)</f>
        <v>186</v>
      </c>
      <c r="E60" s="158">
        <f>SUM(H60,K60)</f>
        <v>177456</v>
      </c>
      <c r="F60" s="157">
        <v>3</v>
      </c>
      <c r="G60" s="170">
        <v>9</v>
      </c>
      <c r="H60" s="170">
        <v>5650</v>
      </c>
      <c r="I60" s="157">
        <v>51</v>
      </c>
      <c r="J60" s="170">
        <v>177</v>
      </c>
      <c r="K60" s="170">
        <v>171806</v>
      </c>
      <c r="N60" s="235"/>
      <c r="O60" s="161" t="s">
        <v>368</v>
      </c>
      <c r="P60" s="159" t="s">
        <v>423</v>
      </c>
      <c r="Q60" s="159" t="s">
        <v>1</v>
      </c>
      <c r="R60" s="159" t="s">
        <v>1</v>
      </c>
      <c r="S60" s="159" t="s">
        <v>1</v>
      </c>
      <c r="T60" s="159" t="s">
        <v>1</v>
      </c>
      <c r="U60" s="159" t="s">
        <v>1</v>
      </c>
      <c r="V60" s="159" t="s">
        <v>1</v>
      </c>
    </row>
    <row r="61" spans="1:22" ht="18.75" customHeight="1">
      <c r="A61" s="235"/>
      <c r="B61" s="161" t="s">
        <v>367</v>
      </c>
      <c r="C61" s="160">
        <f>SUM(F61,I61)</f>
        <v>77</v>
      </c>
      <c r="D61" s="158">
        <f>SUM(G61,J61)</f>
        <v>220</v>
      </c>
      <c r="E61" s="158">
        <f>SUM(H61,K61)</f>
        <v>365318</v>
      </c>
      <c r="F61" s="157">
        <v>8</v>
      </c>
      <c r="G61" s="157">
        <v>23</v>
      </c>
      <c r="H61" s="157">
        <v>114569</v>
      </c>
      <c r="I61" s="157">
        <v>69</v>
      </c>
      <c r="J61" s="157">
        <v>197</v>
      </c>
      <c r="K61" s="157">
        <v>250749</v>
      </c>
      <c r="N61" s="235"/>
      <c r="O61" s="161" t="s">
        <v>367</v>
      </c>
      <c r="P61" s="159" t="s">
        <v>423</v>
      </c>
      <c r="Q61" s="159" t="s">
        <v>1</v>
      </c>
      <c r="R61" s="159" t="s">
        <v>1</v>
      </c>
      <c r="S61" s="159" t="s">
        <v>1</v>
      </c>
      <c r="T61" s="159" t="s">
        <v>1</v>
      </c>
      <c r="U61" s="159" t="s">
        <v>1</v>
      </c>
      <c r="V61" s="159" t="s">
        <v>1</v>
      </c>
    </row>
    <row r="62" spans="1:22" ht="18.75" customHeight="1">
      <c r="A62" s="235"/>
      <c r="B62" s="161"/>
      <c r="C62" s="167"/>
      <c r="D62" s="167"/>
      <c r="E62" s="167"/>
      <c r="F62" s="167"/>
      <c r="G62" s="167"/>
      <c r="H62" s="167"/>
      <c r="I62" s="167"/>
      <c r="J62" s="167"/>
      <c r="K62" s="167"/>
      <c r="N62" s="235"/>
      <c r="O62" s="161"/>
      <c r="P62" s="248"/>
      <c r="Q62" s="167"/>
      <c r="R62" s="167"/>
      <c r="S62" s="167"/>
      <c r="T62" s="167"/>
      <c r="U62" s="167"/>
      <c r="V62" s="167"/>
    </row>
    <row r="63" spans="1:22" ht="18.75" customHeight="1">
      <c r="A63" s="175" t="s">
        <v>366</v>
      </c>
      <c r="B63" s="234"/>
      <c r="C63" s="163">
        <f>SUM(C64:C67)</f>
        <v>743</v>
      </c>
      <c r="D63" s="163">
        <f>SUM(D64:D67)</f>
        <v>2471</v>
      </c>
      <c r="E63" s="163">
        <f>SUM(E64:E67)</f>
        <v>5085439</v>
      </c>
      <c r="F63" s="163">
        <f>SUM(F64:F67)</f>
        <v>49</v>
      </c>
      <c r="G63" s="163">
        <v>277</v>
      </c>
      <c r="H63" s="163">
        <v>1404603</v>
      </c>
      <c r="I63" s="163">
        <f>SUM(I64:I67)</f>
        <v>694</v>
      </c>
      <c r="J63" s="163">
        <v>2194</v>
      </c>
      <c r="K63" s="163">
        <v>3680836</v>
      </c>
      <c r="N63" s="175" t="s">
        <v>366</v>
      </c>
      <c r="O63" s="234"/>
      <c r="P63" s="163">
        <f>SUM(P64:P67)</f>
        <v>29</v>
      </c>
      <c r="Q63" s="163">
        <v>212</v>
      </c>
      <c r="R63" s="163">
        <v>559641</v>
      </c>
      <c r="S63" s="163">
        <v>750</v>
      </c>
      <c r="T63" s="163">
        <v>66289</v>
      </c>
      <c r="U63" s="163">
        <v>11323</v>
      </c>
      <c r="V63" s="163">
        <v>569</v>
      </c>
    </row>
    <row r="64" spans="1:22" ht="18.75" customHeight="1">
      <c r="A64" s="235"/>
      <c r="B64" s="161" t="s">
        <v>365</v>
      </c>
      <c r="C64" s="160">
        <f>SUM(F64,I64)</f>
        <v>239</v>
      </c>
      <c r="D64" s="158">
        <f>SUM(G64,J64)</f>
        <v>938</v>
      </c>
      <c r="E64" s="158">
        <f>SUM(H64,K64)</f>
        <v>2603585</v>
      </c>
      <c r="F64" s="157">
        <v>27</v>
      </c>
      <c r="G64" s="157">
        <v>160</v>
      </c>
      <c r="H64" s="157">
        <v>1118309</v>
      </c>
      <c r="I64" s="157">
        <v>212</v>
      </c>
      <c r="J64" s="157">
        <v>778</v>
      </c>
      <c r="K64" s="157">
        <v>1485276</v>
      </c>
      <c r="N64" s="235"/>
      <c r="O64" s="161" t="s">
        <v>365</v>
      </c>
      <c r="P64" s="251">
        <v>11</v>
      </c>
      <c r="Q64" s="159" t="s">
        <v>2</v>
      </c>
      <c r="R64" s="159" t="s">
        <v>2</v>
      </c>
      <c r="S64" s="159" t="s">
        <v>2</v>
      </c>
      <c r="T64" s="159" t="s">
        <v>2</v>
      </c>
      <c r="U64" s="159" t="s">
        <v>2</v>
      </c>
      <c r="V64" s="159" t="s">
        <v>2</v>
      </c>
    </row>
    <row r="65" spans="1:22" ht="18.75" customHeight="1">
      <c r="A65" s="235"/>
      <c r="B65" s="161" t="s">
        <v>364</v>
      </c>
      <c r="C65" s="160">
        <f>SUM(F65,I65)</f>
        <v>158</v>
      </c>
      <c r="D65" s="158">
        <v>436</v>
      </c>
      <c r="E65" s="158">
        <v>541517</v>
      </c>
      <c r="F65" s="157">
        <v>1</v>
      </c>
      <c r="G65" s="170" t="s">
        <v>2</v>
      </c>
      <c r="H65" s="170" t="s">
        <v>2</v>
      </c>
      <c r="I65" s="157">
        <v>157</v>
      </c>
      <c r="J65" s="170" t="s">
        <v>2</v>
      </c>
      <c r="K65" s="170" t="s">
        <v>2</v>
      </c>
      <c r="N65" s="235"/>
      <c r="O65" s="161" t="s">
        <v>364</v>
      </c>
      <c r="P65" s="251">
        <v>2</v>
      </c>
      <c r="Q65" s="159" t="s">
        <v>2</v>
      </c>
      <c r="R65" s="159" t="s">
        <v>2</v>
      </c>
      <c r="S65" s="159" t="s">
        <v>2</v>
      </c>
      <c r="T65" s="159" t="s">
        <v>2</v>
      </c>
      <c r="U65" s="159" t="s">
        <v>2</v>
      </c>
      <c r="V65" s="159" t="s">
        <v>2</v>
      </c>
    </row>
    <row r="66" spans="1:22" ht="18.75" customHeight="1">
      <c r="A66" s="235"/>
      <c r="B66" s="161" t="s">
        <v>363</v>
      </c>
      <c r="C66" s="160">
        <f>SUM(F66,I66)</f>
        <v>276</v>
      </c>
      <c r="D66" s="158">
        <v>935</v>
      </c>
      <c r="E66" s="158">
        <v>1682316</v>
      </c>
      <c r="F66" s="157">
        <v>21</v>
      </c>
      <c r="G66" s="170" t="s">
        <v>2</v>
      </c>
      <c r="H66" s="170" t="s">
        <v>2</v>
      </c>
      <c r="I66" s="157">
        <v>255</v>
      </c>
      <c r="J66" s="170" t="s">
        <v>2</v>
      </c>
      <c r="K66" s="170" t="s">
        <v>2</v>
      </c>
      <c r="N66" s="235"/>
      <c r="O66" s="161" t="s">
        <v>363</v>
      </c>
      <c r="P66" s="251">
        <v>16</v>
      </c>
      <c r="Q66" s="250">
        <v>133</v>
      </c>
      <c r="R66" s="250">
        <v>375340</v>
      </c>
      <c r="S66" s="159" t="s">
        <v>1</v>
      </c>
      <c r="T66" s="249">
        <v>40283</v>
      </c>
      <c r="U66" s="249">
        <v>6368</v>
      </c>
      <c r="V66" s="249">
        <v>155</v>
      </c>
    </row>
    <row r="67" spans="1:22" ht="18.75" customHeight="1">
      <c r="A67" s="235"/>
      <c r="B67" s="161" t="s">
        <v>362</v>
      </c>
      <c r="C67" s="160">
        <f>SUM(F67,I67)</f>
        <v>70</v>
      </c>
      <c r="D67" s="158">
        <f>SUM(G67,J67)</f>
        <v>162</v>
      </c>
      <c r="E67" s="158">
        <f>SUM(H67,K67)</f>
        <v>258021</v>
      </c>
      <c r="F67" s="170" t="s">
        <v>1</v>
      </c>
      <c r="G67" s="170" t="s">
        <v>1</v>
      </c>
      <c r="H67" s="170" t="s">
        <v>1</v>
      </c>
      <c r="I67" s="157">
        <v>70</v>
      </c>
      <c r="J67" s="157">
        <v>162</v>
      </c>
      <c r="K67" s="157">
        <v>258021</v>
      </c>
      <c r="N67" s="235"/>
      <c r="O67" s="161" t="s">
        <v>362</v>
      </c>
      <c r="P67" s="159" t="s">
        <v>423</v>
      </c>
      <c r="Q67" s="159" t="s">
        <v>1</v>
      </c>
      <c r="R67" s="159" t="s">
        <v>1</v>
      </c>
      <c r="S67" s="159" t="s">
        <v>1</v>
      </c>
      <c r="T67" s="159" t="s">
        <v>1</v>
      </c>
      <c r="U67" s="159" t="s">
        <v>1</v>
      </c>
      <c r="V67" s="159" t="s">
        <v>1</v>
      </c>
    </row>
    <row r="68" spans="1:22" ht="18.75" customHeight="1">
      <c r="A68" s="235"/>
      <c r="B68" s="161"/>
      <c r="C68" s="167"/>
      <c r="D68" s="167"/>
      <c r="E68" s="167"/>
      <c r="F68" s="167"/>
      <c r="G68" s="167"/>
      <c r="H68" s="167"/>
      <c r="I68" s="167"/>
      <c r="J68" s="167"/>
      <c r="K68" s="167"/>
      <c r="N68" s="235"/>
      <c r="O68" s="161"/>
      <c r="P68" s="248"/>
      <c r="Q68" s="167"/>
      <c r="R68" s="167"/>
      <c r="S68" s="167"/>
      <c r="T68" s="167"/>
      <c r="U68" s="167"/>
      <c r="V68" s="167"/>
    </row>
    <row r="69" spans="1:22" ht="18.75" customHeight="1">
      <c r="A69" s="175" t="s">
        <v>361</v>
      </c>
      <c r="B69" s="234"/>
      <c r="C69" s="164">
        <f>SUM(C70)</f>
        <v>170</v>
      </c>
      <c r="D69" s="163">
        <f>SUM(D70)</f>
        <v>652</v>
      </c>
      <c r="E69" s="163">
        <f>SUM(E70)</f>
        <v>1612988</v>
      </c>
      <c r="F69" s="163">
        <f>SUM(F70)</f>
        <v>22</v>
      </c>
      <c r="G69" s="163">
        <f>SUM(G70)</f>
        <v>68</v>
      </c>
      <c r="H69" s="163">
        <f>SUM(H70)</f>
        <v>727237</v>
      </c>
      <c r="I69" s="163">
        <f>SUM(I70)</f>
        <v>148</v>
      </c>
      <c r="J69" s="163">
        <f>SUM(J70)</f>
        <v>584</v>
      </c>
      <c r="K69" s="163">
        <f>SUM(K70)</f>
        <v>885751</v>
      </c>
      <c r="N69" s="175" t="s">
        <v>361</v>
      </c>
      <c r="O69" s="234"/>
      <c r="P69" s="169" t="s">
        <v>423</v>
      </c>
      <c r="Q69" s="169" t="s">
        <v>1</v>
      </c>
      <c r="R69" s="169" t="s">
        <v>1</v>
      </c>
      <c r="S69" s="169" t="s">
        <v>1</v>
      </c>
      <c r="T69" s="169" t="s">
        <v>1</v>
      </c>
      <c r="U69" s="169" t="s">
        <v>1</v>
      </c>
      <c r="V69" s="169" t="s">
        <v>1</v>
      </c>
    </row>
    <row r="70" spans="1:22" ht="18.75" customHeight="1">
      <c r="A70" s="233"/>
      <c r="B70" s="155" t="s">
        <v>360</v>
      </c>
      <c r="C70" s="154">
        <f>SUM(F70,I70)</f>
        <v>170</v>
      </c>
      <c r="D70" s="152">
        <f>SUM(G70,J70)</f>
        <v>652</v>
      </c>
      <c r="E70" s="152">
        <f>SUM(H70,K70)</f>
        <v>1612988</v>
      </c>
      <c r="F70" s="152">
        <v>22</v>
      </c>
      <c r="G70" s="152">
        <v>68</v>
      </c>
      <c r="H70" s="152">
        <v>727237</v>
      </c>
      <c r="I70" s="152">
        <v>148</v>
      </c>
      <c r="J70" s="152">
        <v>584</v>
      </c>
      <c r="K70" s="152">
        <v>885751</v>
      </c>
      <c r="N70" s="233"/>
      <c r="O70" s="155" t="s">
        <v>360</v>
      </c>
      <c r="P70" s="247" t="s">
        <v>423</v>
      </c>
      <c r="Q70" s="153" t="s">
        <v>1</v>
      </c>
      <c r="R70" s="153" t="s">
        <v>1</v>
      </c>
      <c r="S70" s="153" t="s">
        <v>1</v>
      </c>
      <c r="T70" s="153" t="s">
        <v>1</v>
      </c>
      <c r="U70" s="153" t="s">
        <v>1</v>
      </c>
      <c r="V70" s="153" t="s">
        <v>1</v>
      </c>
    </row>
    <row r="71" spans="1:22" ht="18.75" customHeight="1">
      <c r="A71" s="4" t="s">
        <v>359</v>
      </c>
      <c r="B71" s="1"/>
      <c r="C71" s="1"/>
      <c r="D71" s="1"/>
      <c r="E71" s="1"/>
      <c r="F71" s="1"/>
      <c r="G71" s="1"/>
      <c r="H71" s="1"/>
      <c r="I71" s="1"/>
      <c r="J71" s="1"/>
      <c r="K71" s="1"/>
      <c r="N71" s="4" t="s">
        <v>359</v>
      </c>
      <c r="O71" s="1"/>
      <c r="P71" s="1"/>
      <c r="Q71" s="1"/>
      <c r="R71" s="1"/>
      <c r="S71" s="1"/>
      <c r="T71" s="1"/>
      <c r="U71" s="1"/>
      <c r="V71" s="1"/>
    </row>
    <row r="72" spans="1:22" ht="18.75" customHeight="1">
      <c r="A72" s="1" t="s">
        <v>74</v>
      </c>
      <c r="B72" s="1"/>
      <c r="C72" s="1"/>
      <c r="D72" s="1"/>
      <c r="E72" s="1"/>
      <c r="F72" s="1"/>
      <c r="G72" s="1"/>
      <c r="H72" s="1"/>
      <c r="I72" s="1"/>
      <c r="J72" s="1"/>
      <c r="K72" s="1"/>
      <c r="N72" s="1" t="s">
        <v>74</v>
      </c>
      <c r="O72" s="1"/>
      <c r="P72" s="1"/>
      <c r="Q72" s="1"/>
      <c r="R72" s="1"/>
      <c r="S72" s="1"/>
      <c r="T72" s="1"/>
      <c r="U72" s="1"/>
      <c r="V72" s="1"/>
    </row>
  </sheetData>
  <sheetProtection/>
  <mergeCells count="59">
    <mergeCell ref="N42:O42"/>
    <mergeCell ref="N49:O49"/>
    <mergeCell ref="N18:O18"/>
    <mergeCell ref="N19:O19"/>
    <mergeCell ref="N20:O20"/>
    <mergeCell ref="N21:O21"/>
    <mergeCell ref="N32:O32"/>
    <mergeCell ref="T6:T7"/>
    <mergeCell ref="Q6:Q7"/>
    <mergeCell ref="P6:P7"/>
    <mergeCell ref="N6:O7"/>
    <mergeCell ref="N3:V3"/>
    <mergeCell ref="N4:V4"/>
    <mergeCell ref="R6:R7"/>
    <mergeCell ref="S6:S7"/>
    <mergeCell ref="U6:U7"/>
    <mergeCell ref="V6:V7"/>
    <mergeCell ref="N10:O10"/>
    <mergeCell ref="N11:O11"/>
    <mergeCell ref="N12:O12"/>
    <mergeCell ref="N13:O13"/>
    <mergeCell ref="N8:O8"/>
    <mergeCell ref="N9:O9"/>
    <mergeCell ref="U1:V1"/>
    <mergeCell ref="N55:O55"/>
    <mergeCell ref="N63:O63"/>
    <mergeCell ref="N69:O69"/>
    <mergeCell ref="N14:O14"/>
    <mergeCell ref="N15:O15"/>
    <mergeCell ref="N16:O16"/>
    <mergeCell ref="N17:O17"/>
    <mergeCell ref="N23:O23"/>
    <mergeCell ref="N26:O26"/>
    <mergeCell ref="A32:B32"/>
    <mergeCell ref="A4:K4"/>
    <mergeCell ref="F6:H6"/>
    <mergeCell ref="C6:E6"/>
    <mergeCell ref="I6:K6"/>
    <mergeCell ref="A6:B7"/>
    <mergeCell ref="A10:B10"/>
    <mergeCell ref="A8:B8"/>
    <mergeCell ref="A21:B21"/>
    <mergeCell ref="A23:B23"/>
    <mergeCell ref="A3:K3"/>
    <mergeCell ref="A26:B26"/>
    <mergeCell ref="A12:B12"/>
    <mergeCell ref="A13:B13"/>
    <mergeCell ref="A14:B14"/>
    <mergeCell ref="A15:B15"/>
    <mergeCell ref="A63:B63"/>
    <mergeCell ref="A69:B69"/>
    <mergeCell ref="A16:B16"/>
    <mergeCell ref="A17:B17"/>
    <mergeCell ref="A49:B49"/>
    <mergeCell ref="A55:B55"/>
    <mergeCell ref="A42:B42"/>
    <mergeCell ref="A18:B18"/>
    <mergeCell ref="A19:B19"/>
    <mergeCell ref="A20:B2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PageLayoutView="0" workbookViewId="0" topLeftCell="A1">
      <selection activeCell="C1" sqref="C1"/>
    </sheetView>
  </sheetViews>
  <sheetFormatPr defaultColWidth="8.796875" defaultRowHeight="22.5" customHeight="1"/>
  <cols>
    <col min="1" max="1" width="13.09765625" style="0" customWidth="1"/>
    <col min="2" max="10" width="11.8984375" style="0" customWidth="1"/>
    <col min="11" max="11" width="3.09765625" style="0" customWidth="1"/>
    <col min="12" max="12" width="3.69921875" style="0" customWidth="1"/>
    <col min="13" max="13" width="3.09765625" style="0" customWidth="1"/>
    <col min="14" max="14" width="18.69921875" style="0" customWidth="1"/>
    <col min="15" max="15" width="6.8984375" style="0" customWidth="1"/>
    <col min="16" max="16" width="11.8984375" style="0" customWidth="1"/>
    <col min="17" max="18" width="13.09765625" style="0" customWidth="1"/>
    <col min="19" max="16384" width="11.8984375" style="0" customWidth="1"/>
  </cols>
  <sheetData>
    <row r="1" spans="1:24" ht="22.5" customHeight="1">
      <c r="A1" s="57" t="s">
        <v>447</v>
      </c>
      <c r="B1" s="1"/>
      <c r="C1" s="1"/>
      <c r="D1" s="1"/>
      <c r="E1" s="1"/>
      <c r="F1" s="1"/>
      <c r="G1" s="1"/>
      <c r="H1" s="1"/>
      <c r="K1" s="1"/>
      <c r="L1" s="259"/>
      <c r="M1" s="259"/>
      <c r="N1" s="259"/>
      <c r="O1" s="259"/>
      <c r="P1" s="1"/>
      <c r="Q1" s="1"/>
      <c r="R1" s="1"/>
      <c r="S1" s="1"/>
      <c r="T1" s="1"/>
      <c r="U1" s="1"/>
      <c r="V1" s="1"/>
      <c r="W1" s="58" t="s">
        <v>506</v>
      </c>
      <c r="X1" s="59"/>
    </row>
    <row r="2" spans="1:24" ht="22.5" customHeight="1">
      <c r="A2" s="1"/>
      <c r="B2" s="1"/>
      <c r="C2" s="1"/>
      <c r="D2" s="1"/>
      <c r="E2" s="1"/>
      <c r="F2" s="1"/>
      <c r="G2" s="1"/>
      <c r="H2" s="1"/>
      <c r="K2" s="1"/>
      <c r="L2" s="259"/>
      <c r="M2" s="259"/>
      <c r="N2" s="259"/>
      <c r="O2" s="259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265" t="s">
        <v>446</v>
      </c>
      <c r="B3" s="265"/>
      <c r="C3" s="265"/>
      <c r="D3" s="265"/>
      <c r="E3" s="265"/>
      <c r="F3" s="265"/>
      <c r="G3" s="265"/>
      <c r="H3" s="265"/>
      <c r="K3" s="63" t="s">
        <v>505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22.5" customHeight="1" thickBot="1">
      <c r="A4" s="150" t="s">
        <v>445</v>
      </c>
      <c r="B4" s="151"/>
      <c r="C4" s="151"/>
      <c r="D4" s="151"/>
      <c r="E4" s="151"/>
      <c r="F4" s="151"/>
      <c r="G4" s="151"/>
      <c r="H4" s="15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1" t="s">
        <v>504</v>
      </c>
    </row>
    <row r="5" spans="1:24" ht="22.5" customHeight="1" thickBot="1">
      <c r="A5" s="1"/>
      <c r="B5" s="147"/>
      <c r="C5" s="147"/>
      <c r="D5" s="147"/>
      <c r="E5" s="147"/>
      <c r="F5" s="147"/>
      <c r="G5" s="147"/>
      <c r="H5" s="246" t="s">
        <v>444</v>
      </c>
      <c r="K5" s="296" t="s">
        <v>503</v>
      </c>
      <c r="L5" s="296"/>
      <c r="M5" s="296"/>
      <c r="N5" s="145"/>
      <c r="O5" s="297" t="s">
        <v>508</v>
      </c>
      <c r="P5" s="295" t="s">
        <v>502</v>
      </c>
      <c r="Q5" s="145" t="s">
        <v>501</v>
      </c>
      <c r="R5" s="294" t="s">
        <v>500</v>
      </c>
      <c r="S5" s="294" t="s">
        <v>499</v>
      </c>
      <c r="T5" s="294" t="s">
        <v>498</v>
      </c>
      <c r="U5" s="294" t="s">
        <v>497</v>
      </c>
      <c r="V5" s="294" t="s">
        <v>496</v>
      </c>
      <c r="W5" s="294" t="s">
        <v>495</v>
      </c>
      <c r="X5" s="293" t="s">
        <v>494</v>
      </c>
    </row>
    <row r="6" spans="1:24" ht="22.5" customHeight="1">
      <c r="A6" s="264" t="s">
        <v>443</v>
      </c>
      <c r="B6" s="256" t="s">
        <v>442</v>
      </c>
      <c r="C6" s="256" t="s">
        <v>441</v>
      </c>
      <c r="D6" s="256" t="s">
        <v>440</v>
      </c>
      <c r="E6" s="256" t="s">
        <v>439</v>
      </c>
      <c r="F6" s="256" t="s">
        <v>438</v>
      </c>
      <c r="G6" s="256" t="s">
        <v>437</v>
      </c>
      <c r="H6" s="255" t="s">
        <v>436</v>
      </c>
      <c r="K6" s="139"/>
      <c r="L6" s="139"/>
      <c r="M6" s="139"/>
      <c r="N6" s="138"/>
      <c r="O6" s="137"/>
      <c r="P6" s="292"/>
      <c r="Q6" s="138"/>
      <c r="R6" s="203"/>
      <c r="S6" s="203"/>
      <c r="T6" s="203"/>
      <c r="U6" s="203"/>
      <c r="V6" s="203"/>
      <c r="W6" s="203"/>
      <c r="X6" s="254"/>
    </row>
    <row r="7" spans="1:24" ht="22.5" customHeight="1">
      <c r="A7" s="138"/>
      <c r="B7" s="203"/>
      <c r="C7" s="203"/>
      <c r="D7" s="203"/>
      <c r="E7" s="203"/>
      <c r="F7" s="203"/>
      <c r="G7" s="203"/>
      <c r="H7" s="254"/>
      <c r="K7" s="291" t="s">
        <v>416</v>
      </c>
      <c r="L7" s="291"/>
      <c r="M7" s="291"/>
      <c r="N7" s="290"/>
      <c r="O7" s="289" t="s">
        <v>211</v>
      </c>
      <c r="P7" s="288" t="s">
        <v>1</v>
      </c>
      <c r="Q7" s="287">
        <f>SUM(Q9:Q11,Q24:Q28,Q35:Q37,Q46)</f>
        <v>25968895</v>
      </c>
      <c r="R7" s="287">
        <f>SUM(R9:R11,R24:R28,R35:R37,R46)</f>
        <v>15243377</v>
      </c>
      <c r="S7" s="287">
        <f>SUM(S9:S11,S24:S28,S35:S37,S46)</f>
        <v>5672740</v>
      </c>
      <c r="T7" s="287">
        <f>SUM(T9:T11,T24:T28,T35:T37,T46)</f>
        <v>4008871</v>
      </c>
      <c r="U7" s="287">
        <f>SUM(U9:U11,U24:U28,U35:U37,U46)</f>
        <v>262714</v>
      </c>
      <c r="V7" s="287">
        <f>SUM(V9:V11,V24:V28,V35:V37,V46)</f>
        <v>198565</v>
      </c>
      <c r="W7" s="287">
        <f>SUM(W9:W11,W24:W28,W35:W37,W46)</f>
        <v>249486</v>
      </c>
      <c r="X7" s="287">
        <f>SUM(X9:X11,X24:X28,X35:X37,X46)</f>
        <v>333142</v>
      </c>
    </row>
    <row r="8" spans="1:24" ht="22.5" customHeight="1">
      <c r="A8" s="262" t="s">
        <v>435</v>
      </c>
      <c r="B8" s="157">
        <v>73481</v>
      </c>
      <c r="C8" s="157">
        <v>29047</v>
      </c>
      <c r="D8" s="157">
        <v>7645</v>
      </c>
      <c r="E8" s="157">
        <v>9311</v>
      </c>
      <c r="F8" s="157">
        <v>15058</v>
      </c>
      <c r="G8" s="157">
        <v>1101</v>
      </c>
      <c r="H8" s="157">
        <v>11315</v>
      </c>
      <c r="K8" s="102"/>
      <c r="L8" s="102"/>
      <c r="M8" s="102"/>
      <c r="N8" s="281"/>
      <c r="O8" s="272"/>
      <c r="P8" s="271"/>
      <c r="Q8" s="270"/>
      <c r="R8" s="270"/>
      <c r="S8" s="270"/>
      <c r="T8" s="270"/>
      <c r="U8" s="270"/>
      <c r="V8" s="270"/>
      <c r="W8" s="270"/>
      <c r="X8" s="270"/>
    </row>
    <row r="9" spans="1:24" ht="22.5" customHeight="1">
      <c r="A9" s="261">
        <v>6</v>
      </c>
      <c r="B9" s="157">
        <v>71303</v>
      </c>
      <c r="C9" s="157">
        <v>28518</v>
      </c>
      <c r="D9" s="157">
        <v>7548</v>
      </c>
      <c r="E9" s="157">
        <v>8763</v>
      </c>
      <c r="F9" s="157">
        <v>14728</v>
      </c>
      <c r="G9" s="157">
        <v>1158</v>
      </c>
      <c r="H9" s="157">
        <v>10592</v>
      </c>
      <c r="K9" s="279">
        <v>1</v>
      </c>
      <c r="L9" s="278" t="s">
        <v>493</v>
      </c>
      <c r="M9" s="278"/>
      <c r="N9" s="277"/>
      <c r="O9" s="272" t="s">
        <v>211</v>
      </c>
      <c r="P9" s="286" t="s">
        <v>492</v>
      </c>
      <c r="Q9" s="285" t="s">
        <v>492</v>
      </c>
      <c r="R9" s="285" t="s">
        <v>1</v>
      </c>
      <c r="S9" s="285" t="s">
        <v>1</v>
      </c>
      <c r="T9" s="285" t="s">
        <v>1</v>
      </c>
      <c r="U9" s="285" t="s">
        <v>1</v>
      </c>
      <c r="V9" s="285" t="s">
        <v>1</v>
      </c>
      <c r="W9" s="285" t="s">
        <v>1</v>
      </c>
      <c r="X9" s="285" t="s">
        <v>1</v>
      </c>
    </row>
    <row r="10" spans="1:24" ht="22.5" customHeight="1">
      <c r="A10" s="261">
        <v>7</v>
      </c>
      <c r="B10" s="157">
        <v>69809</v>
      </c>
      <c r="C10" s="157">
        <v>28786</v>
      </c>
      <c r="D10" s="157">
        <v>7669</v>
      </c>
      <c r="E10" s="157">
        <v>8142</v>
      </c>
      <c r="F10" s="157">
        <v>14305</v>
      </c>
      <c r="G10" s="157">
        <v>932</v>
      </c>
      <c r="H10" s="157">
        <v>9978</v>
      </c>
      <c r="K10" s="103"/>
      <c r="L10" s="102"/>
      <c r="M10" s="102"/>
      <c r="N10" s="281"/>
      <c r="O10" s="272"/>
      <c r="P10" s="271"/>
      <c r="Q10" s="270"/>
      <c r="R10" s="270"/>
      <c r="S10" s="270"/>
      <c r="T10" s="270"/>
      <c r="U10" s="270"/>
      <c r="V10" s="270"/>
      <c r="W10" s="270"/>
      <c r="X10" s="270"/>
    </row>
    <row r="11" spans="1:24" ht="22.5" customHeight="1">
      <c r="A11" s="261">
        <v>8</v>
      </c>
      <c r="B11" s="157">
        <v>70255</v>
      </c>
      <c r="C11" s="157">
        <v>29063</v>
      </c>
      <c r="D11" s="157">
        <v>7998</v>
      </c>
      <c r="E11" s="157">
        <v>8321</v>
      </c>
      <c r="F11" s="157">
        <v>14295</v>
      </c>
      <c r="G11" s="157">
        <v>912</v>
      </c>
      <c r="H11" s="157">
        <v>9664</v>
      </c>
      <c r="K11" s="279">
        <v>2</v>
      </c>
      <c r="L11" s="278" t="s">
        <v>491</v>
      </c>
      <c r="M11" s="278"/>
      <c r="N11" s="277"/>
      <c r="O11" s="272" t="s">
        <v>211</v>
      </c>
      <c r="P11" s="276" t="s">
        <v>490</v>
      </c>
      <c r="Q11" s="275">
        <f>SUM(Q12:Q13,Q19:Q22)</f>
        <v>6879356</v>
      </c>
      <c r="R11" s="275">
        <f>SUM(R12:R13,R19:R22)</f>
        <v>5200259</v>
      </c>
      <c r="S11" s="275">
        <f>SUM(S12:S13,S19:S22)</f>
        <v>878038</v>
      </c>
      <c r="T11" s="275">
        <f>SUM(T12:T13,T19:T22)</f>
        <v>593629</v>
      </c>
      <c r="U11" s="275">
        <f>SUM(U12:U13,U19:U22)</f>
        <v>34470</v>
      </c>
      <c r="V11" s="275">
        <f>SUM(V12:V13,V19:V22)</f>
        <v>44981</v>
      </c>
      <c r="W11" s="275">
        <f>SUM(W12:W13,W19:W22)</f>
        <v>127979</v>
      </c>
      <c r="X11" s="274" t="s">
        <v>1</v>
      </c>
    </row>
    <row r="12" spans="1:24" ht="22.5" customHeight="1">
      <c r="A12" s="263">
        <v>9</v>
      </c>
      <c r="B12" s="163">
        <f>SUM(B13:B24)</f>
        <v>68678</v>
      </c>
      <c r="C12" s="163">
        <f>SUM(C13:C24)</f>
        <v>28596</v>
      </c>
      <c r="D12" s="163">
        <f>SUM(D13:D24)</f>
        <v>7839</v>
      </c>
      <c r="E12" s="163">
        <f>SUM(E13:E24)</f>
        <v>7509</v>
      </c>
      <c r="F12" s="163">
        <f>SUM(F13:F24)</f>
        <v>14769</v>
      </c>
      <c r="G12" s="163">
        <f>SUM(G13:G24)</f>
        <v>894</v>
      </c>
      <c r="H12" s="163">
        <f>SUM(H13:H24)</f>
        <v>9072</v>
      </c>
      <c r="K12" s="102"/>
      <c r="L12" s="102" t="s">
        <v>453</v>
      </c>
      <c r="M12" s="278" t="s">
        <v>489</v>
      </c>
      <c r="N12" s="277"/>
      <c r="O12" s="272" t="s">
        <v>488</v>
      </c>
      <c r="P12" s="280">
        <v>2239</v>
      </c>
      <c r="Q12" s="275">
        <f>SUM(R12:X12)</f>
        <v>118604</v>
      </c>
      <c r="R12" s="275">
        <v>102665</v>
      </c>
      <c r="S12" s="275">
        <v>11389</v>
      </c>
      <c r="T12" s="274" t="s">
        <v>1</v>
      </c>
      <c r="U12" s="275">
        <v>339</v>
      </c>
      <c r="V12" s="274" t="s">
        <v>1</v>
      </c>
      <c r="W12" s="275">
        <v>4211</v>
      </c>
      <c r="X12" s="274" t="s">
        <v>1</v>
      </c>
    </row>
    <row r="13" spans="1:24" ht="22.5" customHeight="1">
      <c r="A13" s="262" t="s">
        <v>434</v>
      </c>
      <c r="B13" s="157">
        <v>5422</v>
      </c>
      <c r="C13" s="157">
        <v>2650</v>
      </c>
      <c r="D13" s="157">
        <v>721</v>
      </c>
      <c r="E13" s="157">
        <v>448</v>
      </c>
      <c r="F13" s="157">
        <v>768</v>
      </c>
      <c r="G13" s="157">
        <v>74</v>
      </c>
      <c r="H13" s="157">
        <v>760</v>
      </c>
      <c r="K13" s="102"/>
      <c r="L13" s="102" t="s">
        <v>451</v>
      </c>
      <c r="M13" s="278" t="s">
        <v>487</v>
      </c>
      <c r="N13" s="277"/>
      <c r="O13" s="272" t="s">
        <v>486</v>
      </c>
      <c r="P13" s="280">
        <f>SUM(P14:P18)</f>
        <v>237684</v>
      </c>
      <c r="Q13" s="275">
        <f>SUM(Q14:Q18)</f>
        <v>6308086</v>
      </c>
      <c r="R13" s="275">
        <f>SUM(R14:R18)</f>
        <v>4697813</v>
      </c>
      <c r="S13" s="275">
        <f>SUM(S14:S18)</f>
        <v>844292</v>
      </c>
      <c r="T13" s="275">
        <f>SUM(T14:T18)</f>
        <v>569259</v>
      </c>
      <c r="U13" s="275">
        <f>SUM(U14:U18)</f>
        <v>32641</v>
      </c>
      <c r="V13" s="275">
        <f>SUM(V14:V18)</f>
        <v>42272</v>
      </c>
      <c r="W13" s="275">
        <f>SUM(W14:W18)</f>
        <v>121809</v>
      </c>
      <c r="X13" s="274" t="s">
        <v>1</v>
      </c>
    </row>
    <row r="14" spans="1:24" ht="22.5" customHeight="1">
      <c r="A14" s="301" t="s">
        <v>513</v>
      </c>
      <c r="B14" s="157">
        <v>4256</v>
      </c>
      <c r="C14" s="157">
        <v>1530</v>
      </c>
      <c r="D14" s="157">
        <v>467</v>
      </c>
      <c r="E14" s="157">
        <v>790</v>
      </c>
      <c r="F14" s="157">
        <v>747</v>
      </c>
      <c r="G14" s="157">
        <v>57</v>
      </c>
      <c r="H14" s="157">
        <v>666</v>
      </c>
      <c r="K14" s="102"/>
      <c r="L14" s="102"/>
      <c r="M14" s="102"/>
      <c r="N14" s="284" t="s">
        <v>485</v>
      </c>
      <c r="O14" s="272" t="s">
        <v>480</v>
      </c>
      <c r="P14" s="280">
        <v>1383</v>
      </c>
      <c r="Q14" s="275">
        <f>SUM(R14:X14)</f>
        <v>137492</v>
      </c>
      <c r="R14" s="275">
        <v>131476</v>
      </c>
      <c r="S14" s="275">
        <v>665</v>
      </c>
      <c r="T14" s="275">
        <v>5293</v>
      </c>
      <c r="U14" s="274" t="s">
        <v>1</v>
      </c>
      <c r="V14" s="275">
        <v>8</v>
      </c>
      <c r="W14" s="275">
        <v>50</v>
      </c>
      <c r="X14" s="274" t="s">
        <v>1</v>
      </c>
    </row>
    <row r="15" spans="1:24" ht="22.5" customHeight="1">
      <c r="A15" s="301" t="s">
        <v>514</v>
      </c>
      <c r="B15" s="157">
        <v>7496</v>
      </c>
      <c r="C15" s="157">
        <v>3611</v>
      </c>
      <c r="D15" s="157">
        <v>985</v>
      </c>
      <c r="E15" s="157">
        <v>859</v>
      </c>
      <c r="F15" s="157">
        <v>992</v>
      </c>
      <c r="G15" s="157">
        <v>94</v>
      </c>
      <c r="H15" s="157">
        <v>956</v>
      </c>
      <c r="K15" s="102"/>
      <c r="L15" s="102"/>
      <c r="M15" s="102"/>
      <c r="N15" s="284" t="s">
        <v>484</v>
      </c>
      <c r="O15" s="272" t="s">
        <v>480</v>
      </c>
      <c r="P15" s="280">
        <v>6011</v>
      </c>
      <c r="Q15" s="275">
        <f>SUM(R15:X15)</f>
        <v>240071</v>
      </c>
      <c r="R15" s="275">
        <v>188084</v>
      </c>
      <c r="S15" s="275">
        <v>5531</v>
      </c>
      <c r="T15" s="275">
        <v>33235</v>
      </c>
      <c r="U15" s="275">
        <v>413</v>
      </c>
      <c r="V15" s="275">
        <v>403</v>
      </c>
      <c r="W15" s="275">
        <v>12405</v>
      </c>
      <c r="X15" s="274" t="s">
        <v>1</v>
      </c>
    </row>
    <row r="16" spans="1:24" ht="22.5" customHeight="1">
      <c r="A16" s="301" t="s">
        <v>515</v>
      </c>
      <c r="B16" s="157">
        <f>SUM(C16:H16)</f>
        <v>4666</v>
      </c>
      <c r="C16" s="157">
        <v>1949</v>
      </c>
      <c r="D16" s="157">
        <v>521</v>
      </c>
      <c r="E16" s="157">
        <v>729</v>
      </c>
      <c r="F16" s="157">
        <v>806</v>
      </c>
      <c r="G16" s="157">
        <v>70</v>
      </c>
      <c r="H16" s="157">
        <v>591</v>
      </c>
      <c r="K16" s="102"/>
      <c r="L16" s="102"/>
      <c r="M16" s="102"/>
      <c r="N16" s="284" t="s">
        <v>483</v>
      </c>
      <c r="O16" s="272" t="s">
        <v>480</v>
      </c>
      <c r="P16" s="280">
        <v>14924</v>
      </c>
      <c r="Q16" s="275">
        <f>SUM(R16:X16)</f>
        <v>429690</v>
      </c>
      <c r="R16" s="275">
        <v>311735</v>
      </c>
      <c r="S16" s="275">
        <v>52851</v>
      </c>
      <c r="T16" s="275">
        <v>28180</v>
      </c>
      <c r="U16" s="274" t="s">
        <v>1</v>
      </c>
      <c r="V16" s="275">
        <v>2682</v>
      </c>
      <c r="W16" s="275">
        <v>34242</v>
      </c>
      <c r="X16" s="274" t="s">
        <v>1</v>
      </c>
    </row>
    <row r="17" spans="1:24" ht="22.5" customHeight="1">
      <c r="A17" s="301" t="s">
        <v>516</v>
      </c>
      <c r="B17" s="157">
        <f>SUM(C17:H17)</f>
        <v>5152</v>
      </c>
      <c r="C17" s="157">
        <v>2311</v>
      </c>
      <c r="D17" s="157">
        <v>571</v>
      </c>
      <c r="E17" s="157">
        <v>544</v>
      </c>
      <c r="F17" s="157">
        <v>835</v>
      </c>
      <c r="G17" s="157">
        <v>71</v>
      </c>
      <c r="H17" s="157">
        <v>820</v>
      </c>
      <c r="K17" s="102"/>
      <c r="L17" s="102"/>
      <c r="M17" s="102"/>
      <c r="N17" s="284" t="s">
        <v>482</v>
      </c>
      <c r="O17" s="272" t="s">
        <v>480</v>
      </c>
      <c r="P17" s="280">
        <v>2478</v>
      </c>
      <c r="Q17" s="275">
        <f>SUM(R17:X17)</f>
        <v>74384</v>
      </c>
      <c r="R17" s="275">
        <v>55582</v>
      </c>
      <c r="S17" s="275">
        <v>2742</v>
      </c>
      <c r="T17" s="275">
        <v>10781</v>
      </c>
      <c r="U17" s="275">
        <v>449</v>
      </c>
      <c r="V17" s="275">
        <v>38</v>
      </c>
      <c r="W17" s="275">
        <v>4792</v>
      </c>
      <c r="X17" s="274" t="s">
        <v>1</v>
      </c>
    </row>
    <row r="18" spans="1:24" ht="22.5" customHeight="1">
      <c r="A18" s="301" t="s">
        <v>517</v>
      </c>
      <c r="B18" s="157">
        <f>SUM(C18:H18)</f>
        <v>5111</v>
      </c>
      <c r="C18" s="157">
        <v>2150</v>
      </c>
      <c r="D18" s="157">
        <v>612</v>
      </c>
      <c r="E18" s="157">
        <v>478</v>
      </c>
      <c r="F18" s="157">
        <v>1030</v>
      </c>
      <c r="G18" s="157">
        <v>67</v>
      </c>
      <c r="H18" s="157">
        <v>774</v>
      </c>
      <c r="K18" s="102"/>
      <c r="L18" s="102"/>
      <c r="M18" s="102"/>
      <c r="N18" s="284" t="s">
        <v>481</v>
      </c>
      <c r="O18" s="272" t="s">
        <v>480</v>
      </c>
      <c r="P18" s="280">
        <v>212888</v>
      </c>
      <c r="Q18" s="275">
        <f>SUM(R18:X18)</f>
        <v>5426449</v>
      </c>
      <c r="R18" s="275">
        <v>4010936</v>
      </c>
      <c r="S18" s="275">
        <v>782503</v>
      </c>
      <c r="T18" s="275">
        <v>491770</v>
      </c>
      <c r="U18" s="275">
        <v>31779</v>
      </c>
      <c r="V18" s="275">
        <v>39141</v>
      </c>
      <c r="W18" s="275">
        <v>70320</v>
      </c>
      <c r="X18" s="274" t="s">
        <v>1</v>
      </c>
    </row>
    <row r="19" spans="1:24" ht="22.5" customHeight="1">
      <c r="A19" s="301" t="s">
        <v>518</v>
      </c>
      <c r="B19" s="157">
        <v>7350</v>
      </c>
      <c r="C19" s="157">
        <v>2745</v>
      </c>
      <c r="D19" s="157">
        <v>737</v>
      </c>
      <c r="E19" s="157">
        <v>540</v>
      </c>
      <c r="F19" s="157">
        <v>2514</v>
      </c>
      <c r="G19" s="157">
        <v>82</v>
      </c>
      <c r="H19" s="157">
        <v>733</v>
      </c>
      <c r="K19" s="102"/>
      <c r="L19" s="102" t="s">
        <v>463</v>
      </c>
      <c r="M19" s="278" t="s">
        <v>479</v>
      </c>
      <c r="N19" s="277"/>
      <c r="O19" s="272" t="s">
        <v>211</v>
      </c>
      <c r="P19" s="276" t="s">
        <v>1</v>
      </c>
      <c r="Q19" s="274" t="s">
        <v>1</v>
      </c>
      <c r="R19" s="274" t="s">
        <v>1</v>
      </c>
      <c r="S19" s="274" t="s">
        <v>1</v>
      </c>
      <c r="T19" s="274" t="s">
        <v>1</v>
      </c>
      <c r="U19" s="274" t="s">
        <v>1</v>
      </c>
      <c r="V19" s="274" t="s">
        <v>1</v>
      </c>
      <c r="W19" s="274" t="s">
        <v>1</v>
      </c>
      <c r="X19" s="274" t="s">
        <v>1</v>
      </c>
    </row>
    <row r="20" spans="1:24" ht="22.5" customHeight="1">
      <c r="A20" s="301" t="s">
        <v>519</v>
      </c>
      <c r="B20" s="157">
        <f>SUM(C20:H20)</f>
        <v>4539</v>
      </c>
      <c r="C20" s="157">
        <v>1579</v>
      </c>
      <c r="D20" s="157">
        <v>521</v>
      </c>
      <c r="E20" s="157">
        <v>652</v>
      </c>
      <c r="F20" s="157">
        <v>1079</v>
      </c>
      <c r="G20" s="157">
        <v>98</v>
      </c>
      <c r="H20" s="157">
        <v>610</v>
      </c>
      <c r="K20" s="102"/>
      <c r="L20" s="102" t="s">
        <v>461</v>
      </c>
      <c r="M20" s="278" t="s">
        <v>478</v>
      </c>
      <c r="N20" s="277"/>
      <c r="O20" s="272" t="s">
        <v>211</v>
      </c>
      <c r="P20" s="276" t="s">
        <v>1</v>
      </c>
      <c r="Q20" s="275">
        <f>SUM(R20:X20)</f>
        <v>57342</v>
      </c>
      <c r="R20" s="275">
        <v>45691</v>
      </c>
      <c r="S20" s="275">
        <v>5364</v>
      </c>
      <c r="T20" s="275">
        <v>4813</v>
      </c>
      <c r="U20" s="275">
        <v>1163</v>
      </c>
      <c r="V20" s="275">
        <v>98</v>
      </c>
      <c r="W20" s="275">
        <v>213</v>
      </c>
      <c r="X20" s="274" t="s">
        <v>1</v>
      </c>
    </row>
    <row r="21" spans="1:24" ht="22.5" customHeight="1">
      <c r="A21" s="301" t="s">
        <v>520</v>
      </c>
      <c r="B21" s="157">
        <v>4889</v>
      </c>
      <c r="C21" s="157">
        <v>2172</v>
      </c>
      <c r="D21" s="157">
        <v>629</v>
      </c>
      <c r="E21" s="157">
        <v>573</v>
      </c>
      <c r="F21" s="157">
        <v>793</v>
      </c>
      <c r="G21" s="157">
        <v>66</v>
      </c>
      <c r="H21" s="157">
        <v>655</v>
      </c>
      <c r="K21" s="102"/>
      <c r="L21" s="102" t="s">
        <v>460</v>
      </c>
      <c r="M21" s="278" t="s">
        <v>477</v>
      </c>
      <c r="N21" s="277"/>
      <c r="O21" s="272" t="s">
        <v>211</v>
      </c>
      <c r="P21" s="276" t="s">
        <v>1</v>
      </c>
      <c r="Q21" s="274" t="s">
        <v>1</v>
      </c>
      <c r="R21" s="274" t="s">
        <v>1</v>
      </c>
      <c r="S21" s="274" t="s">
        <v>1</v>
      </c>
      <c r="T21" s="274" t="s">
        <v>1</v>
      </c>
      <c r="U21" s="274" t="s">
        <v>1</v>
      </c>
      <c r="V21" s="274" t="s">
        <v>1</v>
      </c>
      <c r="W21" s="274" t="s">
        <v>1</v>
      </c>
      <c r="X21" s="274" t="s">
        <v>1</v>
      </c>
    </row>
    <row r="22" spans="1:24" ht="22.5" customHeight="1">
      <c r="A22" s="261">
        <v>10</v>
      </c>
      <c r="B22" s="160">
        <f>SUM(C22:H22)</f>
        <v>5446</v>
      </c>
      <c r="C22" s="157">
        <v>2619</v>
      </c>
      <c r="D22" s="157">
        <v>609</v>
      </c>
      <c r="E22" s="157">
        <v>553</v>
      </c>
      <c r="F22" s="157">
        <v>862</v>
      </c>
      <c r="G22" s="157">
        <v>63</v>
      </c>
      <c r="H22" s="157">
        <v>740</v>
      </c>
      <c r="K22" s="102"/>
      <c r="L22" s="102" t="s">
        <v>458</v>
      </c>
      <c r="M22" s="278" t="s">
        <v>476</v>
      </c>
      <c r="N22" s="277"/>
      <c r="O22" s="272" t="s">
        <v>211</v>
      </c>
      <c r="P22" s="276" t="s">
        <v>1</v>
      </c>
      <c r="Q22" s="275">
        <f>SUM(R22:X22)</f>
        <v>395324</v>
      </c>
      <c r="R22" s="275">
        <v>354090</v>
      </c>
      <c r="S22" s="275">
        <v>16993</v>
      </c>
      <c r="T22" s="275">
        <v>19557</v>
      </c>
      <c r="U22" s="275">
        <v>327</v>
      </c>
      <c r="V22" s="275">
        <v>2611</v>
      </c>
      <c r="W22" s="275">
        <v>1746</v>
      </c>
      <c r="X22" s="274" t="s">
        <v>1</v>
      </c>
    </row>
    <row r="23" spans="1:24" ht="22.5" customHeight="1">
      <c r="A23" s="261">
        <v>11</v>
      </c>
      <c r="B23" s="160">
        <f>SUM(C23:H23)</f>
        <v>5657</v>
      </c>
      <c r="C23" s="157">
        <v>2483</v>
      </c>
      <c r="D23" s="157">
        <v>567</v>
      </c>
      <c r="E23" s="157">
        <v>773</v>
      </c>
      <c r="F23" s="157">
        <v>1013</v>
      </c>
      <c r="G23" s="157">
        <v>69</v>
      </c>
      <c r="H23" s="157">
        <v>752</v>
      </c>
      <c r="K23" s="102"/>
      <c r="L23" s="102"/>
      <c r="M23" s="102"/>
      <c r="N23" s="281"/>
      <c r="O23" s="272"/>
      <c r="P23" s="280"/>
      <c r="Q23" s="275"/>
      <c r="R23" s="275"/>
      <c r="S23" s="275"/>
      <c r="T23" s="275"/>
      <c r="U23" s="275"/>
      <c r="V23" s="275"/>
      <c r="W23" s="275"/>
      <c r="X23" s="275"/>
    </row>
    <row r="24" spans="1:24" ht="22.5" customHeight="1">
      <c r="A24" s="260">
        <v>12</v>
      </c>
      <c r="B24" s="154">
        <f>SUM(C24:H24)</f>
        <v>8694</v>
      </c>
      <c r="C24" s="152">
        <v>2797</v>
      </c>
      <c r="D24" s="152">
        <v>899</v>
      </c>
      <c r="E24" s="152">
        <v>570</v>
      </c>
      <c r="F24" s="152">
        <v>3330</v>
      </c>
      <c r="G24" s="152">
        <v>83</v>
      </c>
      <c r="H24" s="152">
        <v>1015</v>
      </c>
      <c r="K24" s="279">
        <v>3</v>
      </c>
      <c r="L24" s="278" t="s">
        <v>475</v>
      </c>
      <c r="M24" s="278"/>
      <c r="N24" s="277"/>
      <c r="O24" s="272" t="s">
        <v>211</v>
      </c>
      <c r="P24" s="276" t="s">
        <v>1</v>
      </c>
      <c r="Q24" s="275">
        <f>SUM(R24:X24)</f>
        <v>2032</v>
      </c>
      <c r="R24" s="274" t="s">
        <v>1</v>
      </c>
      <c r="S24" s="274" t="s">
        <v>1</v>
      </c>
      <c r="T24" s="274">
        <v>2032</v>
      </c>
      <c r="U24" s="274" t="s">
        <v>1</v>
      </c>
      <c r="V24" s="274" t="s">
        <v>1</v>
      </c>
      <c r="W24" s="274" t="s">
        <v>1</v>
      </c>
      <c r="X24" s="274" t="s">
        <v>1</v>
      </c>
    </row>
    <row r="25" spans="1:24" ht="22.5" customHeight="1">
      <c r="A25" s="259" t="s">
        <v>433</v>
      </c>
      <c r="B25" s="259"/>
      <c r="C25" s="259"/>
      <c r="D25" s="259"/>
      <c r="E25" s="259"/>
      <c r="F25" s="259"/>
      <c r="G25" s="259"/>
      <c r="H25" s="259"/>
      <c r="K25" s="103"/>
      <c r="L25" s="102"/>
      <c r="M25" s="102"/>
      <c r="N25" s="281"/>
      <c r="O25" s="272"/>
      <c r="P25" s="280"/>
      <c r="Q25" s="275"/>
      <c r="R25" s="275"/>
      <c r="S25" s="275"/>
      <c r="T25" s="275"/>
      <c r="U25" s="275"/>
      <c r="V25" s="275"/>
      <c r="W25" s="275"/>
      <c r="X25" s="275"/>
    </row>
    <row r="26" spans="11:24" ht="22.5" customHeight="1">
      <c r="K26" s="279">
        <v>4</v>
      </c>
      <c r="L26" s="278" t="s">
        <v>474</v>
      </c>
      <c r="M26" s="278"/>
      <c r="N26" s="277"/>
      <c r="O26" s="272" t="s">
        <v>211</v>
      </c>
      <c r="P26" s="276" t="s">
        <v>1</v>
      </c>
      <c r="Q26" s="275">
        <f>SUM(R26:X26)</f>
        <v>57113</v>
      </c>
      <c r="R26" s="275">
        <v>45212</v>
      </c>
      <c r="S26" s="275">
        <v>3448</v>
      </c>
      <c r="T26" s="275">
        <v>7394</v>
      </c>
      <c r="U26" s="274" t="s">
        <v>1</v>
      </c>
      <c r="V26" s="274" t="s">
        <v>1</v>
      </c>
      <c r="W26" s="275">
        <v>1059</v>
      </c>
      <c r="X26" s="274" t="s">
        <v>1</v>
      </c>
    </row>
    <row r="27" spans="11:24" ht="22.5" customHeight="1">
      <c r="K27" s="103"/>
      <c r="L27" s="102"/>
      <c r="M27" s="102"/>
      <c r="N27" s="281"/>
      <c r="O27" s="272"/>
      <c r="P27" s="280"/>
      <c r="Q27" s="275"/>
      <c r="R27" s="275"/>
      <c r="S27" s="275"/>
      <c r="T27" s="275"/>
      <c r="U27" s="275"/>
      <c r="V27" s="275"/>
      <c r="W27" s="275"/>
      <c r="X27" s="275"/>
    </row>
    <row r="28" spans="11:24" ht="22.5" customHeight="1">
      <c r="K28" s="279">
        <v>5</v>
      </c>
      <c r="L28" s="278" t="s">
        <v>473</v>
      </c>
      <c r="M28" s="278"/>
      <c r="N28" s="277"/>
      <c r="O28" s="272" t="s">
        <v>211</v>
      </c>
      <c r="P28" s="276" t="s">
        <v>1</v>
      </c>
      <c r="Q28" s="275">
        <f>SUM(Q29:Q30,Q33)</f>
        <v>418814</v>
      </c>
      <c r="R28" s="275">
        <f>SUM(R29:R30,R33)</f>
        <v>237366</v>
      </c>
      <c r="S28" s="275">
        <f>SUM(S29:S30,S33)</f>
        <v>10500</v>
      </c>
      <c r="T28" s="275">
        <f>SUM(T29:T30,T33)</f>
        <v>166635</v>
      </c>
      <c r="U28" s="274" t="s">
        <v>1</v>
      </c>
      <c r="V28" s="274" t="s">
        <v>1</v>
      </c>
      <c r="W28" s="275">
        <f>SUM(W29:W30,W33)</f>
        <v>4066</v>
      </c>
      <c r="X28" s="275">
        <f>SUM(X29:X30,X33)</f>
        <v>247</v>
      </c>
    </row>
    <row r="29" spans="1:24" ht="22.5" customHeight="1">
      <c r="A29" s="265" t="s">
        <v>512</v>
      </c>
      <c r="B29" s="265"/>
      <c r="C29" s="265"/>
      <c r="D29" s="265"/>
      <c r="E29" s="265"/>
      <c r="F29" s="265"/>
      <c r="G29" s="265"/>
      <c r="H29" s="265"/>
      <c r="K29" s="103"/>
      <c r="L29" s="102" t="s">
        <v>453</v>
      </c>
      <c r="M29" s="278" t="s">
        <v>472</v>
      </c>
      <c r="N29" s="277"/>
      <c r="O29" s="272" t="s">
        <v>211</v>
      </c>
      <c r="P29" s="276" t="s">
        <v>1</v>
      </c>
      <c r="Q29" s="275">
        <f>SUM(R29:X29)</f>
        <v>3797</v>
      </c>
      <c r="R29" s="275">
        <v>3608</v>
      </c>
      <c r="S29" s="274" t="s">
        <v>1</v>
      </c>
      <c r="T29" s="275">
        <v>2</v>
      </c>
      <c r="U29" s="274" t="s">
        <v>1</v>
      </c>
      <c r="V29" s="274" t="s">
        <v>1</v>
      </c>
      <c r="W29" s="275">
        <v>31</v>
      </c>
      <c r="X29" s="275">
        <v>156</v>
      </c>
    </row>
    <row r="30" spans="1:24" ht="22.5" customHeight="1">
      <c r="A30" s="150" t="s">
        <v>511</v>
      </c>
      <c r="B30" s="151"/>
      <c r="C30" s="151"/>
      <c r="D30" s="151"/>
      <c r="E30" s="151"/>
      <c r="F30" s="151"/>
      <c r="G30" s="151"/>
      <c r="H30" s="151"/>
      <c r="K30" s="103"/>
      <c r="L30" s="102" t="s">
        <v>451</v>
      </c>
      <c r="M30" s="278" t="s">
        <v>471</v>
      </c>
      <c r="N30" s="277"/>
      <c r="O30" s="272" t="s">
        <v>211</v>
      </c>
      <c r="P30" s="276" t="s">
        <v>1</v>
      </c>
      <c r="Q30" s="275">
        <f>SUM(Q31:Q32)</f>
        <v>262019</v>
      </c>
      <c r="R30" s="275">
        <f>SUM(R31:R32)</f>
        <v>90760</v>
      </c>
      <c r="S30" s="275">
        <f>SUM(S31:S32)</f>
        <v>10500</v>
      </c>
      <c r="T30" s="275">
        <f>SUM(T31:T32)</f>
        <v>156633</v>
      </c>
      <c r="U30" s="274" t="s">
        <v>1</v>
      </c>
      <c r="V30" s="274" t="s">
        <v>1</v>
      </c>
      <c r="W30" s="275">
        <f>SUM(W31:W32)</f>
        <v>4035</v>
      </c>
      <c r="X30" s="275">
        <f>SUM(X31:X32)</f>
        <v>91</v>
      </c>
    </row>
    <row r="31" spans="1:24" ht="22.5" customHeight="1" thickBot="1">
      <c r="A31" s="1"/>
      <c r="B31" s="147"/>
      <c r="C31" s="147"/>
      <c r="D31" s="147"/>
      <c r="E31" s="147"/>
      <c r="F31" s="147"/>
      <c r="G31" s="147"/>
      <c r="H31" s="246" t="s">
        <v>444</v>
      </c>
      <c r="K31" s="103"/>
      <c r="L31" s="102"/>
      <c r="M31" s="102"/>
      <c r="N31" s="284" t="s">
        <v>470</v>
      </c>
      <c r="O31" s="272" t="s">
        <v>211</v>
      </c>
      <c r="P31" s="276" t="s">
        <v>1</v>
      </c>
      <c r="Q31" s="275">
        <f>SUM(R31:X31)</f>
        <v>260630</v>
      </c>
      <c r="R31" s="275">
        <v>90000</v>
      </c>
      <c r="S31" s="275">
        <v>10500</v>
      </c>
      <c r="T31" s="275">
        <v>156130</v>
      </c>
      <c r="U31" s="274" t="s">
        <v>1</v>
      </c>
      <c r="V31" s="274" t="s">
        <v>1</v>
      </c>
      <c r="W31" s="275">
        <v>4000</v>
      </c>
      <c r="X31" s="274" t="s">
        <v>1</v>
      </c>
    </row>
    <row r="32" spans="1:24" ht="22.5" customHeight="1">
      <c r="A32" s="264" t="s">
        <v>510</v>
      </c>
      <c r="B32" s="256" t="s">
        <v>442</v>
      </c>
      <c r="C32" s="256" t="s">
        <v>441</v>
      </c>
      <c r="D32" s="256" t="s">
        <v>440</v>
      </c>
      <c r="E32" s="256" t="s">
        <v>439</v>
      </c>
      <c r="F32" s="256" t="s">
        <v>509</v>
      </c>
      <c r="G32" s="256" t="s">
        <v>437</v>
      </c>
      <c r="H32" s="255" t="s">
        <v>436</v>
      </c>
      <c r="K32" s="103"/>
      <c r="L32" s="102"/>
      <c r="M32" s="102"/>
      <c r="N32" s="284" t="s">
        <v>469</v>
      </c>
      <c r="O32" s="272" t="s">
        <v>211</v>
      </c>
      <c r="P32" s="276" t="s">
        <v>1</v>
      </c>
      <c r="Q32" s="275">
        <f>SUM(R32:X32)</f>
        <v>1389</v>
      </c>
      <c r="R32" s="275">
        <v>760</v>
      </c>
      <c r="S32" s="274" t="s">
        <v>1</v>
      </c>
      <c r="T32" s="275">
        <v>503</v>
      </c>
      <c r="U32" s="274" t="s">
        <v>1</v>
      </c>
      <c r="V32" s="274" t="s">
        <v>1</v>
      </c>
      <c r="W32" s="275">
        <v>35</v>
      </c>
      <c r="X32" s="275">
        <v>91</v>
      </c>
    </row>
    <row r="33" spans="1:24" ht="22.5" customHeight="1">
      <c r="A33" s="300"/>
      <c r="B33" s="299"/>
      <c r="C33" s="299"/>
      <c r="D33" s="299"/>
      <c r="E33" s="299"/>
      <c r="F33" s="299"/>
      <c r="G33" s="299"/>
      <c r="H33" s="298"/>
      <c r="K33" s="103"/>
      <c r="L33" s="102" t="s">
        <v>463</v>
      </c>
      <c r="M33" s="278" t="s">
        <v>468</v>
      </c>
      <c r="N33" s="277"/>
      <c r="O33" s="272" t="s">
        <v>211</v>
      </c>
      <c r="P33" s="276" t="s">
        <v>1</v>
      </c>
      <c r="Q33" s="275">
        <f>SUM(R33:X33)</f>
        <v>152998</v>
      </c>
      <c r="R33" s="275">
        <v>142998</v>
      </c>
      <c r="S33" s="274" t="s">
        <v>1</v>
      </c>
      <c r="T33" s="275">
        <v>10000</v>
      </c>
      <c r="U33" s="274" t="s">
        <v>1</v>
      </c>
      <c r="V33" s="274" t="s">
        <v>1</v>
      </c>
      <c r="W33" s="274" t="s">
        <v>1</v>
      </c>
      <c r="X33" s="274" t="s">
        <v>1</v>
      </c>
    </row>
    <row r="34" spans="1:24" ht="22.5" customHeight="1">
      <c r="A34" s="262" t="s">
        <v>435</v>
      </c>
      <c r="B34" s="157">
        <v>187140</v>
      </c>
      <c r="C34" s="157">
        <v>45491</v>
      </c>
      <c r="D34" s="157">
        <v>9074</v>
      </c>
      <c r="E34" s="157">
        <v>16383</v>
      </c>
      <c r="F34" s="157">
        <v>92597</v>
      </c>
      <c r="G34" s="157">
        <v>4107</v>
      </c>
      <c r="H34" s="157">
        <v>19486</v>
      </c>
      <c r="K34" s="103"/>
      <c r="L34" s="102"/>
      <c r="M34" s="101"/>
      <c r="N34" s="273"/>
      <c r="O34" s="272"/>
      <c r="P34" s="280"/>
      <c r="Q34" s="275"/>
      <c r="R34" s="275"/>
      <c r="S34" s="275"/>
      <c r="T34" s="275"/>
      <c r="U34" s="275"/>
      <c r="V34" s="275"/>
      <c r="W34" s="275"/>
      <c r="X34" s="275"/>
    </row>
    <row r="35" spans="1:24" ht="22.5" customHeight="1">
      <c r="A35" s="261">
        <v>6</v>
      </c>
      <c r="B35" s="157">
        <v>193601</v>
      </c>
      <c r="C35" s="157">
        <v>44380</v>
      </c>
      <c r="D35" s="157">
        <v>9100</v>
      </c>
      <c r="E35" s="157">
        <v>16195</v>
      </c>
      <c r="F35" s="157">
        <v>98884</v>
      </c>
      <c r="G35" s="157">
        <v>4438</v>
      </c>
      <c r="H35" s="157">
        <v>20607</v>
      </c>
      <c r="K35" s="279">
        <v>6</v>
      </c>
      <c r="L35" s="278" t="s">
        <v>467</v>
      </c>
      <c r="M35" s="278"/>
      <c r="N35" s="277"/>
      <c r="O35" s="272" t="s">
        <v>211</v>
      </c>
      <c r="P35" s="276" t="s">
        <v>1</v>
      </c>
      <c r="Q35" s="275">
        <f>SUM(R35:X35)</f>
        <v>251801</v>
      </c>
      <c r="R35" s="275">
        <v>202158</v>
      </c>
      <c r="S35" s="275">
        <v>2210</v>
      </c>
      <c r="T35" s="275">
        <v>40791</v>
      </c>
      <c r="U35" s="275">
        <v>40</v>
      </c>
      <c r="V35" s="275">
        <v>116</v>
      </c>
      <c r="W35" s="275">
        <v>986</v>
      </c>
      <c r="X35" s="275">
        <v>5500</v>
      </c>
    </row>
    <row r="36" spans="1:24" ht="22.5" customHeight="1">
      <c r="A36" s="261">
        <v>7</v>
      </c>
      <c r="B36" s="157">
        <v>208388</v>
      </c>
      <c r="C36" s="157">
        <v>44411</v>
      </c>
      <c r="D36" s="157">
        <v>9046</v>
      </c>
      <c r="E36" s="157">
        <v>16889</v>
      </c>
      <c r="F36" s="157">
        <v>112245</v>
      </c>
      <c r="G36" s="157">
        <v>4149</v>
      </c>
      <c r="H36" s="157">
        <v>21653</v>
      </c>
      <c r="K36" s="103"/>
      <c r="L36" s="101"/>
      <c r="M36" s="101"/>
      <c r="N36" s="273"/>
      <c r="O36" s="272"/>
      <c r="P36" s="280"/>
      <c r="Q36" s="275"/>
      <c r="R36" s="275"/>
      <c r="S36" s="275"/>
      <c r="T36" s="275"/>
      <c r="U36" s="275"/>
      <c r="V36" s="275"/>
      <c r="W36" s="275"/>
      <c r="X36" s="275"/>
    </row>
    <row r="37" spans="1:24" ht="22.5" customHeight="1">
      <c r="A37" s="261">
        <v>8</v>
      </c>
      <c r="B37" s="157">
        <v>223442</v>
      </c>
      <c r="C37" s="157">
        <v>45452</v>
      </c>
      <c r="D37" s="157">
        <v>9430</v>
      </c>
      <c r="E37" s="157">
        <v>18838</v>
      </c>
      <c r="F37" s="157">
        <v>121549</v>
      </c>
      <c r="G37" s="157">
        <v>4241</v>
      </c>
      <c r="H37" s="157">
        <v>23930</v>
      </c>
      <c r="K37" s="279">
        <v>7</v>
      </c>
      <c r="L37" s="278" t="s">
        <v>466</v>
      </c>
      <c r="M37" s="278"/>
      <c r="N37" s="277"/>
      <c r="O37" s="272" t="s">
        <v>211</v>
      </c>
      <c r="P37" s="276" t="s">
        <v>1</v>
      </c>
      <c r="Q37" s="275">
        <f>SUM(Q38:Q44)</f>
        <v>18339180</v>
      </c>
      <c r="R37" s="275">
        <f>SUM(R38:R44)</f>
        <v>9556374</v>
      </c>
      <c r="S37" s="275">
        <f>SUM(S38:S44)</f>
        <v>4776548</v>
      </c>
      <c r="T37" s="275">
        <f>SUM(T38:T44)</f>
        <v>3182877</v>
      </c>
      <c r="U37" s="275">
        <f>SUM(U38:U44)</f>
        <v>228204</v>
      </c>
      <c r="V37" s="275">
        <f>SUM(V38:V44)</f>
        <v>153468</v>
      </c>
      <c r="W37" s="275">
        <f>SUM(W38:W44)</f>
        <v>114870</v>
      </c>
      <c r="X37" s="275">
        <f>SUM(X38:X44)</f>
        <v>326839</v>
      </c>
    </row>
    <row r="38" spans="1:24" ht="22.5" customHeight="1">
      <c r="A38" s="263">
        <v>9</v>
      </c>
      <c r="B38" s="163">
        <f>SUM(B39:B50)</f>
        <v>266548</v>
      </c>
      <c r="C38" s="163">
        <f>SUM(C39:C50)</f>
        <v>45548</v>
      </c>
      <c r="D38" s="163">
        <f>SUM(D39:D50)</f>
        <v>9179</v>
      </c>
      <c r="E38" s="163">
        <f>SUM(E39:E50)</f>
        <v>20872</v>
      </c>
      <c r="F38" s="163">
        <f>SUM(F39:F50)</f>
        <v>157709</v>
      </c>
      <c r="G38" s="163">
        <f>SUM(G39:G50)</f>
        <v>5138</v>
      </c>
      <c r="H38" s="163">
        <f>SUM(H39:H50)</f>
        <v>28103</v>
      </c>
      <c r="K38" s="103"/>
      <c r="L38" s="102" t="s">
        <v>453</v>
      </c>
      <c r="M38" s="278" t="s">
        <v>465</v>
      </c>
      <c r="N38" s="277"/>
      <c r="O38" s="272" t="s">
        <v>211</v>
      </c>
      <c r="P38" s="276" t="s">
        <v>1</v>
      </c>
      <c r="Q38" s="275">
        <f>SUM(R38:X38)</f>
        <v>1916193</v>
      </c>
      <c r="R38" s="275">
        <v>568374</v>
      </c>
      <c r="S38" s="275">
        <v>293076</v>
      </c>
      <c r="T38" s="275">
        <v>874416</v>
      </c>
      <c r="U38" s="274" t="s">
        <v>1</v>
      </c>
      <c r="V38" s="275">
        <v>105084</v>
      </c>
      <c r="W38" s="275">
        <v>75243</v>
      </c>
      <c r="X38" s="274" t="s">
        <v>1</v>
      </c>
    </row>
    <row r="39" spans="1:24" ht="22.5" customHeight="1">
      <c r="A39" s="262" t="s">
        <v>434</v>
      </c>
      <c r="B39" s="157">
        <v>24440</v>
      </c>
      <c r="C39" s="157">
        <v>5075</v>
      </c>
      <c r="D39" s="157">
        <v>1012</v>
      </c>
      <c r="E39" s="157">
        <v>1800</v>
      </c>
      <c r="F39" s="157">
        <v>13577</v>
      </c>
      <c r="G39" s="157">
        <v>394</v>
      </c>
      <c r="H39" s="157">
        <v>2580</v>
      </c>
      <c r="K39" s="103"/>
      <c r="L39" s="102" t="s">
        <v>451</v>
      </c>
      <c r="M39" s="278" t="s">
        <v>464</v>
      </c>
      <c r="N39" s="277"/>
      <c r="O39" s="272" t="s">
        <v>211</v>
      </c>
      <c r="P39" s="276" t="s">
        <v>1</v>
      </c>
      <c r="Q39" s="275">
        <f>SUM(R39:X39)</f>
        <v>2705246</v>
      </c>
      <c r="R39" s="275">
        <v>1135064</v>
      </c>
      <c r="S39" s="275">
        <v>598807</v>
      </c>
      <c r="T39" s="275">
        <v>918749</v>
      </c>
      <c r="U39" s="275">
        <v>41918</v>
      </c>
      <c r="V39" s="274" t="s">
        <v>1</v>
      </c>
      <c r="W39" s="275">
        <v>10708</v>
      </c>
      <c r="X39" s="274" t="s">
        <v>1</v>
      </c>
    </row>
    <row r="40" spans="1:24" ht="22.5" customHeight="1">
      <c r="A40" s="301" t="s">
        <v>513</v>
      </c>
      <c r="B40" s="157">
        <f>SUM(C40:H40)</f>
        <v>19455</v>
      </c>
      <c r="C40" s="157">
        <v>3062</v>
      </c>
      <c r="D40" s="157">
        <v>649</v>
      </c>
      <c r="E40" s="157">
        <v>1467</v>
      </c>
      <c r="F40" s="157">
        <v>12108</v>
      </c>
      <c r="G40" s="157">
        <v>324</v>
      </c>
      <c r="H40" s="157">
        <v>1845</v>
      </c>
      <c r="K40" s="103"/>
      <c r="L40" s="102" t="s">
        <v>463</v>
      </c>
      <c r="M40" s="278" t="s">
        <v>462</v>
      </c>
      <c r="N40" s="277"/>
      <c r="O40" s="272" t="s">
        <v>211</v>
      </c>
      <c r="P40" s="276" t="s">
        <v>1</v>
      </c>
      <c r="Q40" s="275">
        <f>SUM(R40:X40)</f>
        <v>7026880</v>
      </c>
      <c r="R40" s="275">
        <v>4771145</v>
      </c>
      <c r="S40" s="275">
        <v>1075677</v>
      </c>
      <c r="T40" s="275">
        <v>675804</v>
      </c>
      <c r="U40" s="275">
        <v>131283</v>
      </c>
      <c r="V40" s="275">
        <v>39412</v>
      </c>
      <c r="W40" s="275">
        <v>7948</v>
      </c>
      <c r="X40" s="275">
        <v>325611</v>
      </c>
    </row>
    <row r="41" spans="1:24" ht="22.5" customHeight="1">
      <c r="A41" s="301" t="s">
        <v>514</v>
      </c>
      <c r="B41" s="157">
        <v>21654</v>
      </c>
      <c r="C41" s="157">
        <v>3881</v>
      </c>
      <c r="D41" s="157">
        <v>909</v>
      </c>
      <c r="E41" s="157">
        <v>1876</v>
      </c>
      <c r="F41" s="157">
        <v>12260</v>
      </c>
      <c r="G41" s="157">
        <v>458</v>
      </c>
      <c r="H41" s="157">
        <v>2269</v>
      </c>
      <c r="K41" s="103"/>
      <c r="L41" s="102" t="s">
        <v>461</v>
      </c>
      <c r="M41" s="283" t="s">
        <v>507</v>
      </c>
      <c r="N41" s="282"/>
      <c r="O41" s="272" t="s">
        <v>211</v>
      </c>
      <c r="P41" s="276" t="s">
        <v>1</v>
      </c>
      <c r="Q41" s="275">
        <f>SUM(R41:X41)</f>
        <v>122850</v>
      </c>
      <c r="R41" s="275">
        <v>111316</v>
      </c>
      <c r="S41" s="275">
        <v>250</v>
      </c>
      <c r="T41" s="275">
        <v>11284</v>
      </c>
      <c r="U41" s="274" t="s">
        <v>1</v>
      </c>
      <c r="V41" s="274" t="s">
        <v>1</v>
      </c>
      <c r="W41" s="274" t="s">
        <v>1</v>
      </c>
      <c r="X41" s="274" t="s">
        <v>1</v>
      </c>
    </row>
    <row r="42" spans="1:24" ht="22.5" customHeight="1">
      <c r="A42" s="301" t="s">
        <v>515</v>
      </c>
      <c r="B42" s="157">
        <v>21929</v>
      </c>
      <c r="C42" s="157">
        <v>3737</v>
      </c>
      <c r="D42" s="157">
        <v>830</v>
      </c>
      <c r="E42" s="157">
        <v>1936</v>
      </c>
      <c r="F42" s="157">
        <v>12686</v>
      </c>
      <c r="G42" s="157">
        <v>414</v>
      </c>
      <c r="H42" s="157">
        <v>2327</v>
      </c>
      <c r="K42" s="103"/>
      <c r="L42" s="102" t="s">
        <v>460</v>
      </c>
      <c r="M42" s="278" t="s">
        <v>459</v>
      </c>
      <c r="N42" s="277"/>
      <c r="O42" s="272" t="s">
        <v>211</v>
      </c>
      <c r="P42" s="276" t="s">
        <v>1</v>
      </c>
      <c r="Q42" s="275">
        <f>SUM(R42:X42)</f>
        <v>5222135</v>
      </c>
      <c r="R42" s="275">
        <v>2104611</v>
      </c>
      <c r="S42" s="275">
        <v>2628291</v>
      </c>
      <c r="T42" s="275">
        <v>488088</v>
      </c>
      <c r="U42" s="274" t="s">
        <v>1</v>
      </c>
      <c r="V42" s="275">
        <v>1145</v>
      </c>
      <c r="W42" s="274" t="s">
        <v>1</v>
      </c>
      <c r="X42" s="274" t="s">
        <v>1</v>
      </c>
    </row>
    <row r="43" spans="1:24" ht="22.5" customHeight="1">
      <c r="A43" s="301" t="s">
        <v>516</v>
      </c>
      <c r="B43" s="157">
        <f>SUM(C43:H43)</f>
        <v>21515</v>
      </c>
      <c r="C43" s="157">
        <v>3645</v>
      </c>
      <c r="D43" s="157">
        <v>738</v>
      </c>
      <c r="E43" s="157">
        <v>1470</v>
      </c>
      <c r="F43" s="157">
        <v>13071</v>
      </c>
      <c r="G43" s="157">
        <v>436</v>
      </c>
      <c r="H43" s="157">
        <v>2155</v>
      </c>
      <c r="K43" s="103"/>
      <c r="L43" s="102" t="s">
        <v>458</v>
      </c>
      <c r="M43" s="278" t="s">
        <v>457</v>
      </c>
      <c r="N43" s="277"/>
      <c r="O43" s="272" t="s">
        <v>211</v>
      </c>
      <c r="P43" s="276" t="s">
        <v>1</v>
      </c>
      <c r="Q43" s="275">
        <f>SUM(R43:X43)</f>
        <v>398174</v>
      </c>
      <c r="R43" s="275">
        <v>356957</v>
      </c>
      <c r="S43" s="275">
        <v>7499</v>
      </c>
      <c r="T43" s="275">
        <v>32769</v>
      </c>
      <c r="U43" s="275">
        <v>926</v>
      </c>
      <c r="V43" s="274" t="s">
        <v>1</v>
      </c>
      <c r="W43" s="275">
        <v>23</v>
      </c>
      <c r="X43" s="274" t="s">
        <v>1</v>
      </c>
    </row>
    <row r="44" spans="1:24" ht="22.5" customHeight="1">
      <c r="A44" s="301" t="s">
        <v>517</v>
      </c>
      <c r="B44" s="157">
        <f>SUM(C44:H44)</f>
        <v>21398</v>
      </c>
      <c r="C44" s="157">
        <v>3609</v>
      </c>
      <c r="D44" s="157">
        <v>698</v>
      </c>
      <c r="E44" s="157">
        <v>1513</v>
      </c>
      <c r="F44" s="157">
        <v>13035</v>
      </c>
      <c r="G44" s="157">
        <v>397</v>
      </c>
      <c r="H44" s="157">
        <v>2146</v>
      </c>
      <c r="K44" s="103"/>
      <c r="L44" s="102" t="s">
        <v>456</v>
      </c>
      <c r="M44" s="278" t="s">
        <v>455</v>
      </c>
      <c r="N44" s="277"/>
      <c r="O44" s="272" t="s">
        <v>211</v>
      </c>
      <c r="P44" s="276" t="s">
        <v>1</v>
      </c>
      <c r="Q44" s="275">
        <f>SUM(R44:X44)</f>
        <v>947702</v>
      </c>
      <c r="R44" s="275">
        <v>508907</v>
      </c>
      <c r="S44" s="275">
        <v>172948</v>
      </c>
      <c r="T44" s="275">
        <v>181767</v>
      </c>
      <c r="U44" s="275">
        <v>54077</v>
      </c>
      <c r="V44" s="275">
        <v>7827</v>
      </c>
      <c r="W44" s="275">
        <v>20948</v>
      </c>
      <c r="X44" s="275">
        <v>1228</v>
      </c>
    </row>
    <row r="45" spans="1:24" ht="22.5" customHeight="1">
      <c r="A45" s="301" t="s">
        <v>518</v>
      </c>
      <c r="B45" s="157">
        <v>23109</v>
      </c>
      <c r="C45" s="157">
        <v>4340</v>
      </c>
      <c r="D45" s="157">
        <v>799</v>
      </c>
      <c r="E45" s="157">
        <v>1798</v>
      </c>
      <c r="F45" s="157">
        <v>13225</v>
      </c>
      <c r="G45" s="157">
        <v>456</v>
      </c>
      <c r="H45" s="157">
        <v>2493</v>
      </c>
      <c r="K45" s="103"/>
      <c r="L45" s="102"/>
      <c r="M45" s="102"/>
      <c r="N45" s="281"/>
      <c r="O45" s="272"/>
      <c r="P45" s="280"/>
      <c r="Q45" s="275"/>
      <c r="R45" s="275"/>
      <c r="S45" s="275"/>
      <c r="T45" s="275"/>
      <c r="U45" s="275"/>
      <c r="V45" s="275"/>
      <c r="W45" s="275"/>
      <c r="X45" s="275"/>
    </row>
    <row r="46" spans="1:24" ht="22.5" customHeight="1">
      <c r="A46" s="301" t="s">
        <v>519</v>
      </c>
      <c r="B46" s="157">
        <v>23188</v>
      </c>
      <c r="C46" s="157">
        <v>3115</v>
      </c>
      <c r="D46" s="157">
        <v>669</v>
      </c>
      <c r="E46" s="157">
        <v>2388</v>
      </c>
      <c r="F46" s="157">
        <v>13838</v>
      </c>
      <c r="G46" s="157">
        <v>560</v>
      </c>
      <c r="H46" s="157">
        <v>2619</v>
      </c>
      <c r="K46" s="279">
        <v>8</v>
      </c>
      <c r="L46" s="278" t="s">
        <v>454</v>
      </c>
      <c r="M46" s="278"/>
      <c r="N46" s="277"/>
      <c r="O46" s="272" t="s">
        <v>211</v>
      </c>
      <c r="P46" s="276" t="s">
        <v>1</v>
      </c>
      <c r="Q46" s="275">
        <f>SUM(Q47:Q48)</f>
        <v>20599</v>
      </c>
      <c r="R46" s="275">
        <f>SUM(R47:R48)</f>
        <v>2008</v>
      </c>
      <c r="S46" s="275">
        <f>SUM(S47:S48)</f>
        <v>1996</v>
      </c>
      <c r="T46" s="275">
        <f>SUM(T47:T48)</f>
        <v>15513</v>
      </c>
      <c r="U46" s="274" t="s">
        <v>1</v>
      </c>
      <c r="V46" s="274" t="s">
        <v>1</v>
      </c>
      <c r="W46" s="275">
        <f>SUM(W47:W48)</f>
        <v>526</v>
      </c>
      <c r="X46" s="275">
        <f>SUM(X47:X48)</f>
        <v>556</v>
      </c>
    </row>
    <row r="47" spans="1:24" ht="22.5" customHeight="1">
      <c r="A47" s="301" t="s">
        <v>520</v>
      </c>
      <c r="B47" s="157">
        <v>20616</v>
      </c>
      <c r="C47" s="157">
        <v>3056</v>
      </c>
      <c r="D47" s="157">
        <v>659</v>
      </c>
      <c r="E47" s="157">
        <v>1394</v>
      </c>
      <c r="F47" s="157">
        <v>12976</v>
      </c>
      <c r="G47" s="157">
        <v>403</v>
      </c>
      <c r="H47" s="157">
        <v>2127</v>
      </c>
      <c r="K47" s="103"/>
      <c r="L47" s="102" t="s">
        <v>453</v>
      </c>
      <c r="M47" s="278" t="s">
        <v>452</v>
      </c>
      <c r="N47" s="277"/>
      <c r="O47" s="272" t="s">
        <v>211</v>
      </c>
      <c r="P47" s="276" t="s">
        <v>1</v>
      </c>
      <c r="Q47" s="275">
        <f>SUM(R47:X47)</f>
        <v>8302</v>
      </c>
      <c r="R47" s="275">
        <v>1873</v>
      </c>
      <c r="S47" s="275">
        <v>1996</v>
      </c>
      <c r="T47" s="275">
        <v>3351</v>
      </c>
      <c r="U47" s="274" t="s">
        <v>1</v>
      </c>
      <c r="V47" s="274" t="s">
        <v>1</v>
      </c>
      <c r="W47" s="275">
        <v>526</v>
      </c>
      <c r="X47" s="275">
        <v>556</v>
      </c>
    </row>
    <row r="48" spans="1:24" ht="22.5" customHeight="1">
      <c r="A48" s="261">
        <v>10</v>
      </c>
      <c r="B48" s="157">
        <v>21708</v>
      </c>
      <c r="C48" s="157">
        <v>3901</v>
      </c>
      <c r="D48" s="157">
        <v>689</v>
      </c>
      <c r="E48" s="157">
        <v>1509</v>
      </c>
      <c r="F48" s="157">
        <v>12997</v>
      </c>
      <c r="G48" s="157">
        <v>415</v>
      </c>
      <c r="H48" s="157">
        <v>2198</v>
      </c>
      <c r="K48" s="103"/>
      <c r="L48" s="102" t="s">
        <v>451</v>
      </c>
      <c r="M48" s="278" t="s">
        <v>450</v>
      </c>
      <c r="N48" s="277"/>
      <c r="O48" s="272" t="s">
        <v>211</v>
      </c>
      <c r="P48" s="276" t="s">
        <v>1</v>
      </c>
      <c r="Q48" s="275">
        <f>SUM(R48:X48)</f>
        <v>12297</v>
      </c>
      <c r="R48" s="275">
        <v>135</v>
      </c>
      <c r="S48" s="274" t="s">
        <v>1</v>
      </c>
      <c r="T48" s="275">
        <v>12162</v>
      </c>
      <c r="U48" s="274" t="s">
        <v>1</v>
      </c>
      <c r="V48" s="274" t="s">
        <v>1</v>
      </c>
      <c r="W48" s="274" t="s">
        <v>1</v>
      </c>
      <c r="X48" s="274" t="s">
        <v>1</v>
      </c>
    </row>
    <row r="49" spans="1:24" ht="22.5" customHeight="1">
      <c r="A49" s="261">
        <v>11</v>
      </c>
      <c r="B49" s="157">
        <v>21897</v>
      </c>
      <c r="C49" s="157">
        <v>3830</v>
      </c>
      <c r="D49" s="157">
        <v>672</v>
      </c>
      <c r="E49" s="157">
        <v>1746</v>
      </c>
      <c r="F49" s="157">
        <v>12867</v>
      </c>
      <c r="G49" s="157">
        <v>422</v>
      </c>
      <c r="H49" s="157">
        <v>2359</v>
      </c>
      <c r="K49" s="103"/>
      <c r="L49" s="102"/>
      <c r="M49" s="101"/>
      <c r="N49" s="273"/>
      <c r="O49" s="272"/>
      <c r="P49" s="271"/>
      <c r="Q49" s="270"/>
      <c r="R49" s="270"/>
      <c r="S49" s="270"/>
      <c r="T49" s="270"/>
      <c r="U49" s="270"/>
      <c r="V49" s="270"/>
      <c r="W49" s="270"/>
      <c r="X49" s="270"/>
    </row>
    <row r="50" spans="1:24" ht="22.5" customHeight="1">
      <c r="A50" s="260">
        <v>12</v>
      </c>
      <c r="B50" s="154">
        <v>25639</v>
      </c>
      <c r="C50" s="152">
        <v>4297</v>
      </c>
      <c r="D50" s="152">
        <v>855</v>
      </c>
      <c r="E50" s="152">
        <v>1975</v>
      </c>
      <c r="F50" s="152">
        <v>15069</v>
      </c>
      <c r="G50" s="152">
        <v>459</v>
      </c>
      <c r="H50" s="152">
        <v>2985</v>
      </c>
      <c r="K50" s="139" t="s">
        <v>449</v>
      </c>
      <c r="L50" s="139"/>
      <c r="M50" s="139"/>
      <c r="N50" s="138"/>
      <c r="O50" s="269" t="s">
        <v>0</v>
      </c>
      <c r="P50" s="268" t="s">
        <v>1</v>
      </c>
      <c r="Q50" s="267" t="s">
        <v>1</v>
      </c>
      <c r="R50" s="266">
        <v>58.7</v>
      </c>
      <c r="S50" s="266">
        <v>21.8</v>
      </c>
      <c r="T50" s="266">
        <v>15.4</v>
      </c>
      <c r="U50" s="266">
        <v>1</v>
      </c>
      <c r="V50" s="266">
        <v>0.8</v>
      </c>
      <c r="W50" s="266">
        <v>1</v>
      </c>
      <c r="X50" s="266">
        <v>1.3</v>
      </c>
    </row>
    <row r="51" spans="1:24" ht="22.5" customHeight="1">
      <c r="A51" s="259" t="s">
        <v>433</v>
      </c>
      <c r="B51" s="259"/>
      <c r="C51" s="259"/>
      <c r="D51" s="259"/>
      <c r="E51" s="259"/>
      <c r="F51" s="259"/>
      <c r="G51" s="259"/>
      <c r="H51" s="259"/>
      <c r="K51" s="258" t="s">
        <v>448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</sheetData>
  <sheetProtection/>
  <mergeCells count="64">
    <mergeCell ref="F32:F33"/>
    <mergeCell ref="A29:H29"/>
    <mergeCell ref="A30:H30"/>
    <mergeCell ref="M40:N40"/>
    <mergeCell ref="G32:G33"/>
    <mergeCell ref="H32:H33"/>
    <mergeCell ref="A32:A33"/>
    <mergeCell ref="B32:B33"/>
    <mergeCell ref="C32:C33"/>
    <mergeCell ref="D32:D33"/>
    <mergeCell ref="E32:E33"/>
    <mergeCell ref="S5:S6"/>
    <mergeCell ref="M39:N39"/>
    <mergeCell ref="M43:N43"/>
    <mergeCell ref="K50:N50"/>
    <mergeCell ref="L46:N46"/>
    <mergeCell ref="M47:N47"/>
    <mergeCell ref="M48:N48"/>
    <mergeCell ref="M49:N49"/>
    <mergeCell ref="M44:N44"/>
    <mergeCell ref="M42:N42"/>
    <mergeCell ref="M12:N12"/>
    <mergeCell ref="M13:N13"/>
    <mergeCell ref="M19:N19"/>
    <mergeCell ref="L9:N9"/>
    <mergeCell ref="L11:N11"/>
    <mergeCell ref="K5:N6"/>
    <mergeCell ref="L24:N24"/>
    <mergeCell ref="L26:N26"/>
    <mergeCell ref="L28:N28"/>
    <mergeCell ref="M29:N29"/>
    <mergeCell ref="L37:N37"/>
    <mergeCell ref="M38:N38"/>
    <mergeCell ref="L35:N35"/>
    <mergeCell ref="M41:N41"/>
    <mergeCell ref="M34:N34"/>
    <mergeCell ref="Q5:Q6"/>
    <mergeCell ref="M20:N20"/>
    <mergeCell ref="M30:N30"/>
    <mergeCell ref="M33:N33"/>
    <mergeCell ref="K7:N7"/>
    <mergeCell ref="M21:N21"/>
    <mergeCell ref="M22:N22"/>
    <mergeCell ref="L36:N36"/>
    <mergeCell ref="W1:X1"/>
    <mergeCell ref="W5:W6"/>
    <mergeCell ref="X5:X6"/>
    <mergeCell ref="U5:U6"/>
    <mergeCell ref="K3:X3"/>
    <mergeCell ref="O5:O6"/>
    <mergeCell ref="P5:P6"/>
    <mergeCell ref="V5:V6"/>
    <mergeCell ref="T5:T6"/>
    <mergeCell ref="R5:R6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A4:H4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2013-05-29T06:15:28Z</cp:lastPrinted>
  <dcterms:created xsi:type="dcterms:W3CDTF">1998-05-21T06:01:19Z</dcterms:created>
  <dcterms:modified xsi:type="dcterms:W3CDTF">2013-05-29T06:15:31Z</dcterms:modified>
  <cp:category/>
  <cp:version/>
  <cp:contentType/>
  <cp:contentStatus/>
</cp:coreProperties>
</file>